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olisservices-my.sharepoint.com/personal/p_k_bijl_uu_nl/Documents/onderzoek/manuscripts/in review/FINAL SURFACE DINOS/Revision/"/>
    </mc:Choice>
  </mc:AlternateContent>
  <xr:revisionPtr revIDLastSave="0" documentId="8_{90626BDE-43DC-3E49-A490-B217D92D2C2A}" xr6:coauthVersionLast="47" xr6:coauthVersionMax="47" xr10:uidLastSave="{00000000-0000-0000-0000-000000000000}"/>
  <bookViews>
    <workbookView xWindow="0" yWindow="500" windowWidth="28800" windowHeight="15880" xr2:uid="{BED1527B-75BC-C742-A53D-550C4F04E664}"/>
  </bookViews>
  <sheets>
    <sheet name="Thole2021" sheetId="1" r:id="rId1"/>
    <sheet name="Thole2021_deleted" sheetId="7" r:id="rId2"/>
    <sheet name="Marret2019" sheetId="2" r:id="rId3"/>
    <sheet name="Species_list" sheetId="4" r:id="rId4"/>
  </sheets>
  <definedNames>
    <definedName name="Marret_et_al_2019_Table" localSheetId="3">Species_list!$A$2:$D$62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N2" i="1" l="1"/>
  <c r="AN22" i="1"/>
  <c r="AN19" i="1"/>
  <c r="AN34" i="1"/>
  <c r="AN16" i="1"/>
  <c r="AN4" i="1"/>
  <c r="AN17" i="1"/>
  <c r="AN9" i="1"/>
  <c r="AN6" i="1"/>
  <c r="AN57" i="1"/>
  <c r="AN54" i="1"/>
  <c r="AN52" i="1"/>
  <c r="AN48" i="1"/>
  <c r="AN47" i="1"/>
  <c r="AN45" i="1"/>
  <c r="AN44" i="1"/>
  <c r="AN43" i="1"/>
  <c r="AN42" i="1"/>
  <c r="AN41" i="1"/>
  <c r="AN40" i="1"/>
  <c r="E3614" i="2"/>
  <c r="E3613" i="2"/>
  <c r="E3612" i="2"/>
  <c r="E3611" i="2"/>
  <c r="E3610" i="2"/>
  <c r="E3609" i="2"/>
  <c r="E3608" i="2"/>
  <c r="E3607" i="2"/>
  <c r="E3606" i="2"/>
  <c r="E3605" i="2"/>
  <c r="E3604" i="2"/>
  <c r="E3603" i="2"/>
  <c r="E3602" i="2"/>
  <c r="E3601" i="2"/>
  <c r="E3600" i="2"/>
  <c r="E3599" i="2"/>
  <c r="E3598" i="2"/>
  <c r="E3597" i="2"/>
  <c r="E3596" i="2"/>
  <c r="E3595" i="2"/>
  <c r="E3594" i="2"/>
  <c r="E3593" i="2"/>
  <c r="E3592" i="2"/>
  <c r="E3591" i="2"/>
  <c r="E3590" i="2"/>
  <c r="E3589" i="2"/>
  <c r="E3588" i="2"/>
  <c r="E3587" i="2"/>
  <c r="E3586" i="2"/>
  <c r="E3585" i="2"/>
  <c r="E3584" i="2"/>
  <c r="E3583" i="2"/>
  <c r="E3582" i="2"/>
  <c r="E3581" i="2"/>
  <c r="E3580" i="2"/>
  <c r="E3579" i="2"/>
  <c r="E3578" i="2"/>
  <c r="E3577" i="2"/>
  <c r="E3576" i="2"/>
  <c r="E3575" i="2"/>
  <c r="E3574" i="2"/>
  <c r="E3573" i="2"/>
  <c r="E3572" i="2"/>
  <c r="E3571" i="2"/>
  <c r="E3570" i="2"/>
  <c r="E3569" i="2"/>
  <c r="E3568" i="2"/>
  <c r="E3567" i="2"/>
  <c r="E3566" i="2"/>
  <c r="E3565" i="2"/>
  <c r="E3564" i="2"/>
  <c r="E3563" i="2"/>
  <c r="E3562" i="2"/>
  <c r="E3561" i="2"/>
  <c r="E3560" i="2"/>
  <c r="E3559" i="2"/>
  <c r="E3558" i="2"/>
  <c r="E3557" i="2"/>
  <c r="E3556" i="2"/>
  <c r="E3555" i="2"/>
  <c r="E3554" i="2"/>
  <c r="E3553" i="2"/>
  <c r="E3552" i="2"/>
  <c r="E3551" i="2"/>
  <c r="E3550" i="2"/>
  <c r="E3549" i="2"/>
  <c r="E3548" i="2"/>
  <c r="E3547" i="2"/>
  <c r="E3546" i="2"/>
  <c r="E3545" i="2"/>
  <c r="E3544" i="2"/>
  <c r="E3543" i="2"/>
  <c r="E3542" i="2"/>
  <c r="E3541" i="2"/>
  <c r="E3540" i="2"/>
  <c r="E3539" i="2"/>
  <c r="E3538" i="2"/>
  <c r="E3537" i="2"/>
  <c r="E3536" i="2"/>
  <c r="E3535" i="2"/>
  <c r="E3534" i="2"/>
  <c r="E3533" i="2"/>
  <c r="E3532" i="2"/>
  <c r="E3531" i="2"/>
  <c r="E3530" i="2"/>
  <c r="E3529" i="2"/>
  <c r="E3528" i="2"/>
  <c r="E3527" i="2"/>
  <c r="E3526" i="2"/>
  <c r="E3525" i="2"/>
  <c r="E3524" i="2"/>
  <c r="E3523" i="2"/>
  <c r="E3522" i="2"/>
  <c r="E3521" i="2"/>
  <c r="E3520" i="2"/>
  <c r="E3519" i="2"/>
  <c r="E3518" i="2"/>
  <c r="E3517" i="2"/>
  <c r="E3516" i="2"/>
  <c r="E3515" i="2"/>
  <c r="E3514" i="2"/>
  <c r="E3513" i="2"/>
  <c r="E3512" i="2"/>
  <c r="E3511" i="2"/>
  <c r="E3510" i="2"/>
  <c r="E3509" i="2"/>
  <c r="E3508" i="2"/>
  <c r="E3507" i="2"/>
  <c r="E3506" i="2"/>
  <c r="E3505" i="2"/>
  <c r="E3504" i="2"/>
  <c r="E3503" i="2"/>
  <c r="E3502" i="2"/>
  <c r="E3501" i="2"/>
  <c r="E3500" i="2"/>
  <c r="E3499" i="2"/>
  <c r="E3498" i="2"/>
  <c r="E3497" i="2"/>
  <c r="E3496" i="2"/>
  <c r="E3495" i="2"/>
  <c r="E3494" i="2"/>
  <c r="E3493" i="2"/>
  <c r="E3492" i="2"/>
  <c r="E3491" i="2"/>
  <c r="E3490" i="2"/>
  <c r="E3489" i="2"/>
  <c r="E3488" i="2"/>
  <c r="E3487" i="2"/>
  <c r="E3486" i="2"/>
  <c r="E3485" i="2"/>
  <c r="E3484" i="2"/>
  <c r="E3483" i="2"/>
  <c r="E3482" i="2"/>
  <c r="E3481" i="2"/>
  <c r="E3480" i="2"/>
  <c r="E3479" i="2"/>
  <c r="E3478" i="2"/>
  <c r="E3477" i="2"/>
  <c r="E3476" i="2"/>
  <c r="E3475" i="2"/>
  <c r="E3474" i="2"/>
  <c r="E3473" i="2"/>
  <c r="E3472" i="2"/>
  <c r="E3471" i="2"/>
  <c r="E3470" i="2"/>
  <c r="E3469" i="2"/>
  <c r="E3468" i="2"/>
  <c r="E3467" i="2"/>
  <c r="E3466" i="2"/>
  <c r="E3465" i="2"/>
  <c r="E3464" i="2"/>
  <c r="E3463" i="2"/>
  <c r="E3462" i="2"/>
  <c r="E3461" i="2"/>
  <c r="E3460" i="2"/>
  <c r="E3459" i="2"/>
  <c r="E3458" i="2"/>
  <c r="E3457" i="2"/>
  <c r="E3456" i="2"/>
  <c r="E3455" i="2"/>
  <c r="E3454" i="2"/>
  <c r="E3453" i="2"/>
  <c r="E3452" i="2"/>
  <c r="E3451" i="2"/>
  <c r="E3450" i="2"/>
  <c r="E3449" i="2"/>
  <c r="E3448" i="2"/>
  <c r="E3447" i="2"/>
  <c r="E3446" i="2"/>
  <c r="E3445" i="2"/>
  <c r="E3444" i="2"/>
  <c r="E3443" i="2"/>
  <c r="E3442" i="2"/>
  <c r="E3441" i="2"/>
  <c r="E3440" i="2"/>
  <c r="E3439" i="2"/>
  <c r="E3438" i="2"/>
  <c r="E3437" i="2"/>
  <c r="E3436" i="2"/>
  <c r="E3435" i="2"/>
  <c r="E3434" i="2"/>
  <c r="E3433" i="2"/>
  <c r="E3432" i="2"/>
  <c r="E3431" i="2"/>
  <c r="E3430" i="2"/>
  <c r="E3429" i="2"/>
  <c r="E3428" i="2"/>
  <c r="E3427" i="2"/>
  <c r="E3426" i="2"/>
  <c r="E3425" i="2"/>
  <c r="E3424" i="2"/>
  <c r="E3423" i="2"/>
  <c r="E3422" i="2"/>
  <c r="E3421" i="2"/>
  <c r="E3420" i="2"/>
  <c r="E3419" i="2"/>
  <c r="E3418" i="2"/>
  <c r="E3417" i="2"/>
  <c r="E3416" i="2"/>
  <c r="E3415" i="2"/>
  <c r="E3414" i="2"/>
  <c r="E3413" i="2"/>
  <c r="E3412" i="2"/>
  <c r="E3411" i="2"/>
  <c r="E3410" i="2"/>
  <c r="E3409" i="2"/>
  <c r="E3408" i="2"/>
  <c r="E3407" i="2"/>
  <c r="E3406" i="2"/>
  <c r="E3405" i="2"/>
  <c r="E3404" i="2"/>
  <c r="E3403" i="2"/>
  <c r="E3402" i="2"/>
  <c r="E3401" i="2"/>
  <c r="E3400" i="2"/>
  <c r="E3399" i="2"/>
  <c r="E3398" i="2"/>
  <c r="E3397" i="2"/>
  <c r="E3396" i="2"/>
  <c r="E3395" i="2"/>
  <c r="E3394" i="2"/>
  <c r="E3393" i="2"/>
  <c r="E3392" i="2"/>
  <c r="E3391" i="2"/>
  <c r="E3390" i="2"/>
  <c r="E3389" i="2"/>
  <c r="E3388" i="2"/>
  <c r="E3387" i="2"/>
  <c r="E3386" i="2"/>
  <c r="E3385" i="2"/>
  <c r="E3384" i="2"/>
  <c r="E3383" i="2"/>
  <c r="E3382" i="2"/>
  <c r="E3381" i="2"/>
  <c r="E3380" i="2"/>
  <c r="E3379" i="2"/>
  <c r="E3378" i="2"/>
  <c r="E3377" i="2"/>
  <c r="E3376" i="2"/>
  <c r="E3375" i="2"/>
  <c r="E3374" i="2"/>
  <c r="E3373" i="2"/>
  <c r="E3372" i="2"/>
  <c r="E3371" i="2"/>
  <c r="E3370" i="2"/>
  <c r="E3369" i="2"/>
  <c r="E3368" i="2"/>
  <c r="E3367" i="2"/>
  <c r="E3366" i="2"/>
  <c r="E3365" i="2"/>
  <c r="E3364" i="2"/>
  <c r="E3363" i="2"/>
  <c r="E3362" i="2"/>
  <c r="E3361" i="2"/>
  <c r="E3360" i="2"/>
  <c r="E3359" i="2"/>
  <c r="E3358" i="2"/>
  <c r="E3357" i="2"/>
  <c r="E3356" i="2"/>
  <c r="E3355" i="2"/>
  <c r="E3354" i="2"/>
  <c r="E3353" i="2"/>
  <c r="E3352" i="2"/>
  <c r="E3351" i="2"/>
  <c r="E3350" i="2"/>
  <c r="E3349" i="2"/>
  <c r="E3348" i="2"/>
  <c r="E3347" i="2"/>
  <c r="E3346" i="2"/>
  <c r="E3345" i="2"/>
  <c r="E3344" i="2"/>
  <c r="E3343" i="2"/>
  <c r="E3342" i="2"/>
  <c r="E3341" i="2"/>
  <c r="E3340" i="2"/>
  <c r="E3339" i="2"/>
  <c r="E3338" i="2"/>
  <c r="E3337" i="2"/>
  <c r="E3336" i="2"/>
  <c r="E3335" i="2"/>
  <c r="E3334" i="2"/>
  <c r="E3333" i="2"/>
  <c r="E3332" i="2"/>
  <c r="E3331" i="2"/>
  <c r="E3330" i="2"/>
  <c r="E3329" i="2"/>
  <c r="E3328" i="2"/>
  <c r="E3327" i="2"/>
  <c r="E3326" i="2"/>
  <c r="E3325" i="2"/>
  <c r="E3324" i="2"/>
  <c r="E3323" i="2"/>
  <c r="E3322" i="2"/>
  <c r="E3321" i="2"/>
  <c r="E3320" i="2"/>
  <c r="E3319" i="2"/>
  <c r="E3318" i="2"/>
  <c r="E3317" i="2"/>
  <c r="E3316" i="2"/>
  <c r="E3315" i="2"/>
  <c r="E3314" i="2"/>
  <c r="E3313" i="2"/>
  <c r="E3312" i="2"/>
  <c r="E3311" i="2"/>
  <c r="E3310" i="2"/>
  <c r="E3309" i="2"/>
  <c r="E3308" i="2"/>
  <c r="E3307" i="2"/>
  <c r="E3306" i="2"/>
  <c r="E3305" i="2"/>
  <c r="E3304" i="2"/>
  <c r="E3303" i="2"/>
  <c r="E3302" i="2"/>
  <c r="E3301" i="2"/>
  <c r="E3300" i="2"/>
  <c r="E3299" i="2"/>
  <c r="E3298" i="2"/>
  <c r="E3297" i="2"/>
  <c r="E3296" i="2"/>
  <c r="E3295" i="2"/>
  <c r="E3294" i="2"/>
  <c r="E3293" i="2"/>
  <c r="E3292" i="2"/>
  <c r="E3291" i="2"/>
  <c r="E3290" i="2"/>
  <c r="E3289" i="2"/>
  <c r="E3288" i="2"/>
  <c r="E3287" i="2"/>
  <c r="E3286" i="2"/>
  <c r="E3285" i="2"/>
  <c r="E3284" i="2"/>
  <c r="E3283" i="2"/>
  <c r="E3282" i="2"/>
  <c r="E3281" i="2"/>
  <c r="E3280" i="2"/>
  <c r="E3279" i="2"/>
  <c r="E3278" i="2"/>
  <c r="E3277" i="2"/>
  <c r="E3276" i="2"/>
  <c r="E3275" i="2"/>
  <c r="E3274" i="2"/>
  <c r="E3273" i="2"/>
  <c r="E3272" i="2"/>
  <c r="E3271" i="2"/>
  <c r="E3270" i="2"/>
  <c r="E3269" i="2"/>
  <c r="E3268" i="2"/>
  <c r="E3267" i="2"/>
  <c r="E3266" i="2"/>
  <c r="E3265" i="2"/>
  <c r="E3264" i="2"/>
  <c r="E3263" i="2"/>
  <c r="E3262" i="2"/>
  <c r="E3261" i="2"/>
  <c r="E3260" i="2"/>
  <c r="E3259" i="2"/>
  <c r="E3258" i="2"/>
  <c r="E3257" i="2"/>
  <c r="E3256" i="2"/>
  <c r="E3255" i="2"/>
  <c r="E3254" i="2"/>
  <c r="E3253" i="2"/>
  <c r="E3252" i="2"/>
  <c r="E3251" i="2"/>
  <c r="E3250" i="2"/>
  <c r="E3249" i="2"/>
  <c r="E3248" i="2"/>
  <c r="E3247" i="2"/>
  <c r="E3246" i="2"/>
  <c r="E3245" i="2"/>
  <c r="E3244" i="2"/>
  <c r="E3243" i="2"/>
  <c r="E3242" i="2"/>
  <c r="E3241" i="2"/>
  <c r="E3240" i="2"/>
  <c r="E3239" i="2"/>
  <c r="E3238" i="2"/>
  <c r="E3237" i="2"/>
  <c r="E3236" i="2"/>
  <c r="E3235" i="2"/>
  <c r="E3234" i="2"/>
  <c r="E3233" i="2"/>
  <c r="E3232" i="2"/>
  <c r="E3231" i="2"/>
  <c r="E3230" i="2"/>
  <c r="E3229" i="2"/>
  <c r="E3228" i="2"/>
  <c r="E3227" i="2"/>
  <c r="E3226" i="2"/>
  <c r="E3225" i="2"/>
  <c r="E3224" i="2"/>
  <c r="E3223" i="2"/>
  <c r="E3222" i="2"/>
  <c r="E3221" i="2"/>
  <c r="E3220" i="2"/>
  <c r="E3219" i="2"/>
  <c r="E3218" i="2"/>
  <c r="E3217" i="2"/>
  <c r="E3216" i="2"/>
  <c r="E3215" i="2"/>
  <c r="E3214" i="2"/>
  <c r="E3213" i="2"/>
  <c r="E3212" i="2"/>
  <c r="E3211" i="2"/>
  <c r="E3210" i="2"/>
  <c r="E3209" i="2"/>
  <c r="E3208" i="2"/>
  <c r="E3207" i="2"/>
  <c r="E3206" i="2"/>
  <c r="E3205" i="2"/>
  <c r="E3204" i="2"/>
  <c r="E3203" i="2"/>
  <c r="E3202" i="2"/>
  <c r="E3201" i="2"/>
  <c r="E3200" i="2"/>
  <c r="E3199" i="2"/>
  <c r="E3198" i="2"/>
  <c r="E3197" i="2"/>
  <c r="E3196" i="2"/>
  <c r="E3195" i="2"/>
  <c r="E3194" i="2"/>
  <c r="E3193" i="2"/>
  <c r="E3192" i="2"/>
  <c r="E3191" i="2"/>
  <c r="E3190" i="2"/>
  <c r="E3189" i="2"/>
  <c r="E3188" i="2"/>
  <c r="E3187" i="2"/>
  <c r="E3186" i="2"/>
  <c r="E3185" i="2"/>
  <c r="E3184" i="2"/>
  <c r="E3183" i="2"/>
  <c r="E3182" i="2"/>
  <c r="E3181" i="2"/>
  <c r="E3180" i="2"/>
  <c r="E3179" i="2"/>
  <c r="E3178" i="2"/>
  <c r="E3177" i="2"/>
  <c r="E3176" i="2"/>
  <c r="E3175" i="2"/>
  <c r="E3174" i="2"/>
  <c r="E3173" i="2"/>
  <c r="E3172" i="2"/>
  <c r="E3171" i="2"/>
  <c r="E3170" i="2"/>
  <c r="E3169" i="2"/>
  <c r="E3168" i="2"/>
  <c r="E3167" i="2"/>
  <c r="E3166" i="2"/>
  <c r="E3165" i="2"/>
  <c r="E3164" i="2"/>
  <c r="E3163" i="2"/>
  <c r="E3162" i="2"/>
  <c r="E3161" i="2"/>
  <c r="E3160" i="2"/>
  <c r="E3159" i="2"/>
  <c r="E3158" i="2"/>
  <c r="E3157" i="2"/>
  <c r="E3156" i="2"/>
  <c r="E3155" i="2"/>
  <c r="E3154" i="2"/>
  <c r="E3153" i="2"/>
  <c r="E3152" i="2"/>
  <c r="E3151" i="2"/>
  <c r="E3150" i="2"/>
  <c r="E3149" i="2"/>
  <c r="E3148" i="2"/>
  <c r="E3147" i="2"/>
  <c r="E3146" i="2"/>
  <c r="E3145" i="2"/>
  <c r="E3144" i="2"/>
  <c r="E3143" i="2"/>
  <c r="E3142" i="2"/>
  <c r="E3141" i="2"/>
  <c r="E3140" i="2"/>
  <c r="E3139" i="2"/>
  <c r="E3138" i="2"/>
  <c r="E3137" i="2"/>
  <c r="E3136" i="2"/>
  <c r="E3135" i="2"/>
  <c r="E3134" i="2"/>
  <c r="E3133" i="2"/>
  <c r="E3132" i="2"/>
  <c r="E3131" i="2"/>
  <c r="E3130" i="2"/>
  <c r="E3129" i="2"/>
  <c r="E3128" i="2"/>
  <c r="E3127" i="2"/>
  <c r="E3126" i="2"/>
  <c r="E3125" i="2"/>
  <c r="E3124" i="2"/>
  <c r="E3123" i="2"/>
  <c r="E3122" i="2"/>
  <c r="E3121" i="2"/>
  <c r="E3120" i="2"/>
  <c r="E3119" i="2"/>
  <c r="E3118" i="2"/>
  <c r="E3117" i="2"/>
  <c r="E3116" i="2"/>
  <c r="E3115" i="2"/>
  <c r="E3114" i="2"/>
  <c r="E3113" i="2"/>
  <c r="E3112" i="2"/>
  <c r="E3111" i="2"/>
  <c r="E3110" i="2"/>
  <c r="E3109" i="2"/>
  <c r="E3108" i="2"/>
  <c r="E3107" i="2"/>
  <c r="E3106" i="2"/>
  <c r="E3105" i="2"/>
  <c r="E3104" i="2"/>
  <c r="E3103" i="2"/>
  <c r="E3102" i="2"/>
  <c r="E3101" i="2"/>
  <c r="E3100" i="2"/>
  <c r="E3099" i="2"/>
  <c r="E3098" i="2"/>
  <c r="E3097" i="2"/>
  <c r="E3096" i="2"/>
  <c r="E3095" i="2"/>
  <c r="E3094" i="2"/>
  <c r="E3093" i="2"/>
  <c r="E3092" i="2"/>
  <c r="E3091" i="2"/>
  <c r="E3090" i="2"/>
  <c r="E3089" i="2"/>
  <c r="E3088" i="2"/>
  <c r="E3087" i="2"/>
  <c r="E3086" i="2"/>
  <c r="E3085" i="2"/>
  <c r="E3084" i="2"/>
  <c r="E3083" i="2"/>
  <c r="E3082" i="2"/>
  <c r="E3081" i="2"/>
  <c r="E3080" i="2"/>
  <c r="E3079" i="2"/>
  <c r="E3078" i="2"/>
  <c r="E3077" i="2"/>
  <c r="E3076" i="2"/>
  <c r="E3075" i="2"/>
  <c r="E3074" i="2"/>
  <c r="E3073" i="2"/>
  <c r="E3072" i="2"/>
  <c r="E3071" i="2"/>
  <c r="E3070" i="2"/>
  <c r="E3069" i="2"/>
  <c r="E3068" i="2"/>
  <c r="E3067" i="2"/>
  <c r="E3066" i="2"/>
  <c r="E3065" i="2"/>
  <c r="E3064" i="2"/>
  <c r="E3063" i="2"/>
  <c r="E3062" i="2"/>
  <c r="E3061" i="2"/>
  <c r="E3060" i="2"/>
  <c r="E3059" i="2"/>
  <c r="E3058" i="2"/>
  <c r="E3057" i="2"/>
  <c r="E3056" i="2"/>
  <c r="E3055" i="2"/>
  <c r="E3054" i="2"/>
  <c r="E3053" i="2"/>
  <c r="E3052" i="2"/>
  <c r="E3051" i="2"/>
  <c r="E3050" i="2"/>
  <c r="E3049" i="2"/>
  <c r="E3048" i="2"/>
  <c r="E3047" i="2"/>
  <c r="E3046" i="2"/>
  <c r="E3045" i="2"/>
  <c r="E3044" i="2"/>
  <c r="E3043" i="2"/>
  <c r="E3042" i="2"/>
  <c r="E3041" i="2"/>
  <c r="E3040" i="2"/>
  <c r="E3039" i="2"/>
  <c r="E3038" i="2"/>
  <c r="E3037" i="2"/>
  <c r="E3036" i="2"/>
  <c r="E3035" i="2"/>
  <c r="E3034" i="2"/>
  <c r="E3033" i="2"/>
  <c r="E3032" i="2"/>
  <c r="E3031" i="2"/>
  <c r="E3030" i="2"/>
  <c r="E3029" i="2"/>
  <c r="E3028" i="2"/>
  <c r="E3027" i="2"/>
  <c r="E3026" i="2"/>
  <c r="E3025" i="2"/>
  <c r="E3024" i="2"/>
  <c r="E3023" i="2"/>
  <c r="E3022" i="2"/>
  <c r="E3021" i="2"/>
  <c r="E3020" i="2"/>
  <c r="E3019" i="2"/>
  <c r="E3018" i="2"/>
  <c r="E3017" i="2"/>
  <c r="E3016" i="2"/>
  <c r="E3015" i="2"/>
  <c r="E3014" i="2"/>
  <c r="E3013" i="2"/>
  <c r="E3012" i="2"/>
  <c r="E3011" i="2"/>
  <c r="E3010" i="2"/>
  <c r="E3009" i="2"/>
  <c r="E3008" i="2"/>
  <c r="E3007" i="2"/>
  <c r="E3006" i="2"/>
  <c r="E3005" i="2"/>
  <c r="E3004" i="2"/>
  <c r="E3003" i="2"/>
  <c r="E3002" i="2"/>
  <c r="E3001" i="2"/>
  <c r="E3000" i="2"/>
  <c r="E2999" i="2"/>
  <c r="E2998" i="2"/>
  <c r="E2997" i="2"/>
  <c r="E2996" i="2"/>
  <c r="E2995" i="2"/>
  <c r="E2994" i="2"/>
  <c r="E2993" i="2"/>
  <c r="E2992" i="2"/>
  <c r="E2991" i="2"/>
  <c r="E2990" i="2"/>
  <c r="E2989" i="2"/>
  <c r="E2988" i="2"/>
  <c r="E2987" i="2"/>
  <c r="E2986" i="2"/>
  <c r="E2985" i="2"/>
  <c r="E2984" i="2"/>
  <c r="E2983" i="2"/>
  <c r="E2982" i="2"/>
  <c r="E2981" i="2"/>
  <c r="E2980" i="2"/>
  <c r="E2979" i="2"/>
  <c r="E2978" i="2"/>
  <c r="E2977" i="2"/>
  <c r="E2976" i="2"/>
  <c r="E2975" i="2"/>
  <c r="E2974" i="2"/>
  <c r="E2973" i="2"/>
  <c r="E2972" i="2"/>
  <c r="E2971" i="2"/>
  <c r="E2970" i="2"/>
  <c r="E2969" i="2"/>
  <c r="E2968" i="2"/>
  <c r="E2967" i="2"/>
  <c r="E2966" i="2"/>
  <c r="E2965" i="2"/>
  <c r="E2964" i="2"/>
  <c r="E2963" i="2"/>
  <c r="E2962" i="2"/>
  <c r="E2961" i="2"/>
  <c r="E2960" i="2"/>
  <c r="E2959" i="2"/>
  <c r="E2958" i="2"/>
  <c r="E2957" i="2"/>
  <c r="E2956" i="2"/>
  <c r="E2955" i="2"/>
  <c r="E2954" i="2"/>
  <c r="E2953" i="2"/>
  <c r="E2952" i="2"/>
  <c r="E2951" i="2"/>
  <c r="E2950" i="2"/>
  <c r="E2949" i="2"/>
  <c r="E2948" i="2"/>
  <c r="E2947" i="2"/>
  <c r="E2946" i="2"/>
  <c r="E2945" i="2"/>
  <c r="E2944" i="2"/>
  <c r="E2943" i="2"/>
  <c r="E2942" i="2"/>
  <c r="E2941" i="2"/>
  <c r="E2940" i="2"/>
  <c r="E2939" i="2"/>
  <c r="E2938" i="2"/>
  <c r="E2937" i="2"/>
  <c r="E2936" i="2"/>
  <c r="E2935" i="2"/>
  <c r="E2934" i="2"/>
  <c r="E2933" i="2"/>
  <c r="E2932" i="2"/>
  <c r="E2931" i="2"/>
  <c r="E2930" i="2"/>
  <c r="E2929" i="2"/>
  <c r="E2928" i="2"/>
  <c r="E2927" i="2"/>
  <c r="E2926" i="2"/>
  <c r="E2925" i="2"/>
  <c r="E2924" i="2"/>
  <c r="E2923" i="2"/>
  <c r="E2922" i="2"/>
  <c r="E2921" i="2"/>
  <c r="E2920" i="2"/>
  <c r="E2919" i="2"/>
  <c r="E2918" i="2"/>
  <c r="E2917" i="2"/>
  <c r="E2916" i="2"/>
  <c r="E2915" i="2"/>
  <c r="E2914" i="2"/>
  <c r="E2913" i="2"/>
  <c r="E2912" i="2"/>
  <c r="E2911" i="2"/>
  <c r="E2910" i="2"/>
  <c r="E2909" i="2"/>
  <c r="E2908" i="2"/>
  <c r="E2907" i="2"/>
  <c r="E2906" i="2"/>
  <c r="E2905" i="2"/>
  <c r="E2904" i="2"/>
  <c r="E2903" i="2"/>
  <c r="E2902" i="2"/>
  <c r="E2901" i="2"/>
  <c r="E2900" i="2"/>
  <c r="E2899" i="2"/>
  <c r="E2898" i="2"/>
  <c r="E2897" i="2"/>
  <c r="E2896" i="2"/>
  <c r="E2895" i="2"/>
  <c r="E2894" i="2"/>
  <c r="E2893" i="2"/>
  <c r="E2892" i="2"/>
  <c r="E2891" i="2"/>
  <c r="E2890" i="2"/>
  <c r="E2889" i="2"/>
  <c r="E2888" i="2"/>
  <c r="E2887" i="2"/>
  <c r="E2886" i="2"/>
  <c r="E2885" i="2"/>
  <c r="E2884" i="2"/>
  <c r="E2883" i="2"/>
  <c r="E2882" i="2"/>
  <c r="E2881" i="2"/>
  <c r="E2880" i="2"/>
  <c r="E2879" i="2"/>
  <c r="E2878" i="2"/>
  <c r="E2877" i="2"/>
  <c r="E2876" i="2"/>
  <c r="E2875" i="2"/>
  <c r="E2874" i="2"/>
  <c r="E2873" i="2"/>
  <c r="E2872" i="2"/>
  <c r="E2871" i="2"/>
  <c r="E2870" i="2"/>
  <c r="E2869" i="2"/>
  <c r="E2868" i="2"/>
  <c r="E2867" i="2"/>
  <c r="E2866" i="2"/>
  <c r="E2865" i="2"/>
  <c r="E2864" i="2"/>
  <c r="E2863" i="2"/>
  <c r="E2862" i="2"/>
  <c r="E2861" i="2"/>
  <c r="E2860" i="2"/>
  <c r="E2859" i="2"/>
  <c r="E2858" i="2"/>
  <c r="E2857" i="2"/>
  <c r="E2856" i="2"/>
  <c r="E2855" i="2"/>
  <c r="E2854" i="2"/>
  <c r="E2853" i="2"/>
  <c r="E2852" i="2"/>
  <c r="E2851" i="2"/>
  <c r="E2850" i="2"/>
  <c r="E2849" i="2"/>
  <c r="E2848" i="2"/>
  <c r="E2847" i="2"/>
  <c r="E2846" i="2"/>
  <c r="E2845" i="2"/>
  <c r="E2844" i="2"/>
  <c r="E2843" i="2"/>
  <c r="E2842" i="2"/>
  <c r="E2841" i="2"/>
  <c r="E2840" i="2"/>
  <c r="E2839" i="2"/>
  <c r="E2838" i="2"/>
  <c r="E2837" i="2"/>
  <c r="E2836" i="2"/>
  <c r="E2835" i="2"/>
  <c r="E2834" i="2"/>
  <c r="E2833" i="2"/>
  <c r="E2832" i="2"/>
  <c r="E2831" i="2"/>
  <c r="E2830" i="2"/>
  <c r="E2829" i="2"/>
  <c r="E2828" i="2"/>
  <c r="E2827" i="2"/>
  <c r="E2826" i="2"/>
  <c r="E2825" i="2"/>
  <c r="E2824" i="2"/>
  <c r="E2823" i="2"/>
  <c r="E2822" i="2"/>
  <c r="E2821" i="2"/>
  <c r="E2820" i="2"/>
  <c r="E2819" i="2"/>
  <c r="E2818" i="2"/>
  <c r="E2817" i="2"/>
  <c r="E2816" i="2"/>
  <c r="E2815" i="2"/>
  <c r="E2814" i="2"/>
  <c r="E2813" i="2"/>
  <c r="E2812" i="2"/>
  <c r="E2811" i="2"/>
  <c r="E2810" i="2"/>
  <c r="E2809" i="2"/>
  <c r="E2808" i="2"/>
  <c r="E2807" i="2"/>
  <c r="E2806" i="2"/>
  <c r="E2805" i="2"/>
  <c r="E2804" i="2"/>
  <c r="E2803" i="2"/>
  <c r="E2802" i="2"/>
  <c r="E2801" i="2"/>
  <c r="E2800" i="2"/>
  <c r="E2799" i="2"/>
  <c r="E2798" i="2"/>
  <c r="E2797" i="2"/>
  <c r="E2796" i="2"/>
  <c r="E2795" i="2"/>
  <c r="E2794" i="2"/>
  <c r="E2793" i="2"/>
  <c r="E2792" i="2"/>
  <c r="E2791" i="2"/>
  <c r="E2790" i="2"/>
  <c r="E2789" i="2"/>
  <c r="E2788" i="2"/>
  <c r="E2787" i="2"/>
  <c r="E2786" i="2"/>
  <c r="E2785" i="2"/>
  <c r="E2784" i="2"/>
  <c r="E2783" i="2"/>
  <c r="E2782" i="2"/>
  <c r="E2781" i="2"/>
  <c r="E2780" i="2"/>
  <c r="E2779" i="2"/>
  <c r="E2778" i="2"/>
  <c r="E2777" i="2"/>
  <c r="E2776" i="2"/>
  <c r="E2775" i="2"/>
  <c r="E2774" i="2"/>
  <c r="E2773" i="2"/>
  <c r="E2772" i="2"/>
  <c r="E2771" i="2"/>
  <c r="E2770" i="2"/>
  <c r="E2769" i="2"/>
  <c r="E2768" i="2"/>
  <c r="E2767" i="2"/>
  <c r="E2766" i="2"/>
  <c r="E2765" i="2"/>
  <c r="E2764" i="2"/>
  <c r="E2763" i="2"/>
  <c r="E2762" i="2"/>
  <c r="E2761" i="2"/>
  <c r="E2760" i="2"/>
  <c r="E2759" i="2"/>
  <c r="E2758" i="2"/>
  <c r="E2757" i="2"/>
  <c r="E2756" i="2"/>
  <c r="E2755" i="2"/>
  <c r="E2754" i="2"/>
  <c r="E2753" i="2"/>
  <c r="E2752" i="2"/>
  <c r="E2751" i="2"/>
  <c r="E2750" i="2"/>
  <c r="E2749" i="2"/>
  <c r="E2748" i="2"/>
  <c r="E2747" i="2"/>
  <c r="E2746" i="2"/>
  <c r="E2745" i="2"/>
  <c r="E2744" i="2"/>
  <c r="E2743" i="2"/>
  <c r="E2742" i="2"/>
  <c r="E2741" i="2"/>
  <c r="E2740" i="2"/>
  <c r="E2739" i="2"/>
  <c r="E2738" i="2"/>
  <c r="E2737" i="2"/>
  <c r="E2736" i="2"/>
  <c r="E2735" i="2"/>
  <c r="E2734" i="2"/>
  <c r="E2733" i="2"/>
  <c r="E2732" i="2"/>
  <c r="E2731" i="2"/>
  <c r="E2730" i="2"/>
  <c r="E2729" i="2"/>
  <c r="E2728" i="2"/>
  <c r="E2727" i="2"/>
  <c r="E2726" i="2"/>
  <c r="E2725" i="2"/>
  <c r="E2724" i="2"/>
  <c r="E2723" i="2"/>
  <c r="E2722" i="2"/>
  <c r="E2721" i="2"/>
  <c r="E2720" i="2"/>
  <c r="E2719" i="2"/>
  <c r="E2718" i="2"/>
  <c r="E2717" i="2"/>
  <c r="E2716" i="2"/>
  <c r="E2715" i="2"/>
  <c r="E2714" i="2"/>
  <c r="E2713" i="2"/>
  <c r="E2712" i="2"/>
  <c r="E2711" i="2"/>
  <c r="E2710" i="2"/>
  <c r="E2709" i="2"/>
  <c r="E2708" i="2"/>
  <c r="E2707" i="2"/>
  <c r="E2706" i="2"/>
  <c r="E2705" i="2"/>
  <c r="E2704" i="2"/>
  <c r="E2703" i="2"/>
  <c r="E2702" i="2"/>
  <c r="E2701" i="2"/>
  <c r="E2700" i="2"/>
  <c r="E2699" i="2"/>
  <c r="E2698" i="2"/>
  <c r="E2697" i="2"/>
  <c r="E2696" i="2"/>
  <c r="E2695" i="2"/>
  <c r="E2694" i="2"/>
  <c r="E2693" i="2"/>
  <c r="E2692" i="2"/>
  <c r="E2691" i="2"/>
  <c r="E2690" i="2"/>
  <c r="E2689" i="2"/>
  <c r="E2688" i="2"/>
  <c r="E2687" i="2"/>
  <c r="E2686" i="2"/>
  <c r="E2685" i="2"/>
  <c r="E2684" i="2"/>
  <c r="E2683" i="2"/>
  <c r="E2682" i="2"/>
  <c r="E2681" i="2"/>
  <c r="E2680" i="2"/>
  <c r="E2679" i="2"/>
  <c r="E2678" i="2"/>
  <c r="E2677" i="2"/>
  <c r="E2676" i="2"/>
  <c r="E2675" i="2"/>
  <c r="E2674" i="2"/>
  <c r="E2673" i="2"/>
  <c r="E2672" i="2"/>
  <c r="E2671" i="2"/>
  <c r="E2670" i="2"/>
  <c r="E2669" i="2"/>
  <c r="E2668" i="2"/>
  <c r="E2667" i="2"/>
  <c r="E2666" i="2"/>
  <c r="E2665" i="2"/>
  <c r="E2664" i="2"/>
  <c r="E2663" i="2"/>
  <c r="E2662" i="2"/>
  <c r="E2661" i="2"/>
  <c r="E2660" i="2"/>
  <c r="E2659" i="2"/>
  <c r="E2658" i="2"/>
  <c r="E2657" i="2"/>
  <c r="E2656" i="2"/>
  <c r="E2655" i="2"/>
  <c r="E2654" i="2"/>
  <c r="E2653" i="2"/>
  <c r="E2652" i="2"/>
  <c r="E2651" i="2"/>
  <c r="E2650" i="2"/>
  <c r="E2649" i="2"/>
  <c r="E2648" i="2"/>
  <c r="E2647" i="2"/>
  <c r="E2646" i="2"/>
  <c r="E2645" i="2"/>
  <c r="E2644" i="2"/>
  <c r="E2643" i="2"/>
  <c r="E2642" i="2"/>
  <c r="E2641" i="2"/>
  <c r="E2640" i="2"/>
  <c r="E2639" i="2"/>
  <c r="E2638" i="2"/>
  <c r="E2637" i="2"/>
  <c r="E2636" i="2"/>
  <c r="E2635" i="2"/>
  <c r="E2634" i="2"/>
  <c r="E2633" i="2"/>
  <c r="E2632" i="2"/>
  <c r="E2631" i="2"/>
  <c r="E2630" i="2"/>
  <c r="E2629" i="2"/>
  <c r="E2628" i="2"/>
  <c r="E2627" i="2"/>
  <c r="E2626" i="2"/>
  <c r="E2625" i="2"/>
  <c r="E2624" i="2"/>
  <c r="E2623" i="2"/>
  <c r="E2622" i="2"/>
  <c r="E2621" i="2"/>
  <c r="E2620" i="2"/>
  <c r="E2619" i="2"/>
  <c r="E2618" i="2"/>
  <c r="E2617" i="2"/>
  <c r="E2616" i="2"/>
  <c r="E2615" i="2"/>
  <c r="E2614" i="2"/>
  <c r="E2613" i="2"/>
  <c r="E2612" i="2"/>
  <c r="E2611" i="2"/>
  <c r="E2610" i="2"/>
  <c r="E2609" i="2"/>
  <c r="E2608" i="2"/>
  <c r="E2607" i="2"/>
  <c r="E2606" i="2"/>
  <c r="E2605" i="2"/>
  <c r="E2604" i="2"/>
  <c r="E2603" i="2"/>
  <c r="E2602" i="2"/>
  <c r="E2601" i="2"/>
  <c r="E2600" i="2"/>
  <c r="E2599" i="2"/>
  <c r="E2598" i="2"/>
  <c r="E2597" i="2"/>
  <c r="E2596" i="2"/>
  <c r="E2595" i="2"/>
  <c r="E2594" i="2"/>
  <c r="E2593" i="2"/>
  <c r="E2592" i="2"/>
  <c r="E2591" i="2"/>
  <c r="E2590" i="2"/>
  <c r="E2589" i="2"/>
  <c r="E2588" i="2"/>
  <c r="E2587" i="2"/>
  <c r="E2586" i="2"/>
  <c r="E2585" i="2"/>
  <c r="E2584" i="2"/>
  <c r="E2583" i="2"/>
  <c r="E2582" i="2"/>
  <c r="E2581" i="2"/>
  <c r="E2580" i="2"/>
  <c r="E2579" i="2"/>
  <c r="E2578" i="2"/>
  <c r="E2577" i="2"/>
  <c r="E2576" i="2"/>
  <c r="E2575" i="2"/>
  <c r="E2574" i="2"/>
  <c r="E2573" i="2"/>
  <c r="E2572" i="2"/>
  <c r="E2571" i="2"/>
  <c r="E2570" i="2"/>
  <c r="E2569" i="2"/>
  <c r="E2568" i="2"/>
  <c r="E2567" i="2"/>
  <c r="E2566" i="2"/>
  <c r="E2565" i="2"/>
  <c r="E2564" i="2"/>
  <c r="E2563" i="2"/>
  <c r="E2562" i="2"/>
  <c r="E2561" i="2"/>
  <c r="E2560" i="2"/>
  <c r="E2559" i="2"/>
  <c r="E2558" i="2"/>
  <c r="E2557" i="2"/>
  <c r="E2556" i="2"/>
  <c r="E2555" i="2"/>
  <c r="E2554" i="2"/>
  <c r="E2553" i="2"/>
  <c r="E2552" i="2"/>
  <c r="E2551" i="2"/>
  <c r="E2550" i="2"/>
  <c r="E2549" i="2"/>
  <c r="E2548" i="2"/>
  <c r="E2547" i="2"/>
  <c r="E2546" i="2"/>
  <c r="E2545" i="2"/>
  <c r="E2544" i="2"/>
  <c r="E2543" i="2"/>
  <c r="E2542" i="2"/>
  <c r="E2541" i="2"/>
  <c r="E2540" i="2"/>
  <c r="E2539" i="2"/>
  <c r="E2538" i="2"/>
  <c r="E2537" i="2"/>
  <c r="E2536" i="2"/>
  <c r="E2535" i="2"/>
  <c r="E2534" i="2"/>
  <c r="E2533" i="2"/>
  <c r="E2532" i="2"/>
  <c r="E2531" i="2"/>
  <c r="E2530" i="2"/>
  <c r="E2529" i="2"/>
  <c r="E2528" i="2"/>
  <c r="E2527" i="2"/>
  <c r="E2526" i="2"/>
  <c r="E2525" i="2"/>
  <c r="E2524" i="2"/>
  <c r="E2523" i="2"/>
  <c r="E2522" i="2"/>
  <c r="E2521" i="2"/>
  <c r="E2520" i="2"/>
  <c r="E2519" i="2"/>
  <c r="E2518" i="2"/>
  <c r="E2517" i="2"/>
  <c r="E2516" i="2"/>
  <c r="E2515" i="2"/>
  <c r="E2514" i="2"/>
  <c r="E2513" i="2"/>
  <c r="E2512" i="2"/>
  <c r="E2511" i="2"/>
  <c r="E2510" i="2"/>
  <c r="E2509" i="2"/>
  <c r="E2508" i="2"/>
  <c r="E2507" i="2"/>
  <c r="E2506" i="2"/>
  <c r="E2505" i="2"/>
  <c r="E2504" i="2"/>
  <c r="E2503" i="2"/>
  <c r="E2502" i="2"/>
  <c r="E2501" i="2"/>
  <c r="E2500" i="2"/>
  <c r="E2499" i="2"/>
  <c r="E2498" i="2"/>
  <c r="E2497" i="2"/>
  <c r="E2496" i="2"/>
  <c r="E2495" i="2"/>
  <c r="E2494" i="2"/>
  <c r="E2493" i="2"/>
  <c r="E2492" i="2"/>
  <c r="E2491" i="2"/>
  <c r="E2490" i="2"/>
  <c r="E2489" i="2"/>
  <c r="E2488" i="2"/>
  <c r="E2487" i="2"/>
  <c r="E2486" i="2"/>
  <c r="E2485" i="2"/>
  <c r="E2484" i="2"/>
  <c r="E2483" i="2"/>
  <c r="E2482" i="2"/>
  <c r="E2481" i="2"/>
  <c r="E2480" i="2"/>
  <c r="E2479" i="2"/>
  <c r="E2478" i="2"/>
  <c r="E2477" i="2"/>
  <c r="E2476" i="2"/>
  <c r="E2475" i="2"/>
  <c r="E2474" i="2"/>
  <c r="E2473" i="2"/>
  <c r="E2472" i="2"/>
  <c r="E2471" i="2"/>
  <c r="E2470" i="2"/>
  <c r="E2469" i="2"/>
  <c r="E2468" i="2"/>
  <c r="E2467" i="2"/>
  <c r="E2466" i="2"/>
  <c r="E2465" i="2"/>
  <c r="E2464" i="2"/>
  <c r="E2463" i="2"/>
  <c r="E2462" i="2"/>
  <c r="E2461" i="2"/>
  <c r="E2460" i="2"/>
  <c r="E2459" i="2"/>
  <c r="E2458" i="2"/>
  <c r="E2457" i="2"/>
  <c r="E2456" i="2"/>
  <c r="E2455" i="2"/>
  <c r="E2454" i="2"/>
  <c r="E2453" i="2"/>
  <c r="E2452" i="2"/>
  <c r="E2451" i="2"/>
  <c r="E2450" i="2"/>
  <c r="E2449" i="2"/>
  <c r="E2448" i="2"/>
  <c r="E2447" i="2"/>
  <c r="E2446" i="2"/>
  <c r="E2445" i="2"/>
  <c r="E2444" i="2"/>
  <c r="E2443" i="2"/>
  <c r="E2442" i="2"/>
  <c r="E2441" i="2"/>
  <c r="E2440" i="2"/>
  <c r="E2439" i="2"/>
  <c r="E2438" i="2"/>
  <c r="E2437" i="2"/>
  <c r="E2436" i="2"/>
  <c r="E2435" i="2"/>
  <c r="E2434" i="2"/>
  <c r="E2433" i="2"/>
  <c r="E2432" i="2"/>
  <c r="E2431" i="2"/>
  <c r="E2430" i="2"/>
  <c r="E2429" i="2"/>
  <c r="E2428" i="2"/>
  <c r="E2427" i="2"/>
  <c r="E2426" i="2"/>
  <c r="E2425" i="2"/>
  <c r="E2424" i="2"/>
  <c r="E2423" i="2"/>
  <c r="E2422" i="2"/>
  <c r="E2421" i="2"/>
  <c r="E2420" i="2"/>
  <c r="E2419" i="2"/>
  <c r="E2418" i="2"/>
  <c r="E2417" i="2"/>
  <c r="E2416" i="2"/>
  <c r="E2415" i="2"/>
  <c r="E2414" i="2"/>
  <c r="E2413" i="2"/>
  <c r="E2412" i="2"/>
  <c r="E2411" i="2"/>
  <c r="E2410" i="2"/>
  <c r="E2409" i="2"/>
  <c r="E2408" i="2"/>
  <c r="E2407" i="2"/>
  <c r="E2406" i="2"/>
  <c r="E2405" i="2"/>
  <c r="E2404" i="2"/>
  <c r="E2403" i="2"/>
  <c r="E2402" i="2"/>
  <c r="E2401" i="2"/>
  <c r="E2400" i="2"/>
  <c r="E2399" i="2"/>
  <c r="E2398" i="2"/>
  <c r="E2397" i="2"/>
  <c r="E2396" i="2"/>
  <c r="E2395" i="2"/>
  <c r="E2394" i="2"/>
  <c r="E2393" i="2"/>
  <c r="E2392" i="2"/>
  <c r="E2391" i="2"/>
  <c r="E2390" i="2"/>
  <c r="E2389" i="2"/>
  <c r="E2388" i="2"/>
  <c r="E2387" i="2"/>
  <c r="E2386" i="2"/>
  <c r="E2385" i="2"/>
  <c r="E2384" i="2"/>
  <c r="E2383" i="2"/>
  <c r="E2382" i="2"/>
  <c r="E2381" i="2"/>
  <c r="E2380" i="2"/>
  <c r="E2379" i="2"/>
  <c r="E2378" i="2"/>
  <c r="E2377" i="2"/>
  <c r="E2376" i="2"/>
  <c r="E2375" i="2"/>
  <c r="E2374" i="2"/>
  <c r="E2373" i="2"/>
  <c r="E2372" i="2"/>
  <c r="E2371" i="2"/>
  <c r="E2370" i="2"/>
  <c r="E2369" i="2"/>
  <c r="E2368" i="2"/>
  <c r="E2367" i="2"/>
  <c r="E2366" i="2"/>
  <c r="E2365" i="2"/>
  <c r="E2364" i="2"/>
  <c r="E2363" i="2"/>
  <c r="E2362" i="2"/>
  <c r="E2361" i="2"/>
  <c r="E2360" i="2"/>
  <c r="E2359" i="2"/>
  <c r="E2358" i="2"/>
  <c r="E2357" i="2"/>
  <c r="E2356" i="2"/>
  <c r="E2355" i="2"/>
  <c r="E2354" i="2"/>
  <c r="E2353" i="2"/>
  <c r="E2352" i="2"/>
  <c r="E2351" i="2"/>
  <c r="E2350" i="2"/>
  <c r="E2349" i="2"/>
  <c r="E2348" i="2"/>
  <c r="E2347" i="2"/>
  <c r="E2346" i="2"/>
  <c r="E2345" i="2"/>
  <c r="E2344" i="2"/>
  <c r="E2343" i="2"/>
  <c r="E2342" i="2"/>
  <c r="E2341" i="2"/>
  <c r="E2340" i="2"/>
  <c r="E2339" i="2"/>
  <c r="E2338" i="2"/>
  <c r="E2337" i="2"/>
  <c r="E2336" i="2"/>
  <c r="E2335" i="2"/>
  <c r="E2334" i="2"/>
  <c r="E2333" i="2"/>
  <c r="E2332" i="2"/>
  <c r="E2331" i="2"/>
  <c r="E2330" i="2"/>
  <c r="E2329" i="2"/>
  <c r="E2328" i="2"/>
  <c r="E2327" i="2"/>
  <c r="E2326" i="2"/>
  <c r="E2325" i="2"/>
  <c r="E2324" i="2"/>
  <c r="E2323" i="2"/>
  <c r="E2322" i="2"/>
  <c r="E2321" i="2"/>
  <c r="E2320" i="2"/>
  <c r="E2319" i="2"/>
  <c r="E2318" i="2"/>
  <c r="E2317" i="2"/>
  <c r="E2316" i="2"/>
  <c r="E2315" i="2"/>
  <c r="E2314" i="2"/>
  <c r="E2313" i="2"/>
  <c r="E2312" i="2"/>
  <c r="E2311" i="2"/>
  <c r="E2310" i="2"/>
  <c r="E2309" i="2"/>
  <c r="E2308" i="2"/>
  <c r="E2307" i="2"/>
  <c r="E2306" i="2"/>
  <c r="E2305" i="2"/>
  <c r="E2304" i="2"/>
  <c r="E2303" i="2"/>
  <c r="E2302" i="2"/>
  <c r="E2301" i="2"/>
  <c r="E2300" i="2"/>
  <c r="E2299" i="2"/>
  <c r="E2298" i="2"/>
  <c r="E2297" i="2"/>
  <c r="E2296" i="2"/>
  <c r="E2295" i="2"/>
  <c r="E2294" i="2"/>
  <c r="E2293" i="2"/>
  <c r="E2292" i="2"/>
  <c r="E2291" i="2"/>
  <c r="E2290" i="2"/>
  <c r="E2289" i="2"/>
  <c r="E2288" i="2"/>
  <c r="E2287" i="2"/>
  <c r="E2286" i="2"/>
  <c r="E2285" i="2"/>
  <c r="E2284" i="2"/>
  <c r="E2283" i="2"/>
  <c r="E2282" i="2"/>
  <c r="E2281" i="2"/>
  <c r="E2280" i="2"/>
  <c r="E2279" i="2"/>
  <c r="E2278" i="2"/>
  <c r="E2277" i="2"/>
  <c r="E2276" i="2"/>
  <c r="E2275" i="2"/>
  <c r="E2274" i="2"/>
  <c r="E2273" i="2"/>
  <c r="E2272" i="2"/>
  <c r="E2271" i="2"/>
  <c r="E2270" i="2"/>
  <c r="E2269" i="2"/>
  <c r="E2268" i="2"/>
  <c r="E2267" i="2"/>
  <c r="E2266" i="2"/>
  <c r="E2265" i="2"/>
  <c r="E2264" i="2"/>
  <c r="E2263" i="2"/>
  <c r="E2262" i="2"/>
  <c r="E2261" i="2"/>
  <c r="E2260" i="2"/>
  <c r="E2259" i="2"/>
  <c r="E2258" i="2"/>
  <c r="E2257" i="2"/>
  <c r="E2256" i="2"/>
  <c r="E2255" i="2"/>
  <c r="E2254" i="2"/>
  <c r="E2253" i="2"/>
  <c r="E2252" i="2"/>
  <c r="E2251" i="2"/>
  <c r="E2250" i="2"/>
  <c r="E2249" i="2"/>
  <c r="E2248" i="2"/>
  <c r="E2247" i="2"/>
  <c r="E2246" i="2"/>
  <c r="E2245" i="2"/>
  <c r="E2244" i="2"/>
  <c r="E2243" i="2"/>
  <c r="E2242" i="2"/>
  <c r="E2241" i="2"/>
  <c r="E2240" i="2"/>
  <c r="E2239" i="2"/>
  <c r="E2238" i="2"/>
  <c r="E2237" i="2"/>
  <c r="E2236" i="2"/>
  <c r="E2235" i="2"/>
  <c r="E2234" i="2"/>
  <c r="E2233" i="2"/>
  <c r="E2232" i="2"/>
  <c r="E2231" i="2"/>
  <c r="E2230" i="2"/>
  <c r="E2229" i="2"/>
  <c r="E2228" i="2"/>
  <c r="E2227" i="2"/>
  <c r="E2226" i="2"/>
  <c r="E2225" i="2"/>
  <c r="E2224" i="2"/>
  <c r="E2223" i="2"/>
  <c r="E2222" i="2"/>
  <c r="E2221" i="2"/>
  <c r="E2220" i="2"/>
  <c r="E2219" i="2"/>
  <c r="E2218" i="2"/>
  <c r="E2217" i="2"/>
  <c r="E2216" i="2"/>
  <c r="E2215" i="2"/>
  <c r="E2214" i="2"/>
  <c r="E2213" i="2"/>
  <c r="E2212" i="2"/>
  <c r="E2211" i="2"/>
  <c r="E2210" i="2"/>
  <c r="E2209" i="2"/>
  <c r="E2208" i="2"/>
  <c r="E2207" i="2"/>
  <c r="E2206" i="2"/>
  <c r="E2205" i="2"/>
  <c r="E2204" i="2"/>
  <c r="E2203" i="2"/>
  <c r="E2202" i="2"/>
  <c r="E2201" i="2"/>
  <c r="E2200" i="2"/>
  <c r="E2199" i="2"/>
  <c r="E2198" i="2"/>
  <c r="E2197" i="2"/>
  <c r="E2196" i="2"/>
  <c r="E2195" i="2"/>
  <c r="E2194" i="2"/>
  <c r="E2193" i="2"/>
  <c r="E2192" i="2"/>
  <c r="E2191" i="2"/>
  <c r="E2190" i="2"/>
  <c r="E2189" i="2"/>
  <c r="E2188" i="2"/>
  <c r="E2187" i="2"/>
  <c r="E2186" i="2"/>
  <c r="E2185" i="2"/>
  <c r="E2184" i="2"/>
  <c r="E2183" i="2"/>
  <c r="E2182" i="2"/>
  <c r="E2181" i="2"/>
  <c r="E2180" i="2"/>
  <c r="E2179" i="2"/>
  <c r="E2178" i="2"/>
  <c r="E2177" i="2"/>
  <c r="E2176" i="2"/>
  <c r="E2175" i="2"/>
  <c r="E2174" i="2"/>
  <c r="E2173" i="2"/>
  <c r="E2172" i="2"/>
  <c r="E2171" i="2"/>
  <c r="E2170" i="2"/>
  <c r="E2169" i="2"/>
  <c r="E2168" i="2"/>
  <c r="E2167" i="2"/>
  <c r="E2166" i="2"/>
  <c r="E2165" i="2"/>
  <c r="E2164" i="2"/>
  <c r="E2163" i="2"/>
  <c r="E2162" i="2"/>
  <c r="E2161" i="2"/>
  <c r="E2160" i="2"/>
  <c r="E2159" i="2"/>
  <c r="E2158" i="2"/>
  <c r="E2157" i="2"/>
  <c r="E2156" i="2"/>
  <c r="E2155" i="2"/>
  <c r="E2154" i="2"/>
  <c r="E2153" i="2"/>
  <c r="E2152" i="2"/>
  <c r="E2151" i="2"/>
  <c r="E2150" i="2"/>
  <c r="E2149" i="2"/>
  <c r="E2148" i="2"/>
  <c r="E2147" i="2"/>
  <c r="E2146" i="2"/>
  <c r="E2145" i="2"/>
  <c r="E2144" i="2"/>
  <c r="E2143" i="2"/>
  <c r="E2142" i="2"/>
  <c r="E2141" i="2"/>
  <c r="E2140" i="2"/>
  <c r="E2139" i="2"/>
  <c r="E2138" i="2"/>
  <c r="E2137" i="2"/>
  <c r="E2136" i="2"/>
  <c r="E2135" i="2"/>
  <c r="E2134" i="2"/>
  <c r="E2133" i="2"/>
  <c r="E2132" i="2"/>
  <c r="E2131" i="2"/>
  <c r="E2130" i="2"/>
  <c r="E2129" i="2"/>
  <c r="E2128" i="2"/>
  <c r="E2127" i="2"/>
  <c r="E2126" i="2"/>
  <c r="E2125" i="2"/>
  <c r="E2124" i="2"/>
  <c r="E2123" i="2"/>
  <c r="E2122" i="2"/>
  <c r="E2121" i="2"/>
  <c r="E2120" i="2"/>
  <c r="E2119" i="2"/>
  <c r="E2118" i="2"/>
  <c r="E2117" i="2"/>
  <c r="E2116" i="2"/>
  <c r="E2115" i="2"/>
  <c r="E2114" i="2"/>
  <c r="E2113" i="2"/>
  <c r="E2112" i="2"/>
  <c r="E2111" i="2"/>
  <c r="E2110" i="2"/>
  <c r="E2109" i="2"/>
  <c r="E2108" i="2"/>
  <c r="E2107" i="2"/>
  <c r="E2106" i="2"/>
  <c r="E2105" i="2"/>
  <c r="E2104" i="2"/>
  <c r="E2103" i="2"/>
  <c r="E2102" i="2"/>
  <c r="E2101" i="2"/>
  <c r="E2100" i="2"/>
  <c r="E2099" i="2"/>
  <c r="E2098" i="2"/>
  <c r="E2097" i="2"/>
  <c r="E2096" i="2"/>
  <c r="E2095" i="2"/>
  <c r="E2094" i="2"/>
  <c r="E2093" i="2"/>
  <c r="E2092" i="2"/>
  <c r="E2091" i="2"/>
  <c r="E2090" i="2"/>
  <c r="E2089" i="2"/>
  <c r="E2088" i="2"/>
  <c r="E2087" i="2"/>
  <c r="E2086" i="2"/>
  <c r="E2085" i="2"/>
  <c r="E2084" i="2"/>
  <c r="E2083" i="2"/>
  <c r="E2082" i="2"/>
  <c r="E2081" i="2"/>
  <c r="E2080" i="2"/>
  <c r="E2079" i="2"/>
  <c r="E2078" i="2"/>
  <c r="E2077" i="2"/>
  <c r="E2076" i="2"/>
  <c r="E2075" i="2"/>
  <c r="E2074" i="2"/>
  <c r="E2073" i="2"/>
  <c r="E2072" i="2"/>
  <c r="E2071" i="2"/>
  <c r="E2070" i="2"/>
  <c r="E2069" i="2"/>
  <c r="E2068" i="2"/>
  <c r="E2067" i="2"/>
  <c r="E2066" i="2"/>
  <c r="E2065" i="2"/>
  <c r="E2064" i="2"/>
  <c r="E2063" i="2"/>
  <c r="E2062" i="2"/>
  <c r="E2061" i="2"/>
  <c r="E2060" i="2"/>
  <c r="E2059" i="2"/>
  <c r="E2058" i="2"/>
  <c r="E2057" i="2"/>
  <c r="E2056" i="2"/>
  <c r="E2055" i="2"/>
  <c r="E2054" i="2"/>
  <c r="E2053" i="2"/>
  <c r="E2052" i="2"/>
  <c r="E2051" i="2"/>
  <c r="E2050" i="2"/>
  <c r="E2049" i="2"/>
  <c r="E2048" i="2"/>
  <c r="E2047" i="2"/>
  <c r="E2046" i="2"/>
  <c r="E2045" i="2"/>
  <c r="E2044" i="2"/>
  <c r="E2043" i="2"/>
  <c r="E2042" i="2"/>
  <c r="E2041" i="2"/>
  <c r="E2040" i="2"/>
  <c r="E2039" i="2"/>
  <c r="E2038" i="2"/>
  <c r="E2037" i="2"/>
  <c r="E2036" i="2"/>
  <c r="E2035" i="2"/>
  <c r="E2034" i="2"/>
  <c r="E2033" i="2"/>
  <c r="E2032" i="2"/>
  <c r="E2031" i="2"/>
  <c r="E2030" i="2"/>
  <c r="E2029" i="2"/>
  <c r="E2028" i="2"/>
  <c r="E2027" i="2"/>
  <c r="E2026" i="2"/>
  <c r="E2025" i="2"/>
  <c r="E2024" i="2"/>
  <c r="E2023" i="2"/>
  <c r="E2022" i="2"/>
  <c r="E2021" i="2"/>
  <c r="E2020" i="2"/>
  <c r="E2019" i="2"/>
  <c r="E2018" i="2"/>
  <c r="E2017" i="2"/>
  <c r="E2016" i="2"/>
  <c r="E2015" i="2"/>
  <c r="E2014" i="2"/>
  <c r="E2013" i="2"/>
  <c r="E2012" i="2"/>
  <c r="E2011" i="2"/>
  <c r="E2010" i="2"/>
  <c r="E2009" i="2"/>
  <c r="E2008" i="2"/>
  <c r="E2007" i="2"/>
  <c r="E2006" i="2"/>
  <c r="E2005" i="2"/>
  <c r="E2004" i="2"/>
  <c r="E2003" i="2"/>
  <c r="E2002" i="2"/>
  <c r="E2001" i="2"/>
  <c r="E2000" i="2"/>
  <c r="E1999" i="2"/>
  <c r="E1998" i="2"/>
  <c r="E1997" i="2"/>
  <c r="E1996" i="2"/>
  <c r="E1995" i="2"/>
  <c r="E1994" i="2"/>
  <c r="E1993" i="2"/>
  <c r="E1992" i="2"/>
  <c r="E1991" i="2"/>
  <c r="E1990" i="2"/>
  <c r="E1989" i="2"/>
  <c r="E1988" i="2"/>
  <c r="E1987" i="2"/>
  <c r="E1986" i="2"/>
  <c r="E1985" i="2"/>
  <c r="E1984" i="2"/>
  <c r="E1983" i="2"/>
  <c r="E1982" i="2"/>
  <c r="E1981" i="2"/>
  <c r="E1980" i="2"/>
  <c r="E1979" i="2"/>
  <c r="E1978" i="2"/>
  <c r="E1977" i="2"/>
  <c r="E1976" i="2"/>
  <c r="E1975" i="2"/>
  <c r="E1974" i="2"/>
  <c r="E1973" i="2"/>
  <c r="E1972" i="2"/>
  <c r="E1971" i="2"/>
  <c r="E1970" i="2"/>
  <c r="E1969" i="2"/>
  <c r="E1968" i="2"/>
  <c r="E1967" i="2"/>
  <c r="E1966" i="2"/>
  <c r="E1965" i="2"/>
  <c r="E1964" i="2"/>
  <c r="E1963" i="2"/>
  <c r="E1962" i="2"/>
  <c r="E1961" i="2"/>
  <c r="E1960" i="2"/>
  <c r="E1959" i="2"/>
  <c r="E1958" i="2"/>
  <c r="E1957" i="2"/>
  <c r="E1956" i="2"/>
  <c r="E1955" i="2"/>
  <c r="E1954" i="2"/>
  <c r="E1953" i="2"/>
  <c r="E1952" i="2"/>
  <c r="E1951" i="2"/>
  <c r="E1950" i="2"/>
  <c r="E1949" i="2"/>
  <c r="E1948" i="2"/>
  <c r="E1947" i="2"/>
  <c r="E1946" i="2"/>
  <c r="E1945" i="2"/>
  <c r="E1944" i="2"/>
  <c r="E1943" i="2"/>
  <c r="E1942" i="2"/>
  <c r="E1941" i="2"/>
  <c r="E1940" i="2"/>
  <c r="E1939" i="2"/>
  <c r="E1938" i="2"/>
  <c r="E1937" i="2"/>
  <c r="E1936" i="2"/>
  <c r="E1935" i="2"/>
  <c r="E1934" i="2"/>
  <c r="E1933" i="2"/>
  <c r="E1932" i="2"/>
  <c r="E1931" i="2"/>
  <c r="E1930" i="2"/>
  <c r="E1929" i="2"/>
  <c r="E1928" i="2"/>
  <c r="E1927" i="2"/>
  <c r="E1926" i="2"/>
  <c r="E1925" i="2"/>
  <c r="E1924" i="2"/>
  <c r="E1923" i="2"/>
  <c r="E1922" i="2"/>
  <c r="E1921" i="2"/>
  <c r="E1920" i="2"/>
  <c r="E1919" i="2"/>
  <c r="E1918" i="2"/>
  <c r="E1917" i="2"/>
  <c r="E1916" i="2"/>
  <c r="E1915" i="2"/>
  <c r="E1914" i="2"/>
  <c r="E1913" i="2"/>
  <c r="E1912" i="2"/>
  <c r="E1911" i="2"/>
  <c r="E1910" i="2"/>
  <c r="E1909" i="2"/>
  <c r="E1908" i="2"/>
  <c r="E1907" i="2"/>
  <c r="E1906" i="2"/>
  <c r="E1905" i="2"/>
  <c r="E1904" i="2"/>
  <c r="E1903" i="2"/>
  <c r="E1902" i="2"/>
  <c r="E1901" i="2"/>
  <c r="E1900" i="2"/>
  <c r="E1899" i="2"/>
  <c r="E1898" i="2"/>
  <c r="E1897" i="2"/>
  <c r="E1896" i="2"/>
  <c r="E1895" i="2"/>
  <c r="E1894" i="2"/>
  <c r="E1893" i="2"/>
  <c r="E1892" i="2"/>
  <c r="E1891" i="2"/>
  <c r="E1890" i="2"/>
  <c r="E1889" i="2"/>
  <c r="E1888" i="2"/>
  <c r="E1887" i="2"/>
  <c r="E1886" i="2"/>
  <c r="E1885" i="2"/>
  <c r="E1884" i="2"/>
  <c r="E1883" i="2"/>
  <c r="E1882" i="2"/>
  <c r="E1881" i="2"/>
  <c r="E1880" i="2"/>
  <c r="E1879" i="2"/>
  <c r="E1878" i="2"/>
  <c r="E1877" i="2"/>
  <c r="E1876" i="2"/>
  <c r="E1875" i="2"/>
  <c r="E1874" i="2"/>
  <c r="E1873" i="2"/>
  <c r="E1872" i="2"/>
  <c r="E1871" i="2"/>
  <c r="E1870" i="2"/>
  <c r="E1869" i="2"/>
  <c r="E1868" i="2"/>
  <c r="E1867" i="2"/>
  <c r="E1866" i="2"/>
  <c r="E1865" i="2"/>
  <c r="E1864" i="2"/>
  <c r="E1863" i="2"/>
  <c r="E1862" i="2"/>
  <c r="E1861" i="2"/>
  <c r="E1860" i="2"/>
  <c r="E1859" i="2"/>
  <c r="E1858" i="2"/>
  <c r="E1857" i="2"/>
  <c r="E1856" i="2"/>
  <c r="E1855" i="2"/>
  <c r="E1854" i="2"/>
  <c r="E1853" i="2"/>
  <c r="E1852" i="2"/>
  <c r="E1851" i="2"/>
  <c r="E1850" i="2"/>
  <c r="E1849" i="2"/>
  <c r="E1848" i="2"/>
  <c r="E1847" i="2"/>
  <c r="E1846" i="2"/>
  <c r="E1845" i="2"/>
  <c r="E1844" i="2"/>
  <c r="E1843" i="2"/>
  <c r="E1842" i="2"/>
  <c r="E1841" i="2"/>
  <c r="E1840" i="2"/>
  <c r="E1839" i="2"/>
  <c r="E1838" i="2"/>
  <c r="E1837" i="2"/>
  <c r="E1836" i="2"/>
  <c r="E1835" i="2"/>
  <c r="E1834" i="2"/>
  <c r="E1833" i="2"/>
  <c r="E1832" i="2"/>
  <c r="E1831" i="2"/>
  <c r="E1830" i="2"/>
  <c r="E1829" i="2"/>
  <c r="E1828" i="2"/>
  <c r="E1827" i="2"/>
  <c r="E1826" i="2"/>
  <c r="E1825" i="2"/>
  <c r="E1824" i="2"/>
  <c r="E1823" i="2"/>
  <c r="E1822" i="2"/>
  <c r="E1821" i="2"/>
  <c r="E1820" i="2"/>
  <c r="E1819" i="2"/>
  <c r="E1818" i="2"/>
  <c r="E1817" i="2"/>
  <c r="E1816" i="2"/>
  <c r="E1815" i="2"/>
  <c r="E1814" i="2"/>
  <c r="E1813" i="2"/>
  <c r="E1812" i="2"/>
  <c r="E1811" i="2"/>
  <c r="E1810" i="2"/>
  <c r="E1809" i="2"/>
  <c r="E1808" i="2"/>
  <c r="E1807" i="2"/>
  <c r="E1806" i="2"/>
  <c r="E1805" i="2"/>
  <c r="E1804" i="2"/>
  <c r="E1803" i="2"/>
  <c r="E1802" i="2"/>
  <c r="E1801" i="2"/>
  <c r="E1800" i="2"/>
  <c r="E1799" i="2"/>
  <c r="E1798" i="2"/>
  <c r="E1797" i="2"/>
  <c r="E1796" i="2"/>
  <c r="E1795" i="2"/>
  <c r="E1794" i="2"/>
  <c r="E1793" i="2"/>
  <c r="E1792" i="2"/>
  <c r="E1791" i="2"/>
  <c r="E1790" i="2"/>
  <c r="E1789" i="2"/>
  <c r="E1788" i="2"/>
  <c r="E1787" i="2"/>
  <c r="E1786" i="2"/>
  <c r="E1785" i="2"/>
  <c r="E1784" i="2"/>
  <c r="E1783" i="2"/>
  <c r="E1782" i="2"/>
  <c r="E1781" i="2"/>
  <c r="E1780" i="2"/>
  <c r="E1779" i="2"/>
  <c r="E1778" i="2"/>
  <c r="E1777" i="2"/>
  <c r="E1776" i="2"/>
  <c r="E1775" i="2"/>
  <c r="E1774" i="2"/>
  <c r="E1773" i="2"/>
  <c r="E1772" i="2"/>
  <c r="E1771" i="2"/>
  <c r="E1770" i="2"/>
  <c r="E1769" i="2"/>
  <c r="E1768" i="2"/>
  <c r="E1767" i="2"/>
  <c r="E1766" i="2"/>
  <c r="E1765" i="2"/>
  <c r="E1764" i="2"/>
  <c r="E1763" i="2"/>
  <c r="E1762" i="2"/>
  <c r="E1761" i="2"/>
  <c r="E1760" i="2"/>
  <c r="E1759" i="2"/>
  <c r="E1758" i="2"/>
  <c r="E1757" i="2"/>
  <c r="E1756" i="2"/>
  <c r="E1755" i="2"/>
  <c r="E1754" i="2"/>
  <c r="E1753" i="2"/>
  <c r="E1752" i="2"/>
  <c r="E1751" i="2"/>
  <c r="E1750" i="2"/>
  <c r="E1749" i="2"/>
  <c r="E1748" i="2"/>
  <c r="E1747" i="2"/>
  <c r="E1746" i="2"/>
  <c r="E1745" i="2"/>
  <c r="E1744" i="2"/>
  <c r="E1743" i="2"/>
  <c r="E1742" i="2"/>
  <c r="E1741" i="2"/>
  <c r="E1740" i="2"/>
  <c r="E1739" i="2"/>
  <c r="E1738" i="2"/>
  <c r="E1737" i="2"/>
  <c r="E1736" i="2"/>
  <c r="E1735" i="2"/>
  <c r="E1734" i="2"/>
  <c r="E1733" i="2"/>
  <c r="E1732" i="2"/>
  <c r="E1731" i="2"/>
  <c r="E1730" i="2"/>
  <c r="E1729" i="2"/>
  <c r="E1728" i="2"/>
  <c r="E1727" i="2"/>
  <c r="E1726" i="2"/>
  <c r="E1725" i="2"/>
  <c r="E1724" i="2"/>
  <c r="E1723" i="2"/>
  <c r="E1722" i="2"/>
  <c r="E1721" i="2"/>
  <c r="E1720" i="2"/>
  <c r="E1719" i="2"/>
  <c r="E1718" i="2"/>
  <c r="E1717" i="2"/>
  <c r="E1716" i="2"/>
  <c r="E1715" i="2"/>
  <c r="E1714" i="2"/>
  <c r="E1713" i="2"/>
  <c r="E1712" i="2"/>
  <c r="E1711" i="2"/>
  <c r="E1710" i="2"/>
  <c r="E1709" i="2"/>
  <c r="E1708" i="2"/>
  <c r="E1707" i="2"/>
  <c r="E1706" i="2"/>
  <c r="E1705" i="2"/>
  <c r="E1704" i="2"/>
  <c r="E1703" i="2"/>
  <c r="E1702" i="2"/>
  <c r="E1701" i="2"/>
  <c r="E1700" i="2"/>
  <c r="E1699" i="2"/>
  <c r="E1698" i="2"/>
  <c r="E1697" i="2"/>
  <c r="E1696" i="2"/>
  <c r="E1695" i="2"/>
  <c r="E1694" i="2"/>
  <c r="E1693" i="2"/>
  <c r="E1692" i="2"/>
  <c r="E1691" i="2"/>
  <c r="E1690" i="2"/>
  <c r="E1689" i="2"/>
  <c r="E1688" i="2"/>
  <c r="E1687" i="2"/>
  <c r="E1686" i="2"/>
  <c r="E1685" i="2"/>
  <c r="E1684" i="2"/>
  <c r="E1683" i="2"/>
  <c r="E1682" i="2"/>
  <c r="E1681" i="2"/>
  <c r="E1680" i="2"/>
  <c r="E1679" i="2"/>
  <c r="E1678" i="2"/>
  <c r="E1677" i="2"/>
  <c r="E1676" i="2"/>
  <c r="E1675" i="2"/>
  <c r="E1674" i="2"/>
  <c r="E1673" i="2"/>
  <c r="E1672" i="2"/>
  <c r="E1671" i="2"/>
  <c r="E1670" i="2"/>
  <c r="E1669" i="2"/>
  <c r="E1668" i="2"/>
  <c r="E1667" i="2"/>
  <c r="E1666" i="2"/>
  <c r="E1665" i="2"/>
  <c r="E1664" i="2"/>
  <c r="E1663" i="2"/>
  <c r="E1662" i="2"/>
  <c r="E1661" i="2"/>
  <c r="E1660" i="2"/>
  <c r="E1659" i="2"/>
  <c r="E1658" i="2"/>
  <c r="E1657" i="2"/>
  <c r="E1656" i="2"/>
  <c r="E1655" i="2"/>
  <c r="E1654" i="2"/>
  <c r="E1653" i="2"/>
  <c r="E1652" i="2"/>
  <c r="E1651" i="2"/>
  <c r="E1650" i="2"/>
  <c r="E1649" i="2"/>
  <c r="E1648" i="2"/>
  <c r="E1647" i="2"/>
  <c r="E1646" i="2"/>
  <c r="E1645" i="2"/>
  <c r="E1644" i="2"/>
  <c r="E1643" i="2"/>
  <c r="E1642" i="2"/>
  <c r="E1641" i="2"/>
  <c r="E1640" i="2"/>
  <c r="E1639" i="2"/>
  <c r="E1638" i="2"/>
  <c r="E1637" i="2"/>
  <c r="E1636" i="2"/>
  <c r="E1635" i="2"/>
  <c r="E1634" i="2"/>
  <c r="E1633" i="2"/>
  <c r="E1632" i="2"/>
  <c r="E1631" i="2"/>
  <c r="E1630" i="2"/>
  <c r="E1629" i="2"/>
  <c r="E1628" i="2"/>
  <c r="E1627" i="2"/>
  <c r="E1626" i="2"/>
  <c r="E1625" i="2"/>
  <c r="E1624" i="2"/>
  <c r="E1623" i="2"/>
  <c r="E1622" i="2"/>
  <c r="E1621" i="2"/>
  <c r="E1620" i="2"/>
  <c r="E1619" i="2"/>
  <c r="E1618" i="2"/>
  <c r="E1617" i="2"/>
  <c r="E1616" i="2"/>
  <c r="E1615" i="2"/>
  <c r="E1614" i="2"/>
  <c r="E1613" i="2"/>
  <c r="E1612" i="2"/>
  <c r="E1611" i="2"/>
  <c r="E1610" i="2"/>
  <c r="E1609" i="2"/>
  <c r="E1608" i="2"/>
  <c r="E1607" i="2"/>
  <c r="E1606" i="2"/>
  <c r="E1605" i="2"/>
  <c r="E1604" i="2"/>
  <c r="E1603" i="2"/>
  <c r="E1602" i="2"/>
  <c r="E1601" i="2"/>
  <c r="E1600" i="2"/>
  <c r="E1599" i="2"/>
  <c r="E1598" i="2"/>
  <c r="E1597" i="2"/>
  <c r="E1596" i="2"/>
  <c r="E1595" i="2"/>
  <c r="E1594" i="2"/>
  <c r="E1593" i="2"/>
  <c r="E1592" i="2"/>
  <c r="E1591" i="2"/>
  <c r="E1590" i="2"/>
  <c r="E1589" i="2"/>
  <c r="E1588" i="2"/>
  <c r="E1587" i="2"/>
  <c r="E1586" i="2"/>
  <c r="E1585" i="2"/>
  <c r="E1584" i="2"/>
  <c r="E1583" i="2"/>
  <c r="E1582" i="2"/>
  <c r="E1581" i="2"/>
  <c r="E1580" i="2"/>
  <c r="E1579" i="2"/>
  <c r="E1578" i="2"/>
  <c r="E1577" i="2"/>
  <c r="E1576" i="2"/>
  <c r="E1575" i="2"/>
  <c r="E1574" i="2"/>
  <c r="E1573" i="2"/>
  <c r="E1572" i="2"/>
  <c r="E1571" i="2"/>
  <c r="E1570" i="2"/>
  <c r="E1569" i="2"/>
  <c r="E1568" i="2"/>
  <c r="E1567" i="2"/>
  <c r="E1566" i="2"/>
  <c r="E1565" i="2"/>
  <c r="E1564" i="2"/>
  <c r="E1563" i="2"/>
  <c r="E1562" i="2"/>
  <c r="E1561" i="2"/>
  <c r="E1560" i="2"/>
  <c r="E1559" i="2"/>
  <c r="E1558" i="2"/>
  <c r="E1557" i="2"/>
  <c r="E1556" i="2"/>
  <c r="E1555" i="2"/>
  <c r="E1554" i="2"/>
  <c r="E1553" i="2"/>
  <c r="E1552" i="2"/>
  <c r="E1551" i="2"/>
  <c r="E1550" i="2"/>
  <c r="E1549" i="2"/>
  <c r="E1548" i="2"/>
  <c r="E1547" i="2"/>
  <c r="E1546" i="2"/>
  <c r="E1545" i="2"/>
  <c r="E1544" i="2"/>
  <c r="E1543" i="2"/>
  <c r="E1542" i="2"/>
  <c r="E1541" i="2"/>
  <c r="E1540" i="2"/>
  <c r="E1539" i="2"/>
  <c r="E1538" i="2"/>
  <c r="E1537" i="2"/>
  <c r="E1536" i="2"/>
  <c r="E1535" i="2"/>
  <c r="E1534" i="2"/>
  <c r="E1533" i="2"/>
  <c r="E1532" i="2"/>
  <c r="E1531" i="2"/>
  <c r="E1530" i="2"/>
  <c r="E1529" i="2"/>
  <c r="E1528" i="2"/>
  <c r="E1527" i="2"/>
  <c r="E1526" i="2"/>
  <c r="E1525" i="2"/>
  <c r="E1524" i="2"/>
  <c r="E1523" i="2"/>
  <c r="E1522" i="2"/>
  <c r="E1521" i="2"/>
  <c r="E1520" i="2"/>
  <c r="E1519" i="2"/>
  <c r="E1518" i="2"/>
  <c r="E1517" i="2"/>
  <c r="E1516" i="2"/>
  <c r="E1515" i="2"/>
  <c r="E1514" i="2"/>
  <c r="E1513" i="2"/>
  <c r="E1512" i="2"/>
  <c r="E1511" i="2"/>
  <c r="E1510" i="2"/>
  <c r="E1509" i="2"/>
  <c r="E1508" i="2"/>
  <c r="E1507" i="2"/>
  <c r="E1506" i="2"/>
  <c r="E1505" i="2"/>
  <c r="E1504" i="2"/>
  <c r="E1503" i="2"/>
  <c r="E1502" i="2"/>
  <c r="E1501" i="2"/>
  <c r="E1500" i="2"/>
  <c r="E1499" i="2"/>
  <c r="E1498" i="2"/>
  <c r="E1497" i="2"/>
  <c r="E1496" i="2"/>
  <c r="E1495" i="2"/>
  <c r="E1494" i="2"/>
  <c r="E1493" i="2"/>
  <c r="E1492" i="2"/>
  <c r="E1491" i="2"/>
  <c r="E1490" i="2"/>
  <c r="E1489" i="2"/>
  <c r="E1488" i="2"/>
  <c r="E1487" i="2"/>
  <c r="E1486" i="2"/>
  <c r="E1485" i="2"/>
  <c r="E1484" i="2"/>
  <c r="E1483" i="2"/>
  <c r="E1482" i="2"/>
  <c r="E1481" i="2"/>
  <c r="E1480" i="2"/>
  <c r="E1479" i="2"/>
  <c r="E1478" i="2"/>
  <c r="E1477" i="2"/>
  <c r="E1476" i="2"/>
  <c r="E1475" i="2"/>
  <c r="E1474" i="2"/>
  <c r="E1473" i="2"/>
  <c r="E1472" i="2"/>
  <c r="E1471" i="2"/>
  <c r="E1470" i="2"/>
  <c r="E1469" i="2"/>
  <c r="E1468" i="2"/>
  <c r="E1467" i="2"/>
  <c r="E1466" i="2"/>
  <c r="E1465" i="2"/>
  <c r="E1464" i="2"/>
  <c r="E1463" i="2"/>
  <c r="E1462" i="2"/>
  <c r="E1461" i="2"/>
  <c r="E1460" i="2"/>
  <c r="E1459" i="2"/>
  <c r="E1458" i="2"/>
  <c r="E1457" i="2"/>
  <c r="E1456" i="2"/>
  <c r="E1455" i="2"/>
  <c r="E1454" i="2"/>
  <c r="E1453" i="2"/>
  <c r="E1452" i="2"/>
  <c r="E1451" i="2"/>
  <c r="E1450" i="2"/>
  <c r="E1449" i="2"/>
  <c r="E1448" i="2"/>
  <c r="E1447" i="2"/>
  <c r="E1446" i="2"/>
  <c r="E1445" i="2"/>
  <c r="E1444" i="2"/>
  <c r="E1443" i="2"/>
  <c r="E1442" i="2"/>
  <c r="E1441" i="2"/>
  <c r="E1440" i="2"/>
  <c r="E1439" i="2"/>
  <c r="E1438" i="2"/>
  <c r="E1437" i="2"/>
  <c r="E1436" i="2"/>
  <c r="E1435" i="2"/>
  <c r="E1434" i="2"/>
  <c r="E1433" i="2"/>
  <c r="E1432" i="2"/>
  <c r="E1431" i="2"/>
  <c r="E1430" i="2"/>
  <c r="E1429" i="2"/>
  <c r="E1428" i="2"/>
  <c r="E1427" i="2"/>
  <c r="E1426" i="2"/>
  <c r="E1425" i="2"/>
  <c r="E1424" i="2"/>
  <c r="E1423" i="2"/>
  <c r="E1422" i="2"/>
  <c r="E1421" i="2"/>
  <c r="E1420" i="2"/>
  <c r="E1419" i="2"/>
  <c r="E1418" i="2"/>
  <c r="E1417" i="2"/>
  <c r="E1416" i="2"/>
  <c r="E1415" i="2"/>
  <c r="E1414" i="2"/>
  <c r="E1413" i="2"/>
  <c r="E1412" i="2"/>
  <c r="E1411" i="2"/>
  <c r="E1410" i="2"/>
  <c r="E1409" i="2"/>
  <c r="E1408" i="2"/>
  <c r="E1407" i="2"/>
  <c r="E1406" i="2"/>
  <c r="E1405" i="2"/>
  <c r="E1404" i="2"/>
  <c r="E1403" i="2"/>
  <c r="E1402" i="2"/>
  <c r="E1401" i="2"/>
  <c r="E1400" i="2"/>
  <c r="E1399" i="2"/>
  <c r="E1398" i="2"/>
  <c r="E1397" i="2"/>
  <c r="E1396" i="2"/>
  <c r="E1395" i="2"/>
  <c r="E1394" i="2"/>
  <c r="E1393" i="2"/>
  <c r="E1392" i="2"/>
  <c r="E1391" i="2"/>
  <c r="E1390" i="2"/>
  <c r="E1389" i="2"/>
  <c r="E1388" i="2"/>
  <c r="E1387" i="2"/>
  <c r="E1386" i="2"/>
  <c r="E1385" i="2"/>
  <c r="E1384" i="2"/>
  <c r="E1383" i="2"/>
  <c r="E1382" i="2"/>
  <c r="E1381" i="2"/>
  <c r="E1380" i="2"/>
  <c r="E1379" i="2"/>
  <c r="E1378" i="2"/>
  <c r="E1377" i="2"/>
  <c r="E1376" i="2"/>
  <c r="E1375" i="2"/>
  <c r="E1374" i="2"/>
  <c r="E1373" i="2"/>
  <c r="E1372" i="2"/>
  <c r="E1371" i="2"/>
  <c r="E1370" i="2"/>
  <c r="E1369" i="2"/>
  <c r="E1368" i="2"/>
  <c r="E1367" i="2"/>
  <c r="E1366" i="2"/>
  <c r="E1365" i="2"/>
  <c r="E1364" i="2"/>
  <c r="E1363" i="2"/>
  <c r="E1362" i="2"/>
  <c r="E1361" i="2"/>
  <c r="E1360" i="2"/>
  <c r="E1359" i="2"/>
  <c r="E1358" i="2"/>
  <c r="E1357" i="2"/>
  <c r="E1356" i="2"/>
  <c r="E1355" i="2"/>
  <c r="E1354" i="2"/>
  <c r="E1353" i="2"/>
  <c r="E1352" i="2"/>
  <c r="E1351" i="2"/>
  <c r="E1350" i="2"/>
  <c r="E1349" i="2"/>
  <c r="E1348" i="2"/>
  <c r="E1347" i="2"/>
  <c r="E1346" i="2"/>
  <c r="E1345" i="2"/>
  <c r="E1344" i="2"/>
  <c r="E1343" i="2"/>
  <c r="E1342" i="2"/>
  <c r="E1341" i="2"/>
  <c r="E1340" i="2"/>
  <c r="E1339" i="2"/>
  <c r="E1338" i="2"/>
  <c r="E1337" i="2"/>
  <c r="E1336" i="2"/>
  <c r="E1335" i="2"/>
  <c r="E1334" i="2"/>
  <c r="E1333" i="2"/>
  <c r="E1332" i="2"/>
  <c r="E1331" i="2"/>
  <c r="E1330" i="2"/>
  <c r="E1329" i="2"/>
  <c r="E1328" i="2"/>
  <c r="E1327" i="2"/>
  <c r="E1326" i="2"/>
  <c r="E1325" i="2"/>
  <c r="E1324" i="2"/>
  <c r="E1323" i="2"/>
  <c r="E1322" i="2"/>
  <c r="E1321" i="2"/>
  <c r="E1320" i="2"/>
  <c r="E1319" i="2"/>
  <c r="E1318" i="2"/>
  <c r="E1317" i="2"/>
  <c r="E1316" i="2"/>
  <c r="E1315" i="2"/>
  <c r="E1314" i="2"/>
  <c r="E1313" i="2"/>
  <c r="E1312" i="2"/>
  <c r="E1311" i="2"/>
  <c r="E1310" i="2"/>
  <c r="E1309" i="2"/>
  <c r="E1308" i="2"/>
  <c r="E1307" i="2"/>
  <c r="E1306" i="2"/>
  <c r="E1305" i="2"/>
  <c r="E1304" i="2"/>
  <c r="E1303" i="2"/>
  <c r="E1302" i="2"/>
  <c r="E1301" i="2"/>
  <c r="E1300" i="2"/>
  <c r="E1299" i="2"/>
  <c r="E1298" i="2"/>
  <c r="E1297" i="2"/>
  <c r="E1296" i="2"/>
  <c r="E1295" i="2"/>
  <c r="E1294" i="2"/>
  <c r="E1293" i="2"/>
  <c r="E1292" i="2"/>
  <c r="E1291" i="2"/>
  <c r="E1290" i="2"/>
  <c r="E1289" i="2"/>
  <c r="E1288" i="2"/>
  <c r="E1287" i="2"/>
  <c r="E1286" i="2"/>
  <c r="E1285" i="2"/>
  <c r="E1284" i="2"/>
  <c r="E1283" i="2"/>
  <c r="E1282" i="2"/>
  <c r="E1281" i="2"/>
  <c r="E1280" i="2"/>
  <c r="E1279" i="2"/>
  <c r="E1278" i="2"/>
  <c r="E1277" i="2"/>
  <c r="E1276" i="2"/>
  <c r="E1275" i="2"/>
  <c r="E1274" i="2"/>
  <c r="E1273" i="2"/>
  <c r="E1272" i="2"/>
  <c r="E1271" i="2"/>
  <c r="E1270" i="2"/>
  <c r="E1269" i="2"/>
  <c r="E1268" i="2"/>
  <c r="E1267" i="2"/>
  <c r="E1266" i="2"/>
  <c r="E1265" i="2"/>
  <c r="E1264" i="2"/>
  <c r="E1263" i="2"/>
  <c r="E1262" i="2"/>
  <c r="E1261" i="2"/>
  <c r="E1260" i="2"/>
  <c r="E1259" i="2"/>
  <c r="E1258" i="2"/>
  <c r="E1257" i="2"/>
  <c r="E1256" i="2"/>
  <c r="E1255" i="2"/>
  <c r="E1254" i="2"/>
  <c r="E1253" i="2"/>
  <c r="E1252" i="2"/>
  <c r="E1251" i="2"/>
  <c r="E1250" i="2"/>
  <c r="E1249" i="2"/>
  <c r="E1248" i="2"/>
  <c r="E1247" i="2"/>
  <c r="E1246" i="2"/>
  <c r="E1245" i="2"/>
  <c r="E1244" i="2"/>
  <c r="E1243" i="2"/>
  <c r="E1242" i="2"/>
  <c r="E1241" i="2"/>
  <c r="E1240" i="2"/>
  <c r="E1239" i="2"/>
  <c r="E1238" i="2"/>
  <c r="E1237" i="2"/>
  <c r="E1236" i="2"/>
  <c r="E1235" i="2"/>
  <c r="E1234" i="2"/>
  <c r="E1233" i="2"/>
  <c r="E1232" i="2"/>
  <c r="E1231" i="2"/>
  <c r="E1230" i="2"/>
  <c r="E1229" i="2"/>
  <c r="E1228" i="2"/>
  <c r="E1227" i="2"/>
  <c r="E1226" i="2"/>
  <c r="E1225" i="2"/>
  <c r="E1224" i="2"/>
  <c r="E1223" i="2"/>
  <c r="E1222" i="2"/>
  <c r="E1221" i="2"/>
  <c r="E1220" i="2"/>
  <c r="E1219" i="2"/>
  <c r="E1218" i="2"/>
  <c r="E1217" i="2"/>
  <c r="E1216" i="2"/>
  <c r="E1215" i="2"/>
  <c r="E1214" i="2"/>
  <c r="E1213" i="2"/>
  <c r="E1212" i="2"/>
  <c r="E1211" i="2"/>
  <c r="E1210" i="2"/>
  <c r="E1209" i="2"/>
  <c r="E1208" i="2"/>
  <c r="E1207" i="2"/>
  <c r="E1206" i="2"/>
  <c r="E1205" i="2"/>
  <c r="E1204" i="2"/>
  <c r="E1203" i="2"/>
  <c r="E1202" i="2"/>
  <c r="E1201" i="2"/>
  <c r="E1200" i="2"/>
  <c r="E1199" i="2"/>
  <c r="E1198" i="2"/>
  <c r="E1197" i="2"/>
  <c r="E1196" i="2"/>
  <c r="E1195" i="2"/>
  <c r="E1194" i="2"/>
  <c r="E1193" i="2"/>
  <c r="E1192" i="2"/>
  <c r="E1191" i="2"/>
  <c r="E1190" i="2"/>
  <c r="E1189" i="2"/>
  <c r="E1188" i="2"/>
  <c r="E1187" i="2"/>
  <c r="E1186" i="2"/>
  <c r="E1185" i="2"/>
  <c r="E1184" i="2"/>
  <c r="E1183" i="2"/>
  <c r="E1182" i="2"/>
  <c r="E1181" i="2"/>
  <c r="E1180" i="2"/>
  <c r="E1179" i="2"/>
  <c r="E1178" i="2"/>
  <c r="E1177" i="2"/>
  <c r="E1176" i="2"/>
  <c r="E1175" i="2"/>
  <c r="E1174" i="2"/>
  <c r="E1173" i="2"/>
  <c r="E1172" i="2"/>
  <c r="E1171" i="2"/>
  <c r="E1170" i="2"/>
  <c r="E1169" i="2"/>
  <c r="E1168" i="2"/>
  <c r="E1167" i="2"/>
  <c r="E1166" i="2"/>
  <c r="E1165" i="2"/>
  <c r="E1164" i="2"/>
  <c r="E1163" i="2"/>
  <c r="E1162" i="2"/>
  <c r="E1161" i="2"/>
  <c r="E1160" i="2"/>
  <c r="E1159" i="2"/>
  <c r="E1158" i="2"/>
  <c r="E1157" i="2"/>
  <c r="E1156" i="2"/>
  <c r="E1155" i="2"/>
  <c r="E1154" i="2"/>
  <c r="E1153" i="2"/>
  <c r="E1152" i="2"/>
  <c r="E1151" i="2"/>
  <c r="E1150" i="2"/>
  <c r="E1149" i="2"/>
  <c r="E1148" i="2"/>
  <c r="E1147" i="2"/>
  <c r="E1146" i="2"/>
  <c r="E1145" i="2"/>
  <c r="E1144" i="2"/>
  <c r="E1143" i="2"/>
  <c r="E1142" i="2"/>
  <c r="E1141" i="2"/>
  <c r="E1140" i="2"/>
  <c r="E1139" i="2"/>
  <c r="E1138" i="2"/>
  <c r="E1137" i="2"/>
  <c r="E1136" i="2"/>
  <c r="E1135" i="2"/>
  <c r="E1134" i="2"/>
  <c r="E1133" i="2"/>
  <c r="E1132" i="2"/>
  <c r="E1131" i="2"/>
  <c r="E1130" i="2"/>
  <c r="E1129" i="2"/>
  <c r="E1128" i="2"/>
  <c r="E1127" i="2"/>
  <c r="E1126" i="2"/>
  <c r="E1125" i="2"/>
  <c r="E1124" i="2"/>
  <c r="E1123" i="2"/>
  <c r="E1122" i="2"/>
  <c r="E1121" i="2"/>
  <c r="E1120" i="2"/>
  <c r="E1119" i="2"/>
  <c r="E1118" i="2"/>
  <c r="E1117" i="2"/>
  <c r="E1116" i="2"/>
  <c r="E1115" i="2"/>
  <c r="E1114" i="2"/>
  <c r="E1113" i="2"/>
  <c r="E1112" i="2"/>
  <c r="E1111" i="2"/>
  <c r="E1110" i="2"/>
  <c r="E1109" i="2"/>
  <c r="E1108" i="2"/>
  <c r="E1107" i="2"/>
  <c r="E1106" i="2"/>
  <c r="E1105" i="2"/>
  <c r="E1104" i="2"/>
  <c r="E1103" i="2"/>
  <c r="E1102" i="2"/>
  <c r="E1101" i="2"/>
  <c r="E1100" i="2"/>
  <c r="E1099" i="2"/>
  <c r="E1098" i="2"/>
  <c r="E1097" i="2"/>
  <c r="E1096" i="2"/>
  <c r="E1095" i="2"/>
  <c r="E1094" i="2"/>
  <c r="E1093" i="2"/>
  <c r="E1092" i="2"/>
  <c r="E1091" i="2"/>
  <c r="E1090" i="2"/>
  <c r="E1089" i="2"/>
  <c r="E1088" i="2"/>
  <c r="E1087" i="2"/>
  <c r="E1086" i="2"/>
  <c r="E1085" i="2"/>
  <c r="E1084" i="2"/>
  <c r="E1083" i="2"/>
  <c r="E1082" i="2"/>
  <c r="E1081" i="2"/>
  <c r="E1080" i="2"/>
  <c r="E1079" i="2"/>
  <c r="E1078" i="2"/>
  <c r="E1077" i="2"/>
  <c r="E1076" i="2"/>
  <c r="E1075" i="2"/>
  <c r="E1074" i="2"/>
  <c r="E1073" i="2"/>
  <c r="E1072" i="2"/>
  <c r="E1071" i="2"/>
  <c r="E1070" i="2"/>
  <c r="E1069" i="2"/>
  <c r="E1068" i="2"/>
  <c r="E1067" i="2"/>
  <c r="E1066" i="2"/>
  <c r="E1065" i="2"/>
  <c r="E1064" i="2"/>
  <c r="E1063" i="2"/>
  <c r="E1062" i="2"/>
  <c r="E1061" i="2"/>
  <c r="E1060" i="2"/>
  <c r="E1059" i="2"/>
  <c r="E1058" i="2"/>
  <c r="E1057" i="2"/>
  <c r="E1056" i="2"/>
  <c r="E1055" i="2"/>
  <c r="E1054" i="2"/>
  <c r="E1053" i="2"/>
  <c r="E1052" i="2"/>
  <c r="E1051" i="2"/>
  <c r="E1050" i="2"/>
  <c r="E1049" i="2"/>
  <c r="E1048" i="2"/>
  <c r="E1047" i="2"/>
  <c r="E1046" i="2"/>
  <c r="E1045" i="2"/>
  <c r="E1044" i="2"/>
  <c r="E1043" i="2"/>
  <c r="E1042" i="2"/>
  <c r="E1041" i="2"/>
  <c r="E1040" i="2"/>
  <c r="E1039" i="2"/>
  <c r="E1038" i="2"/>
  <c r="E1037" i="2"/>
  <c r="E1036" i="2"/>
  <c r="E1035" i="2"/>
  <c r="E1034" i="2"/>
  <c r="E1033" i="2"/>
  <c r="E1032" i="2"/>
  <c r="E1031" i="2"/>
  <c r="E1030" i="2"/>
  <c r="E1029" i="2"/>
  <c r="E1028" i="2"/>
  <c r="E1027" i="2"/>
  <c r="E1026" i="2"/>
  <c r="E1025" i="2"/>
  <c r="E1024" i="2"/>
  <c r="E1023" i="2"/>
  <c r="E1022" i="2"/>
  <c r="E1021" i="2"/>
  <c r="E1020" i="2"/>
  <c r="E1019" i="2"/>
  <c r="E1018" i="2"/>
  <c r="E1017" i="2"/>
  <c r="E1016" i="2"/>
  <c r="E1015" i="2"/>
  <c r="E1014" i="2"/>
  <c r="E1013" i="2"/>
  <c r="E1012" i="2"/>
  <c r="E1011" i="2"/>
  <c r="E1010" i="2"/>
  <c r="E1009" i="2"/>
  <c r="E1008" i="2"/>
  <c r="E1007" i="2"/>
  <c r="E1006" i="2"/>
  <c r="E1005" i="2"/>
  <c r="E1004" i="2"/>
  <c r="E1003" i="2"/>
  <c r="E1002" i="2"/>
  <c r="E1001" i="2"/>
  <c r="E1000" i="2"/>
  <c r="E999" i="2"/>
  <c r="E998" i="2"/>
  <c r="E997" i="2"/>
  <c r="E996" i="2"/>
  <c r="E995" i="2"/>
  <c r="E994" i="2"/>
  <c r="E993" i="2"/>
  <c r="E992" i="2"/>
  <c r="E991" i="2"/>
  <c r="E990" i="2"/>
  <c r="E989" i="2"/>
  <c r="E988" i="2"/>
  <c r="E987" i="2"/>
  <c r="E986" i="2"/>
  <c r="E985" i="2"/>
  <c r="E984" i="2"/>
  <c r="E983" i="2"/>
  <c r="E982" i="2"/>
  <c r="E981" i="2"/>
  <c r="E980" i="2"/>
  <c r="E979" i="2"/>
  <c r="E978" i="2"/>
  <c r="E977" i="2"/>
  <c r="E976" i="2"/>
  <c r="E975" i="2"/>
  <c r="E974" i="2"/>
  <c r="E973" i="2"/>
  <c r="E972" i="2"/>
  <c r="E971" i="2"/>
  <c r="E970" i="2"/>
  <c r="E969" i="2"/>
  <c r="E968" i="2"/>
  <c r="E967" i="2"/>
  <c r="E966" i="2"/>
  <c r="E965" i="2"/>
  <c r="E964" i="2"/>
  <c r="E963" i="2"/>
  <c r="E962" i="2"/>
  <c r="E961" i="2"/>
  <c r="E960" i="2"/>
  <c r="E959" i="2"/>
  <c r="E958" i="2"/>
  <c r="E957" i="2"/>
  <c r="E956" i="2"/>
  <c r="E955" i="2"/>
  <c r="E954" i="2"/>
  <c r="E953" i="2"/>
  <c r="E952" i="2"/>
  <c r="E951" i="2"/>
  <c r="E950" i="2"/>
  <c r="E949" i="2"/>
  <c r="E948" i="2"/>
  <c r="E947" i="2"/>
  <c r="E946" i="2"/>
  <c r="E945" i="2"/>
  <c r="E944" i="2"/>
  <c r="E943" i="2"/>
  <c r="E942" i="2"/>
  <c r="E941" i="2"/>
  <c r="E940" i="2"/>
  <c r="E939" i="2"/>
  <c r="E938" i="2"/>
  <c r="E937" i="2"/>
  <c r="E936" i="2"/>
  <c r="E935" i="2"/>
  <c r="E934" i="2"/>
  <c r="E933" i="2"/>
  <c r="E932" i="2"/>
  <c r="E931" i="2"/>
  <c r="E930" i="2"/>
  <c r="E929" i="2"/>
  <c r="E928" i="2"/>
  <c r="E927" i="2"/>
  <c r="E926" i="2"/>
  <c r="E925" i="2"/>
  <c r="E924" i="2"/>
  <c r="E923" i="2"/>
  <c r="E922" i="2"/>
  <c r="E921" i="2"/>
  <c r="E920" i="2"/>
  <c r="E919" i="2"/>
  <c r="E918" i="2"/>
  <c r="E917" i="2"/>
  <c r="E916" i="2"/>
  <c r="E915" i="2"/>
  <c r="E914" i="2"/>
  <c r="E913" i="2"/>
  <c r="E912" i="2"/>
  <c r="E911" i="2"/>
  <c r="E910" i="2"/>
  <c r="E909" i="2"/>
  <c r="E908" i="2"/>
  <c r="E907" i="2"/>
  <c r="E906" i="2"/>
  <c r="E905" i="2"/>
  <c r="E904" i="2"/>
  <c r="E903" i="2"/>
  <c r="E902" i="2"/>
  <c r="E901" i="2"/>
  <c r="E900" i="2"/>
  <c r="E899" i="2"/>
  <c r="E898" i="2"/>
  <c r="E897" i="2"/>
  <c r="E896" i="2"/>
  <c r="E895" i="2"/>
  <c r="E894" i="2"/>
  <c r="E893" i="2"/>
  <c r="E892" i="2"/>
  <c r="E891" i="2"/>
  <c r="E890" i="2"/>
  <c r="E889" i="2"/>
  <c r="E888" i="2"/>
  <c r="E887" i="2"/>
  <c r="E886" i="2"/>
  <c r="E885" i="2"/>
  <c r="E884" i="2"/>
  <c r="E883" i="2"/>
  <c r="E882" i="2"/>
  <c r="E881" i="2"/>
  <c r="E880" i="2"/>
  <c r="E879" i="2"/>
  <c r="E878" i="2"/>
  <c r="E877" i="2"/>
  <c r="E876" i="2"/>
  <c r="E875" i="2"/>
  <c r="E874" i="2"/>
  <c r="E873" i="2"/>
  <c r="E872" i="2"/>
  <c r="E871" i="2"/>
  <c r="E870" i="2"/>
  <c r="E869" i="2"/>
  <c r="E868" i="2"/>
  <c r="E867" i="2"/>
  <c r="E866" i="2"/>
  <c r="E865" i="2"/>
  <c r="E864" i="2"/>
  <c r="E863" i="2"/>
  <c r="E862" i="2"/>
  <c r="E861" i="2"/>
  <c r="E860" i="2"/>
  <c r="E859" i="2"/>
  <c r="E858" i="2"/>
  <c r="E857" i="2"/>
  <c r="E856" i="2"/>
  <c r="E855" i="2"/>
  <c r="E854" i="2"/>
  <c r="E853" i="2"/>
  <c r="E852" i="2"/>
  <c r="E851" i="2"/>
  <c r="E850" i="2"/>
  <c r="E849" i="2"/>
  <c r="E848" i="2"/>
  <c r="E847" i="2"/>
  <c r="E846" i="2"/>
  <c r="E845" i="2"/>
  <c r="E844" i="2"/>
  <c r="E843" i="2"/>
  <c r="E842" i="2"/>
  <c r="E841" i="2"/>
  <c r="E840" i="2"/>
  <c r="E839" i="2"/>
  <c r="E838" i="2"/>
  <c r="E837" i="2"/>
  <c r="E836" i="2"/>
  <c r="E835" i="2"/>
  <c r="E834" i="2"/>
  <c r="E833" i="2"/>
  <c r="E832" i="2"/>
  <c r="E831" i="2"/>
  <c r="E830" i="2"/>
  <c r="E829" i="2"/>
  <c r="E828" i="2"/>
  <c r="E827" i="2"/>
  <c r="E826" i="2"/>
  <c r="E825" i="2"/>
  <c r="E824" i="2"/>
  <c r="E823" i="2"/>
  <c r="E822" i="2"/>
  <c r="E821" i="2"/>
  <c r="E820" i="2"/>
  <c r="E819" i="2"/>
  <c r="E818" i="2"/>
  <c r="E817" i="2"/>
  <c r="E816" i="2"/>
  <c r="E815" i="2"/>
  <c r="E814" i="2"/>
  <c r="E813" i="2"/>
  <c r="E812" i="2"/>
  <c r="E811" i="2"/>
  <c r="E810" i="2"/>
  <c r="E809" i="2"/>
  <c r="E808" i="2"/>
  <c r="E807" i="2"/>
  <c r="E806" i="2"/>
  <c r="E805" i="2"/>
  <c r="E804" i="2"/>
  <c r="E803" i="2"/>
  <c r="E802" i="2"/>
  <c r="E801" i="2"/>
  <c r="E800" i="2"/>
  <c r="E799" i="2"/>
  <c r="E798" i="2"/>
  <c r="E797" i="2"/>
  <c r="E796" i="2"/>
  <c r="E795" i="2"/>
  <c r="E794" i="2"/>
  <c r="E793" i="2"/>
  <c r="E792" i="2"/>
  <c r="E791" i="2"/>
  <c r="E790" i="2"/>
  <c r="E789" i="2"/>
  <c r="E788" i="2"/>
  <c r="E787" i="2"/>
  <c r="E786" i="2"/>
  <c r="E785" i="2"/>
  <c r="E784" i="2"/>
  <c r="E783" i="2"/>
  <c r="E782" i="2"/>
  <c r="E781" i="2"/>
  <c r="E780" i="2"/>
  <c r="E779" i="2"/>
  <c r="E778" i="2"/>
  <c r="E777" i="2"/>
  <c r="E776" i="2"/>
  <c r="E775" i="2"/>
  <c r="E774" i="2"/>
  <c r="E773" i="2"/>
  <c r="E772" i="2"/>
  <c r="E771" i="2"/>
  <c r="E770" i="2"/>
  <c r="E769" i="2"/>
  <c r="E768" i="2"/>
  <c r="E767" i="2"/>
  <c r="E766" i="2"/>
  <c r="E765" i="2"/>
  <c r="E764" i="2"/>
  <c r="E763" i="2"/>
  <c r="E762" i="2"/>
  <c r="E761" i="2"/>
  <c r="E760" i="2"/>
  <c r="E759" i="2"/>
  <c r="E758" i="2"/>
  <c r="E757" i="2"/>
  <c r="E756" i="2"/>
  <c r="E755" i="2"/>
  <c r="E754" i="2"/>
  <c r="E753" i="2"/>
  <c r="E752" i="2"/>
  <c r="E751" i="2"/>
  <c r="E750" i="2"/>
  <c r="E749" i="2"/>
  <c r="E748" i="2"/>
  <c r="E747" i="2"/>
  <c r="E746" i="2"/>
  <c r="E745" i="2"/>
  <c r="E744" i="2"/>
  <c r="E743" i="2"/>
  <c r="E742" i="2"/>
  <c r="E741" i="2"/>
  <c r="E740" i="2"/>
  <c r="E739" i="2"/>
  <c r="E738" i="2"/>
  <c r="E737" i="2"/>
  <c r="E736" i="2"/>
  <c r="E735" i="2"/>
  <c r="E734" i="2"/>
  <c r="E733" i="2"/>
  <c r="E732" i="2"/>
  <c r="E731" i="2"/>
  <c r="E730" i="2"/>
  <c r="E729" i="2"/>
  <c r="E728" i="2"/>
  <c r="E727" i="2"/>
  <c r="E726" i="2"/>
  <c r="E725" i="2"/>
  <c r="E724" i="2"/>
  <c r="E723" i="2"/>
  <c r="E722" i="2"/>
  <c r="E721" i="2"/>
  <c r="E720" i="2"/>
  <c r="E719" i="2"/>
  <c r="E718" i="2"/>
  <c r="E717" i="2"/>
  <c r="E716" i="2"/>
  <c r="E715" i="2"/>
  <c r="E714" i="2"/>
  <c r="E713" i="2"/>
  <c r="E712" i="2"/>
  <c r="E711" i="2"/>
  <c r="E710" i="2"/>
  <c r="E709" i="2"/>
  <c r="E708" i="2"/>
  <c r="E707" i="2"/>
  <c r="E706" i="2"/>
  <c r="E705" i="2"/>
  <c r="E704" i="2"/>
  <c r="E703" i="2"/>
  <c r="E702" i="2"/>
  <c r="E701" i="2"/>
  <c r="E700" i="2"/>
  <c r="E699" i="2"/>
  <c r="E698" i="2"/>
  <c r="E697" i="2"/>
  <c r="E696" i="2"/>
  <c r="E695" i="2"/>
  <c r="E694" i="2"/>
  <c r="E693" i="2"/>
  <c r="E692" i="2"/>
  <c r="E691" i="2"/>
  <c r="E690" i="2"/>
  <c r="E689" i="2"/>
  <c r="E688" i="2"/>
  <c r="E687" i="2"/>
  <c r="E686" i="2"/>
  <c r="E685" i="2"/>
  <c r="E684" i="2"/>
  <c r="E683" i="2"/>
  <c r="E682" i="2"/>
  <c r="E681" i="2"/>
  <c r="E680" i="2"/>
  <c r="E679" i="2"/>
  <c r="E678" i="2"/>
  <c r="E677" i="2"/>
  <c r="E676" i="2"/>
  <c r="E675" i="2"/>
  <c r="E674" i="2"/>
  <c r="E673" i="2"/>
  <c r="E672" i="2"/>
  <c r="E671" i="2"/>
  <c r="E670" i="2"/>
  <c r="E669" i="2"/>
  <c r="E668" i="2"/>
  <c r="E667" i="2"/>
  <c r="E666" i="2"/>
  <c r="E665" i="2"/>
  <c r="E664" i="2"/>
  <c r="E663" i="2"/>
  <c r="E662" i="2"/>
  <c r="E661" i="2"/>
  <c r="E660" i="2"/>
  <c r="E659" i="2"/>
  <c r="E658" i="2"/>
  <c r="E657" i="2"/>
  <c r="E656" i="2"/>
  <c r="E655" i="2"/>
  <c r="E654" i="2"/>
  <c r="E653" i="2"/>
  <c r="E652" i="2"/>
  <c r="E651" i="2"/>
  <c r="E650" i="2"/>
  <c r="E649" i="2"/>
  <c r="E648" i="2"/>
  <c r="E647" i="2"/>
  <c r="E646" i="2"/>
  <c r="E645" i="2"/>
  <c r="E644" i="2"/>
  <c r="E643" i="2"/>
  <c r="E642" i="2"/>
  <c r="E641" i="2"/>
  <c r="E640" i="2"/>
  <c r="E639" i="2"/>
  <c r="E638" i="2"/>
  <c r="E637" i="2"/>
  <c r="E636" i="2"/>
  <c r="E635" i="2"/>
  <c r="E634" i="2"/>
  <c r="E633" i="2"/>
  <c r="E632" i="2"/>
  <c r="E631" i="2"/>
  <c r="E630" i="2"/>
  <c r="E629" i="2"/>
  <c r="E628" i="2"/>
  <c r="E627" i="2"/>
  <c r="E626" i="2"/>
  <c r="E625" i="2"/>
  <c r="E624" i="2"/>
  <c r="E623" i="2"/>
  <c r="E622" i="2"/>
  <c r="E621" i="2"/>
  <c r="E620" i="2"/>
  <c r="E619" i="2"/>
  <c r="E618" i="2"/>
  <c r="E617" i="2"/>
  <c r="E616" i="2"/>
  <c r="E615" i="2"/>
  <c r="E614" i="2"/>
  <c r="E613" i="2"/>
  <c r="E612" i="2"/>
  <c r="E611" i="2"/>
  <c r="E610" i="2"/>
  <c r="E609" i="2"/>
  <c r="E608" i="2"/>
  <c r="E607" i="2"/>
  <c r="E606" i="2"/>
  <c r="E605" i="2"/>
  <c r="E604" i="2"/>
  <c r="E603" i="2"/>
  <c r="E602" i="2"/>
  <c r="E601" i="2"/>
  <c r="E600" i="2"/>
  <c r="E599" i="2"/>
  <c r="E598" i="2"/>
  <c r="E597" i="2"/>
  <c r="E596" i="2"/>
  <c r="E595" i="2"/>
  <c r="E594" i="2"/>
  <c r="E593" i="2"/>
  <c r="E592" i="2"/>
  <c r="E591" i="2"/>
  <c r="E590" i="2"/>
  <c r="E589" i="2"/>
  <c r="E588" i="2"/>
  <c r="E587" i="2"/>
  <c r="E586" i="2"/>
  <c r="E585" i="2"/>
  <c r="E584" i="2"/>
  <c r="E583" i="2"/>
  <c r="E582" i="2"/>
  <c r="E581" i="2"/>
  <c r="E580" i="2"/>
  <c r="E579" i="2"/>
  <c r="E578" i="2"/>
  <c r="E577" i="2"/>
  <c r="E576" i="2"/>
  <c r="E575" i="2"/>
  <c r="E574" i="2"/>
  <c r="E573" i="2"/>
  <c r="E572" i="2"/>
  <c r="E571" i="2"/>
  <c r="E570" i="2"/>
  <c r="E569" i="2"/>
  <c r="E568" i="2"/>
  <c r="E567" i="2"/>
  <c r="E566" i="2"/>
  <c r="E565" i="2"/>
  <c r="E564" i="2"/>
  <c r="E563" i="2"/>
  <c r="E562" i="2"/>
  <c r="E561" i="2"/>
  <c r="E560" i="2"/>
  <c r="E559" i="2"/>
  <c r="E558" i="2"/>
  <c r="E557" i="2"/>
  <c r="E556" i="2"/>
  <c r="E555" i="2"/>
  <c r="E554" i="2"/>
  <c r="E553" i="2"/>
  <c r="E552" i="2"/>
  <c r="E551" i="2"/>
  <c r="E550" i="2"/>
  <c r="E549" i="2"/>
  <c r="E548" i="2"/>
  <c r="E547" i="2"/>
  <c r="E546" i="2"/>
  <c r="E545" i="2"/>
  <c r="E544" i="2"/>
  <c r="E543" i="2"/>
  <c r="E542" i="2"/>
  <c r="E541" i="2"/>
  <c r="E540" i="2"/>
  <c r="E539" i="2"/>
  <c r="E538" i="2"/>
  <c r="E537" i="2"/>
  <c r="E536" i="2"/>
  <c r="E535" i="2"/>
  <c r="E534" i="2"/>
  <c r="E533" i="2"/>
  <c r="E532" i="2"/>
  <c r="E531" i="2"/>
  <c r="E530" i="2"/>
  <c r="E529" i="2"/>
  <c r="E528" i="2"/>
  <c r="E527" i="2"/>
  <c r="E526" i="2"/>
  <c r="E525" i="2"/>
  <c r="E524" i="2"/>
  <c r="E523" i="2"/>
  <c r="E522" i="2"/>
  <c r="E521" i="2"/>
  <c r="E520" i="2"/>
  <c r="E519" i="2"/>
  <c r="E518" i="2"/>
  <c r="E517" i="2"/>
  <c r="E516" i="2"/>
  <c r="E515" i="2"/>
  <c r="E514" i="2"/>
  <c r="E513" i="2"/>
  <c r="E512" i="2"/>
  <c r="E511" i="2"/>
  <c r="E510" i="2"/>
  <c r="E509" i="2"/>
  <c r="E508" i="2"/>
  <c r="E507" i="2"/>
  <c r="E506" i="2"/>
  <c r="E505" i="2"/>
  <c r="E504" i="2"/>
  <c r="E503" i="2"/>
  <c r="E502" i="2"/>
  <c r="E501" i="2"/>
  <c r="E500" i="2"/>
  <c r="E499" i="2"/>
  <c r="E498" i="2"/>
  <c r="E497" i="2"/>
  <c r="E496" i="2"/>
  <c r="E495" i="2"/>
  <c r="E494" i="2"/>
  <c r="E493" i="2"/>
  <c r="E492" i="2"/>
  <c r="E491" i="2"/>
  <c r="E490" i="2"/>
  <c r="E489" i="2"/>
  <c r="E488" i="2"/>
  <c r="E487" i="2"/>
  <c r="E486" i="2"/>
  <c r="E485" i="2"/>
  <c r="E484" i="2"/>
  <c r="E483" i="2"/>
  <c r="E482" i="2"/>
  <c r="E481" i="2"/>
  <c r="E480" i="2"/>
  <c r="E479" i="2"/>
  <c r="E478" i="2"/>
  <c r="E477" i="2"/>
  <c r="E476" i="2"/>
  <c r="E475" i="2"/>
  <c r="E474" i="2"/>
  <c r="E473" i="2"/>
  <c r="E472" i="2"/>
  <c r="E471" i="2"/>
  <c r="E470" i="2"/>
  <c r="E469" i="2"/>
  <c r="E468" i="2"/>
  <c r="E467" i="2"/>
  <c r="E466" i="2"/>
  <c r="E465" i="2"/>
  <c r="E464" i="2"/>
  <c r="E463" i="2"/>
  <c r="E4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F35" i="1"/>
  <c r="F37" i="1"/>
  <c r="AN37" i="1" s="1"/>
  <c r="F38" i="1"/>
  <c r="AN38" i="1" s="1"/>
  <c r="F39" i="1"/>
  <c r="AN39" i="1" s="1"/>
  <c r="F36" i="1"/>
  <c r="AN36" i="1" s="1"/>
  <c r="F46" i="1"/>
  <c r="AN46" i="1" s="1"/>
  <c r="F49" i="1"/>
  <c r="AN49" i="1" s="1"/>
  <c r="F50" i="1"/>
  <c r="AN50" i="1" s="1"/>
  <c r="F51" i="1"/>
  <c r="AN51" i="1" s="1"/>
  <c r="F58" i="1"/>
  <c r="AN58" i="1" s="1"/>
  <c r="F56" i="1"/>
  <c r="AN56" i="1" s="1"/>
  <c r="F53" i="1"/>
  <c r="AN53" i="1" s="1"/>
  <c r="F55" i="1"/>
  <c r="AN55" i="1" s="1"/>
  <c r="F61" i="1"/>
  <c r="AN61" i="1" s="1"/>
  <c r="F59" i="1"/>
  <c r="AN59" i="1" s="1"/>
  <c r="F60" i="1"/>
  <c r="AN60" i="1" s="1"/>
  <c r="F10" i="1"/>
  <c r="AN10" i="1" s="1"/>
  <c r="F8" i="1"/>
  <c r="AN8" i="1" s="1"/>
  <c r="F7" i="1"/>
  <c r="AN7" i="1" s="1"/>
  <c r="F15" i="1"/>
  <c r="AN15" i="1" s="1"/>
  <c r="F12" i="1"/>
  <c r="AN12" i="1" s="1"/>
  <c r="F11" i="1"/>
  <c r="AN11" i="1" s="1"/>
  <c r="F13" i="1"/>
  <c r="AN13" i="1" s="1"/>
  <c r="F14" i="1"/>
  <c r="AN14" i="1" s="1"/>
  <c r="F3" i="1"/>
  <c r="AN3" i="1" s="1"/>
  <c r="F5" i="1"/>
  <c r="AN5" i="1" s="1"/>
  <c r="F33" i="1"/>
  <c r="AN33" i="1" s="1"/>
  <c r="F31" i="1"/>
  <c r="F30" i="1"/>
  <c r="F32" i="1"/>
  <c r="F29" i="1"/>
  <c r="H28" i="1"/>
  <c r="F28" i="1"/>
  <c r="H27" i="1"/>
  <c r="F27" i="1"/>
  <c r="F26" i="1"/>
  <c r="H24" i="1"/>
  <c r="H25" i="1"/>
  <c r="F25" i="1"/>
  <c r="H18" i="1"/>
  <c r="F18" i="1"/>
  <c r="AN18" i="1" s="1"/>
  <c r="F23" i="1"/>
  <c r="AN23" i="1" s="1"/>
  <c r="F20" i="1"/>
  <c r="AN20" i="1" s="1"/>
  <c r="H21" i="1"/>
  <c r="F21" i="1"/>
  <c r="AM35" i="1"/>
  <c r="AK35" i="1"/>
  <c r="AM37" i="1"/>
  <c r="AM39" i="1"/>
  <c r="AM36" i="1"/>
  <c r="AM58" i="1"/>
  <c r="AM56" i="1"/>
  <c r="AM53" i="1"/>
  <c r="AM55" i="1"/>
  <c r="AM61" i="1"/>
  <c r="AM10" i="1"/>
  <c r="C9" i="1"/>
  <c r="B9" i="1"/>
  <c r="AJ31" i="1"/>
  <c r="AK30" i="1"/>
  <c r="AJ30" i="1"/>
  <c r="AI30" i="1"/>
  <c r="AC30" i="1"/>
  <c r="AB30" i="1"/>
  <c r="AL32" i="1"/>
  <c r="AK32" i="1"/>
  <c r="AJ32" i="1"/>
  <c r="AI32" i="1"/>
  <c r="AC32" i="1"/>
  <c r="AB32" i="1"/>
  <c r="AK29" i="1"/>
  <c r="AJ29" i="1"/>
  <c r="AI29" i="1"/>
  <c r="AC29" i="1"/>
  <c r="AB29" i="1"/>
  <c r="AK28" i="1"/>
  <c r="AJ28" i="1"/>
  <c r="AI28" i="1"/>
  <c r="AC28" i="1"/>
  <c r="AB28" i="1"/>
  <c r="AL27" i="1"/>
  <c r="AK27" i="1"/>
  <c r="AJ27" i="1"/>
  <c r="AC27" i="1"/>
  <c r="AL26" i="1"/>
  <c r="AJ26" i="1"/>
  <c r="AC26" i="1"/>
  <c r="AL24" i="1"/>
  <c r="AJ24" i="1"/>
  <c r="AC24" i="1"/>
  <c r="AM25" i="1"/>
  <c r="AK25" i="1"/>
  <c r="AJ25" i="1"/>
  <c r="AC25" i="1"/>
  <c r="AJ21" i="1"/>
  <c r="AC21" i="1"/>
  <c r="W21" i="1"/>
  <c r="U21" i="1"/>
  <c r="J21" i="1"/>
  <c r="AN25" i="1" l="1"/>
  <c r="AN24" i="1"/>
  <c r="AN35" i="1"/>
  <c r="AN28" i="1"/>
  <c r="AN26" i="1"/>
  <c r="AN32" i="1"/>
  <c r="AN30" i="1"/>
  <c r="AN27" i="1"/>
  <c r="AN31" i="1"/>
  <c r="AN21" i="1"/>
  <c r="AN29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044E540-C651-244B-8A6D-383EC027962D}" name="Marret et al 2019_Table" type="6" refreshedVersion="6" background="1" saveData="1">
    <textPr sourceFile="/Users/l.m.thole/Desktop/Marret et al 2019_Table.txt" thousands=".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<sst xmlns="http://schemas.openxmlformats.org/spreadsheetml/2006/main" count="11696" uniqueCount="3712">
  <si>
    <t>Station</t>
  </si>
  <si>
    <t>Longitude</t>
  </si>
  <si>
    <t>Latitude</t>
  </si>
  <si>
    <t>Iacu</t>
  </si>
  <si>
    <t>Ipal</t>
  </si>
  <si>
    <t>Ipar</t>
  </si>
  <si>
    <t>Ipat</t>
  </si>
  <si>
    <t>Isph</t>
  </si>
  <si>
    <t>Istr</t>
  </si>
  <si>
    <t>Ivel</t>
  </si>
  <si>
    <t>Btep</t>
  </si>
  <si>
    <t>Lmac</t>
  </si>
  <si>
    <t>Char</t>
  </si>
  <si>
    <t>Nlab</t>
  </si>
  <si>
    <t>Ocen</t>
  </si>
  <si>
    <t>Ojan</t>
  </si>
  <si>
    <t>Pret</t>
  </si>
  <si>
    <t>Smir</t>
  </si>
  <si>
    <t>Sram</t>
  </si>
  <si>
    <t>Sspp</t>
  </si>
  <si>
    <t>Pdal</t>
  </si>
  <si>
    <t>Imin</t>
  </si>
  <si>
    <t>Bspp</t>
  </si>
  <si>
    <t>Squa</t>
  </si>
  <si>
    <t>Snep</t>
  </si>
  <si>
    <t>Gymn</t>
  </si>
  <si>
    <t>Echi</t>
  </si>
  <si>
    <t>Dcha</t>
  </si>
  <si>
    <t>Numb</t>
  </si>
  <si>
    <t>Sant</t>
  </si>
  <si>
    <t>Cmer</t>
  </si>
  <si>
    <t>Pgla</t>
  </si>
  <si>
    <t>SABRINA_KC2</t>
  </si>
  <si>
    <t>SABRINA_KC3</t>
  </si>
  <si>
    <t>SABRINA_KC11</t>
  </si>
  <si>
    <t>SABRINA_KC14</t>
  </si>
  <si>
    <t>SABRINA_PC6</t>
  </si>
  <si>
    <t>SABRINA_PC7</t>
  </si>
  <si>
    <t>NBP1402_MC_45</t>
  </si>
  <si>
    <t>NBP1402_SMG51</t>
  </si>
  <si>
    <t>NBP1402_KC9</t>
  </si>
  <si>
    <t>NBP1402_KC42</t>
  </si>
  <si>
    <t>NBP1402_KC27B</t>
  </si>
  <si>
    <t>NBP1402_KC14</t>
  </si>
  <si>
    <t>NBP1402_27A</t>
  </si>
  <si>
    <t>NBP1402_KC13</t>
  </si>
  <si>
    <t>NBP1402_JKC53</t>
  </si>
  <si>
    <t>BC22</t>
  </si>
  <si>
    <t>ANTA02_AV43</t>
  </si>
  <si>
    <t>U1361</t>
  </si>
  <si>
    <t>MD04-2714</t>
  </si>
  <si>
    <t>MD07-3098</t>
  </si>
  <si>
    <t>MD07-3100</t>
  </si>
  <si>
    <t>MD12-3401</t>
  </si>
  <si>
    <t>U1357B</t>
  </si>
  <si>
    <t>ANT 29_P7-14</t>
  </si>
  <si>
    <t>ANT 29_P7-16</t>
  </si>
  <si>
    <t>ANT 29_PA-05</t>
  </si>
  <si>
    <t>ANT 29_PA-01</t>
  </si>
  <si>
    <t>ANT 29_P3-03</t>
  </si>
  <si>
    <t>ANT 30_D1-07</t>
  </si>
  <si>
    <t>ANT 30_D2-10</t>
  </si>
  <si>
    <t>ANT 30_D2-05</t>
  </si>
  <si>
    <t>ANT 30_DA-02</t>
  </si>
  <si>
    <t>ANT 30_IS-01</t>
  </si>
  <si>
    <t>ANT 31_JB04</t>
  </si>
  <si>
    <t>ANT 31_JB05</t>
  </si>
  <si>
    <t>ANT 31_JB01</t>
  </si>
  <si>
    <t>ANT 31_R10</t>
  </si>
  <si>
    <t>ANT 31_R05</t>
  </si>
  <si>
    <t>ANT 31_R11</t>
  </si>
  <si>
    <t>ANT 31_R14</t>
  </si>
  <si>
    <t>ANT 31_R09</t>
  </si>
  <si>
    <t>ANT 31_R02</t>
  </si>
  <si>
    <t>ANT 32_AB18B</t>
  </si>
  <si>
    <t>ANT 32_RB03B</t>
  </si>
  <si>
    <t>ANT 32_RB05B</t>
  </si>
  <si>
    <t>ANT 32_RB06B</t>
  </si>
  <si>
    <t>ANT 32_RB07B</t>
  </si>
  <si>
    <t>ANT 32_RB08B</t>
  </si>
  <si>
    <t>ANT 32_RB11B</t>
  </si>
  <si>
    <t>ANT 32_RB16B</t>
  </si>
  <si>
    <t>ANT 33_A1-05</t>
  </si>
  <si>
    <t>ANT 33_A1-07</t>
  </si>
  <si>
    <t>ANT 33_A1-08</t>
  </si>
  <si>
    <t>ANT 33_A1-15</t>
  </si>
  <si>
    <t>ANT 33_A1-18</t>
  </si>
  <si>
    <t>ANT 33_I5</t>
  </si>
  <si>
    <t>ANT 33_A1-20</t>
  </si>
  <si>
    <t>ANT 33_A2-03</t>
  </si>
  <si>
    <t>ANT 33_A2-05</t>
  </si>
  <si>
    <t>ANT 35_R1-03</t>
  </si>
  <si>
    <t>Depth</t>
  </si>
  <si>
    <t>Weight</t>
  </si>
  <si>
    <t>Lycopodium</t>
  </si>
  <si>
    <t>Lyc_tab</t>
  </si>
  <si>
    <t>Non-quat dinos</t>
  </si>
  <si>
    <t>Contributors</t>
  </si>
  <si>
    <t>Dino_tot</t>
  </si>
  <si>
    <t>Aand</t>
  </si>
  <si>
    <t>Atax</t>
  </si>
  <si>
    <t>Bspo</t>
  </si>
  <si>
    <t>Crug</t>
  </si>
  <si>
    <t>Icas</t>
  </si>
  <si>
    <t>Ipli</t>
  </si>
  <si>
    <t>Ijap</t>
  </si>
  <si>
    <t>Ivar</t>
  </si>
  <si>
    <t>Mcho</t>
  </si>
  <si>
    <t>Nrig</t>
  </si>
  <si>
    <t>Oagu</t>
  </si>
  <si>
    <t>Oisr</t>
  </si>
  <si>
    <t>Olon</t>
  </si>
  <si>
    <t>Ogig</t>
  </si>
  <si>
    <t>Pzoh</t>
  </si>
  <si>
    <t>Smem</t>
  </si>
  <si>
    <t>Scru</t>
  </si>
  <si>
    <t>Sdel</t>
  </si>
  <si>
    <t>Selo</t>
  </si>
  <si>
    <t>Sbel</t>
  </si>
  <si>
    <t>Sben</t>
  </si>
  <si>
    <t>Sbul</t>
  </si>
  <si>
    <t>Slaz</t>
  </si>
  <si>
    <t>Sgra</t>
  </si>
  <si>
    <t>Spac</t>
  </si>
  <si>
    <t>Tpel</t>
  </si>
  <si>
    <t>Stri</t>
  </si>
  <si>
    <t>Imic</t>
  </si>
  <si>
    <t>Ibre</t>
  </si>
  <si>
    <t>Ekar</t>
  </si>
  <si>
    <t>Dubr</t>
  </si>
  <si>
    <t>Peri</t>
  </si>
  <si>
    <t>Lspp</t>
  </si>
  <si>
    <t>Xxan</t>
  </si>
  <si>
    <t>Pnud</t>
  </si>
  <si>
    <t>Tapp</t>
  </si>
  <si>
    <t>Tvar</t>
  </si>
  <si>
    <t>Vcal</t>
  </si>
  <si>
    <t>Vspi</t>
  </si>
  <si>
    <t>Pame</t>
  </si>
  <si>
    <t>Qcon</t>
  </si>
  <si>
    <t>Psch</t>
  </si>
  <si>
    <t>Parc</t>
  </si>
  <si>
    <t>Pkof</t>
  </si>
  <si>
    <t>Phar</t>
  </si>
  <si>
    <t>Eacu</t>
  </si>
  <si>
    <t>Egra</t>
  </si>
  <si>
    <t>Edel</t>
  </si>
  <si>
    <t>Etra</t>
  </si>
  <si>
    <t>Ezon</t>
  </si>
  <si>
    <t>Espp</t>
  </si>
  <si>
    <t>Sste</t>
  </si>
  <si>
    <t>Sbif</t>
  </si>
  <si>
    <t>Cysa</t>
  </si>
  <si>
    <t>Tvan</t>
  </si>
  <si>
    <t>Bbal</t>
  </si>
  <si>
    <t>Ppsi</t>
  </si>
  <si>
    <t>Ppon</t>
  </si>
  <si>
    <t>Srob</t>
  </si>
  <si>
    <t>Pmon</t>
  </si>
  <si>
    <t>Ebis</t>
  </si>
  <si>
    <t>Oaca</t>
  </si>
  <si>
    <t>Srei</t>
  </si>
  <si>
    <t>Tpal</t>
  </si>
  <si>
    <t>Pmin</t>
  </si>
  <si>
    <t>E003</t>
  </si>
  <si>
    <t>de vernal et al DB1826</t>
  </si>
  <si>
    <t>E004</t>
  </si>
  <si>
    <t>E005</t>
  </si>
  <si>
    <t>E006</t>
  </si>
  <si>
    <t>E007</t>
  </si>
  <si>
    <t>E008</t>
  </si>
  <si>
    <t>E010</t>
  </si>
  <si>
    <t>E012</t>
  </si>
  <si>
    <t>E013</t>
  </si>
  <si>
    <t>E014</t>
  </si>
  <si>
    <t>E015</t>
  </si>
  <si>
    <t>E016</t>
  </si>
  <si>
    <t>E017</t>
  </si>
  <si>
    <t>E018</t>
  </si>
  <si>
    <t>E019</t>
  </si>
  <si>
    <t>E020</t>
  </si>
  <si>
    <t>E021</t>
  </si>
  <si>
    <t>E022</t>
  </si>
  <si>
    <t>G023</t>
  </si>
  <si>
    <t>G024</t>
  </si>
  <si>
    <t>G025</t>
  </si>
  <si>
    <t>G026</t>
  </si>
  <si>
    <t>G027</t>
  </si>
  <si>
    <t>G028</t>
  </si>
  <si>
    <t>G029</t>
  </si>
  <si>
    <t>G030</t>
  </si>
  <si>
    <t>G031</t>
  </si>
  <si>
    <t>G032</t>
  </si>
  <si>
    <t>G033</t>
  </si>
  <si>
    <t>G034</t>
  </si>
  <si>
    <t>G035</t>
  </si>
  <si>
    <t>G037</t>
  </si>
  <si>
    <t>G038</t>
  </si>
  <si>
    <t>G039</t>
  </si>
  <si>
    <t>G040</t>
  </si>
  <si>
    <t>G041</t>
  </si>
  <si>
    <t>G042</t>
  </si>
  <si>
    <t>G043</t>
  </si>
  <si>
    <t>G044</t>
  </si>
  <si>
    <t>G045</t>
  </si>
  <si>
    <t>G046</t>
  </si>
  <si>
    <t>G047</t>
  </si>
  <si>
    <t>G048</t>
  </si>
  <si>
    <t>G049</t>
  </si>
  <si>
    <t>G050</t>
  </si>
  <si>
    <t>G051</t>
  </si>
  <si>
    <t>G052</t>
  </si>
  <si>
    <t>G053</t>
  </si>
  <si>
    <t>G054</t>
  </si>
  <si>
    <t>G055</t>
  </si>
  <si>
    <t>G056</t>
  </si>
  <si>
    <t>G057</t>
  </si>
  <si>
    <t>G058</t>
  </si>
  <si>
    <t>G059</t>
  </si>
  <si>
    <t>G060</t>
  </si>
  <si>
    <t>G061</t>
  </si>
  <si>
    <t>G062</t>
  </si>
  <si>
    <t>G063</t>
  </si>
  <si>
    <t>G064</t>
  </si>
  <si>
    <t>G065</t>
  </si>
  <si>
    <t>G066</t>
  </si>
  <si>
    <t>G067</t>
  </si>
  <si>
    <t>G068</t>
  </si>
  <si>
    <t>G069</t>
  </si>
  <si>
    <t>G070</t>
  </si>
  <si>
    <t>G071</t>
  </si>
  <si>
    <t>G072</t>
  </si>
  <si>
    <t>G073</t>
  </si>
  <si>
    <t>A074</t>
  </si>
  <si>
    <t>G075</t>
  </si>
  <si>
    <t>G076</t>
  </si>
  <si>
    <t>G077</t>
  </si>
  <si>
    <t>G078</t>
  </si>
  <si>
    <t>G079</t>
  </si>
  <si>
    <t>B080</t>
  </si>
  <si>
    <t>B081</t>
  </si>
  <si>
    <t>B082</t>
  </si>
  <si>
    <t>L087</t>
  </si>
  <si>
    <t>L088</t>
  </si>
  <si>
    <t>L089</t>
  </si>
  <si>
    <t>L090</t>
  </si>
  <si>
    <t>L091</t>
  </si>
  <si>
    <t>L092</t>
  </si>
  <si>
    <t>L093</t>
  </si>
  <si>
    <t>L094</t>
  </si>
  <si>
    <t>A099</t>
  </si>
  <si>
    <t>A100</t>
  </si>
  <si>
    <t>A103</t>
  </si>
  <si>
    <t>A104</t>
  </si>
  <si>
    <t>A105</t>
  </si>
  <si>
    <t>A106</t>
  </si>
  <si>
    <t>A107</t>
  </si>
  <si>
    <t>A108</t>
  </si>
  <si>
    <t>A109</t>
  </si>
  <si>
    <t>A110</t>
  </si>
  <si>
    <t>A111</t>
  </si>
  <si>
    <t>A113</t>
  </si>
  <si>
    <t>A114</t>
  </si>
  <si>
    <t>A115</t>
  </si>
  <si>
    <t>A116</t>
  </si>
  <si>
    <t>A118</t>
  </si>
  <si>
    <t>A119</t>
  </si>
  <si>
    <t>A120</t>
  </si>
  <si>
    <t>A121</t>
  </si>
  <si>
    <t>A122</t>
  </si>
  <si>
    <t>A123</t>
  </si>
  <si>
    <t>A124</t>
  </si>
  <si>
    <t>A125</t>
  </si>
  <si>
    <t>A126</t>
  </si>
  <si>
    <t>A127</t>
  </si>
  <si>
    <t>A128</t>
  </si>
  <si>
    <t>A129</t>
  </si>
  <si>
    <t>H130</t>
  </si>
  <si>
    <t>H131</t>
  </si>
  <si>
    <t>H132</t>
  </si>
  <si>
    <t>H133</t>
  </si>
  <si>
    <t>H134</t>
  </si>
  <si>
    <t>H135</t>
  </si>
  <si>
    <t>H136</t>
  </si>
  <si>
    <t>H137</t>
  </si>
  <si>
    <t>H138</t>
  </si>
  <si>
    <t>H139</t>
  </si>
  <si>
    <t>H140</t>
  </si>
  <si>
    <t>H141</t>
  </si>
  <si>
    <t>H142</t>
  </si>
  <si>
    <t>H143</t>
  </si>
  <si>
    <t>H144</t>
  </si>
  <si>
    <t>H145</t>
  </si>
  <si>
    <t>H146</t>
  </si>
  <si>
    <t>H147</t>
  </si>
  <si>
    <t>H148</t>
  </si>
  <si>
    <t>A149</t>
  </si>
  <si>
    <t>A150</t>
  </si>
  <si>
    <t>L151</t>
  </si>
  <si>
    <t>L152</t>
  </si>
  <si>
    <t>L153</t>
  </si>
  <si>
    <t>A154</t>
  </si>
  <si>
    <t>A155</t>
  </si>
  <si>
    <t>A156</t>
  </si>
  <si>
    <t>S158</t>
  </si>
  <si>
    <t>S159</t>
  </si>
  <si>
    <t>S160</t>
  </si>
  <si>
    <t>L162</t>
  </si>
  <si>
    <t>L163</t>
  </si>
  <si>
    <t>L164</t>
  </si>
  <si>
    <t>A168</t>
  </si>
  <si>
    <t>A171</t>
  </si>
  <si>
    <t>A173</t>
  </si>
  <si>
    <t>A174</t>
  </si>
  <si>
    <t>A175</t>
  </si>
  <si>
    <t>L178</t>
  </si>
  <si>
    <t>A179</t>
  </si>
  <si>
    <t>A180</t>
  </si>
  <si>
    <t>A181</t>
  </si>
  <si>
    <t>A182</t>
  </si>
  <si>
    <t>A183</t>
  </si>
  <si>
    <t>A184</t>
  </si>
  <si>
    <t>N185</t>
  </si>
  <si>
    <t>N186</t>
  </si>
  <si>
    <t>N189</t>
  </si>
  <si>
    <t>N190</t>
  </si>
  <si>
    <t>N191</t>
  </si>
  <si>
    <t>N192</t>
  </si>
  <si>
    <t>N193</t>
  </si>
  <si>
    <t>N194</t>
  </si>
  <si>
    <t>N195</t>
  </si>
  <si>
    <t>N196</t>
  </si>
  <si>
    <t>N197</t>
  </si>
  <si>
    <t>N198</t>
  </si>
  <si>
    <t>N200</t>
  </si>
  <si>
    <t>N206</t>
  </si>
  <si>
    <t>N207</t>
  </si>
  <si>
    <t>N208</t>
  </si>
  <si>
    <t>N209</t>
  </si>
  <si>
    <t>N210</t>
  </si>
  <si>
    <t>N211</t>
  </si>
  <si>
    <t>N212</t>
  </si>
  <si>
    <t>N213</t>
  </si>
  <si>
    <t>N214</t>
  </si>
  <si>
    <t>N215</t>
  </si>
  <si>
    <t>N216</t>
  </si>
  <si>
    <t>N217</t>
  </si>
  <si>
    <t>N218</t>
  </si>
  <si>
    <t>N219</t>
  </si>
  <si>
    <t>N220</t>
  </si>
  <si>
    <t>N221</t>
  </si>
  <si>
    <t>N222</t>
  </si>
  <si>
    <t>N223</t>
  </si>
  <si>
    <t>N224</t>
  </si>
  <si>
    <t>N225</t>
  </si>
  <si>
    <t>N226</t>
  </si>
  <si>
    <t>N227</t>
  </si>
  <si>
    <t>N228</t>
  </si>
  <si>
    <t>N229</t>
  </si>
  <si>
    <t>N230</t>
  </si>
  <si>
    <t>N231</t>
  </si>
  <si>
    <t>N232</t>
  </si>
  <si>
    <t>N233</t>
  </si>
  <si>
    <t>N234</t>
  </si>
  <si>
    <t>N235</t>
  </si>
  <si>
    <t>N236</t>
  </si>
  <si>
    <t>N237</t>
  </si>
  <si>
    <t>N238</t>
  </si>
  <si>
    <t>N239</t>
  </si>
  <si>
    <t>N240</t>
  </si>
  <si>
    <t>N241</t>
  </si>
  <si>
    <t>N242</t>
  </si>
  <si>
    <t>N245</t>
  </si>
  <si>
    <t>N246</t>
  </si>
  <si>
    <t>N248</t>
  </si>
  <si>
    <t>N249</t>
  </si>
  <si>
    <t>B256</t>
  </si>
  <si>
    <t>B257</t>
  </si>
  <si>
    <t>A258</t>
  </si>
  <si>
    <t>A259</t>
  </si>
  <si>
    <t>A260</t>
  </si>
  <si>
    <t>A261</t>
  </si>
  <si>
    <t>A262</t>
  </si>
  <si>
    <t>A263</t>
  </si>
  <si>
    <t>A264</t>
  </si>
  <si>
    <t>A265</t>
  </si>
  <si>
    <t>A266</t>
  </si>
  <si>
    <t>N268</t>
  </si>
  <si>
    <t>N269</t>
  </si>
  <si>
    <t>K275</t>
  </si>
  <si>
    <t>K277</t>
  </si>
  <si>
    <t>J280</t>
  </si>
  <si>
    <t>J281</t>
  </si>
  <si>
    <t>J282</t>
  </si>
  <si>
    <t>J283</t>
  </si>
  <si>
    <t>J284</t>
  </si>
  <si>
    <t>J285</t>
  </si>
  <si>
    <t>J286</t>
  </si>
  <si>
    <t>J287</t>
  </si>
  <si>
    <t>J288</t>
  </si>
  <si>
    <t>J289</t>
  </si>
  <si>
    <t>J290</t>
  </si>
  <si>
    <t>J291</t>
  </si>
  <si>
    <t>J292</t>
  </si>
  <si>
    <t>J293</t>
  </si>
  <si>
    <t>J297</t>
  </si>
  <si>
    <t>J298</t>
  </si>
  <si>
    <t>J299</t>
  </si>
  <si>
    <t>J300</t>
  </si>
  <si>
    <t>J301</t>
  </si>
  <si>
    <t>J303</t>
  </si>
  <si>
    <t>J304</t>
  </si>
  <si>
    <t>J305</t>
  </si>
  <si>
    <t>J306</t>
  </si>
  <si>
    <t>J307</t>
  </si>
  <si>
    <t>J308</t>
  </si>
  <si>
    <t>J309</t>
  </si>
  <si>
    <t>J310</t>
  </si>
  <si>
    <t>J311</t>
  </si>
  <si>
    <t>J312</t>
  </si>
  <si>
    <t>J313</t>
  </si>
  <si>
    <t>J314</t>
  </si>
  <si>
    <t>J315</t>
  </si>
  <si>
    <t>J316</t>
  </si>
  <si>
    <t>J317</t>
  </si>
  <si>
    <t>J318</t>
  </si>
  <si>
    <t>J319</t>
  </si>
  <si>
    <t>J320</t>
  </si>
  <si>
    <t>J321</t>
  </si>
  <si>
    <t>J322</t>
  </si>
  <si>
    <t>J323</t>
  </si>
  <si>
    <t>J324</t>
  </si>
  <si>
    <t>J325</t>
  </si>
  <si>
    <t>J326</t>
  </si>
  <si>
    <t>J327</t>
  </si>
  <si>
    <t>J328</t>
  </si>
  <si>
    <t>J329</t>
  </si>
  <si>
    <t>J330</t>
  </si>
  <si>
    <t>J331</t>
  </si>
  <si>
    <t>J332</t>
  </si>
  <si>
    <t>J333</t>
  </si>
  <si>
    <t>J334</t>
  </si>
  <si>
    <t>J335</t>
  </si>
  <si>
    <t>J336</t>
  </si>
  <si>
    <t>J337</t>
  </si>
  <si>
    <t>J338</t>
  </si>
  <si>
    <t>J339</t>
  </si>
  <si>
    <t>J340</t>
  </si>
  <si>
    <t>J341</t>
  </si>
  <si>
    <t>J342</t>
  </si>
  <si>
    <t>J343</t>
  </si>
  <si>
    <t>J344</t>
  </si>
  <si>
    <t>J345</t>
  </si>
  <si>
    <t>J346</t>
  </si>
  <si>
    <t>J347</t>
  </si>
  <si>
    <t>J348</t>
  </si>
  <si>
    <t>J349</t>
  </si>
  <si>
    <t>J350</t>
  </si>
  <si>
    <t>J351</t>
  </si>
  <si>
    <t>J352</t>
  </si>
  <si>
    <t>J353</t>
  </si>
  <si>
    <t>J354</t>
  </si>
  <si>
    <t>J355</t>
  </si>
  <si>
    <t>J356</t>
  </si>
  <si>
    <t>J357</t>
  </si>
  <si>
    <t>J358</t>
  </si>
  <si>
    <t>J359</t>
  </si>
  <si>
    <t>J360</t>
  </si>
  <si>
    <t>J361</t>
  </si>
  <si>
    <t>J362</t>
  </si>
  <si>
    <t>J363</t>
  </si>
  <si>
    <t>J365</t>
  </si>
  <si>
    <t>J366</t>
  </si>
  <si>
    <t>J367</t>
  </si>
  <si>
    <t>J368</t>
  </si>
  <si>
    <t>J369</t>
  </si>
  <si>
    <t>Y372</t>
  </si>
  <si>
    <t>Y373</t>
  </si>
  <si>
    <t>Y374</t>
  </si>
  <si>
    <t>Y375</t>
  </si>
  <si>
    <t>Y376</t>
  </si>
  <si>
    <t>Y377</t>
  </si>
  <si>
    <t>Z379</t>
  </si>
  <si>
    <t>Z380</t>
  </si>
  <si>
    <t>Z381</t>
  </si>
  <si>
    <t>Z382</t>
  </si>
  <si>
    <t>Z383</t>
  </si>
  <si>
    <t>Z384</t>
  </si>
  <si>
    <t>Z385</t>
  </si>
  <si>
    <t>Z386</t>
  </si>
  <si>
    <t>Z387</t>
  </si>
  <si>
    <t>Z388</t>
  </si>
  <si>
    <t>Z389</t>
  </si>
  <si>
    <t>Z390</t>
  </si>
  <si>
    <t>Z391</t>
  </si>
  <si>
    <t>Z392</t>
  </si>
  <si>
    <t>Z393</t>
  </si>
  <si>
    <t>Z394</t>
  </si>
  <si>
    <t>Z395</t>
  </si>
  <si>
    <t>Z396</t>
  </si>
  <si>
    <t>Z397</t>
  </si>
  <si>
    <t>N398</t>
  </si>
  <si>
    <t>N399</t>
  </si>
  <si>
    <t>N400</t>
  </si>
  <si>
    <t>N401</t>
  </si>
  <si>
    <t>N402</t>
  </si>
  <si>
    <t>A405</t>
  </si>
  <si>
    <t>A406</t>
  </si>
  <si>
    <t>A407</t>
  </si>
  <si>
    <t>A408</t>
  </si>
  <si>
    <t>A409</t>
  </si>
  <si>
    <t>A410</t>
  </si>
  <si>
    <t>A411</t>
  </si>
  <si>
    <t>A412</t>
  </si>
  <si>
    <t>A413</t>
  </si>
  <si>
    <t>A414</t>
  </si>
  <si>
    <t>A415</t>
  </si>
  <si>
    <t>A416</t>
  </si>
  <si>
    <t>A417</t>
  </si>
  <si>
    <t>A418</t>
  </si>
  <si>
    <t>A419</t>
  </si>
  <si>
    <t>A420</t>
  </si>
  <si>
    <t>A421</t>
  </si>
  <si>
    <t>A422</t>
  </si>
  <si>
    <t>A423</t>
  </si>
  <si>
    <t>A424</t>
  </si>
  <si>
    <t>A425</t>
  </si>
  <si>
    <t>A426</t>
  </si>
  <si>
    <t>A427</t>
  </si>
  <si>
    <t>A428</t>
  </si>
  <si>
    <t>Z432</t>
  </si>
  <si>
    <t>Z435</t>
  </si>
  <si>
    <t>Z436</t>
  </si>
  <si>
    <t>Z438</t>
  </si>
  <si>
    <t>Z439</t>
  </si>
  <si>
    <t>Z459</t>
  </si>
  <si>
    <t>Z462</t>
  </si>
  <si>
    <t>Z466</t>
  </si>
  <si>
    <t>Z467</t>
  </si>
  <si>
    <t>Z470</t>
  </si>
  <si>
    <t>Z471</t>
  </si>
  <si>
    <t>Z472</t>
  </si>
  <si>
    <t>Z473</t>
  </si>
  <si>
    <t>Z474</t>
  </si>
  <si>
    <t>Z477</t>
  </si>
  <si>
    <t>Z480</t>
  </si>
  <si>
    <t>Z482</t>
  </si>
  <si>
    <t>Z483</t>
  </si>
  <si>
    <t>Z492</t>
  </si>
  <si>
    <t>Z493</t>
  </si>
  <si>
    <t>Z494</t>
  </si>
  <si>
    <t>Z495</t>
  </si>
  <si>
    <t>Z496</t>
  </si>
  <si>
    <t>Z497</t>
  </si>
  <si>
    <t>Z498</t>
  </si>
  <si>
    <t>Z499</t>
  </si>
  <si>
    <t>Z500</t>
  </si>
  <si>
    <t>Z501</t>
  </si>
  <si>
    <t>Z502</t>
  </si>
  <si>
    <t>Z503</t>
  </si>
  <si>
    <t>Z504</t>
  </si>
  <si>
    <t>Z505</t>
  </si>
  <si>
    <t>Z506</t>
  </si>
  <si>
    <t>Z507</t>
  </si>
  <si>
    <t>Z508</t>
  </si>
  <si>
    <t>Z509</t>
  </si>
  <si>
    <t>Z510</t>
  </si>
  <si>
    <t>Z511</t>
  </si>
  <si>
    <t>Z512</t>
  </si>
  <si>
    <t>Z513</t>
  </si>
  <si>
    <t>Z514</t>
  </si>
  <si>
    <t>Z515</t>
  </si>
  <si>
    <t>Z516</t>
  </si>
  <si>
    <t>Z517</t>
  </si>
  <si>
    <t>Z518</t>
  </si>
  <si>
    <t>Z519</t>
  </si>
  <si>
    <t>Z520</t>
  </si>
  <si>
    <t>Z521</t>
  </si>
  <si>
    <t>Z522</t>
  </si>
  <si>
    <t>Z523</t>
  </si>
  <si>
    <t>Z530</t>
  </si>
  <si>
    <t>Z531</t>
  </si>
  <si>
    <t>A532</t>
  </si>
  <si>
    <t>A533</t>
  </si>
  <si>
    <t>A534</t>
  </si>
  <si>
    <t>Z535</t>
  </si>
  <si>
    <t>Z536</t>
  </si>
  <si>
    <t>Z537</t>
  </si>
  <si>
    <t>Z538</t>
  </si>
  <si>
    <t>Z539</t>
  </si>
  <si>
    <t>Z540</t>
  </si>
  <si>
    <t>Z541</t>
  </si>
  <si>
    <t>Z542</t>
  </si>
  <si>
    <t>Z543</t>
  </si>
  <si>
    <t>Z546</t>
  </si>
  <si>
    <t>Z547</t>
  </si>
  <si>
    <t>Z548</t>
  </si>
  <si>
    <t>Z549</t>
  </si>
  <si>
    <t>Z550</t>
  </si>
  <si>
    <t>Z551</t>
  </si>
  <si>
    <t>Z552</t>
  </si>
  <si>
    <t>Z553</t>
  </si>
  <si>
    <t>Z554</t>
  </si>
  <si>
    <t>Z555</t>
  </si>
  <si>
    <t>Z556</t>
  </si>
  <si>
    <t>Z557</t>
  </si>
  <si>
    <t>Z558</t>
  </si>
  <si>
    <t>Z559</t>
  </si>
  <si>
    <t>Z560</t>
  </si>
  <si>
    <t>Z561</t>
  </si>
  <si>
    <t>Z562</t>
  </si>
  <si>
    <t>Z563</t>
  </si>
  <si>
    <t>Z564</t>
  </si>
  <si>
    <t>Y566</t>
  </si>
  <si>
    <t>Y567</t>
  </si>
  <si>
    <t>Y568</t>
  </si>
  <si>
    <t>Y569</t>
  </si>
  <si>
    <t>Y570</t>
  </si>
  <si>
    <t>Y571</t>
  </si>
  <si>
    <t>Y572</t>
  </si>
  <si>
    <t>Y573</t>
  </si>
  <si>
    <t>Y574</t>
  </si>
  <si>
    <t>Y575</t>
  </si>
  <si>
    <t>Y576</t>
  </si>
  <si>
    <t>Y577</t>
  </si>
  <si>
    <t>Y578</t>
  </si>
  <si>
    <t>Y579</t>
  </si>
  <si>
    <t>Y580</t>
  </si>
  <si>
    <t>Z584</t>
  </si>
  <si>
    <t>Z585</t>
  </si>
  <si>
    <t>Z586</t>
  </si>
  <si>
    <t>Z590</t>
  </si>
  <si>
    <t>Z591</t>
  </si>
  <si>
    <t>Z593</t>
  </si>
  <si>
    <t>Z595</t>
  </si>
  <si>
    <t>Z596</t>
  </si>
  <si>
    <t>Z597</t>
  </si>
  <si>
    <t>Z598</t>
  </si>
  <si>
    <t>Z599</t>
  </si>
  <si>
    <t>Z601</t>
  </si>
  <si>
    <t>Z602</t>
  </si>
  <si>
    <t>Z603</t>
  </si>
  <si>
    <t>Z604</t>
  </si>
  <si>
    <t>Z605</t>
  </si>
  <si>
    <t>Z606</t>
  </si>
  <si>
    <t>N607</t>
  </si>
  <si>
    <t>N608</t>
  </si>
  <si>
    <t>N609</t>
  </si>
  <si>
    <t>N610</t>
  </si>
  <si>
    <t>N611</t>
  </si>
  <si>
    <t>N612</t>
  </si>
  <si>
    <t>N613</t>
  </si>
  <si>
    <t>N614</t>
  </si>
  <si>
    <t>N615</t>
  </si>
  <si>
    <t>N616</t>
  </si>
  <si>
    <t>N620</t>
  </si>
  <si>
    <t>N622</t>
  </si>
  <si>
    <t>N623</t>
  </si>
  <si>
    <t>N626</t>
  </si>
  <si>
    <t>N628</t>
  </si>
  <si>
    <t>N629</t>
  </si>
  <si>
    <t>N630</t>
  </si>
  <si>
    <t>N631</t>
  </si>
  <si>
    <t>N632</t>
  </si>
  <si>
    <t>N633</t>
  </si>
  <si>
    <t>N634</t>
  </si>
  <si>
    <t>N635</t>
  </si>
  <si>
    <t>N636</t>
  </si>
  <si>
    <t>N637</t>
  </si>
  <si>
    <t>N638</t>
  </si>
  <si>
    <t>C645</t>
  </si>
  <si>
    <t>C646</t>
  </si>
  <si>
    <t>C648</t>
  </si>
  <si>
    <t>C650</t>
  </si>
  <si>
    <t>C651</t>
  </si>
  <si>
    <t>C652</t>
  </si>
  <si>
    <t>C653</t>
  </si>
  <si>
    <t>C654</t>
  </si>
  <si>
    <t>C655</t>
  </si>
  <si>
    <t>C656</t>
  </si>
  <si>
    <t>C657</t>
  </si>
  <si>
    <t>C658</t>
  </si>
  <si>
    <t>C659</t>
  </si>
  <si>
    <t>C660</t>
  </si>
  <si>
    <t>C661</t>
  </si>
  <si>
    <t>C662</t>
  </si>
  <si>
    <t>C663</t>
  </si>
  <si>
    <t>C664</t>
  </si>
  <si>
    <t>C665</t>
  </si>
  <si>
    <t>C666</t>
  </si>
  <si>
    <t>C667</t>
  </si>
  <si>
    <t>C668</t>
  </si>
  <si>
    <t>C669</t>
  </si>
  <si>
    <t>C670</t>
  </si>
  <si>
    <t>C671</t>
  </si>
  <si>
    <t>C672</t>
  </si>
  <si>
    <t>C673</t>
  </si>
  <si>
    <t>C674</t>
  </si>
  <si>
    <t>C675</t>
  </si>
  <si>
    <t>C676</t>
  </si>
  <si>
    <t>C677</t>
  </si>
  <si>
    <t>A682</t>
  </si>
  <si>
    <t>A683</t>
  </si>
  <si>
    <t>A685</t>
  </si>
  <si>
    <t>Y686</t>
  </si>
  <si>
    <t>Y687</t>
  </si>
  <si>
    <t>Y688</t>
  </si>
  <si>
    <t>Y689</t>
  </si>
  <si>
    <t>Y690</t>
  </si>
  <si>
    <t>Y691</t>
  </si>
  <si>
    <t>Y692</t>
  </si>
  <si>
    <t>Y693</t>
  </si>
  <si>
    <t>Y694</t>
  </si>
  <si>
    <t>Y695</t>
  </si>
  <si>
    <t>Y696</t>
  </si>
  <si>
    <t>Y697</t>
  </si>
  <si>
    <t>A698</t>
  </si>
  <si>
    <t>A699</t>
  </si>
  <si>
    <t>A701</t>
  </si>
  <si>
    <t>A703</t>
  </si>
  <si>
    <t>A704</t>
  </si>
  <si>
    <t>Z705</t>
  </si>
  <si>
    <t>Z706</t>
  </si>
  <si>
    <t>Z707</t>
  </si>
  <si>
    <t>Z708</t>
  </si>
  <si>
    <t>Z710</t>
  </si>
  <si>
    <t>Z714</t>
  </si>
  <si>
    <t>Z716</t>
  </si>
  <si>
    <t>Z717</t>
  </si>
  <si>
    <t>Z718</t>
  </si>
  <si>
    <t>Z720</t>
  </si>
  <si>
    <t>Z721</t>
  </si>
  <si>
    <t>Z722</t>
  </si>
  <si>
    <t>Z723</t>
  </si>
  <si>
    <t>Z726</t>
  </si>
  <si>
    <t>Z727</t>
  </si>
  <si>
    <t>Z728</t>
  </si>
  <si>
    <t>Z729</t>
  </si>
  <si>
    <t>Z730</t>
  </si>
  <si>
    <t>Z731</t>
  </si>
  <si>
    <t>Z732</t>
  </si>
  <si>
    <t>Z733</t>
  </si>
  <si>
    <t>Z735</t>
  </si>
  <si>
    <t>Z736</t>
  </si>
  <si>
    <t>Z737</t>
  </si>
  <si>
    <t>Z738</t>
  </si>
  <si>
    <t>Z739</t>
  </si>
  <si>
    <t>Z740</t>
  </si>
  <si>
    <t>Z743</t>
  </si>
  <si>
    <t>Z746</t>
  </si>
  <si>
    <t>O747</t>
  </si>
  <si>
    <t>O748</t>
  </si>
  <si>
    <t>O749</t>
  </si>
  <si>
    <t>O750</t>
  </si>
  <si>
    <t>O754</t>
  </si>
  <si>
    <t>O755</t>
  </si>
  <si>
    <t>O756</t>
  </si>
  <si>
    <t>O757</t>
  </si>
  <si>
    <t>O758</t>
  </si>
  <si>
    <t>O759</t>
  </si>
  <si>
    <t>O760</t>
  </si>
  <si>
    <t>O761</t>
  </si>
  <si>
    <t>O762</t>
  </si>
  <si>
    <t>O763</t>
  </si>
  <si>
    <t>O764</t>
  </si>
  <si>
    <t>O765</t>
  </si>
  <si>
    <t>O766</t>
  </si>
  <si>
    <t>O767</t>
  </si>
  <si>
    <t>O768</t>
  </si>
  <si>
    <t>O769</t>
  </si>
  <si>
    <t>O770</t>
  </si>
  <si>
    <t>O771</t>
  </si>
  <si>
    <t>O772</t>
  </si>
  <si>
    <t>O773</t>
  </si>
  <si>
    <t>O774</t>
  </si>
  <si>
    <t>O775</t>
  </si>
  <si>
    <t>O776</t>
  </si>
  <si>
    <t>O777</t>
  </si>
  <si>
    <t>O778</t>
  </si>
  <si>
    <t>O779</t>
  </si>
  <si>
    <t>O780</t>
  </si>
  <si>
    <t>O781</t>
  </si>
  <si>
    <t>O782</t>
  </si>
  <si>
    <t>O783</t>
  </si>
  <si>
    <t>O784</t>
  </si>
  <si>
    <t>O785</t>
  </si>
  <si>
    <t>O786</t>
  </si>
  <si>
    <t>O787</t>
  </si>
  <si>
    <t>O788</t>
  </si>
  <si>
    <t>O789</t>
  </si>
  <si>
    <t>O790</t>
  </si>
  <si>
    <t>O791</t>
  </si>
  <si>
    <t>O792</t>
  </si>
  <si>
    <t>O793</t>
  </si>
  <si>
    <t>O794</t>
  </si>
  <si>
    <t>O795</t>
  </si>
  <si>
    <t>Z796</t>
  </si>
  <si>
    <t>Z797</t>
  </si>
  <si>
    <t>Z798</t>
  </si>
  <si>
    <t>Z799</t>
  </si>
  <si>
    <t>Z800</t>
  </si>
  <si>
    <t>Z801</t>
  </si>
  <si>
    <t>Z804</t>
  </si>
  <si>
    <t>Z806</t>
  </si>
  <si>
    <t>Z807</t>
  </si>
  <si>
    <t>Z808</t>
  </si>
  <si>
    <t>Z809</t>
  </si>
  <si>
    <t>Z810</t>
  </si>
  <si>
    <t>A812</t>
  </si>
  <si>
    <t>A813</t>
  </si>
  <si>
    <t>A814</t>
  </si>
  <si>
    <t>A815</t>
  </si>
  <si>
    <t>A816</t>
  </si>
  <si>
    <t>A817</t>
  </si>
  <si>
    <t>A818</t>
  </si>
  <si>
    <t>A819</t>
  </si>
  <si>
    <t>A820</t>
  </si>
  <si>
    <t>A821</t>
  </si>
  <si>
    <t>A822</t>
  </si>
  <si>
    <t>A823</t>
  </si>
  <si>
    <t>A824</t>
  </si>
  <si>
    <t>P829</t>
  </si>
  <si>
    <t>P830</t>
  </si>
  <si>
    <t>P831</t>
  </si>
  <si>
    <t>P832</t>
  </si>
  <si>
    <t>P836</t>
  </si>
  <si>
    <t>P837</t>
  </si>
  <si>
    <t>P838</t>
  </si>
  <si>
    <t>P840</t>
  </si>
  <si>
    <t>P841</t>
  </si>
  <si>
    <t>P843</t>
  </si>
  <si>
    <t>P844</t>
  </si>
  <si>
    <t>P846</t>
  </si>
  <si>
    <t>P848</t>
  </si>
  <si>
    <t>P849</t>
  </si>
  <si>
    <t>P850</t>
  </si>
  <si>
    <t>P851</t>
  </si>
  <si>
    <t>P852</t>
  </si>
  <si>
    <t>P853</t>
  </si>
  <si>
    <t>P854</t>
  </si>
  <si>
    <t>P855</t>
  </si>
  <si>
    <t>P856</t>
  </si>
  <si>
    <t>P857</t>
  </si>
  <si>
    <t>P858</t>
  </si>
  <si>
    <t>P860</t>
  </si>
  <si>
    <t>P861</t>
  </si>
  <si>
    <t>P863</t>
  </si>
  <si>
    <t>P864</t>
  </si>
  <si>
    <t>P865</t>
  </si>
  <si>
    <t>P866</t>
  </si>
  <si>
    <t>P867</t>
  </si>
  <si>
    <t>P868</t>
  </si>
  <si>
    <t>P869</t>
  </si>
  <si>
    <t>P870</t>
  </si>
  <si>
    <t>P871</t>
  </si>
  <si>
    <t>P872</t>
  </si>
  <si>
    <t>P873</t>
  </si>
  <si>
    <t>P874</t>
  </si>
  <si>
    <t>P875</t>
  </si>
  <si>
    <t>P876</t>
  </si>
  <si>
    <t>P877</t>
  </si>
  <si>
    <t>P878</t>
  </si>
  <si>
    <t>P879</t>
  </si>
  <si>
    <t>P880</t>
  </si>
  <si>
    <t>P881</t>
  </si>
  <si>
    <t>P882</t>
  </si>
  <si>
    <t>P883</t>
  </si>
  <si>
    <t>P884</t>
  </si>
  <si>
    <t>P885</t>
  </si>
  <si>
    <t>P886</t>
  </si>
  <si>
    <t>P888</t>
  </si>
  <si>
    <t>P889</t>
  </si>
  <si>
    <t>P890</t>
  </si>
  <si>
    <t>P891</t>
  </si>
  <si>
    <t>P892</t>
  </si>
  <si>
    <t>P893</t>
  </si>
  <si>
    <t>P894</t>
  </si>
  <si>
    <t>P895</t>
  </si>
  <si>
    <t>P896</t>
  </si>
  <si>
    <t>P897</t>
  </si>
  <si>
    <t>P898</t>
  </si>
  <si>
    <t>P899</t>
  </si>
  <si>
    <t>P901</t>
  </si>
  <si>
    <t>P903</t>
  </si>
  <si>
    <t>P904</t>
  </si>
  <si>
    <t>C905</t>
  </si>
  <si>
    <t>C906</t>
  </si>
  <si>
    <t>C907</t>
  </si>
  <si>
    <t>C908</t>
  </si>
  <si>
    <t>C909</t>
  </si>
  <si>
    <t>C910</t>
  </si>
  <si>
    <t>C911</t>
  </si>
  <si>
    <t>C912</t>
  </si>
  <si>
    <t>C913</t>
  </si>
  <si>
    <t>C914</t>
  </si>
  <si>
    <t>C915</t>
  </si>
  <si>
    <t>C916</t>
  </si>
  <si>
    <t>C917</t>
  </si>
  <si>
    <t>C918</t>
  </si>
  <si>
    <t>C919</t>
  </si>
  <si>
    <t>C920</t>
  </si>
  <si>
    <t>C921</t>
  </si>
  <si>
    <t>C922</t>
  </si>
  <si>
    <t>C923</t>
  </si>
  <si>
    <t>C924</t>
  </si>
  <si>
    <t>C925</t>
  </si>
  <si>
    <t>C926</t>
  </si>
  <si>
    <t>C927</t>
  </si>
  <si>
    <t>C928</t>
  </si>
  <si>
    <t>C929</t>
  </si>
  <si>
    <t>C930</t>
  </si>
  <si>
    <t>C931</t>
  </si>
  <si>
    <t>C932</t>
  </si>
  <si>
    <t>C933</t>
  </si>
  <si>
    <t>C934</t>
  </si>
  <si>
    <t>A935</t>
  </si>
  <si>
    <t>A936</t>
  </si>
  <si>
    <t>A937</t>
  </si>
  <si>
    <t>A938</t>
  </si>
  <si>
    <t>A939</t>
  </si>
  <si>
    <t>A940</t>
  </si>
  <si>
    <t>A941</t>
  </si>
  <si>
    <t>A942</t>
  </si>
  <si>
    <t>A943</t>
  </si>
  <si>
    <t>A944</t>
  </si>
  <si>
    <t>A945</t>
  </si>
  <si>
    <t>A946</t>
  </si>
  <si>
    <t>A947</t>
  </si>
  <si>
    <t>A948</t>
  </si>
  <si>
    <t>A949</t>
  </si>
  <si>
    <t>A950</t>
  </si>
  <si>
    <t>A951</t>
  </si>
  <si>
    <t>A952</t>
  </si>
  <si>
    <t>A953</t>
  </si>
  <si>
    <t>A954</t>
  </si>
  <si>
    <t>A955</t>
  </si>
  <si>
    <t>A956</t>
  </si>
  <si>
    <t>A957</t>
  </si>
  <si>
    <t>A958</t>
  </si>
  <si>
    <t>A959</t>
  </si>
  <si>
    <t>A960</t>
  </si>
  <si>
    <t>A961</t>
  </si>
  <si>
    <t>A962</t>
  </si>
  <si>
    <t>A963</t>
  </si>
  <si>
    <t>A964</t>
  </si>
  <si>
    <t>A965</t>
  </si>
  <si>
    <t>A966</t>
  </si>
  <si>
    <t>A967</t>
  </si>
  <si>
    <t>A968</t>
  </si>
  <si>
    <t>A969</t>
  </si>
  <si>
    <t>A970</t>
  </si>
  <si>
    <t>A971</t>
  </si>
  <si>
    <t>A972</t>
  </si>
  <si>
    <t>A973</t>
  </si>
  <si>
    <t>A974</t>
  </si>
  <si>
    <t>A975</t>
  </si>
  <si>
    <t>A976</t>
  </si>
  <si>
    <t>A977</t>
  </si>
  <si>
    <t>A978</t>
  </si>
  <si>
    <t>A979</t>
  </si>
  <si>
    <t>A980</t>
  </si>
  <si>
    <t>A981</t>
  </si>
  <si>
    <t>A982</t>
  </si>
  <si>
    <t>A983</t>
  </si>
  <si>
    <t>A984</t>
  </si>
  <si>
    <t>A985</t>
  </si>
  <si>
    <t>A986</t>
  </si>
  <si>
    <t>A987</t>
  </si>
  <si>
    <t>A988</t>
  </si>
  <si>
    <t>A989</t>
  </si>
  <si>
    <t>A990</t>
  </si>
  <si>
    <t>A991</t>
  </si>
  <si>
    <t>A992</t>
  </si>
  <si>
    <t>F994</t>
  </si>
  <si>
    <t>F995</t>
  </si>
  <si>
    <t>F996</t>
  </si>
  <si>
    <t>F997</t>
  </si>
  <si>
    <t>F998</t>
  </si>
  <si>
    <t>F999</t>
  </si>
  <si>
    <t>F1000</t>
  </si>
  <si>
    <t>F1001</t>
  </si>
  <si>
    <t>F1002</t>
  </si>
  <si>
    <t>F1004</t>
  </si>
  <si>
    <t>M1005</t>
  </si>
  <si>
    <t>M1008</t>
  </si>
  <si>
    <t>M1009</t>
  </si>
  <si>
    <t>M1010</t>
  </si>
  <si>
    <t>M1011</t>
  </si>
  <si>
    <t>M1012</t>
  </si>
  <si>
    <t>M1013</t>
  </si>
  <si>
    <t>M1016</t>
  </si>
  <si>
    <t>M1017</t>
  </si>
  <si>
    <t>M1018</t>
  </si>
  <si>
    <t>M1019</t>
  </si>
  <si>
    <t>M1020</t>
  </si>
  <si>
    <t>M1021</t>
  </si>
  <si>
    <t>M1022</t>
  </si>
  <si>
    <t>M1023</t>
  </si>
  <si>
    <t>M1024</t>
  </si>
  <si>
    <t>M1025</t>
  </si>
  <si>
    <t>M1026</t>
  </si>
  <si>
    <t>M1027</t>
  </si>
  <si>
    <t>M1028</t>
  </si>
  <si>
    <t>M1029</t>
  </si>
  <si>
    <t>M1030</t>
  </si>
  <si>
    <t>M1031</t>
  </si>
  <si>
    <t>M1032</t>
  </si>
  <si>
    <t>M1033</t>
  </si>
  <si>
    <t>M1034</t>
  </si>
  <si>
    <t>M1035</t>
  </si>
  <si>
    <t>M1036</t>
  </si>
  <si>
    <t>M1037</t>
  </si>
  <si>
    <t>M1038</t>
  </si>
  <si>
    <t>M1039</t>
  </si>
  <si>
    <t>M1040</t>
  </si>
  <si>
    <t>M1041</t>
  </si>
  <si>
    <t>M1042</t>
  </si>
  <si>
    <t>M1043</t>
  </si>
  <si>
    <t>M1044</t>
  </si>
  <si>
    <t>M1045</t>
  </si>
  <si>
    <t>M1046</t>
  </si>
  <si>
    <t>M1047</t>
  </si>
  <si>
    <t>M1048</t>
  </si>
  <si>
    <t>M1049</t>
  </si>
  <si>
    <t>M1050</t>
  </si>
  <si>
    <t>M1051</t>
  </si>
  <si>
    <t>M1052</t>
  </si>
  <si>
    <t>M1053</t>
  </si>
  <si>
    <t>M1054</t>
  </si>
  <si>
    <t>M1055</t>
  </si>
  <si>
    <t>M1056</t>
  </si>
  <si>
    <t>M1057</t>
  </si>
  <si>
    <t>M1058</t>
  </si>
  <si>
    <t>M1059</t>
  </si>
  <si>
    <t>M1060</t>
  </si>
  <si>
    <t>M1061</t>
  </si>
  <si>
    <t>M1062</t>
  </si>
  <si>
    <t>M1063</t>
  </si>
  <si>
    <t>M1064</t>
  </si>
  <si>
    <t>M1066</t>
  </si>
  <si>
    <t>M1067</t>
  </si>
  <si>
    <t>M1068</t>
  </si>
  <si>
    <t>M1069</t>
  </si>
  <si>
    <t>M1070</t>
  </si>
  <si>
    <t>M1071</t>
  </si>
  <si>
    <t>M1072</t>
  </si>
  <si>
    <t>M1073</t>
  </si>
  <si>
    <t>M1074</t>
  </si>
  <si>
    <t>M1075</t>
  </si>
  <si>
    <t>M1076</t>
  </si>
  <si>
    <t>M1077</t>
  </si>
  <si>
    <t>M1078</t>
  </si>
  <si>
    <t>M1079</t>
  </si>
  <si>
    <t>M1080</t>
  </si>
  <si>
    <t>M1081</t>
  </si>
  <si>
    <t>M1082</t>
  </si>
  <si>
    <t>M1083</t>
  </si>
  <si>
    <t>M1087</t>
  </si>
  <si>
    <t>M1089</t>
  </si>
  <si>
    <t>M1090</t>
  </si>
  <si>
    <t>M1091</t>
  </si>
  <si>
    <t>M1092</t>
  </si>
  <si>
    <t>H1109</t>
  </si>
  <si>
    <t>H1110</t>
  </si>
  <si>
    <t>H1111</t>
  </si>
  <si>
    <t>H1112</t>
  </si>
  <si>
    <t>H1113</t>
  </si>
  <si>
    <t>H1114</t>
  </si>
  <si>
    <t>H1115</t>
  </si>
  <si>
    <t>H1116</t>
  </si>
  <si>
    <t>H1117</t>
  </si>
  <si>
    <t>H1118</t>
  </si>
  <si>
    <t>H1119</t>
  </si>
  <si>
    <t>H1120</t>
  </si>
  <si>
    <t>P1121</t>
  </si>
  <si>
    <t>P1122</t>
  </si>
  <si>
    <t>P1123</t>
  </si>
  <si>
    <t>P1124</t>
  </si>
  <si>
    <t>P1125</t>
  </si>
  <si>
    <t>P1126</t>
  </si>
  <si>
    <t>P1127</t>
  </si>
  <si>
    <t>P1128</t>
  </si>
  <si>
    <t>P1129</t>
  </si>
  <si>
    <t>P1130</t>
  </si>
  <si>
    <t>P1131</t>
  </si>
  <si>
    <t>P1132</t>
  </si>
  <si>
    <t>P1133</t>
  </si>
  <si>
    <t>P1135</t>
  </si>
  <si>
    <t>P1136</t>
  </si>
  <si>
    <t>P1137</t>
  </si>
  <si>
    <t>P1138</t>
  </si>
  <si>
    <t>P1139</t>
  </si>
  <si>
    <t>P1140</t>
  </si>
  <si>
    <t>P1142</t>
  </si>
  <si>
    <t>P1143</t>
  </si>
  <si>
    <t>P1144</t>
  </si>
  <si>
    <t>P1145</t>
  </si>
  <si>
    <t>P1146</t>
  </si>
  <si>
    <t>P1147</t>
  </si>
  <si>
    <t>P1148</t>
  </si>
  <si>
    <t>P1149</t>
  </si>
  <si>
    <t>P1150</t>
  </si>
  <si>
    <t>P1151</t>
  </si>
  <si>
    <t>P1152</t>
  </si>
  <si>
    <t>P1153</t>
  </si>
  <si>
    <t>P1154</t>
  </si>
  <si>
    <t>P1155</t>
  </si>
  <si>
    <t>P1156</t>
  </si>
  <si>
    <t>P1157</t>
  </si>
  <si>
    <t>P1158</t>
  </si>
  <si>
    <t>P1159</t>
  </si>
  <si>
    <t>P1160</t>
  </si>
  <si>
    <t>E1161</t>
  </si>
  <si>
    <t>E1162</t>
  </si>
  <si>
    <t>P1163</t>
  </si>
  <si>
    <t>P1164</t>
  </si>
  <si>
    <t>P1165</t>
  </si>
  <si>
    <t>P1166</t>
  </si>
  <si>
    <t>P1167</t>
  </si>
  <si>
    <t>P1168</t>
  </si>
  <si>
    <t>P1169</t>
  </si>
  <si>
    <t>P1170</t>
  </si>
  <si>
    <t>P1171</t>
  </si>
  <si>
    <t>P1172</t>
  </si>
  <si>
    <t>P1173</t>
  </si>
  <si>
    <t>P1174</t>
  </si>
  <si>
    <t>P1175</t>
  </si>
  <si>
    <t>P1176</t>
  </si>
  <si>
    <t>P1177</t>
  </si>
  <si>
    <t>P1178</t>
  </si>
  <si>
    <t>P1179</t>
  </si>
  <si>
    <t>P1180</t>
  </si>
  <si>
    <t>P1181</t>
  </si>
  <si>
    <t>P1182</t>
  </si>
  <si>
    <t>P1183</t>
  </si>
  <si>
    <t>P1184</t>
  </si>
  <si>
    <t>P1185</t>
  </si>
  <si>
    <t>P1186</t>
  </si>
  <si>
    <t>P1187</t>
  </si>
  <si>
    <t>P1188</t>
  </si>
  <si>
    <t>P1189</t>
  </si>
  <si>
    <t>P1190</t>
  </si>
  <si>
    <t>P1191</t>
  </si>
  <si>
    <t>P1192</t>
  </si>
  <si>
    <t>P1193</t>
  </si>
  <si>
    <t>P1194</t>
  </si>
  <si>
    <t>P1195</t>
  </si>
  <si>
    <t>P1196</t>
  </si>
  <si>
    <t>P1197</t>
  </si>
  <si>
    <t>P1198</t>
  </si>
  <si>
    <t>P1199</t>
  </si>
  <si>
    <t>P1200</t>
  </si>
  <si>
    <t>P1201</t>
  </si>
  <si>
    <t>P1202</t>
  </si>
  <si>
    <t>P1203</t>
  </si>
  <si>
    <t>P1204</t>
  </si>
  <si>
    <t>P1205</t>
  </si>
  <si>
    <t>P1206</t>
  </si>
  <si>
    <t>P1207</t>
  </si>
  <si>
    <t>P1208</t>
  </si>
  <si>
    <t>P1209</t>
  </si>
  <si>
    <t>P1210</t>
  </si>
  <si>
    <t>P1211</t>
  </si>
  <si>
    <t>P1212</t>
  </si>
  <si>
    <t>P1213</t>
  </si>
  <si>
    <t>P1214</t>
  </si>
  <si>
    <t>P1215</t>
  </si>
  <si>
    <t>P1216</t>
  </si>
  <si>
    <t>P1217</t>
  </si>
  <si>
    <t>P1218</t>
  </si>
  <si>
    <t>P1219</t>
  </si>
  <si>
    <t>P1220</t>
  </si>
  <si>
    <t>P1221</t>
  </si>
  <si>
    <t>P1222</t>
  </si>
  <si>
    <t>P1223</t>
  </si>
  <si>
    <t>P1224</t>
  </si>
  <si>
    <t>P1225</t>
  </si>
  <si>
    <t>P1226</t>
  </si>
  <si>
    <t>P1227</t>
  </si>
  <si>
    <t>P1228</t>
  </si>
  <si>
    <t>F1229</t>
  </si>
  <si>
    <t>F1230</t>
  </si>
  <si>
    <t>F1231</t>
  </si>
  <si>
    <t>F1232</t>
  </si>
  <si>
    <t>F1233</t>
  </si>
  <si>
    <t>F1234</t>
  </si>
  <si>
    <t>F1235</t>
  </si>
  <si>
    <t>F1236</t>
  </si>
  <si>
    <t>F1237</t>
  </si>
  <si>
    <t>F1238</t>
  </si>
  <si>
    <t>F1239</t>
  </si>
  <si>
    <t>F1240</t>
  </si>
  <si>
    <t>F1241</t>
  </si>
  <si>
    <t>F1242</t>
  </si>
  <si>
    <t>F1243</t>
  </si>
  <si>
    <t>F1244</t>
  </si>
  <si>
    <t>F1245</t>
  </si>
  <si>
    <t>F1246</t>
  </si>
  <si>
    <t>F1247</t>
  </si>
  <si>
    <t>F1248</t>
  </si>
  <si>
    <t>F1249</t>
  </si>
  <si>
    <t>F1250</t>
  </si>
  <si>
    <t>F1251</t>
  </si>
  <si>
    <t>F1252</t>
  </si>
  <si>
    <t>F1253</t>
  </si>
  <si>
    <t>F1254</t>
  </si>
  <si>
    <t>F1255</t>
  </si>
  <si>
    <t>F1256</t>
  </si>
  <si>
    <t>F1257</t>
  </si>
  <si>
    <t>F1258</t>
  </si>
  <si>
    <t>F1259</t>
  </si>
  <si>
    <t>F1260</t>
  </si>
  <si>
    <t>F1261</t>
  </si>
  <si>
    <t>F1262</t>
  </si>
  <si>
    <t>F1263</t>
  </si>
  <si>
    <t>F1264</t>
  </si>
  <si>
    <t>F1265</t>
  </si>
  <si>
    <t>P1266</t>
  </si>
  <si>
    <t>P1267</t>
  </si>
  <si>
    <t>P1268</t>
  </si>
  <si>
    <t>P1269</t>
  </si>
  <si>
    <t>P1270</t>
  </si>
  <si>
    <t>P1271</t>
  </si>
  <si>
    <t>P1272</t>
  </si>
  <si>
    <t>P1273</t>
  </si>
  <si>
    <t>P1274</t>
  </si>
  <si>
    <t>P1275</t>
  </si>
  <si>
    <t>P1276</t>
  </si>
  <si>
    <t>P1277</t>
  </si>
  <si>
    <t>P1278</t>
  </si>
  <si>
    <t>P1279</t>
  </si>
  <si>
    <t>P1280</t>
  </si>
  <si>
    <t>P1281</t>
  </si>
  <si>
    <t>P1282</t>
  </si>
  <si>
    <t>P1283</t>
  </si>
  <si>
    <t>P1284</t>
  </si>
  <si>
    <t>P1285</t>
  </si>
  <si>
    <t>P1286</t>
  </si>
  <si>
    <t>P1287</t>
  </si>
  <si>
    <t>P1288</t>
  </si>
  <si>
    <t>P1291</t>
  </si>
  <si>
    <t>P1292</t>
  </si>
  <si>
    <t>P1294</t>
  </si>
  <si>
    <t>P1297</t>
  </si>
  <si>
    <t>P1298</t>
  </si>
  <si>
    <t>P1299</t>
  </si>
  <si>
    <t>P1300</t>
  </si>
  <si>
    <t>P1301</t>
  </si>
  <si>
    <t>P1302</t>
  </si>
  <si>
    <t>P1303</t>
  </si>
  <si>
    <t>P1304</t>
  </si>
  <si>
    <t>P1305</t>
  </si>
  <si>
    <t>P1306</t>
  </si>
  <si>
    <t>P1307</t>
  </si>
  <si>
    <t>P1308</t>
  </si>
  <si>
    <t>P1309</t>
  </si>
  <si>
    <t>P1310</t>
  </si>
  <si>
    <t>P1311</t>
  </si>
  <si>
    <t>P1312</t>
  </si>
  <si>
    <t>P1314</t>
  </si>
  <si>
    <t>P1315</t>
  </si>
  <si>
    <t>P1316</t>
  </si>
  <si>
    <t>P1317</t>
  </si>
  <si>
    <t>P1318</t>
  </si>
  <si>
    <t>P1319</t>
  </si>
  <si>
    <t>P1320</t>
  </si>
  <si>
    <t>P1322</t>
  </si>
  <si>
    <t>P1324</t>
  </si>
  <si>
    <t>H1325</t>
  </si>
  <si>
    <t>H1326</t>
  </si>
  <si>
    <t>H1328</t>
  </si>
  <si>
    <t>H1329</t>
  </si>
  <si>
    <t>H1330</t>
  </si>
  <si>
    <t>H1331</t>
  </si>
  <si>
    <t>H1332</t>
  </si>
  <si>
    <t>H1333</t>
  </si>
  <si>
    <t>H1334</t>
  </si>
  <si>
    <t>H1335</t>
  </si>
  <si>
    <t>H1336</t>
  </si>
  <si>
    <t>H1337</t>
  </si>
  <si>
    <t>H1338</t>
  </si>
  <si>
    <t>H1339</t>
  </si>
  <si>
    <t>H1340</t>
  </si>
  <si>
    <t>H1341</t>
  </si>
  <si>
    <t>H1342</t>
  </si>
  <si>
    <t>H1343</t>
  </si>
  <si>
    <t>H1344</t>
  </si>
  <si>
    <t>H1345</t>
  </si>
  <si>
    <t>G1347</t>
  </si>
  <si>
    <t>G1348</t>
  </si>
  <si>
    <t>G1349</t>
  </si>
  <si>
    <t>G1350</t>
  </si>
  <si>
    <t>G1351</t>
  </si>
  <si>
    <t>G1352</t>
  </si>
  <si>
    <t>G1353</t>
  </si>
  <si>
    <t>G1354</t>
  </si>
  <si>
    <t>G1355</t>
  </si>
  <si>
    <t>G1356</t>
  </si>
  <si>
    <t>G1357</t>
  </si>
  <si>
    <t>G1358</t>
  </si>
  <si>
    <t>G1359</t>
  </si>
  <si>
    <t>G1360</t>
  </si>
  <si>
    <t>G1361</t>
  </si>
  <si>
    <t>G1362</t>
  </si>
  <si>
    <t>G1363</t>
  </si>
  <si>
    <t>G1364</t>
  </si>
  <si>
    <t>G1365</t>
  </si>
  <si>
    <t>G1366</t>
  </si>
  <si>
    <t>G1367</t>
  </si>
  <si>
    <t>G1368</t>
  </si>
  <si>
    <t>G1369</t>
  </si>
  <si>
    <t>H1370</t>
  </si>
  <si>
    <t>H1371</t>
  </si>
  <si>
    <t>A1372</t>
  </si>
  <si>
    <t>A1373</t>
  </si>
  <si>
    <t>A1374</t>
  </si>
  <si>
    <t>A1375</t>
  </si>
  <si>
    <t>A1376</t>
  </si>
  <si>
    <t>A1377</t>
  </si>
  <si>
    <t>A1378</t>
  </si>
  <si>
    <t>A1379</t>
  </si>
  <si>
    <t>A1380</t>
  </si>
  <si>
    <t>A1381</t>
  </si>
  <si>
    <t>A1383</t>
  </si>
  <si>
    <t>A1384</t>
  </si>
  <si>
    <t>A1385</t>
  </si>
  <si>
    <t>A1386</t>
  </si>
  <si>
    <t>A1387</t>
  </si>
  <si>
    <t>A1388</t>
  </si>
  <si>
    <t>A1389</t>
  </si>
  <si>
    <t>Z1390</t>
  </si>
  <si>
    <t>Z1391</t>
  </si>
  <si>
    <t>Z1392</t>
  </si>
  <si>
    <t>Z1393</t>
  </si>
  <si>
    <t>Z1394</t>
  </si>
  <si>
    <t>Z1395</t>
  </si>
  <si>
    <t>Z1396</t>
  </si>
  <si>
    <t>Z1397</t>
  </si>
  <si>
    <t>Z1398</t>
  </si>
  <si>
    <t>Z1399</t>
  </si>
  <si>
    <t>Z1400</t>
  </si>
  <si>
    <t>Z1401</t>
  </si>
  <si>
    <t>Z1402</t>
  </si>
  <si>
    <t>Z1403</t>
  </si>
  <si>
    <t>Z1404</t>
  </si>
  <si>
    <t>Z1405</t>
  </si>
  <si>
    <t>Z1406</t>
  </si>
  <si>
    <t>Z1407</t>
  </si>
  <si>
    <t>Z1408</t>
  </si>
  <si>
    <t>Z1409</t>
  </si>
  <si>
    <t>Z1410</t>
  </si>
  <si>
    <t>Z1411</t>
  </si>
  <si>
    <t>Z1412</t>
  </si>
  <si>
    <t>Z1413</t>
  </si>
  <si>
    <t>Z1414</t>
  </si>
  <si>
    <t>Z1415</t>
  </si>
  <si>
    <t>Z1416</t>
  </si>
  <si>
    <t>Z1417</t>
  </si>
  <si>
    <t>Z1418</t>
  </si>
  <si>
    <t>Z1419</t>
  </si>
  <si>
    <t>Z1420</t>
  </si>
  <si>
    <t>Z1421</t>
  </si>
  <si>
    <t>Z1422</t>
  </si>
  <si>
    <t>Z1423</t>
  </si>
  <si>
    <t>Z1424</t>
  </si>
  <si>
    <t>Z1425</t>
  </si>
  <si>
    <t>Z1426</t>
  </si>
  <si>
    <t>Z1427</t>
  </si>
  <si>
    <t>Z1428</t>
  </si>
  <si>
    <t>Z1429</t>
  </si>
  <si>
    <t>Z1430</t>
  </si>
  <si>
    <t>Z1431</t>
  </si>
  <si>
    <t>Z1432</t>
  </si>
  <si>
    <t>P1433</t>
  </si>
  <si>
    <t>P1434</t>
  </si>
  <si>
    <t>P1435</t>
  </si>
  <si>
    <t>P1436</t>
  </si>
  <si>
    <t>P1437</t>
  </si>
  <si>
    <t>P1438</t>
  </si>
  <si>
    <t>P1439</t>
  </si>
  <si>
    <t>P1440</t>
  </si>
  <si>
    <t>P1441</t>
  </si>
  <si>
    <t>P1442</t>
  </si>
  <si>
    <t>P1443</t>
  </si>
  <si>
    <t>P1444</t>
  </si>
  <si>
    <t>P1445</t>
  </si>
  <si>
    <t>P1446</t>
  </si>
  <si>
    <t>P1447</t>
  </si>
  <si>
    <t>P1448</t>
  </si>
  <si>
    <t>P1449</t>
  </si>
  <si>
    <t>P1450</t>
  </si>
  <si>
    <t>P1451</t>
  </si>
  <si>
    <t>P1452</t>
  </si>
  <si>
    <t>P1453</t>
  </si>
  <si>
    <t>P1454</t>
  </si>
  <si>
    <t>P1455</t>
  </si>
  <si>
    <t>P1456</t>
  </si>
  <si>
    <t>P1457</t>
  </si>
  <si>
    <t>P1458</t>
  </si>
  <si>
    <t>P1459</t>
  </si>
  <si>
    <t>P1460</t>
  </si>
  <si>
    <t>P1461</t>
  </si>
  <si>
    <t>P1462</t>
  </si>
  <si>
    <t>P1463</t>
  </si>
  <si>
    <t>P1464</t>
  </si>
  <si>
    <t>P1465</t>
  </si>
  <si>
    <t>P1466</t>
  </si>
  <si>
    <t>P1467</t>
  </si>
  <si>
    <t>P1468</t>
  </si>
  <si>
    <t>P1469</t>
  </si>
  <si>
    <t>P1470</t>
  </si>
  <si>
    <t>P1471</t>
  </si>
  <si>
    <t>P1472</t>
  </si>
  <si>
    <t>P1473</t>
  </si>
  <si>
    <t>P1474</t>
  </si>
  <si>
    <t>P1475</t>
  </si>
  <si>
    <t>P1476</t>
  </si>
  <si>
    <t>P1477</t>
  </si>
  <si>
    <t>P1478</t>
  </si>
  <si>
    <t>Z1480</t>
  </si>
  <si>
    <t>Z1481</t>
  </si>
  <si>
    <t>B1482</t>
  </si>
  <si>
    <t>B1483</t>
  </si>
  <si>
    <t>B1484</t>
  </si>
  <si>
    <t>B1485</t>
  </si>
  <si>
    <t>B1486</t>
  </si>
  <si>
    <t>B1487</t>
  </si>
  <si>
    <t>B1488</t>
  </si>
  <si>
    <t>B1489</t>
  </si>
  <si>
    <t>B1490</t>
  </si>
  <si>
    <t>B1491</t>
  </si>
  <si>
    <t>B1492</t>
  </si>
  <si>
    <t>B1493</t>
  </si>
  <si>
    <t>B1495</t>
  </si>
  <si>
    <t>B1496</t>
  </si>
  <si>
    <t>B1497</t>
  </si>
  <si>
    <t>B1498</t>
  </si>
  <si>
    <t>B1499</t>
  </si>
  <si>
    <t>B1500</t>
  </si>
  <si>
    <t>B1501</t>
  </si>
  <si>
    <t>B1502</t>
  </si>
  <si>
    <t>B1503</t>
  </si>
  <si>
    <t>B1504</t>
  </si>
  <si>
    <t>B1505</t>
  </si>
  <si>
    <t>B1506</t>
  </si>
  <si>
    <t>B1507</t>
  </si>
  <si>
    <t>B1508</t>
  </si>
  <si>
    <t>B1509</t>
  </si>
  <si>
    <t>B1510</t>
  </si>
  <si>
    <t>B1511</t>
  </si>
  <si>
    <t>B1512</t>
  </si>
  <si>
    <t>B1513</t>
  </si>
  <si>
    <t>B1514</t>
  </si>
  <si>
    <t>B1515</t>
  </si>
  <si>
    <t>B1516</t>
  </si>
  <si>
    <t>B1517</t>
  </si>
  <si>
    <t>B1518</t>
  </si>
  <si>
    <t>B1519</t>
  </si>
  <si>
    <t>B1520</t>
  </si>
  <si>
    <t>B1521</t>
  </si>
  <si>
    <t>B1522</t>
  </si>
  <si>
    <t>B1523</t>
  </si>
  <si>
    <t>B1524</t>
  </si>
  <si>
    <t>B1525</t>
  </si>
  <si>
    <t>B1526</t>
  </si>
  <si>
    <t>B1527</t>
  </si>
  <si>
    <t>B1528</t>
  </si>
  <si>
    <t>B1529</t>
  </si>
  <si>
    <t>B1531</t>
  </si>
  <si>
    <t>B1532</t>
  </si>
  <si>
    <t>B1533</t>
  </si>
  <si>
    <t>B1534</t>
  </si>
  <si>
    <t>B1535</t>
  </si>
  <si>
    <t>B1536</t>
  </si>
  <si>
    <t>B1537</t>
  </si>
  <si>
    <t>B1538</t>
  </si>
  <si>
    <t>B1539</t>
  </si>
  <si>
    <t>B1540</t>
  </si>
  <si>
    <t>B1541</t>
  </si>
  <si>
    <t>B1542</t>
  </si>
  <si>
    <t>B1543</t>
  </si>
  <si>
    <t>B1544</t>
  </si>
  <si>
    <t>B1545</t>
  </si>
  <si>
    <t>B1546</t>
  </si>
  <si>
    <t>B1547</t>
  </si>
  <si>
    <t>B1548</t>
  </si>
  <si>
    <t>B1549</t>
  </si>
  <si>
    <t>B1550</t>
  </si>
  <si>
    <t>A1551</t>
  </si>
  <si>
    <t>A1552</t>
  </si>
  <si>
    <t>A1553</t>
  </si>
  <si>
    <t>A1554</t>
  </si>
  <si>
    <t>A1555</t>
  </si>
  <si>
    <t>A1556</t>
  </si>
  <si>
    <t>A1558</t>
  </si>
  <si>
    <t>A1559</t>
  </si>
  <si>
    <t>A1560</t>
  </si>
  <si>
    <t>A1561</t>
  </si>
  <si>
    <t>A1562</t>
  </si>
  <si>
    <t>A1563</t>
  </si>
  <si>
    <t>A1564</t>
  </si>
  <si>
    <t>A1565</t>
  </si>
  <si>
    <t>P1567</t>
  </si>
  <si>
    <t>P1568</t>
  </si>
  <si>
    <t>P1569</t>
  </si>
  <si>
    <t>P1570</t>
  </si>
  <si>
    <t>P1571</t>
  </si>
  <si>
    <t>P1572</t>
  </si>
  <si>
    <t>O1575</t>
  </si>
  <si>
    <t>O1576</t>
  </si>
  <si>
    <t>O1577</t>
  </si>
  <si>
    <t>O1578</t>
  </si>
  <si>
    <t>O1579</t>
  </si>
  <si>
    <t>O1580</t>
  </si>
  <si>
    <t>O1581</t>
  </si>
  <si>
    <t>O1582</t>
  </si>
  <si>
    <t>O1583</t>
  </si>
  <si>
    <t>P1585</t>
  </si>
  <si>
    <t>P1590</t>
  </si>
  <si>
    <t>P1591</t>
  </si>
  <si>
    <t>P1593</t>
  </si>
  <si>
    <t>P1596</t>
  </si>
  <si>
    <t>P1597</t>
  </si>
  <si>
    <t>P1598</t>
  </si>
  <si>
    <t>P1602</t>
  </si>
  <si>
    <t>R1603</t>
  </si>
  <si>
    <t>R1604</t>
  </si>
  <si>
    <t>R1605</t>
  </si>
  <si>
    <t>R1606</t>
  </si>
  <si>
    <t>R1607</t>
  </si>
  <si>
    <t>R1608</t>
  </si>
  <si>
    <t>R1609</t>
  </si>
  <si>
    <t>R1610</t>
  </si>
  <si>
    <t>O1611</t>
  </si>
  <si>
    <t>O1612</t>
  </si>
  <si>
    <t>O1613</t>
  </si>
  <si>
    <t>R1614</t>
  </si>
  <si>
    <t>R1615</t>
  </si>
  <si>
    <t>R1616</t>
  </si>
  <si>
    <t>R1617</t>
  </si>
  <si>
    <t>R1618</t>
  </si>
  <si>
    <t>R1619</t>
  </si>
  <si>
    <t>R1620</t>
  </si>
  <si>
    <t>R1621</t>
  </si>
  <si>
    <t>R1622</t>
  </si>
  <si>
    <t>R1623</t>
  </si>
  <si>
    <t>R1624</t>
  </si>
  <si>
    <t>R1625</t>
  </si>
  <si>
    <t>R1626</t>
  </si>
  <si>
    <t>R1627</t>
  </si>
  <si>
    <t>R1628</t>
  </si>
  <si>
    <t>R1629</t>
  </si>
  <si>
    <t>R1630</t>
  </si>
  <si>
    <t>R1631</t>
  </si>
  <si>
    <t>R1632</t>
  </si>
  <si>
    <t>R1633</t>
  </si>
  <si>
    <t>R1634</t>
  </si>
  <si>
    <t>Z1635</t>
  </si>
  <si>
    <t>Z1636</t>
  </si>
  <si>
    <t>Z1637</t>
  </si>
  <si>
    <t>Z1638</t>
  </si>
  <si>
    <t>Z1639</t>
  </si>
  <si>
    <t>Z1640</t>
  </si>
  <si>
    <t>Z1641</t>
  </si>
  <si>
    <t>Z1642</t>
  </si>
  <si>
    <t>Z1643</t>
  </si>
  <si>
    <t>Z1644</t>
  </si>
  <si>
    <t>O1645</t>
  </si>
  <si>
    <t>O1646</t>
  </si>
  <si>
    <t>O1647</t>
  </si>
  <si>
    <t>O1648</t>
  </si>
  <si>
    <t>Z1649</t>
  </si>
  <si>
    <t>O1650</t>
  </si>
  <si>
    <t>O1651</t>
  </si>
  <si>
    <t>O1652</t>
  </si>
  <si>
    <t>O1653</t>
  </si>
  <si>
    <t>O1654</t>
  </si>
  <si>
    <t>O1655</t>
  </si>
  <si>
    <t>O1656</t>
  </si>
  <si>
    <t>O1657</t>
  </si>
  <si>
    <t>O1658</t>
  </si>
  <si>
    <t>R1659</t>
  </si>
  <si>
    <t>Z1660</t>
  </si>
  <si>
    <t>Z1661</t>
  </si>
  <si>
    <t>Z1662</t>
  </si>
  <si>
    <t>P1663</t>
  </si>
  <si>
    <t>P1664</t>
  </si>
  <si>
    <t>P1665</t>
  </si>
  <si>
    <t>Z1666</t>
  </si>
  <si>
    <t>Z1667</t>
  </si>
  <si>
    <t>Z1668</t>
  </si>
  <si>
    <t>Z1669</t>
  </si>
  <si>
    <t>Z1670</t>
  </si>
  <si>
    <t>Z1671</t>
  </si>
  <si>
    <t>Z1672</t>
  </si>
  <si>
    <t>Z1673</t>
  </si>
  <si>
    <t>Z1674</t>
  </si>
  <si>
    <t>Z1675</t>
  </si>
  <si>
    <t>Z1676</t>
  </si>
  <si>
    <t>Z1677</t>
  </si>
  <si>
    <t>Z1678</t>
  </si>
  <si>
    <t>Z1679</t>
  </si>
  <si>
    <t>Z1680</t>
  </si>
  <si>
    <t>O1681</t>
  </si>
  <si>
    <t>Z1682</t>
  </si>
  <si>
    <t>Z1683</t>
  </si>
  <si>
    <t>Z1684</t>
  </si>
  <si>
    <t>Z1685</t>
  </si>
  <si>
    <t>Z1686</t>
  </si>
  <si>
    <t>Z1687</t>
  </si>
  <si>
    <t>Z1688</t>
  </si>
  <si>
    <t>Z1689</t>
  </si>
  <si>
    <t>Z1690</t>
  </si>
  <si>
    <t>Z1691</t>
  </si>
  <si>
    <t>Z1692</t>
  </si>
  <si>
    <t>Z1693</t>
  </si>
  <si>
    <t>Z1694</t>
  </si>
  <si>
    <t>Z1695</t>
  </si>
  <si>
    <t>Z1696</t>
  </si>
  <si>
    <t>Z1697</t>
  </si>
  <si>
    <t>Z1698</t>
  </si>
  <si>
    <t>Z1699</t>
  </si>
  <si>
    <t>Z1700</t>
  </si>
  <si>
    <t>Z1701</t>
  </si>
  <si>
    <t>Z1702</t>
  </si>
  <si>
    <t>Z1703</t>
  </si>
  <si>
    <t>Z1705</t>
  </si>
  <si>
    <t>P1706</t>
  </si>
  <si>
    <t>Z1707</t>
  </si>
  <si>
    <t>L1708</t>
  </si>
  <si>
    <t>L1709</t>
  </si>
  <si>
    <t>L1710</t>
  </si>
  <si>
    <t>L1711</t>
  </si>
  <si>
    <t>L1712</t>
  </si>
  <si>
    <t>L1713</t>
  </si>
  <si>
    <t>L1714</t>
  </si>
  <si>
    <t>L1715</t>
  </si>
  <si>
    <t>L1716</t>
  </si>
  <si>
    <t>L1717</t>
  </si>
  <si>
    <t>L1718</t>
  </si>
  <si>
    <t>L1719</t>
  </si>
  <si>
    <t>L1720</t>
  </si>
  <si>
    <t>X1721</t>
  </si>
  <si>
    <t>X1723</t>
  </si>
  <si>
    <t>X1724</t>
  </si>
  <si>
    <t>X1725</t>
  </si>
  <si>
    <t>X1726</t>
  </si>
  <si>
    <t>X1727</t>
  </si>
  <si>
    <t>X1728</t>
  </si>
  <si>
    <t>X1729</t>
  </si>
  <si>
    <t>X1730</t>
  </si>
  <si>
    <t>X1731</t>
  </si>
  <si>
    <t>X1732</t>
  </si>
  <si>
    <t>X1734</t>
  </si>
  <si>
    <t>X1735</t>
  </si>
  <si>
    <t>X1736</t>
  </si>
  <si>
    <t>X1737</t>
  </si>
  <si>
    <t>X1738</t>
  </si>
  <si>
    <t>X1739</t>
  </si>
  <si>
    <t>X1740</t>
  </si>
  <si>
    <t>X1741</t>
  </si>
  <si>
    <t>X1742</t>
  </si>
  <si>
    <t>X1743</t>
  </si>
  <si>
    <t>X1744</t>
  </si>
  <si>
    <t>X1745</t>
  </si>
  <si>
    <t>X1746</t>
  </si>
  <si>
    <t>X1747</t>
  </si>
  <si>
    <t>X1748</t>
  </si>
  <si>
    <t>X1749</t>
  </si>
  <si>
    <t>X1750</t>
  </si>
  <si>
    <t>X1751</t>
  </si>
  <si>
    <t>X1752</t>
  </si>
  <si>
    <t>X1753</t>
  </si>
  <si>
    <t>X1754</t>
  </si>
  <si>
    <t>X1755</t>
  </si>
  <si>
    <t>F1769</t>
  </si>
  <si>
    <t>F1770</t>
  </si>
  <si>
    <t>F1774</t>
  </si>
  <si>
    <t>F1814</t>
  </si>
  <si>
    <t>C1949</t>
  </si>
  <si>
    <t>C1950</t>
  </si>
  <si>
    <t>C1951</t>
  </si>
  <si>
    <t>C1952</t>
  </si>
  <si>
    <t>C1953</t>
  </si>
  <si>
    <t>C1955</t>
  </si>
  <si>
    <t>C1956</t>
  </si>
  <si>
    <t>B1957</t>
  </si>
  <si>
    <t>B1958</t>
  </si>
  <si>
    <t>B1959</t>
  </si>
  <si>
    <t>B1960</t>
  </si>
  <si>
    <t>B1961</t>
  </si>
  <si>
    <t>B1962</t>
  </si>
  <si>
    <t>B1963</t>
  </si>
  <si>
    <t>B1964</t>
  </si>
  <si>
    <t>B1965</t>
  </si>
  <si>
    <t>B1966</t>
  </si>
  <si>
    <t>B1967</t>
  </si>
  <si>
    <t>B1968</t>
  </si>
  <si>
    <t>B1969</t>
  </si>
  <si>
    <t>B1970</t>
  </si>
  <si>
    <t>B1971</t>
  </si>
  <si>
    <t>B1972</t>
  </si>
  <si>
    <t>B1973</t>
  </si>
  <si>
    <t>B1974</t>
  </si>
  <si>
    <t>B1975</t>
  </si>
  <si>
    <t>B1976</t>
  </si>
  <si>
    <t>B1977</t>
  </si>
  <si>
    <t>B1978</t>
  </si>
  <si>
    <t>B1979</t>
  </si>
  <si>
    <t>B1980</t>
  </si>
  <si>
    <t>B1981</t>
  </si>
  <si>
    <t>B1982</t>
  </si>
  <si>
    <t>B1983</t>
  </si>
  <si>
    <t>B1984</t>
  </si>
  <si>
    <t>B1985</t>
  </si>
  <si>
    <t>B1986</t>
  </si>
  <si>
    <t>B1987</t>
  </si>
  <si>
    <t>B1988</t>
  </si>
  <si>
    <t>B1989</t>
  </si>
  <si>
    <t>B1990</t>
  </si>
  <si>
    <t>B1991</t>
  </si>
  <si>
    <t>B1992</t>
  </si>
  <si>
    <t>B1993</t>
  </si>
  <si>
    <t>B1994</t>
  </si>
  <si>
    <t>B1995</t>
  </si>
  <si>
    <t>B1996</t>
  </si>
  <si>
    <t>B1997</t>
  </si>
  <si>
    <t>B1998</t>
  </si>
  <si>
    <t>B1999</t>
  </si>
  <si>
    <t>L2000</t>
  </si>
  <si>
    <t>L2001</t>
  </si>
  <si>
    <t>L2002</t>
  </si>
  <si>
    <t>L2003</t>
  </si>
  <si>
    <t>L2004</t>
  </si>
  <si>
    <t>L2005</t>
  </si>
  <si>
    <t>L2006</t>
  </si>
  <si>
    <t>A2007</t>
  </si>
  <si>
    <t>L2008</t>
  </si>
  <si>
    <t>L2009</t>
  </si>
  <si>
    <t>B2010</t>
  </si>
  <si>
    <t>B2011</t>
  </si>
  <si>
    <t>B2012</t>
  </si>
  <si>
    <t>B2013</t>
  </si>
  <si>
    <t>B2014</t>
  </si>
  <si>
    <t>B2015</t>
  </si>
  <si>
    <t>B2016</t>
  </si>
  <si>
    <t>B2017</t>
  </si>
  <si>
    <t>B2018</t>
  </si>
  <si>
    <t>B2019</t>
  </si>
  <si>
    <t>B2020</t>
  </si>
  <si>
    <t>B2021</t>
  </si>
  <si>
    <t>B2022</t>
  </si>
  <si>
    <t>L2023</t>
  </si>
  <si>
    <t>L2024</t>
  </si>
  <si>
    <t>L2025</t>
  </si>
  <si>
    <t>D2026</t>
  </si>
  <si>
    <t>D2027</t>
  </si>
  <si>
    <t>B2028</t>
  </si>
  <si>
    <t>B2029</t>
  </si>
  <si>
    <t>B2030</t>
  </si>
  <si>
    <t>B2031</t>
  </si>
  <si>
    <t>S2032</t>
  </si>
  <si>
    <t>S2033</t>
  </si>
  <si>
    <t>L2034</t>
  </si>
  <si>
    <t>A2035</t>
  </si>
  <si>
    <t>G2036</t>
  </si>
  <si>
    <t>G2037</t>
  </si>
  <si>
    <t>G2038</t>
  </si>
  <si>
    <t>E2039</t>
  </si>
  <si>
    <t>E2040</t>
  </si>
  <si>
    <t>G2041</t>
  </si>
  <si>
    <t>G2042</t>
  </si>
  <si>
    <t>G2043</t>
  </si>
  <si>
    <t>D2044</t>
  </si>
  <si>
    <t>D2045</t>
  </si>
  <si>
    <t>D2046</t>
  </si>
  <si>
    <t>L2047</t>
  </si>
  <si>
    <t>A2048</t>
  </si>
  <si>
    <t>Y2049</t>
  </si>
  <si>
    <t>Z2050</t>
  </si>
  <si>
    <t>Z2051</t>
  </si>
  <si>
    <t>Z2052</t>
  </si>
  <si>
    <t>Z2053</t>
  </si>
  <si>
    <t>Z2054</t>
  </si>
  <si>
    <t>Y2055</t>
  </si>
  <si>
    <t>Y2056</t>
  </si>
  <si>
    <t>A2057</t>
  </si>
  <si>
    <t>A2058</t>
  </si>
  <si>
    <t>A2059</t>
  </si>
  <si>
    <t>A2060</t>
  </si>
  <si>
    <t>A2061</t>
  </si>
  <si>
    <t>A2062</t>
  </si>
  <si>
    <t>T2063</t>
  </si>
  <si>
    <t>T2064</t>
  </si>
  <si>
    <t>T2065</t>
  </si>
  <si>
    <t>T2066</t>
  </si>
  <si>
    <t>T2067</t>
  </si>
  <si>
    <t>T2068</t>
  </si>
  <si>
    <t>L2069</t>
  </si>
  <si>
    <t>L2070</t>
  </si>
  <si>
    <t>B2071</t>
  </si>
  <si>
    <t>L2072</t>
  </si>
  <si>
    <t>L2073</t>
  </si>
  <si>
    <t>B2073</t>
  </si>
  <si>
    <t>L2075</t>
  </si>
  <si>
    <t>L2076</t>
  </si>
  <si>
    <t>L2077</t>
  </si>
  <si>
    <t>L2078</t>
  </si>
  <si>
    <t>L2079</t>
  </si>
  <si>
    <t>L2080</t>
  </si>
  <si>
    <t>L2081</t>
  </si>
  <si>
    <t>L2082</t>
  </si>
  <si>
    <t>L2083</t>
  </si>
  <si>
    <t>B2084</t>
  </si>
  <si>
    <t>B2085</t>
  </si>
  <si>
    <t>B2086</t>
  </si>
  <si>
    <t>B2087</t>
  </si>
  <si>
    <t>B2088</t>
  </si>
  <si>
    <t>B2089</t>
  </si>
  <si>
    <t>B2090</t>
  </si>
  <si>
    <t>B2091</t>
  </si>
  <si>
    <t>B2092</t>
  </si>
  <si>
    <t>B2093</t>
  </si>
  <si>
    <t>B2094</t>
  </si>
  <si>
    <t>G2095</t>
  </si>
  <si>
    <t>G2096</t>
  </si>
  <si>
    <t>G2097</t>
  </si>
  <si>
    <t>G2098</t>
  </si>
  <si>
    <t>G2099</t>
  </si>
  <si>
    <t>G2100</t>
  </si>
  <si>
    <t>G2101</t>
  </si>
  <si>
    <t>G2102</t>
  </si>
  <si>
    <t>G2103</t>
  </si>
  <si>
    <t>G2104</t>
  </si>
  <si>
    <t>B2105</t>
  </si>
  <si>
    <t>B2106</t>
  </si>
  <si>
    <t>B2107</t>
  </si>
  <si>
    <t>B2108</t>
  </si>
  <si>
    <t>L2109</t>
  </si>
  <si>
    <t>L2110</t>
  </si>
  <si>
    <t>L2111</t>
  </si>
  <si>
    <t>Z2112</t>
  </si>
  <si>
    <t>Z2113</t>
  </si>
  <si>
    <t>L2115</t>
  </si>
  <si>
    <t>L2116</t>
  </si>
  <si>
    <t>L2117</t>
  </si>
  <si>
    <t>L2118</t>
  </si>
  <si>
    <t>L2119</t>
  </si>
  <si>
    <t>A2120</t>
  </si>
  <si>
    <t>Y2121</t>
  </si>
  <si>
    <t>Y2122</t>
  </si>
  <si>
    <t>A2123</t>
  </si>
  <si>
    <t>A2124</t>
  </si>
  <si>
    <t>A2125</t>
  </si>
  <si>
    <t>Z2127</t>
  </si>
  <si>
    <t>L2128</t>
  </si>
  <si>
    <t>B2132</t>
  </si>
  <si>
    <t>Z2134</t>
  </si>
  <si>
    <t>B2140</t>
  </si>
  <si>
    <t>L2142</t>
  </si>
  <si>
    <t>Z2144</t>
  </si>
  <si>
    <t>Z2145</t>
  </si>
  <si>
    <t>Z2146</t>
  </si>
  <si>
    <t>Z2147</t>
  </si>
  <si>
    <t>Z2148</t>
  </si>
  <si>
    <t>Z2149</t>
  </si>
  <si>
    <t>L2150</t>
  </si>
  <si>
    <t>B2151</t>
  </si>
  <si>
    <t>B2152</t>
  </si>
  <si>
    <t>B2153</t>
  </si>
  <si>
    <t>B2154</t>
  </si>
  <si>
    <t>B2155</t>
  </si>
  <si>
    <t>B2156</t>
  </si>
  <si>
    <t>B2157</t>
  </si>
  <si>
    <t>B2158</t>
  </si>
  <si>
    <t>L2160</t>
  </si>
  <si>
    <t>B2161</t>
  </si>
  <si>
    <t>B2163</t>
  </si>
  <si>
    <t>L2164</t>
  </si>
  <si>
    <t>A2165</t>
  </si>
  <si>
    <t>L2166</t>
  </si>
  <si>
    <t>L2167</t>
  </si>
  <si>
    <t>L2168</t>
  </si>
  <si>
    <t>A2169</t>
  </si>
  <si>
    <t>A2170</t>
  </si>
  <si>
    <t>A2171</t>
  </si>
  <si>
    <t>A2172</t>
  </si>
  <si>
    <t>A2173</t>
  </si>
  <si>
    <t>A2174</t>
  </si>
  <si>
    <t>A2175</t>
  </si>
  <si>
    <t>A2176</t>
  </si>
  <si>
    <t>A2177</t>
  </si>
  <si>
    <t>A2178</t>
  </si>
  <si>
    <t>A2179</t>
  </si>
  <si>
    <t>A2180</t>
  </si>
  <si>
    <t>A2181</t>
  </si>
  <si>
    <t>A2182</t>
  </si>
  <si>
    <t>A2183</t>
  </si>
  <si>
    <t>A2184</t>
  </si>
  <si>
    <t>A2185</t>
  </si>
  <si>
    <t>A2186</t>
  </si>
  <si>
    <t>GeoB6211</t>
  </si>
  <si>
    <t>Zonneveld et al 2013, partial</t>
  </si>
  <si>
    <t>GeoB6212</t>
  </si>
  <si>
    <t>GeoB6220</t>
  </si>
  <si>
    <t>MN6A</t>
  </si>
  <si>
    <t>Mudi e et al 2017</t>
  </si>
  <si>
    <t/>
  </si>
  <si>
    <t>18MUC4</t>
  </si>
  <si>
    <t>GC29</t>
  </si>
  <si>
    <t>MAR05-4G/13P</t>
  </si>
  <si>
    <t>US02</t>
  </si>
  <si>
    <t>B13</t>
  </si>
  <si>
    <t>HERMES17B</t>
  </si>
  <si>
    <t>HERMES28</t>
  </si>
  <si>
    <t>HERM33A</t>
  </si>
  <si>
    <t>HERMES31A</t>
  </si>
  <si>
    <t>G20</t>
  </si>
  <si>
    <t>MAR97-09</t>
  </si>
  <si>
    <t>HERMES14</t>
  </si>
  <si>
    <t>HERMES42</t>
  </si>
  <si>
    <t>(#9) R5108</t>
  </si>
  <si>
    <t>(#11) R5054A</t>
  </si>
  <si>
    <t>MN6M</t>
  </si>
  <si>
    <t>MAR02-65</t>
  </si>
  <si>
    <t>MN7M</t>
  </si>
  <si>
    <t>MN15M</t>
  </si>
  <si>
    <t>MN4M</t>
  </si>
  <si>
    <t>B7</t>
  </si>
  <si>
    <t>HERMES7</t>
  </si>
  <si>
    <t>MN5M</t>
  </si>
  <si>
    <t>HERMES19A</t>
  </si>
  <si>
    <t>MAR02-88</t>
  </si>
  <si>
    <t>MAR02-19</t>
  </si>
  <si>
    <t>MAR02-77</t>
  </si>
  <si>
    <t>SH4</t>
  </si>
  <si>
    <t>HERMES1A</t>
  </si>
  <si>
    <t>HERMES32</t>
  </si>
  <si>
    <t>HERMES25</t>
  </si>
  <si>
    <t>SH3</t>
  </si>
  <si>
    <t>HERMES35</t>
  </si>
  <si>
    <t>MAR98-04</t>
  </si>
  <si>
    <t>MN2/2A</t>
  </si>
  <si>
    <t>HERMES4</t>
  </si>
  <si>
    <t>MN1A</t>
  </si>
  <si>
    <t>MN17M</t>
  </si>
  <si>
    <t>HERMES38</t>
  </si>
  <si>
    <t>MAR02-14</t>
  </si>
  <si>
    <t>MN5A</t>
  </si>
  <si>
    <t>HERMES30</t>
  </si>
  <si>
    <t>MAR02-74</t>
  </si>
  <si>
    <t>MN17A</t>
  </si>
  <si>
    <t>MAR02-12</t>
  </si>
  <si>
    <t>MN19</t>
  </si>
  <si>
    <t>MN14M</t>
  </si>
  <si>
    <t>MN3M</t>
  </si>
  <si>
    <t>HERMES36</t>
  </si>
  <si>
    <t>MN15A</t>
  </si>
  <si>
    <t>MAR02-68</t>
  </si>
  <si>
    <t>HERMES27</t>
  </si>
  <si>
    <t>HERMES10</t>
  </si>
  <si>
    <t>MN14A</t>
  </si>
  <si>
    <t>MN16M</t>
  </si>
  <si>
    <t>HERMES37</t>
  </si>
  <si>
    <t>CORE45B-1</t>
  </si>
  <si>
    <t>MN9M/9A</t>
  </si>
  <si>
    <t>MN10A</t>
  </si>
  <si>
    <t>MN10M</t>
  </si>
  <si>
    <t>MAR02-01</t>
  </si>
  <si>
    <t>MAR02-10</t>
  </si>
  <si>
    <t>MAR98-02</t>
  </si>
  <si>
    <t>MAR97-12</t>
  </si>
  <si>
    <t>MAR97-11</t>
  </si>
  <si>
    <t>MAR94-05</t>
  </si>
  <si>
    <t>MAR02-78</t>
  </si>
  <si>
    <t>MAR02-45</t>
  </si>
  <si>
    <t>MAR05-51</t>
  </si>
  <si>
    <t>MN8M</t>
  </si>
  <si>
    <t>MN8A</t>
  </si>
  <si>
    <t>MN7A</t>
  </si>
  <si>
    <t>MN13M</t>
  </si>
  <si>
    <t>MN18M</t>
  </si>
  <si>
    <t>HERMES6</t>
  </si>
  <si>
    <t>HERMES12A</t>
  </si>
  <si>
    <t>HERMES 18</t>
  </si>
  <si>
    <t>HERMES33</t>
  </si>
  <si>
    <t>HERMES40</t>
  </si>
  <si>
    <t>HERMES43</t>
  </si>
  <si>
    <t>HERMES44</t>
  </si>
  <si>
    <t>7MUC5</t>
  </si>
  <si>
    <t>14MUC7</t>
  </si>
  <si>
    <t>17MUC4</t>
  </si>
  <si>
    <t>20MUC3</t>
  </si>
  <si>
    <t>24MUC1</t>
  </si>
  <si>
    <t>32-23MUC</t>
  </si>
  <si>
    <t>42-3MUC</t>
  </si>
  <si>
    <t>59-1MUC</t>
  </si>
  <si>
    <t>Ash3</t>
  </si>
  <si>
    <t>26-2MUC</t>
  </si>
  <si>
    <t>28-1MUC</t>
  </si>
  <si>
    <t>29-11MUC</t>
  </si>
  <si>
    <t>30-4MUC</t>
  </si>
  <si>
    <t>31-4MUC</t>
  </si>
  <si>
    <t>37-2MUC</t>
  </si>
  <si>
    <t>43-6MUC</t>
  </si>
  <si>
    <t>44-1MUC</t>
  </si>
  <si>
    <t>47-1MUC</t>
  </si>
  <si>
    <t>48-3MUC</t>
  </si>
  <si>
    <t>49-1MUC</t>
  </si>
  <si>
    <t>51-1MUC</t>
  </si>
  <si>
    <t>54-1MUC</t>
  </si>
  <si>
    <t>55-2MUC</t>
  </si>
  <si>
    <t>66-15MUC</t>
  </si>
  <si>
    <t>Ash 04</t>
  </si>
  <si>
    <t>GeoB7625-2</t>
  </si>
  <si>
    <t>GC27</t>
  </si>
  <si>
    <t>GC49</t>
  </si>
  <si>
    <t>GGC4</t>
  </si>
  <si>
    <t>GGC7</t>
  </si>
  <si>
    <t>GGC72</t>
  </si>
  <si>
    <t>AII 1451</t>
  </si>
  <si>
    <t>B2KS33 0-1</t>
  </si>
  <si>
    <t>B2KS38 0-1</t>
  </si>
  <si>
    <t>Core 22-MUC-1</t>
  </si>
  <si>
    <t>Core 25-MUC-2</t>
  </si>
  <si>
    <t>SH1</t>
  </si>
  <si>
    <t>SH2</t>
  </si>
  <si>
    <t>SH5</t>
  </si>
  <si>
    <t>SH6</t>
  </si>
  <si>
    <t>SH7</t>
  </si>
  <si>
    <t>DM18</t>
  </si>
  <si>
    <t>SOA 131</t>
  </si>
  <si>
    <t>SOA 48</t>
  </si>
  <si>
    <t>N4(A)</t>
  </si>
  <si>
    <t>US01</t>
  </si>
  <si>
    <t>US24</t>
  </si>
  <si>
    <t>US26</t>
  </si>
  <si>
    <t>AS17-5</t>
  </si>
  <si>
    <t>KBG0801</t>
  </si>
  <si>
    <t>CS10</t>
  </si>
  <si>
    <t>CS03</t>
  </si>
  <si>
    <t>Torkmen20</t>
  </si>
  <si>
    <t>Astara20s</t>
  </si>
  <si>
    <t>Astara20w</t>
  </si>
  <si>
    <t>Astara100</t>
  </si>
  <si>
    <t>Babolsar_100</t>
  </si>
  <si>
    <t>Babolsar_20</t>
  </si>
  <si>
    <t>Anzali100</t>
  </si>
  <si>
    <t>Anzali20</t>
  </si>
  <si>
    <t>BTorkman1</t>
  </si>
  <si>
    <t>BTorkman2</t>
  </si>
  <si>
    <t>TR1</t>
  </si>
  <si>
    <t>Anzali09</t>
  </si>
  <si>
    <t>Anzali3</t>
  </si>
  <si>
    <t>Anzali2</t>
  </si>
  <si>
    <t>AnzaIi1</t>
  </si>
  <si>
    <t>Anzali4</t>
  </si>
  <si>
    <t>Anzali6</t>
  </si>
  <si>
    <t>Awaza</t>
  </si>
  <si>
    <t>Elet</t>
  </si>
  <si>
    <t>Gorgan 1</t>
  </si>
  <si>
    <t>Gorgan 2</t>
  </si>
  <si>
    <t>Gorgan 3</t>
  </si>
  <si>
    <t>Gorgan 4</t>
  </si>
  <si>
    <t>Gorgan 5</t>
  </si>
  <si>
    <t>Gorgan 6</t>
  </si>
  <si>
    <t>Gorgan 7</t>
  </si>
  <si>
    <t>Gorgan 13</t>
  </si>
  <si>
    <t>Gorgan 12</t>
  </si>
  <si>
    <t>Gorgan 11</t>
  </si>
  <si>
    <t>Gorgan 10</t>
  </si>
  <si>
    <t>Gorgan 9</t>
  </si>
  <si>
    <t>Gorgan 8</t>
  </si>
  <si>
    <t>M14GB1</t>
  </si>
  <si>
    <t>M14GB2</t>
  </si>
  <si>
    <t>NSM1</t>
  </si>
  <si>
    <t>NSM2</t>
  </si>
  <si>
    <t>NSM3</t>
  </si>
  <si>
    <t>NSM4</t>
  </si>
  <si>
    <t>NSM5</t>
  </si>
  <si>
    <t>CH2/1</t>
  </si>
  <si>
    <t>AS-saltpond</t>
  </si>
  <si>
    <t>Marret_Hardy Equatorial Atlantic</t>
  </si>
  <si>
    <t>2301-1</t>
  </si>
  <si>
    <t>2302-1</t>
  </si>
  <si>
    <t>2304-1</t>
  </si>
  <si>
    <t>2305-1</t>
  </si>
  <si>
    <t>2306-1</t>
  </si>
  <si>
    <t>2307-1</t>
  </si>
  <si>
    <t>2308-1</t>
  </si>
  <si>
    <t>2309-1</t>
  </si>
  <si>
    <t>2310-1</t>
  </si>
  <si>
    <t>3812-2</t>
  </si>
  <si>
    <t>3822-1</t>
  </si>
  <si>
    <t>3825-1</t>
  </si>
  <si>
    <t>3826-2</t>
  </si>
  <si>
    <t>3827-1</t>
  </si>
  <si>
    <t>3906-9</t>
  </si>
  <si>
    <t>3908-11</t>
  </si>
  <si>
    <t>3909-1</t>
  </si>
  <si>
    <t>3910-3</t>
  </si>
  <si>
    <t>3911-1</t>
  </si>
  <si>
    <t>3912-2</t>
  </si>
  <si>
    <t>3913-2</t>
  </si>
  <si>
    <t>3914-3</t>
  </si>
  <si>
    <t>3916-1</t>
  </si>
  <si>
    <t>3918-1</t>
  </si>
  <si>
    <t>3925-2</t>
  </si>
  <si>
    <t>3935-1</t>
  </si>
  <si>
    <t>3936-2</t>
  </si>
  <si>
    <t>3937-1</t>
  </si>
  <si>
    <t>3938-2</t>
  </si>
  <si>
    <t>3939-1</t>
  </si>
  <si>
    <t>4401-3</t>
  </si>
  <si>
    <t>4404-2</t>
  </si>
  <si>
    <t>4408-3</t>
  </si>
  <si>
    <t>4412-3</t>
  </si>
  <si>
    <t>4417-5</t>
  </si>
  <si>
    <t>4418-2</t>
  </si>
  <si>
    <t>4423-3</t>
  </si>
  <si>
    <t>4424-2</t>
  </si>
  <si>
    <t>4306-1</t>
  </si>
  <si>
    <t>4311-1</t>
  </si>
  <si>
    <t>4319-11</t>
  </si>
  <si>
    <t>T89-11</t>
  </si>
  <si>
    <t>T89-12</t>
  </si>
  <si>
    <t>T89-13</t>
  </si>
  <si>
    <t>T89-14</t>
  </si>
  <si>
    <t>T89-15</t>
  </si>
  <si>
    <t>T89-16</t>
  </si>
  <si>
    <t>T89-17</t>
  </si>
  <si>
    <t>T89-19</t>
  </si>
  <si>
    <t>T89-20</t>
  </si>
  <si>
    <t>T89-21</t>
  </si>
  <si>
    <t>T89-22</t>
  </si>
  <si>
    <t>T89-23</t>
  </si>
  <si>
    <t>T89-24</t>
  </si>
  <si>
    <t>T89-25</t>
  </si>
  <si>
    <t>T89-31</t>
  </si>
  <si>
    <t>T89-32</t>
  </si>
  <si>
    <t>T89-33</t>
  </si>
  <si>
    <t>T89-34</t>
  </si>
  <si>
    <t>T89-35</t>
  </si>
  <si>
    <t>T89-36</t>
  </si>
  <si>
    <t>T89-40</t>
  </si>
  <si>
    <t>T89-41</t>
  </si>
  <si>
    <t>T89-42</t>
  </si>
  <si>
    <t>T89-47</t>
  </si>
  <si>
    <t>T78-27</t>
  </si>
  <si>
    <t>T78-28</t>
  </si>
  <si>
    <t>T78-29</t>
  </si>
  <si>
    <t>T78-30</t>
  </si>
  <si>
    <t>T78-34</t>
  </si>
  <si>
    <t>T78-37</t>
  </si>
  <si>
    <t>T80-5</t>
  </si>
  <si>
    <t>T80-7</t>
  </si>
  <si>
    <t>T80-8</t>
  </si>
  <si>
    <t>T80-10</t>
  </si>
  <si>
    <t>KR88-01</t>
  </si>
  <si>
    <t>Southern Ocean</t>
  </si>
  <si>
    <t>KR88-03</t>
  </si>
  <si>
    <t>KR88-04</t>
  </si>
  <si>
    <t>KR88-02</t>
  </si>
  <si>
    <t>KR88-07</t>
  </si>
  <si>
    <t>KR88-08</t>
  </si>
  <si>
    <t>KR88-09</t>
  </si>
  <si>
    <t>KR88-10</t>
  </si>
  <si>
    <t>KR88-13</t>
  </si>
  <si>
    <t>KR88-15</t>
  </si>
  <si>
    <t>KR88-16</t>
  </si>
  <si>
    <t>KR88-18</t>
  </si>
  <si>
    <t>KR88-24</t>
  </si>
  <si>
    <t>KR88-25</t>
  </si>
  <si>
    <t>KR88-29</t>
  </si>
  <si>
    <t>KR88-30</t>
  </si>
  <si>
    <t>MD94-02</t>
  </si>
  <si>
    <t>MD94-04</t>
  </si>
  <si>
    <t>MD94-05</t>
  </si>
  <si>
    <t>MD94-06</t>
  </si>
  <si>
    <t>MD94-07</t>
  </si>
  <si>
    <t>MD94-12</t>
  </si>
  <si>
    <t>MD94-13</t>
  </si>
  <si>
    <t>TAS 67 GC 18</t>
  </si>
  <si>
    <t>TAS 67 GC 44</t>
  </si>
  <si>
    <t>TAS 67 GC 45</t>
  </si>
  <si>
    <t>TAS 67 GC 46</t>
  </si>
  <si>
    <t>TAS 67 GC 47</t>
  </si>
  <si>
    <t>TAS 67 GC 49</t>
  </si>
  <si>
    <t>TAS 67 GC 50</t>
  </si>
  <si>
    <t>TAS 67 GC 51</t>
  </si>
  <si>
    <t>TAS 67 PC 01</t>
  </si>
  <si>
    <t>TAS 67 PC 02</t>
  </si>
  <si>
    <t>TAS 67 PC 03</t>
  </si>
  <si>
    <t>TAS 67 GC 04</t>
  </si>
  <si>
    <t>AUS E 53-21</t>
  </si>
  <si>
    <t>AUS E 53-22</t>
  </si>
  <si>
    <t>AUS E53-23</t>
  </si>
  <si>
    <t>AUS E53-25</t>
  </si>
  <si>
    <t>AUS E55-01</t>
  </si>
  <si>
    <t>AUS E 55-02</t>
  </si>
  <si>
    <t>AUS E55-03</t>
  </si>
  <si>
    <t>AUS E55-04</t>
  </si>
  <si>
    <t>AUS E55-05</t>
  </si>
  <si>
    <t>AUS E55-06</t>
  </si>
  <si>
    <t>AUS E55-07</t>
  </si>
  <si>
    <t>AUS E55-08</t>
  </si>
  <si>
    <t>AUS E55-09</t>
  </si>
  <si>
    <t>AUS E55-10</t>
  </si>
  <si>
    <t>AUS E27-30</t>
  </si>
  <si>
    <t>MD91-970</t>
  </si>
  <si>
    <t>MD91-972</t>
  </si>
  <si>
    <t>KR91-01</t>
  </si>
  <si>
    <t>KR91-02</t>
  </si>
  <si>
    <t>Q575</t>
  </si>
  <si>
    <t>Q219</t>
  </si>
  <si>
    <t>Q215</t>
  </si>
  <si>
    <t>Q861</t>
  </si>
  <si>
    <t>R657</t>
  </si>
  <si>
    <t>S924</t>
  </si>
  <si>
    <t>U938</t>
  </si>
  <si>
    <t>U950</t>
  </si>
  <si>
    <t>E33-21</t>
  </si>
  <si>
    <t>E34-6</t>
  </si>
  <si>
    <t>E34-7</t>
  </si>
  <si>
    <t>E34-9</t>
  </si>
  <si>
    <t>E34-11</t>
  </si>
  <si>
    <t>E36-23</t>
  </si>
  <si>
    <t>E36-25</t>
  </si>
  <si>
    <t>E36-27</t>
  </si>
  <si>
    <t>E36-43</t>
  </si>
  <si>
    <t>E43-5</t>
  </si>
  <si>
    <t>E44-5</t>
  </si>
  <si>
    <t>E44-6</t>
  </si>
  <si>
    <t>TC041</t>
  </si>
  <si>
    <t>TC046</t>
  </si>
  <si>
    <t>PC054</t>
  </si>
  <si>
    <t>KC064</t>
  </si>
  <si>
    <t>KC073</t>
  </si>
  <si>
    <t>KCO75</t>
  </si>
  <si>
    <t>PC078</t>
  </si>
  <si>
    <t>KC081</t>
  </si>
  <si>
    <t>KC083</t>
  </si>
  <si>
    <t>KC086</t>
  </si>
  <si>
    <t>KC095</t>
  </si>
  <si>
    <t>KC098</t>
  </si>
  <si>
    <t>KC100</t>
  </si>
  <si>
    <t>PC029</t>
  </si>
  <si>
    <t>TC032</t>
  </si>
  <si>
    <t>KC084</t>
  </si>
  <si>
    <t>KC090</t>
  </si>
  <si>
    <t>PS1459-4</t>
  </si>
  <si>
    <t>PS1585-1</t>
  </si>
  <si>
    <t>PS1650-1</t>
  </si>
  <si>
    <t>PS1651-2</t>
  </si>
  <si>
    <t>PS 1654-1</t>
  </si>
  <si>
    <t>PS 2230-1</t>
  </si>
  <si>
    <t>PS 2366-1</t>
  </si>
  <si>
    <t>PS 2367-1</t>
  </si>
  <si>
    <t>PS 2372-1</t>
  </si>
  <si>
    <t>PS 2376-2</t>
  </si>
  <si>
    <t>P72</t>
  </si>
  <si>
    <t>Z3200</t>
  </si>
  <si>
    <t>P81</t>
  </si>
  <si>
    <t>I369</t>
  </si>
  <si>
    <t>U178</t>
  </si>
  <si>
    <t>U175</t>
  </si>
  <si>
    <t>U169</t>
  </si>
  <si>
    <t>S793</t>
  </si>
  <si>
    <t>Z7003</t>
  </si>
  <si>
    <t>S931</t>
  </si>
  <si>
    <t>Q859</t>
  </si>
  <si>
    <t>S938</t>
  </si>
  <si>
    <t>P69</t>
  </si>
  <si>
    <t>R623</t>
  </si>
  <si>
    <t>W266</t>
  </si>
  <si>
    <t>U951</t>
  </si>
  <si>
    <t>F756</t>
  </si>
  <si>
    <t>F755</t>
  </si>
  <si>
    <t>E48</t>
  </si>
  <si>
    <t>Q220</t>
  </si>
  <si>
    <t>H380</t>
  </si>
  <si>
    <t>H534</t>
  </si>
  <si>
    <t>Q582</t>
  </si>
  <si>
    <t>H550</t>
  </si>
  <si>
    <t>Q206</t>
  </si>
  <si>
    <t>Q203</t>
  </si>
  <si>
    <t>H564</t>
  </si>
  <si>
    <t>Q585</t>
  </si>
  <si>
    <t>F111</t>
  </si>
  <si>
    <t>F104</t>
  </si>
  <si>
    <t>B32</t>
  </si>
  <si>
    <t>D178</t>
  </si>
  <si>
    <t>St1B</t>
  </si>
  <si>
    <t>St2A</t>
  </si>
  <si>
    <t>St3A</t>
  </si>
  <si>
    <t>St4A</t>
  </si>
  <si>
    <t>St5A</t>
  </si>
  <si>
    <t>ODP 1232c</t>
  </si>
  <si>
    <t>ODP1233b</t>
  </si>
  <si>
    <t>ODP1234a</t>
  </si>
  <si>
    <t>ODP1235a</t>
  </si>
  <si>
    <t>FD75-3 01</t>
  </si>
  <si>
    <t>FD75-3 03</t>
  </si>
  <si>
    <t>FD75-3 04</t>
  </si>
  <si>
    <t>M8011-1</t>
  </si>
  <si>
    <t>M8011-2</t>
  </si>
  <si>
    <t>M8011-3</t>
  </si>
  <si>
    <t>M8011-4</t>
  </si>
  <si>
    <t>M8011-5</t>
  </si>
  <si>
    <t>M8011-7</t>
  </si>
  <si>
    <t>M8011-8</t>
  </si>
  <si>
    <t>M8011-9</t>
  </si>
  <si>
    <t>M8011-10</t>
  </si>
  <si>
    <t>M8011-11</t>
  </si>
  <si>
    <t>M8011-12</t>
  </si>
  <si>
    <t>M8011-13</t>
  </si>
  <si>
    <t>M8011-14</t>
  </si>
  <si>
    <t>M8011-15</t>
  </si>
  <si>
    <t>M8011-16</t>
  </si>
  <si>
    <t>M8011-17</t>
  </si>
  <si>
    <t>M8011-18</t>
  </si>
  <si>
    <t>M8011-19</t>
  </si>
  <si>
    <t>M8011-20</t>
  </si>
  <si>
    <t>M8011-21</t>
  </si>
  <si>
    <t>RR9702A-01</t>
  </si>
  <si>
    <t>RR9702A-06</t>
  </si>
  <si>
    <t>RR9702A-08</t>
  </si>
  <si>
    <t>RR9702A-10</t>
  </si>
  <si>
    <t>RR9702A-12</t>
  </si>
  <si>
    <t>RR9702A-14</t>
  </si>
  <si>
    <t>RR9702A-20</t>
  </si>
  <si>
    <t>RR9702A-22</t>
  </si>
  <si>
    <t>RR9702A-27</t>
  </si>
  <si>
    <t>RR9702A-29</t>
  </si>
  <si>
    <t>RR9702A-31</t>
  </si>
  <si>
    <t>RR9702A-34</t>
  </si>
  <si>
    <t>RR9702A-39</t>
  </si>
  <si>
    <t>RR9702A-42</t>
  </si>
  <si>
    <t>RR9702A-44</t>
  </si>
  <si>
    <t>RR9702A-46</t>
  </si>
  <si>
    <t>1172C</t>
  </si>
  <si>
    <t>593A</t>
  </si>
  <si>
    <t>588B</t>
  </si>
  <si>
    <t>1170C</t>
  </si>
  <si>
    <t>1169A</t>
  </si>
  <si>
    <t>1171C</t>
  </si>
  <si>
    <t>590-B</t>
  </si>
  <si>
    <t>1168C</t>
  </si>
  <si>
    <t>01BC</t>
  </si>
  <si>
    <t>11BC</t>
  </si>
  <si>
    <t>10MC1</t>
  </si>
  <si>
    <t>02BC</t>
  </si>
  <si>
    <t>820B</t>
  </si>
  <si>
    <t>830A</t>
  </si>
  <si>
    <t>1119C</t>
  </si>
  <si>
    <t>TAN0803-27</t>
  </si>
  <si>
    <t>TAN0803-9</t>
  </si>
  <si>
    <t>Q633</t>
  </si>
  <si>
    <t>H555</t>
  </si>
  <si>
    <t>J39</t>
  </si>
  <si>
    <t>J1037</t>
  </si>
  <si>
    <t>F150</t>
  </si>
  <si>
    <t>J668</t>
  </si>
  <si>
    <t>G944</t>
  </si>
  <si>
    <t>J484</t>
  </si>
  <si>
    <t>J1049</t>
  </si>
  <si>
    <t>S569</t>
  </si>
  <si>
    <t>S0136-11</t>
  </si>
  <si>
    <t>Q703</t>
  </si>
  <si>
    <t>Q722</t>
  </si>
  <si>
    <t>SR223</t>
  </si>
  <si>
    <t>SR177</t>
  </si>
  <si>
    <t>SR167</t>
  </si>
  <si>
    <t>SR156</t>
  </si>
  <si>
    <t>06BC</t>
  </si>
  <si>
    <t>08MC1</t>
  </si>
  <si>
    <t>05MC1</t>
  </si>
  <si>
    <t>07MC1</t>
  </si>
  <si>
    <t>10BC</t>
  </si>
  <si>
    <t>1120C</t>
  </si>
  <si>
    <t>834B</t>
  </si>
  <si>
    <t>824B</t>
  </si>
  <si>
    <t>1124A</t>
  </si>
  <si>
    <t>1122C</t>
  </si>
  <si>
    <t>823B</t>
  </si>
  <si>
    <t>840B</t>
  </si>
  <si>
    <t>822A</t>
  </si>
  <si>
    <t>1123B</t>
  </si>
  <si>
    <t>TAN803-127</t>
  </si>
  <si>
    <t>TAN803-40</t>
  </si>
  <si>
    <t>SO136-003</t>
  </si>
  <si>
    <t>Q723</t>
  </si>
  <si>
    <t>Q699</t>
  </si>
  <si>
    <t>J50</t>
  </si>
  <si>
    <t>J51</t>
  </si>
  <si>
    <t>X250</t>
  </si>
  <si>
    <t>Q636</t>
  </si>
  <si>
    <t>S631</t>
  </si>
  <si>
    <t>U203</t>
  </si>
  <si>
    <t>P933</t>
  </si>
  <si>
    <t>G820</t>
  </si>
  <si>
    <t>F88</t>
  </si>
  <si>
    <t>J21</t>
  </si>
  <si>
    <t>I168</t>
  </si>
  <si>
    <t>U614</t>
  </si>
  <si>
    <t>G977</t>
  </si>
  <si>
    <t>I171</t>
  </si>
  <si>
    <t>P937</t>
  </si>
  <si>
    <t>59PC</t>
  </si>
  <si>
    <t>57PC</t>
  </si>
  <si>
    <t>1125B</t>
  </si>
  <si>
    <t>H347</t>
  </si>
  <si>
    <t>H562</t>
  </si>
  <si>
    <t>A811</t>
  </si>
  <si>
    <t>H531</t>
  </si>
  <si>
    <t>H533</t>
  </si>
  <si>
    <t>S632</t>
  </si>
  <si>
    <t>G678</t>
  </si>
  <si>
    <t>C169</t>
  </si>
  <si>
    <t>C266</t>
  </si>
  <si>
    <t>C293</t>
  </si>
  <si>
    <t>E405</t>
  </si>
  <si>
    <t>E411</t>
  </si>
  <si>
    <t>E441</t>
  </si>
  <si>
    <t>E453</t>
  </si>
  <si>
    <t>E544</t>
  </si>
  <si>
    <t>E577</t>
  </si>
  <si>
    <t>E898</t>
  </si>
  <si>
    <t>E900</t>
  </si>
  <si>
    <t>F58</t>
  </si>
  <si>
    <t>F59</t>
  </si>
  <si>
    <t>F137</t>
  </si>
  <si>
    <t>F728</t>
  </si>
  <si>
    <t>I20</t>
  </si>
  <si>
    <t>E887</t>
  </si>
  <si>
    <t>S102</t>
  </si>
  <si>
    <t>S103b</t>
  </si>
  <si>
    <t>S105</t>
  </si>
  <si>
    <t>S119b</t>
  </si>
  <si>
    <t>S130</t>
  </si>
  <si>
    <t>S146</t>
  </si>
  <si>
    <t>S147</t>
  </si>
  <si>
    <t>U1747 4-6cm</t>
  </si>
  <si>
    <t>W696</t>
  </si>
  <si>
    <t>W695 4-6cm</t>
  </si>
  <si>
    <t>GeoB2021-4</t>
  </si>
  <si>
    <t>GeoB2022-3</t>
  </si>
  <si>
    <t>GeoB2019-2</t>
  </si>
  <si>
    <t>3809-1</t>
  </si>
  <si>
    <t>GeoB6425-1</t>
  </si>
  <si>
    <t>GeoB6421-1</t>
  </si>
  <si>
    <t>GeoB6429-1</t>
  </si>
  <si>
    <t>GeoB6423-1</t>
  </si>
  <si>
    <t>3810-2</t>
  </si>
  <si>
    <t>GeoB6427-1</t>
  </si>
  <si>
    <t>GeoB6414-1</t>
  </si>
  <si>
    <t>GeoB6416-2</t>
  </si>
  <si>
    <t>GeoB6417-2</t>
  </si>
  <si>
    <t>GeoB6407-2</t>
  </si>
  <si>
    <t>GeoB6422-5</t>
  </si>
  <si>
    <t>GeoB6419-1</t>
  </si>
  <si>
    <t>GeoB6418-3</t>
  </si>
  <si>
    <t>GeoB6409-2</t>
  </si>
  <si>
    <t>GeoB6413-4</t>
  </si>
  <si>
    <t>R4515A</t>
  </si>
  <si>
    <t>R4517A</t>
  </si>
  <si>
    <t>R4518A</t>
  </si>
  <si>
    <t>R4596</t>
  </si>
  <si>
    <t>R4597</t>
  </si>
  <si>
    <t>R4598</t>
  </si>
  <si>
    <t>R4599</t>
  </si>
  <si>
    <t>R4600</t>
  </si>
  <si>
    <t>R4601</t>
  </si>
  <si>
    <t>R4602</t>
  </si>
  <si>
    <t>R4603</t>
  </si>
  <si>
    <t>R4608A</t>
  </si>
  <si>
    <t>R4609</t>
  </si>
  <si>
    <t>R4610</t>
  </si>
  <si>
    <t>R4611</t>
  </si>
  <si>
    <t>R4612</t>
  </si>
  <si>
    <t>R4613</t>
  </si>
  <si>
    <t>R4614</t>
  </si>
  <si>
    <t>R4621</t>
  </si>
  <si>
    <t>R4622</t>
  </si>
  <si>
    <t>R4623</t>
  </si>
  <si>
    <t>R4627</t>
  </si>
  <si>
    <t>R4628</t>
  </si>
  <si>
    <t>R4631</t>
  </si>
  <si>
    <t>R4634</t>
  </si>
  <si>
    <t>R4635</t>
  </si>
  <si>
    <t>R4636</t>
  </si>
  <si>
    <t>R4638</t>
  </si>
  <si>
    <t>R4639</t>
  </si>
  <si>
    <t>R4641</t>
  </si>
  <si>
    <t>R4643</t>
  </si>
  <si>
    <t>R4644</t>
  </si>
  <si>
    <t>(#5)R5062C</t>
  </si>
  <si>
    <t>(#4)R5061A</t>
  </si>
  <si>
    <t>(#7)R5064A</t>
  </si>
  <si>
    <t>(#7) R5064B</t>
  </si>
  <si>
    <t>R5032AQ</t>
  </si>
  <si>
    <t>R4990</t>
  </si>
  <si>
    <t>(#12) R5053A</t>
  </si>
  <si>
    <t>(#12) R5053B</t>
  </si>
  <si>
    <t>(#12) R5053C</t>
  </si>
  <si>
    <t>(#8) R5055A</t>
  </si>
  <si>
    <t>#21 R4986</t>
  </si>
  <si>
    <t>R5009</t>
  </si>
  <si>
    <t>(#13) R5056B</t>
  </si>
  <si>
    <t>(#13) R5056A</t>
  </si>
  <si>
    <t>(#13) R5111A</t>
  </si>
  <si>
    <t>(#14) R5057A</t>
  </si>
  <si>
    <t>(#16) R5133A</t>
  </si>
  <si>
    <t>R5228A</t>
  </si>
  <si>
    <t>GDP11-3</t>
  </si>
  <si>
    <t>GPD 11-4</t>
  </si>
  <si>
    <t>GDP11-6</t>
  </si>
  <si>
    <t>GDP11-11</t>
  </si>
  <si>
    <t>KH76-2-2</t>
  </si>
  <si>
    <t>KH76-2-4</t>
  </si>
  <si>
    <t>NG</t>
  </si>
  <si>
    <t>OM</t>
  </si>
  <si>
    <t>SZ</t>
  </si>
  <si>
    <t>HR</t>
  </si>
  <si>
    <t>SD</t>
  </si>
  <si>
    <t>HZ</t>
  </si>
  <si>
    <t>OG</t>
  </si>
  <si>
    <t>Y1</t>
  </si>
  <si>
    <t>Y2</t>
  </si>
  <si>
    <t>Y5</t>
  </si>
  <si>
    <t>Y6</t>
  </si>
  <si>
    <t>Y7</t>
  </si>
  <si>
    <t>Y9</t>
  </si>
  <si>
    <t>E4</t>
  </si>
  <si>
    <t>E7</t>
  </si>
  <si>
    <t>E8</t>
  </si>
  <si>
    <t>E9</t>
  </si>
  <si>
    <t>E10</t>
  </si>
  <si>
    <t>E14</t>
  </si>
  <si>
    <t>E15</t>
  </si>
  <si>
    <t>C2</t>
  </si>
  <si>
    <t>C4</t>
  </si>
  <si>
    <t>C5</t>
  </si>
  <si>
    <t>C6</t>
  </si>
  <si>
    <t>C8</t>
  </si>
  <si>
    <t>C14</t>
  </si>
  <si>
    <t>NG7</t>
  </si>
  <si>
    <t>NG8</t>
  </si>
  <si>
    <t>NG9</t>
  </si>
  <si>
    <t>NG10</t>
  </si>
  <si>
    <t>NG11</t>
  </si>
  <si>
    <t>NG12</t>
  </si>
  <si>
    <t>NG13</t>
  </si>
  <si>
    <t>NG14</t>
  </si>
  <si>
    <t>NG15</t>
  </si>
  <si>
    <t>NG16</t>
  </si>
  <si>
    <t>SZ1</t>
  </si>
  <si>
    <t>SZ1A</t>
  </si>
  <si>
    <t>SZ3</t>
  </si>
  <si>
    <t>SZ10</t>
  </si>
  <si>
    <t>SZ14</t>
  </si>
  <si>
    <t>OB1</t>
  </si>
  <si>
    <t>OB2</t>
  </si>
  <si>
    <t>OB3</t>
  </si>
  <si>
    <t>OB4</t>
  </si>
  <si>
    <t>OB5</t>
  </si>
  <si>
    <t>OB6</t>
  </si>
  <si>
    <t>OB7</t>
  </si>
  <si>
    <t>OB8</t>
  </si>
  <si>
    <t>OB9</t>
  </si>
  <si>
    <t>OB10</t>
  </si>
  <si>
    <t>OB11</t>
  </si>
  <si>
    <t>OB12</t>
  </si>
  <si>
    <t>OB13</t>
  </si>
  <si>
    <t>OB14</t>
  </si>
  <si>
    <t>OB15</t>
  </si>
  <si>
    <t>OB16</t>
  </si>
  <si>
    <t>OB17</t>
  </si>
  <si>
    <t>OB18</t>
  </si>
  <si>
    <t>A-5</t>
  </si>
  <si>
    <t>B-1</t>
  </si>
  <si>
    <t>B-5</t>
  </si>
  <si>
    <t>C-1</t>
  </si>
  <si>
    <t>C-3</t>
  </si>
  <si>
    <t>PS1451-2</t>
  </si>
  <si>
    <t>PS1460-1</t>
  </si>
  <si>
    <t>PS1652-1</t>
  </si>
  <si>
    <t>PS1653-2</t>
  </si>
  <si>
    <t>PS1654-1</t>
  </si>
  <si>
    <t>PS58/251-1</t>
  </si>
  <si>
    <t>PS58/254-2</t>
  </si>
  <si>
    <t>PS58/256-1</t>
  </si>
  <si>
    <t>PS58/258-1</t>
  </si>
  <si>
    <t>PS58/265-1</t>
  </si>
  <si>
    <t>PS58/266-4</t>
  </si>
  <si>
    <t>PS58/267-4</t>
  </si>
  <si>
    <t>PS58/268-1</t>
  </si>
  <si>
    <t>PS58/269-4</t>
  </si>
  <si>
    <t>PS58/270-1</t>
  </si>
  <si>
    <t>PS58/272-4</t>
  </si>
  <si>
    <t>PS58/274-4</t>
  </si>
  <si>
    <t>PS58/276-1</t>
  </si>
  <si>
    <t>PS58/280-1</t>
  </si>
  <si>
    <t>PS58/290-1</t>
  </si>
  <si>
    <t>PS58/291-3</t>
  </si>
  <si>
    <t>PS58/292-1</t>
  </si>
  <si>
    <t>GeoB10701</t>
  </si>
  <si>
    <t>GeoB10702</t>
  </si>
  <si>
    <t>GeoB10703</t>
  </si>
  <si>
    <t>GeoB10704</t>
  </si>
  <si>
    <t>GeoB10705</t>
  </si>
  <si>
    <t>GeoB10706</t>
  </si>
  <si>
    <t>GeoB10707</t>
  </si>
  <si>
    <t>GeoB10708</t>
  </si>
  <si>
    <t>GeoB10709</t>
  </si>
  <si>
    <t>GeoB10710</t>
  </si>
  <si>
    <t>GeoB10711</t>
  </si>
  <si>
    <t>GeoB10712</t>
  </si>
  <si>
    <t>GeoB10713</t>
  </si>
  <si>
    <t>GeoB10714</t>
  </si>
  <si>
    <t>GeoB10715</t>
  </si>
  <si>
    <t>GeoB10716</t>
  </si>
  <si>
    <t>GeoB10717</t>
  </si>
  <si>
    <t>GeoB10718</t>
  </si>
  <si>
    <t>GeoB10719</t>
  </si>
  <si>
    <t>GeoB10720</t>
  </si>
  <si>
    <t>GeoB10721</t>
  </si>
  <si>
    <t>GeoB10722</t>
  </si>
  <si>
    <t>GeoB10723</t>
  </si>
  <si>
    <t>GeoB10724</t>
  </si>
  <si>
    <t>GeoB10725</t>
  </si>
  <si>
    <t>GeoB10727</t>
  </si>
  <si>
    <t>GeoB10729</t>
  </si>
  <si>
    <t>GeoB10730</t>
  </si>
  <si>
    <t>GeoB10731</t>
  </si>
  <si>
    <t>GeoB10732</t>
  </si>
  <si>
    <t>GeoB10733</t>
  </si>
  <si>
    <t>GeoB10734</t>
  </si>
  <si>
    <t>GeoB10735</t>
  </si>
  <si>
    <t>GeoB10736</t>
  </si>
  <si>
    <t>GeoB10737</t>
  </si>
  <si>
    <t>GeoB10738</t>
  </si>
  <si>
    <t>GeoB10739</t>
  </si>
  <si>
    <t>GeoB10740</t>
  </si>
  <si>
    <t>GeoB10741</t>
  </si>
  <si>
    <t>GeoB10742</t>
  </si>
  <si>
    <t>GeoB10743</t>
  </si>
  <si>
    <t>GeoB10744</t>
  </si>
  <si>
    <t>GeoB10746</t>
  </si>
  <si>
    <t>GeoB10747</t>
  </si>
  <si>
    <t>GeoB10748</t>
  </si>
  <si>
    <t>GeoB10749</t>
  </si>
  <si>
    <t>GeoB6201</t>
  </si>
  <si>
    <t>GeoB6202</t>
  </si>
  <si>
    <t>GeoB6203</t>
  </si>
  <si>
    <t>GeoB 6204</t>
  </si>
  <si>
    <t>GeoB6205</t>
  </si>
  <si>
    <t>GeoB6206</t>
  </si>
  <si>
    <t>GeoB6207</t>
  </si>
  <si>
    <t>GeoB6208</t>
  </si>
  <si>
    <t>GeoB6209</t>
  </si>
  <si>
    <t>GeoB6210</t>
  </si>
  <si>
    <t>GeoB6213</t>
  </si>
  <si>
    <t>GeoB6214</t>
  </si>
  <si>
    <t>GeoB6216</t>
  </si>
  <si>
    <t>GeoB6217</t>
  </si>
  <si>
    <t>GeoB6219</t>
  </si>
  <si>
    <t>GeoB6221</t>
  </si>
  <si>
    <t>GeoB6222</t>
  </si>
  <si>
    <t>GeoB6223</t>
  </si>
  <si>
    <t>GeoB6224</t>
  </si>
  <si>
    <t>GeoB6225</t>
  </si>
  <si>
    <t>GeoB6226</t>
  </si>
  <si>
    <t>GeoB6228</t>
  </si>
  <si>
    <t>GeoB6229</t>
  </si>
  <si>
    <t>GeoB6230</t>
  </si>
  <si>
    <t>GeoB6231</t>
  </si>
  <si>
    <t>GeoB6232</t>
  </si>
  <si>
    <t>Geob6307</t>
  </si>
  <si>
    <t>GeoB6308</t>
  </si>
  <si>
    <t>GeoB6309</t>
  </si>
  <si>
    <t>GeoB6310</t>
  </si>
  <si>
    <t>GeoB6311</t>
  </si>
  <si>
    <t>GeoB6312</t>
  </si>
  <si>
    <t>GeoB6330</t>
  </si>
  <si>
    <t>GeoB6334</t>
  </si>
  <si>
    <t>GeoB6336</t>
  </si>
  <si>
    <t>GeoB6337</t>
  </si>
  <si>
    <t>GeoB6339</t>
  </si>
  <si>
    <t>GeoB6340</t>
  </si>
  <si>
    <t>GeoB6341</t>
  </si>
  <si>
    <t>Z802</t>
  </si>
  <si>
    <t>Z803</t>
  </si>
  <si>
    <t>Z565</t>
  </si>
  <si>
    <t>Z434</t>
  </si>
  <si>
    <t>Z460</t>
  </si>
  <si>
    <t>Z455</t>
  </si>
  <si>
    <t>Z461</t>
  </si>
  <si>
    <t>P845</t>
  </si>
  <si>
    <t>FR10/95 GC-3</t>
  </si>
  <si>
    <t>FR10/95 GC-10</t>
  </si>
  <si>
    <t>FR10/95 GC-16</t>
  </si>
  <si>
    <t>FR2/96 GC-19</t>
  </si>
  <si>
    <t>FR2/96 GC-25</t>
  </si>
  <si>
    <t>FR2/96 GC-26</t>
  </si>
  <si>
    <t>SHI-9014</t>
  </si>
  <si>
    <t>SHI-9029</t>
  </si>
  <si>
    <t>SHI-9034</t>
  </si>
  <si>
    <t>SHI-9042</t>
  </si>
  <si>
    <t>B-9407</t>
  </si>
  <si>
    <t>B-9409</t>
  </si>
  <si>
    <t>B-9420</t>
  </si>
  <si>
    <t>B-9431</t>
  </si>
  <si>
    <t>B-9435</t>
  </si>
  <si>
    <t>B-9436</t>
  </si>
  <si>
    <t>B-9437</t>
  </si>
  <si>
    <t>GeoB4024-1</t>
  </si>
  <si>
    <t>GeoB4025-2</t>
  </si>
  <si>
    <t>GeoB4026-1</t>
  </si>
  <si>
    <t>GeoB4213-1</t>
  </si>
  <si>
    <t>GeoB4216-2</t>
  </si>
  <si>
    <t>GeoB4225-3</t>
  </si>
  <si>
    <t>GeoB4226-1</t>
  </si>
  <si>
    <t>GeoB4230-1</t>
  </si>
  <si>
    <t>GeoB4231-2</t>
  </si>
  <si>
    <t>GeoB4233-2</t>
  </si>
  <si>
    <t>GeoB4236-2</t>
  </si>
  <si>
    <t>GeoB5530-3</t>
  </si>
  <si>
    <t>GeoB5533-1</t>
  </si>
  <si>
    <t>GeoB5536-3</t>
  </si>
  <si>
    <t>GeoB5539-2</t>
  </si>
  <si>
    <t>GeoB5540-3</t>
  </si>
  <si>
    <t>GeoB5548-3</t>
  </si>
  <si>
    <t>GeoB5549-2</t>
  </si>
  <si>
    <t>GeoB5553-2</t>
  </si>
  <si>
    <t>GeoB6005-1</t>
  </si>
  <si>
    <t>GeoB6006-2</t>
  </si>
  <si>
    <t>GeoB6007-1</t>
  </si>
  <si>
    <t>GeoB6008-2</t>
  </si>
  <si>
    <t>GeoB6009-1</t>
  </si>
  <si>
    <t>GeoB6010-1</t>
  </si>
  <si>
    <t>GeoB6011-2</t>
  </si>
  <si>
    <t>GeoB7413-2</t>
  </si>
  <si>
    <t>GeoB7414-1</t>
  </si>
  <si>
    <t>GeoB7415-1</t>
  </si>
  <si>
    <t>GeoB7420-1</t>
  </si>
  <si>
    <t>GeoB7423-2</t>
  </si>
  <si>
    <t>GeoB7424-1</t>
  </si>
  <si>
    <t>S-Y1</t>
  </si>
  <si>
    <t>S-Y2</t>
  </si>
  <si>
    <t>S-Y3</t>
  </si>
  <si>
    <t>S-Y4</t>
  </si>
  <si>
    <t>S-Y5</t>
  </si>
  <si>
    <t>S-Y6</t>
  </si>
  <si>
    <t>S-Y7</t>
  </si>
  <si>
    <t>S-Y8</t>
  </si>
  <si>
    <t>S-Y9</t>
  </si>
  <si>
    <t>S-Y10</t>
  </si>
  <si>
    <t>S-Y11</t>
  </si>
  <si>
    <t>S-Y12</t>
  </si>
  <si>
    <t>S-Y13</t>
  </si>
  <si>
    <t>S-Y14</t>
  </si>
  <si>
    <t>S-Y15</t>
  </si>
  <si>
    <t>S-Y16</t>
  </si>
  <si>
    <t>S-Y17</t>
  </si>
  <si>
    <t>S-Y18</t>
  </si>
  <si>
    <t>S-Y19</t>
  </si>
  <si>
    <t>S-Y20</t>
  </si>
  <si>
    <t>Taou-E39</t>
  </si>
  <si>
    <t>Taou-E20</t>
  </si>
  <si>
    <t>Taou-E32</t>
  </si>
  <si>
    <t>Taou-E35</t>
  </si>
  <si>
    <t>GeoB 9501</t>
  </si>
  <si>
    <t>GeoB 9502</t>
  </si>
  <si>
    <t>GeoB 9503</t>
  </si>
  <si>
    <t>GeoB 9504</t>
  </si>
  <si>
    <t>GeoB 9505</t>
  </si>
  <si>
    <t>GeoB 9506</t>
  </si>
  <si>
    <t>GeoB 9508</t>
  </si>
  <si>
    <t>GeoB 9510</t>
  </si>
  <si>
    <t>GeoB 9512</t>
  </si>
  <si>
    <t>GeoB 9513</t>
  </si>
  <si>
    <t>GeoB 9515</t>
  </si>
  <si>
    <t>GeoB 9516</t>
  </si>
  <si>
    <t>GeoB 9517</t>
  </si>
  <si>
    <t>GeoB 9518</t>
  </si>
  <si>
    <t>GeoB 9519</t>
  </si>
  <si>
    <t>GeoB 9520</t>
  </si>
  <si>
    <t>GeoB 9521</t>
  </si>
  <si>
    <t>GeoB 9522</t>
  </si>
  <si>
    <t>GeoB 9525</t>
  </si>
  <si>
    <t>GeoB 9526</t>
  </si>
  <si>
    <t>GeoB 9527</t>
  </si>
  <si>
    <t>GeoB 9528</t>
  </si>
  <si>
    <t>GeoB 9529</t>
  </si>
  <si>
    <t>GeoB 9531</t>
  </si>
  <si>
    <t>GeoB 9532</t>
  </si>
  <si>
    <t>GeoB 9533</t>
  </si>
  <si>
    <t>GeoB 9534</t>
  </si>
  <si>
    <t>GeoB 9535</t>
  </si>
  <si>
    <t>GeoB 9536</t>
  </si>
  <si>
    <t>GeoB 9537</t>
  </si>
  <si>
    <t>GeoB 9538</t>
  </si>
  <si>
    <t>GeoB 9539</t>
  </si>
  <si>
    <t>GeoB 9544</t>
  </si>
  <si>
    <t>GeoB 9545</t>
  </si>
  <si>
    <t>GeoB 9546</t>
  </si>
  <si>
    <t>Reh70-1 (sum)</t>
  </si>
  <si>
    <t>Reh71-1 (sum)</t>
  </si>
  <si>
    <t>Reh77a-1</t>
  </si>
  <si>
    <t>Reh77b-1</t>
  </si>
  <si>
    <t>Reh73-2</t>
  </si>
  <si>
    <t>Reh76-5</t>
  </si>
  <si>
    <t>Reh83-1</t>
  </si>
  <si>
    <t>Reh78-2</t>
  </si>
  <si>
    <t>Reh66-2</t>
  </si>
  <si>
    <t>Reh65-1</t>
  </si>
  <si>
    <t>Reh69-1</t>
  </si>
  <si>
    <t>Reh67-3</t>
  </si>
  <si>
    <t>Reh75-1</t>
  </si>
  <si>
    <t>Reh68-3</t>
  </si>
  <si>
    <t>Reh74-1</t>
  </si>
  <si>
    <t>Reh88-1</t>
  </si>
  <si>
    <t>Reh86-1</t>
  </si>
  <si>
    <t>Reh90-1</t>
  </si>
  <si>
    <t>Reh89-2</t>
  </si>
  <si>
    <t>Reh5845  (sum)</t>
  </si>
  <si>
    <t>Reh5847-1</t>
  </si>
  <si>
    <t>Reh572-2</t>
  </si>
  <si>
    <t>Reh570</t>
  </si>
  <si>
    <t>Reh577-1 (sum)</t>
  </si>
  <si>
    <t>Reh560-1</t>
  </si>
  <si>
    <t>Reh575-6</t>
  </si>
  <si>
    <t>Reh566-3</t>
  </si>
  <si>
    <t>Reh561</t>
  </si>
  <si>
    <t>Reh576-3</t>
  </si>
  <si>
    <t>Reh564-2</t>
  </si>
  <si>
    <t>Reh565-1</t>
  </si>
  <si>
    <t>Reh569-3</t>
  </si>
  <si>
    <t>Reh574-2</t>
  </si>
  <si>
    <t>Reh562-5</t>
  </si>
  <si>
    <t>L21213</t>
  </si>
  <si>
    <t>L21214</t>
  </si>
  <si>
    <t>L21219</t>
  </si>
  <si>
    <t>L21227</t>
  </si>
  <si>
    <t>KM1</t>
  </si>
  <si>
    <t>KM2</t>
  </si>
  <si>
    <t>KM3</t>
  </si>
  <si>
    <t>KM5</t>
  </si>
  <si>
    <t>KMDA2</t>
  </si>
  <si>
    <t>KMDA4</t>
  </si>
  <si>
    <t>KMDB6</t>
  </si>
  <si>
    <t>KMDC9</t>
  </si>
  <si>
    <t>KMDC10</t>
  </si>
  <si>
    <t>KMDC11</t>
  </si>
  <si>
    <t>KMDD14</t>
  </si>
  <si>
    <t>KMDD15</t>
  </si>
  <si>
    <t>KMDE17</t>
  </si>
  <si>
    <t>KMDE18</t>
  </si>
  <si>
    <t>KMDD19</t>
  </si>
  <si>
    <t>KMDG26</t>
  </si>
  <si>
    <t>18269-1</t>
  </si>
  <si>
    <t>18270-1</t>
  </si>
  <si>
    <t>18271-1</t>
  </si>
  <si>
    <t>18272-1</t>
  </si>
  <si>
    <t>18273-1</t>
  </si>
  <si>
    <t>18274-1</t>
  </si>
  <si>
    <t>18275-1</t>
  </si>
  <si>
    <t>18276-1</t>
  </si>
  <si>
    <t>18277-1</t>
  </si>
  <si>
    <t>18279-1</t>
  </si>
  <si>
    <t>18280-1</t>
  </si>
  <si>
    <t>18281-1</t>
  </si>
  <si>
    <t>18282-1</t>
  </si>
  <si>
    <t>18283-1</t>
  </si>
  <si>
    <t>18284-1</t>
  </si>
  <si>
    <t>18285-1</t>
  </si>
  <si>
    <t>18286-1</t>
  </si>
  <si>
    <t>18287-1</t>
  </si>
  <si>
    <t>18288-1</t>
  </si>
  <si>
    <t>18289-1</t>
  </si>
  <si>
    <t>18290-1</t>
  </si>
  <si>
    <t>18291-1</t>
  </si>
  <si>
    <t>18292-1</t>
  </si>
  <si>
    <t>18293-1</t>
  </si>
  <si>
    <t>18294-1</t>
  </si>
  <si>
    <t>18295-3</t>
  </si>
  <si>
    <t>18296-1</t>
  </si>
  <si>
    <t>18297-1</t>
  </si>
  <si>
    <t>18300-1</t>
  </si>
  <si>
    <t>18301-1</t>
  </si>
  <si>
    <t>18302-1</t>
  </si>
  <si>
    <t>18303-1</t>
  </si>
  <si>
    <t>18304-1</t>
  </si>
  <si>
    <t>18305-1</t>
  </si>
  <si>
    <t>18306-1</t>
  </si>
  <si>
    <t>18307-1</t>
  </si>
  <si>
    <t>18308-1</t>
  </si>
  <si>
    <t>18309-1</t>
  </si>
  <si>
    <t>18310-1</t>
  </si>
  <si>
    <t>18312-1</t>
  </si>
  <si>
    <t>18313-1</t>
  </si>
  <si>
    <t>18314-1</t>
  </si>
  <si>
    <t>18315-1</t>
  </si>
  <si>
    <t>18316-1</t>
  </si>
  <si>
    <t>18317-1</t>
  </si>
  <si>
    <t>18318-1</t>
  </si>
  <si>
    <t>18319-1</t>
  </si>
  <si>
    <t>18321-1</t>
  </si>
  <si>
    <t>18322-1</t>
  </si>
  <si>
    <t>KMO1</t>
  </si>
  <si>
    <t>KMO2</t>
  </si>
  <si>
    <t>KMO3</t>
  </si>
  <si>
    <t>KMO4</t>
  </si>
  <si>
    <t>KMO5</t>
  </si>
  <si>
    <t>KMO6</t>
  </si>
  <si>
    <t>KMO7</t>
  </si>
  <si>
    <t>KMO8</t>
  </si>
  <si>
    <t>KMO9</t>
  </si>
  <si>
    <t>KMO10</t>
  </si>
  <si>
    <t>KMO11</t>
  </si>
  <si>
    <t>KMO12</t>
  </si>
  <si>
    <t>KMO13</t>
  </si>
  <si>
    <t>KMO14</t>
  </si>
  <si>
    <t>KMO15</t>
  </si>
  <si>
    <t>KMO16</t>
  </si>
  <si>
    <t>KMO17</t>
  </si>
  <si>
    <t>KMO18</t>
  </si>
  <si>
    <t>KMO19</t>
  </si>
  <si>
    <t>KMO20</t>
  </si>
  <si>
    <t>KMO21</t>
  </si>
  <si>
    <t>KMO22</t>
  </si>
  <si>
    <t>KMO23</t>
  </si>
  <si>
    <t>KMO24</t>
  </si>
  <si>
    <t>KMO25</t>
  </si>
  <si>
    <t>KMO26</t>
  </si>
  <si>
    <t>KMO27</t>
  </si>
  <si>
    <t>KMO28</t>
  </si>
  <si>
    <t>KMO29</t>
  </si>
  <si>
    <t>KMO30</t>
  </si>
  <si>
    <t>KMO31</t>
  </si>
  <si>
    <t>KMO32</t>
  </si>
  <si>
    <t>KMO33</t>
  </si>
  <si>
    <t>KMO34</t>
  </si>
  <si>
    <t>KMO35</t>
  </si>
  <si>
    <t>KMO36</t>
  </si>
  <si>
    <t>KMO37</t>
  </si>
  <si>
    <t>KMO38</t>
  </si>
  <si>
    <t>KMO39</t>
  </si>
  <si>
    <t>KMO40</t>
  </si>
  <si>
    <t>KMO41</t>
  </si>
  <si>
    <t>KMO42</t>
  </si>
  <si>
    <t>KMO43</t>
  </si>
  <si>
    <t>KMO44</t>
  </si>
  <si>
    <t>KMW1</t>
  </si>
  <si>
    <t>KMW2</t>
  </si>
  <si>
    <t>KMW3</t>
  </si>
  <si>
    <t>KMW4</t>
  </si>
  <si>
    <t>KMW5</t>
  </si>
  <si>
    <t>KMW6</t>
  </si>
  <si>
    <t>KMW7</t>
  </si>
  <si>
    <t>KMW8</t>
  </si>
  <si>
    <t>KMW9</t>
  </si>
  <si>
    <t>KMW10</t>
  </si>
  <si>
    <t>MC613</t>
  </si>
  <si>
    <t>MC614</t>
  </si>
  <si>
    <t>MC615</t>
  </si>
  <si>
    <t>MC616</t>
  </si>
  <si>
    <t>MC617</t>
  </si>
  <si>
    <t>MC624</t>
  </si>
  <si>
    <t>CHS</t>
  </si>
  <si>
    <t>CH3</t>
  </si>
  <si>
    <t>CH37</t>
  </si>
  <si>
    <t>CH38</t>
  </si>
  <si>
    <t>CH47</t>
  </si>
  <si>
    <t>CH50</t>
  </si>
  <si>
    <t>CH51</t>
  </si>
  <si>
    <t>CH52</t>
  </si>
  <si>
    <t>CH55</t>
  </si>
  <si>
    <t>CH56</t>
  </si>
  <si>
    <t>CH61</t>
  </si>
  <si>
    <t>CH63</t>
  </si>
  <si>
    <t>CH64</t>
  </si>
  <si>
    <t>CH67</t>
  </si>
  <si>
    <t>AN4b</t>
  </si>
  <si>
    <t>AN6b</t>
  </si>
  <si>
    <t>AN10</t>
  </si>
  <si>
    <t>AN19</t>
  </si>
  <si>
    <t>AN32</t>
  </si>
  <si>
    <t>AN33</t>
  </si>
  <si>
    <t>AN35</t>
  </si>
  <si>
    <t>AN48</t>
  </si>
  <si>
    <t>AN49</t>
  </si>
  <si>
    <t>AN54</t>
  </si>
  <si>
    <t>AN65</t>
  </si>
  <si>
    <t>AN66</t>
  </si>
  <si>
    <t>AN68</t>
  </si>
  <si>
    <t>AN71</t>
  </si>
  <si>
    <t>AN75</t>
  </si>
  <si>
    <t>AN80</t>
  </si>
  <si>
    <t>AN83</t>
  </si>
  <si>
    <t>AN85</t>
  </si>
  <si>
    <t>G5</t>
  </si>
  <si>
    <t>K3</t>
  </si>
  <si>
    <t>H18</t>
  </si>
  <si>
    <t>IB1</t>
  </si>
  <si>
    <t>Aydin et al 2011_MarMic</t>
  </si>
  <si>
    <t>IB2</t>
  </si>
  <si>
    <t>IB3</t>
  </si>
  <si>
    <t>IB4</t>
  </si>
  <si>
    <t>IB5</t>
  </si>
  <si>
    <t>IB6</t>
  </si>
  <si>
    <t>IB7</t>
  </si>
  <si>
    <t>IB8</t>
  </si>
  <si>
    <t>IB9</t>
  </si>
  <si>
    <t>IB10</t>
  </si>
  <si>
    <t>IB11</t>
  </si>
  <si>
    <t>IB12</t>
  </si>
  <si>
    <t>IB13</t>
  </si>
  <si>
    <t>Aliağa1</t>
  </si>
  <si>
    <t>Aydin et al 2015_TJFAS</t>
  </si>
  <si>
    <t>Aliağa2</t>
  </si>
  <si>
    <t>Aliağa3</t>
  </si>
  <si>
    <t>Aliağa4</t>
  </si>
  <si>
    <t>Aliağa5</t>
  </si>
  <si>
    <t>Aliağa6</t>
  </si>
  <si>
    <t>Aliağa7</t>
  </si>
  <si>
    <t>Aliağa8</t>
  </si>
  <si>
    <t>IB14</t>
  </si>
  <si>
    <t>Aydin et al 2015_MPB</t>
  </si>
  <si>
    <t>IB15</t>
  </si>
  <si>
    <t>IB16</t>
  </si>
  <si>
    <t>IB17</t>
  </si>
  <si>
    <t>IB18</t>
  </si>
  <si>
    <t>IB19</t>
  </si>
  <si>
    <t>IB20</t>
  </si>
  <si>
    <t>IB21</t>
  </si>
  <si>
    <t>IB22</t>
  </si>
  <si>
    <t>IB23</t>
  </si>
  <si>
    <t>IB24</t>
  </si>
  <si>
    <t>IB25</t>
  </si>
  <si>
    <t>GGST1</t>
  </si>
  <si>
    <t>Balkis et al 2016</t>
  </si>
  <si>
    <t>GGST2</t>
  </si>
  <si>
    <t>GGST3</t>
  </si>
  <si>
    <t>GGST4</t>
  </si>
  <si>
    <t>GGST5</t>
  </si>
  <si>
    <t>Mu</t>
  </si>
  <si>
    <t>D'Silva et al 2011</t>
  </si>
  <si>
    <t>G1</t>
  </si>
  <si>
    <t>G2</t>
  </si>
  <si>
    <t>G3</t>
  </si>
  <si>
    <t>G4</t>
  </si>
  <si>
    <t>K1</t>
  </si>
  <si>
    <t>K2</t>
  </si>
  <si>
    <t>Co</t>
  </si>
  <si>
    <t>M1</t>
  </si>
  <si>
    <t>M2</t>
  </si>
  <si>
    <t>M3</t>
  </si>
  <si>
    <t>Cn1</t>
  </si>
  <si>
    <t>Cn2</t>
  </si>
  <si>
    <t>Te</t>
  </si>
  <si>
    <t>C1</t>
  </si>
  <si>
    <t>C3</t>
  </si>
  <si>
    <t>Po</t>
  </si>
  <si>
    <t>Ko1</t>
  </si>
  <si>
    <t>Ko2</t>
  </si>
  <si>
    <t>Ko3</t>
  </si>
  <si>
    <t>Am</t>
  </si>
  <si>
    <t>Tr1</t>
  </si>
  <si>
    <t>Tr2</t>
  </si>
  <si>
    <t>VH1</t>
  </si>
  <si>
    <t>D'Silva et al 2013</t>
  </si>
  <si>
    <t>VH2</t>
  </si>
  <si>
    <t>VH3</t>
  </si>
  <si>
    <t>VH4</t>
  </si>
  <si>
    <t>VH5</t>
  </si>
  <si>
    <t>VH6</t>
  </si>
  <si>
    <t>VH7</t>
  </si>
  <si>
    <t>VH8</t>
  </si>
  <si>
    <t>VH9</t>
  </si>
  <si>
    <t>VH10</t>
  </si>
  <si>
    <t>VH11</t>
  </si>
  <si>
    <t>VH12</t>
  </si>
  <si>
    <t>VH13</t>
  </si>
  <si>
    <t>VH14</t>
  </si>
  <si>
    <t>VH15</t>
  </si>
  <si>
    <t>VH16</t>
  </si>
  <si>
    <t>VH17</t>
  </si>
  <si>
    <t>VH18</t>
  </si>
  <si>
    <t>VH19</t>
  </si>
  <si>
    <t>VH20</t>
  </si>
  <si>
    <t>VH21</t>
  </si>
  <si>
    <t>VH22</t>
  </si>
  <si>
    <t>VH23</t>
  </si>
  <si>
    <t>VH24</t>
  </si>
  <si>
    <t>5801–3</t>
  </si>
  <si>
    <t>Elshanawany R and Zonneveld KAF. (2016)</t>
  </si>
  <si>
    <t>5802–2</t>
  </si>
  <si>
    <t>5803–2</t>
  </si>
  <si>
    <t>5804–2</t>
  </si>
  <si>
    <t>5806–2</t>
  </si>
  <si>
    <t>5808–3</t>
  </si>
  <si>
    <t>5809–2</t>
  </si>
  <si>
    <t>5810–3</t>
  </si>
  <si>
    <t>5812–2</t>
  </si>
  <si>
    <t>5813–1</t>
  </si>
  <si>
    <t>5815–1</t>
  </si>
  <si>
    <t>5823–1</t>
  </si>
  <si>
    <t>5824–1</t>
  </si>
  <si>
    <t>5825–1</t>
  </si>
  <si>
    <t>5828–1</t>
  </si>
  <si>
    <t>5831–1</t>
  </si>
  <si>
    <t>5832–1</t>
  </si>
  <si>
    <t>5837–1</t>
  </si>
  <si>
    <t>5838–1</t>
  </si>
  <si>
    <t>5839–2</t>
  </si>
  <si>
    <t>5840–1</t>
  </si>
  <si>
    <t>5842–1</t>
  </si>
  <si>
    <t>5843–2</t>
  </si>
  <si>
    <t>5844–1</t>
  </si>
  <si>
    <t>JDW</t>
  </si>
  <si>
    <t>Gao et al 2018</t>
  </si>
  <si>
    <t>JDS</t>
  </si>
  <si>
    <t>LAW</t>
  </si>
  <si>
    <t>LAS</t>
  </si>
  <si>
    <t>LMW</t>
  </si>
  <si>
    <t>LMS</t>
  </si>
  <si>
    <t>LZW</t>
  </si>
  <si>
    <t>LZS</t>
  </si>
  <si>
    <t>MCW</t>
  </si>
  <si>
    <t>MCS</t>
  </si>
  <si>
    <t>HB4</t>
  </si>
  <si>
    <t>Heikkilä M et al. 2014</t>
  </si>
  <si>
    <t>HB5</t>
  </si>
  <si>
    <t>HB6</t>
  </si>
  <si>
    <t>HB7</t>
  </si>
  <si>
    <t>HB8</t>
  </si>
  <si>
    <t>HB9</t>
  </si>
  <si>
    <t>HB10</t>
  </si>
  <si>
    <t>HB11</t>
  </si>
  <si>
    <t>HB12</t>
  </si>
  <si>
    <t>HB13</t>
  </si>
  <si>
    <t>HB14</t>
  </si>
  <si>
    <t>HB3</t>
  </si>
  <si>
    <t>HB15</t>
  </si>
  <si>
    <t>B-9403</t>
  </si>
  <si>
    <t>Hessler et al. 2013</t>
  </si>
  <si>
    <t>B-9411</t>
  </si>
  <si>
    <t>B-9412</t>
  </si>
  <si>
    <t>B-9415</t>
  </si>
  <si>
    <t>B-9422</t>
  </si>
  <si>
    <t>B-9426</t>
  </si>
  <si>
    <t>B-9427</t>
  </si>
  <si>
    <t>B-9429</t>
  </si>
  <si>
    <t>B-9430</t>
  </si>
  <si>
    <t>B-9432</t>
  </si>
  <si>
    <t>B-9433</t>
  </si>
  <si>
    <t>B-9434</t>
  </si>
  <si>
    <t>B-9438</t>
  </si>
  <si>
    <t>B-9439</t>
  </si>
  <si>
    <t>B-9440</t>
  </si>
  <si>
    <t>B-9441</t>
  </si>
  <si>
    <t>B-9450</t>
  </si>
  <si>
    <t>B-9451</t>
  </si>
  <si>
    <t>B-9452</t>
  </si>
  <si>
    <t>FR10/95 GC-1</t>
  </si>
  <si>
    <t>FR10/95 GC-11</t>
  </si>
  <si>
    <t>FR10/95 GC-12</t>
  </si>
  <si>
    <t>FR10/95 GC-13</t>
  </si>
  <si>
    <t>FR10/95 GC-14</t>
  </si>
  <si>
    <t>FR10/95 GC-17</t>
  </si>
  <si>
    <t>FR10/95 GC-18</t>
  </si>
  <si>
    <t>FR10/95 GC-2</t>
  </si>
  <si>
    <t>FR10/95 GC-20</t>
  </si>
  <si>
    <t>FR10/95 GC-21</t>
  </si>
  <si>
    <t>FR10/95 GC-22</t>
  </si>
  <si>
    <t>FR10/95 GC-23</t>
  </si>
  <si>
    <t>FR10/95 GC-24</t>
  </si>
  <si>
    <t>FR10/95 GC-25</t>
  </si>
  <si>
    <t>FR10/95 GC-26</t>
  </si>
  <si>
    <t>FR10/95 GC-27</t>
  </si>
  <si>
    <t>FR10/95 GC-28</t>
  </si>
  <si>
    <t>FR10/95 GC-29</t>
  </si>
  <si>
    <t>FR10/95 GC-4</t>
  </si>
  <si>
    <t>FR10/95 GC-5</t>
  </si>
  <si>
    <t>FR10/95 GC-6</t>
  </si>
  <si>
    <t>FR10/95 GC-7</t>
  </si>
  <si>
    <t>FR10/95 GC-8</t>
  </si>
  <si>
    <t>FR10/95 GC-9</t>
  </si>
  <si>
    <t>FR2/96 GC-1</t>
  </si>
  <si>
    <t>FR2/96 GC-2</t>
  </si>
  <si>
    <t>FR2/96 GC-27</t>
  </si>
  <si>
    <t>FR2/96 GC-28</t>
  </si>
  <si>
    <t>FR2/96 GC-29</t>
  </si>
  <si>
    <t>FR2/96 GC-3</t>
  </si>
  <si>
    <t>FR2/96 GC-4</t>
  </si>
  <si>
    <t>FR2/96 GC-5</t>
  </si>
  <si>
    <t>FR2/96 GC-6</t>
  </si>
  <si>
    <t>FR2/96 GC-7</t>
  </si>
  <si>
    <t>GeoB10015-1</t>
  </si>
  <si>
    <t>GeoB10022-6</t>
  </si>
  <si>
    <t>GeoB10025-3</t>
  </si>
  <si>
    <t>GeoB10027-3</t>
  </si>
  <si>
    <t>GeoB10028-4</t>
  </si>
  <si>
    <t>GeoB10029-3</t>
  </si>
  <si>
    <t>GeoB10031-3</t>
  </si>
  <si>
    <t>GeoB10036-3</t>
  </si>
  <si>
    <t>GeoB10041-3</t>
  </si>
  <si>
    <t>GeoB10058-1</t>
  </si>
  <si>
    <t>SHI-9011</t>
  </si>
  <si>
    <t>SHI-9013</t>
  </si>
  <si>
    <t>SHI-9016</t>
  </si>
  <si>
    <t>SHI-9017</t>
  </si>
  <si>
    <t>SHI-9018</t>
  </si>
  <si>
    <t>SHI-9019</t>
  </si>
  <si>
    <t>SHI-9020</t>
  </si>
  <si>
    <t>SHI-9022</t>
  </si>
  <si>
    <t>SHI-9025</t>
  </si>
  <si>
    <t>SHI-9028</t>
  </si>
  <si>
    <t>SHI-9035</t>
  </si>
  <si>
    <t>SHI-9037</t>
  </si>
  <si>
    <t>SHI-9038</t>
  </si>
  <si>
    <t>SHI-9039</t>
  </si>
  <si>
    <t>SHI-9040</t>
  </si>
  <si>
    <t>SHI-9041</t>
  </si>
  <si>
    <t>SHI-9043</t>
  </si>
  <si>
    <t>SHI-9045</t>
  </si>
  <si>
    <t>SHI-9047</t>
  </si>
  <si>
    <t>SHI-9048</t>
  </si>
  <si>
    <t>SO189-02MC</t>
  </si>
  <si>
    <t>SO189-09MC</t>
  </si>
  <si>
    <t>SO189-101MC</t>
  </si>
  <si>
    <t>SO189-104MC</t>
  </si>
  <si>
    <t>SO189-112MC</t>
  </si>
  <si>
    <t>SO189-114MC</t>
  </si>
  <si>
    <t>SO189-118MC</t>
  </si>
  <si>
    <t>SO189-11MC</t>
  </si>
  <si>
    <t>SO189-121MC</t>
  </si>
  <si>
    <t>SO189-139MC</t>
  </si>
  <si>
    <t>SO189-146MC</t>
  </si>
  <si>
    <t>SO189-147MC</t>
  </si>
  <si>
    <t>SO189-17MC</t>
  </si>
  <si>
    <t>SO189-18MC</t>
  </si>
  <si>
    <t>SO189-27MC</t>
  </si>
  <si>
    <t>SO189-28MC</t>
  </si>
  <si>
    <t>SO189-31MC</t>
  </si>
  <si>
    <t>SO189-32MC</t>
  </si>
  <si>
    <t>SO189-34MC</t>
  </si>
  <si>
    <t>SO189-35MC</t>
  </si>
  <si>
    <t>SO189-38MC</t>
  </si>
  <si>
    <t>SO189-48MC</t>
  </si>
  <si>
    <t>SO189-52MC</t>
  </si>
  <si>
    <t>SO189-53MC</t>
  </si>
  <si>
    <t>SO189-59MC</t>
  </si>
  <si>
    <t>SO189-60MC</t>
  </si>
  <si>
    <t>SO189-64MC</t>
  </si>
  <si>
    <t>SO189-72MC</t>
  </si>
  <si>
    <t>SO189-76MC</t>
  </si>
  <si>
    <t>SO189-80MC</t>
  </si>
  <si>
    <t>SO189-84MC</t>
  </si>
  <si>
    <t>SO189-87MC</t>
  </si>
  <si>
    <t>SO189-89MC</t>
  </si>
  <si>
    <t>A0</t>
  </si>
  <si>
    <t>Liu et al 2012</t>
  </si>
  <si>
    <t>A1</t>
  </si>
  <si>
    <t>A2</t>
  </si>
  <si>
    <t>A3</t>
  </si>
  <si>
    <t>A4</t>
  </si>
  <si>
    <t>A5</t>
  </si>
  <si>
    <t>A6</t>
  </si>
  <si>
    <t>B0</t>
  </si>
  <si>
    <t>B1</t>
  </si>
  <si>
    <t>B2</t>
  </si>
  <si>
    <t>B3</t>
  </si>
  <si>
    <t>B4</t>
  </si>
  <si>
    <t>C0</t>
  </si>
  <si>
    <t>D1</t>
  </si>
  <si>
    <t>D2</t>
  </si>
  <si>
    <t>D3</t>
  </si>
  <si>
    <t>E1</t>
  </si>
  <si>
    <t>E2</t>
  </si>
  <si>
    <t>BS1</t>
  </si>
  <si>
    <t>Orlova and Morozova 2013</t>
  </si>
  <si>
    <t>BS2</t>
  </si>
  <si>
    <t>BS3</t>
  </si>
  <si>
    <t>BS4</t>
  </si>
  <si>
    <t>BS5</t>
  </si>
  <si>
    <t>BS6</t>
  </si>
  <si>
    <t>BS7</t>
  </si>
  <si>
    <t>BS8</t>
  </si>
  <si>
    <t>BS9</t>
  </si>
  <si>
    <t>BS10</t>
  </si>
  <si>
    <t>BS11</t>
  </si>
  <si>
    <t>BS12</t>
  </si>
  <si>
    <t>BS13</t>
  </si>
  <si>
    <t>BS14</t>
  </si>
  <si>
    <t>BS15</t>
  </si>
  <si>
    <t>BS16</t>
  </si>
  <si>
    <t>BS17</t>
  </si>
  <si>
    <t>BS18</t>
  </si>
  <si>
    <t>BS19</t>
  </si>
  <si>
    <t>SK1</t>
  </si>
  <si>
    <t>Pospelova and Kim, 2010</t>
  </si>
  <si>
    <t>SK2</t>
  </si>
  <si>
    <t>SK3</t>
  </si>
  <si>
    <t>SK4</t>
  </si>
  <si>
    <t>SK5</t>
  </si>
  <si>
    <t>SK6</t>
  </si>
  <si>
    <t>SK7</t>
  </si>
  <si>
    <t>SK8</t>
  </si>
  <si>
    <t>SK9</t>
  </si>
  <si>
    <t>SK10</t>
  </si>
  <si>
    <t>SK11</t>
  </si>
  <si>
    <t>SK12</t>
  </si>
  <si>
    <t>SK13</t>
  </si>
  <si>
    <t>SK14</t>
  </si>
  <si>
    <t>SK15</t>
  </si>
  <si>
    <t>SK16</t>
  </si>
  <si>
    <t>SK17</t>
  </si>
  <si>
    <t>SK18</t>
  </si>
  <si>
    <t>SK19</t>
  </si>
  <si>
    <t>SK20</t>
  </si>
  <si>
    <t>SK21</t>
  </si>
  <si>
    <t>SK22</t>
  </si>
  <si>
    <t>SK23</t>
  </si>
  <si>
    <t>mc02</t>
  </si>
  <si>
    <t>Uddandam et al 2017</t>
  </si>
  <si>
    <t>mc03</t>
  </si>
  <si>
    <t>mc07</t>
  </si>
  <si>
    <t>mc10</t>
  </si>
  <si>
    <t>mc13</t>
  </si>
  <si>
    <t>mc14</t>
  </si>
  <si>
    <t>mc17</t>
  </si>
  <si>
    <t>mc19</t>
  </si>
  <si>
    <t>mc20</t>
  </si>
  <si>
    <t>mc22</t>
  </si>
  <si>
    <t>mc23</t>
  </si>
  <si>
    <t>mc27</t>
  </si>
  <si>
    <t>mc29</t>
  </si>
  <si>
    <t>mc31</t>
  </si>
  <si>
    <t>mc32</t>
  </si>
  <si>
    <t>mc33</t>
  </si>
  <si>
    <t>mc34</t>
  </si>
  <si>
    <t>mc35</t>
  </si>
  <si>
    <t>mc36</t>
  </si>
  <si>
    <t>mc37</t>
  </si>
  <si>
    <t>mc38</t>
  </si>
  <si>
    <t>mc40</t>
  </si>
  <si>
    <t>mc39</t>
  </si>
  <si>
    <t>mc41</t>
  </si>
  <si>
    <t>mc42</t>
  </si>
  <si>
    <t>mc43</t>
  </si>
  <si>
    <t>mc44</t>
  </si>
  <si>
    <t>mc45</t>
  </si>
  <si>
    <t>mc46</t>
  </si>
  <si>
    <t>mc47</t>
  </si>
  <si>
    <t>mc48</t>
  </si>
  <si>
    <t>mc49</t>
  </si>
  <si>
    <t>mc51</t>
  </si>
  <si>
    <t>mc52</t>
  </si>
  <si>
    <t>mc53</t>
  </si>
  <si>
    <t>mc56</t>
  </si>
  <si>
    <t>mc55</t>
  </si>
  <si>
    <t>mc57</t>
  </si>
  <si>
    <t>mc59</t>
  </si>
  <si>
    <t>mc60</t>
  </si>
  <si>
    <t>mc61</t>
  </si>
  <si>
    <t>mc62</t>
  </si>
  <si>
    <t>mc64</t>
  </si>
  <si>
    <t>mc65</t>
  </si>
  <si>
    <t>mc66</t>
  </si>
  <si>
    <t>mc67</t>
  </si>
  <si>
    <t>mc68</t>
  </si>
  <si>
    <t>mc69</t>
  </si>
  <si>
    <t>mc71</t>
  </si>
  <si>
    <t>YS1</t>
  </si>
  <si>
    <t>Shin et al 2013</t>
  </si>
  <si>
    <t>YS2</t>
  </si>
  <si>
    <t>YS3</t>
  </si>
  <si>
    <t>YS4</t>
  </si>
  <si>
    <t>YS5</t>
  </si>
  <si>
    <t>YS6</t>
  </si>
  <si>
    <t>YS7</t>
  </si>
  <si>
    <t>YS8</t>
  </si>
  <si>
    <t>YS9</t>
  </si>
  <si>
    <t>YS10</t>
  </si>
  <si>
    <t>YS11</t>
  </si>
  <si>
    <t>YS12</t>
  </si>
  <si>
    <t>YS13</t>
  </si>
  <si>
    <t>YS14</t>
  </si>
  <si>
    <t>YS15</t>
  </si>
  <si>
    <t>YS16</t>
  </si>
  <si>
    <t>YS17</t>
  </si>
  <si>
    <t>YS18</t>
  </si>
  <si>
    <t>YS19</t>
  </si>
  <si>
    <t>YS20</t>
  </si>
  <si>
    <t>YS21</t>
  </si>
  <si>
    <t>YS22</t>
  </si>
  <si>
    <t>YS23</t>
  </si>
  <si>
    <t>YS24</t>
  </si>
  <si>
    <t>YS25</t>
  </si>
  <si>
    <t>YS26</t>
  </si>
  <si>
    <t>YS27</t>
  </si>
  <si>
    <t>YS28</t>
  </si>
  <si>
    <t>YS29</t>
  </si>
  <si>
    <t>YS30</t>
  </si>
  <si>
    <t>YS31</t>
  </si>
  <si>
    <t>YS32</t>
  </si>
  <si>
    <t>YS33</t>
  </si>
  <si>
    <t>YS34</t>
  </si>
  <si>
    <t>YS35</t>
  </si>
  <si>
    <t>YS36</t>
  </si>
  <si>
    <t>YS37</t>
  </si>
  <si>
    <t>YJB1</t>
  </si>
  <si>
    <t>Shin et al 2011</t>
  </si>
  <si>
    <t>YJB2</t>
  </si>
  <si>
    <t>YJB3</t>
  </si>
  <si>
    <t>YJB4</t>
  </si>
  <si>
    <t>YJB5</t>
  </si>
  <si>
    <t>YJB6</t>
  </si>
  <si>
    <t>YJB7</t>
  </si>
  <si>
    <t>YJB8</t>
  </si>
  <si>
    <t>GMB1</t>
  </si>
  <si>
    <t>GMB2</t>
  </si>
  <si>
    <t>GMB3</t>
  </si>
  <si>
    <t>06-350</t>
  </si>
  <si>
    <t>Price et al 2016</t>
  </si>
  <si>
    <t>06-352</t>
  </si>
  <si>
    <t>06-353</t>
  </si>
  <si>
    <t>06-354</t>
  </si>
  <si>
    <t>06-355</t>
  </si>
  <si>
    <t>06-357</t>
  </si>
  <si>
    <t>06-358</t>
  </si>
  <si>
    <t>06-359</t>
  </si>
  <si>
    <t>06-360</t>
  </si>
  <si>
    <t>06-344</t>
  </si>
  <si>
    <t>06-345</t>
  </si>
  <si>
    <t>06-363</t>
  </si>
  <si>
    <t>06-346</t>
  </si>
  <si>
    <t>06-347</t>
  </si>
  <si>
    <t>06-348</t>
  </si>
  <si>
    <t>06-367</t>
  </si>
  <si>
    <t>06-368</t>
  </si>
  <si>
    <t>06-369</t>
  </si>
  <si>
    <t>06-370</t>
  </si>
  <si>
    <t>06-371</t>
  </si>
  <si>
    <t>06-373</t>
  </si>
  <si>
    <t>06-374</t>
  </si>
  <si>
    <t>06-375</t>
  </si>
  <si>
    <t>06-376</t>
  </si>
  <si>
    <t>06-377</t>
  </si>
  <si>
    <t>06-378</t>
  </si>
  <si>
    <t>06-379</t>
  </si>
  <si>
    <t>06-380</t>
  </si>
  <si>
    <t>06-381</t>
  </si>
  <si>
    <t>06-382</t>
  </si>
  <si>
    <t>06-383</t>
  </si>
  <si>
    <t>06-384</t>
  </si>
  <si>
    <t>06-385</t>
  </si>
  <si>
    <t>06-386</t>
  </si>
  <si>
    <t>06-387</t>
  </si>
  <si>
    <t>06-388</t>
  </si>
  <si>
    <t>06-390</t>
  </si>
  <si>
    <t>06-392</t>
  </si>
  <si>
    <t>06-393</t>
  </si>
  <si>
    <t>06-343</t>
  </si>
  <si>
    <t>06-394</t>
  </si>
  <si>
    <t>06-395</t>
  </si>
  <si>
    <t>06-396</t>
  </si>
  <si>
    <t>06-397</t>
  </si>
  <si>
    <t>06-398</t>
  </si>
  <si>
    <t>06-399</t>
  </si>
  <si>
    <t>06-401</t>
  </si>
  <si>
    <t>06-402</t>
  </si>
  <si>
    <t>06-403</t>
  </si>
  <si>
    <t>06-404</t>
  </si>
  <si>
    <t>06-407</t>
  </si>
  <si>
    <t>06-408</t>
  </si>
  <si>
    <t>06-409</t>
  </si>
  <si>
    <t>06-412</t>
  </si>
  <si>
    <t>06-413</t>
  </si>
  <si>
    <t>06-415</t>
  </si>
  <si>
    <t>06-416</t>
  </si>
  <si>
    <t>06-419</t>
  </si>
  <si>
    <t>06-418</t>
  </si>
  <si>
    <t>06-420</t>
  </si>
  <si>
    <t>06-421</t>
  </si>
  <si>
    <t>ARKIV-269</t>
  </si>
  <si>
    <t>Mudie 1992</t>
  </si>
  <si>
    <t>ARKIV-280</t>
  </si>
  <si>
    <t>ARKIV-287</t>
  </si>
  <si>
    <t>ARKIV-296</t>
  </si>
  <si>
    <t>ARKIV-310</t>
  </si>
  <si>
    <t>ARKIV-340</t>
  </si>
  <si>
    <t>ARKIV-358</t>
  </si>
  <si>
    <t>ARKIV-365</t>
  </si>
  <si>
    <t>ARKIV-372</t>
  </si>
  <si>
    <t>ARKVI-382</t>
  </si>
  <si>
    <t>ARKIV-396</t>
  </si>
  <si>
    <t>ARKIV-423</t>
  </si>
  <si>
    <t>Fram III-1</t>
  </si>
  <si>
    <t>Fram III-7</t>
  </si>
  <si>
    <t>Fram III-9</t>
  </si>
  <si>
    <t xml:space="preserve">Fram II-4 </t>
  </si>
  <si>
    <t>CESAR 103</t>
  </si>
  <si>
    <t>85200-002</t>
  </si>
  <si>
    <t>85200-003</t>
  </si>
  <si>
    <t>88200-B1</t>
  </si>
  <si>
    <t>LSSL2001-79</t>
  </si>
  <si>
    <t>Mudie 1992 (counts)</t>
  </si>
  <si>
    <t>GoM_A3</t>
  </si>
  <si>
    <t>Price et al 2018</t>
  </si>
  <si>
    <t>GoM_A4</t>
  </si>
  <si>
    <t>GoM_A5</t>
  </si>
  <si>
    <t>GoM_C4</t>
  </si>
  <si>
    <t>GoM_C6B</t>
  </si>
  <si>
    <t>GoM_C8</t>
  </si>
  <si>
    <t>GoM_D3</t>
  </si>
  <si>
    <t>GoM_E2A</t>
  </si>
  <si>
    <t>GoM_F3</t>
  </si>
  <si>
    <t>GoM_G3</t>
  </si>
  <si>
    <t>GoM_H3</t>
  </si>
  <si>
    <t>GoM_I4</t>
  </si>
  <si>
    <t>GoM_J4</t>
  </si>
  <si>
    <t>GoM_K4</t>
  </si>
  <si>
    <t>GoM_B6</t>
  </si>
  <si>
    <t>GoM_A'2</t>
  </si>
  <si>
    <t>GoM_A'3</t>
  </si>
  <si>
    <t>GoM_A'4</t>
  </si>
  <si>
    <t>GoM_A'5</t>
  </si>
  <si>
    <t>GoM_A2</t>
  </si>
  <si>
    <t>GoM_A7</t>
  </si>
  <si>
    <t>GoM_B4</t>
  </si>
  <si>
    <t>GoM_C6C</t>
  </si>
  <si>
    <t>GoM_F0</t>
  </si>
  <si>
    <t>GoM_F6</t>
  </si>
  <si>
    <t>GoM_P6</t>
  </si>
  <si>
    <t>BC313</t>
  </si>
  <si>
    <t>Pienkowski et al 2013</t>
  </si>
  <si>
    <t>BC314</t>
  </si>
  <si>
    <t>BC315</t>
  </si>
  <si>
    <t>BC316</t>
  </si>
  <si>
    <t>BC320</t>
  </si>
  <si>
    <t>P</t>
  </si>
  <si>
    <t xml:space="preserve"> Ataxiodinium choane</t>
  </si>
  <si>
    <t xml:space="preserve"> (Atax)</t>
  </si>
  <si>
    <t xml:space="preserve"> Gonyaulax spinifera</t>
  </si>
  <si>
    <t xml:space="preserve"> Bitectatodinium spongium</t>
  </si>
  <si>
    <t xml:space="preserve"> (Bspo)</t>
  </si>
  <si>
    <t xml:space="preserve"> Unknown</t>
  </si>
  <si>
    <t xml:space="preserve"> Bitectatodinium tepikiense</t>
  </si>
  <si>
    <t xml:space="preserve"> (Btep)</t>
  </si>
  <si>
    <t xml:space="preserve"> Gonyaulax digitale</t>
  </si>
  <si>
    <t xml:space="preserve"> Dalella chathamense</t>
  </si>
  <si>
    <t xml:space="preserve"> (Dcha)</t>
  </si>
  <si>
    <t>P+</t>
  </si>
  <si>
    <t xml:space="preserve"> Cyst of Gymnodinium spp.</t>
  </si>
  <si>
    <t xml:space="preserve"> (Gymn)</t>
  </si>
  <si>
    <t xml:space="preserve"> Gymnodinium spp.</t>
  </si>
  <si>
    <t xml:space="preserve"> Impagidinium aculeatum</t>
  </si>
  <si>
    <t xml:space="preserve"> (Iacu)</t>
  </si>
  <si>
    <t xml:space="preserve"> Impagidinium pallidum</t>
  </si>
  <si>
    <t xml:space="preserve"> (Ipal)</t>
  </si>
  <si>
    <t xml:space="preserve"> Impagidinium paradoxum</t>
  </si>
  <si>
    <t xml:space="preserve"> (Ipar)</t>
  </si>
  <si>
    <t xml:space="preserve"> Impagidinium patulum</t>
  </si>
  <si>
    <t xml:space="preserve"> (Ipat)</t>
  </si>
  <si>
    <t xml:space="preserve"> Impagidinium plicatum</t>
  </si>
  <si>
    <t xml:space="preserve"> (Ipli)</t>
  </si>
  <si>
    <t xml:space="preserve"> Impagidinium sphaericum</t>
  </si>
  <si>
    <t xml:space="preserve"> (Isph)</t>
  </si>
  <si>
    <t xml:space="preserve"> Impagidinium strialatum</t>
  </si>
  <si>
    <t xml:space="preserve"> (Istr)</t>
  </si>
  <si>
    <t xml:space="preserve"> Impagidinium variaseptum</t>
  </si>
  <si>
    <t xml:space="preserve"> (Ivar)</t>
  </si>
  <si>
    <t xml:space="preserve"> Impagidinium velorum</t>
  </si>
  <si>
    <t xml:space="preserve"> (Ivel)</t>
  </si>
  <si>
    <t xml:space="preserve"> Nematosphaeropsis labyrinthus</t>
  </si>
  <si>
    <t xml:space="preserve"> (Nlab)</t>
  </si>
  <si>
    <t xml:space="preserve"> Operculodinium centrocarpum sensu Wall and Dale 1966</t>
  </si>
  <si>
    <t xml:space="preserve"> (Ocen)</t>
  </si>
  <si>
    <t xml:space="preserve"> Protoceratium reticulatum</t>
  </si>
  <si>
    <t xml:space="preserve"> Operculodinium israelianum</t>
  </si>
  <si>
    <t xml:space="preserve"> (Oisr)</t>
  </si>
  <si>
    <t xml:space="preserve"> Operculodinium janduchenei</t>
  </si>
  <si>
    <t xml:space="preserve"> (Ojan)</t>
  </si>
  <si>
    <t xml:space="preserve"> Operculodinium longispinigerum</t>
  </si>
  <si>
    <t xml:space="preserve"> (Olon)</t>
  </si>
  <si>
    <t xml:space="preserve"> Cyst of Pentapharsodinium dalei</t>
  </si>
  <si>
    <t xml:space="preserve"> (Pdal)</t>
  </si>
  <si>
    <t xml:space="preserve"> Pentapharsodinium dalei</t>
  </si>
  <si>
    <t xml:space="preserve"> Cyst of Polarella glacialis</t>
  </si>
  <si>
    <t xml:space="preserve"> (Pgla)</t>
  </si>
  <si>
    <t xml:space="preserve"> Polarella glacialis</t>
  </si>
  <si>
    <t xml:space="preserve"> Polysphaeridium zoharyi</t>
  </si>
  <si>
    <t xml:space="preserve"> (Pzoh)</t>
  </si>
  <si>
    <t xml:space="preserve"> Pyrodinium bahamense</t>
  </si>
  <si>
    <t xml:space="preserve"> Pyxidinopsis psilate</t>
  </si>
  <si>
    <t xml:space="preserve"> (Ppsi)</t>
  </si>
  <si>
    <t xml:space="preserve"> Pyxidinopsis reticulate</t>
  </si>
  <si>
    <t xml:space="preserve"> (Pret)</t>
  </si>
  <si>
    <t xml:space="preserve"> Spiniferites belerius</t>
  </si>
  <si>
    <t xml:space="preserve"> (Sbel)</t>
  </si>
  <si>
    <t xml:space="preserve"> Gonyaulax scrippsae</t>
  </si>
  <si>
    <t xml:space="preserve"> Spiniferites bulloideus</t>
  </si>
  <si>
    <t xml:space="preserve"> (Sbul)</t>
  </si>
  <si>
    <t xml:space="preserve"> Gonyaulax sp.</t>
  </si>
  <si>
    <t xml:space="preserve"> Spiniferites delicatus</t>
  </si>
  <si>
    <t xml:space="preserve"> (Sdel)</t>
  </si>
  <si>
    <t xml:space="preserve"> Spiniferites lazus</t>
  </si>
  <si>
    <t xml:space="preserve"> (Slaz)</t>
  </si>
  <si>
    <t xml:space="preserve"> Spiniferites membranaceus</t>
  </si>
  <si>
    <t xml:space="preserve"> (Smem)</t>
  </si>
  <si>
    <t xml:space="preserve"> Gonyaulax membranacea</t>
  </si>
  <si>
    <t xml:space="preserve"> Spiniferites mirabilis (includes S. hyperacanthus)</t>
  </si>
  <si>
    <t xml:space="preserve"> (Smir)</t>
  </si>
  <si>
    <t xml:space="preserve"> Spiniferites pachydermus</t>
  </si>
  <si>
    <t xml:space="preserve"> (Spac)</t>
  </si>
  <si>
    <t xml:space="preserve"> Gonyaulax ellegaardiae</t>
  </si>
  <si>
    <t xml:space="preserve"> Spiniferites ramosus</t>
  </si>
  <si>
    <t xml:space="preserve"> (Sram)</t>
  </si>
  <si>
    <t xml:space="preserve"> Spiniferites spp.</t>
  </si>
  <si>
    <t xml:space="preserve"> (Sspp)</t>
  </si>
  <si>
    <t xml:space="preserve"> Tectatodinium pellitum</t>
  </si>
  <si>
    <t xml:space="preserve"> (Tpel)</t>
  </si>
  <si>
    <t>H</t>
  </si>
  <si>
    <t xml:space="preserve"> Brigantedinium spp.</t>
  </si>
  <si>
    <t xml:space="preserve"> (Bspp)</t>
  </si>
  <si>
    <t xml:space="preserve"> Protoperidinium spp.</t>
  </si>
  <si>
    <t xml:space="preserve"> Cryodinium meridianum</t>
  </si>
  <si>
    <t xml:space="preserve"> (Cmer)</t>
  </si>
  <si>
    <t xml:space="preserve"> Dubridinium spp.</t>
  </si>
  <si>
    <t xml:space="preserve"> (Dubr)</t>
  </si>
  <si>
    <t xml:space="preserve"> Preperidinium sp.</t>
  </si>
  <si>
    <t xml:space="preserve"> Echinidinium aculeatum</t>
  </si>
  <si>
    <t xml:space="preserve"> (Eacu)</t>
  </si>
  <si>
    <t xml:space="preserve"> Echinidinium delicatum</t>
  </si>
  <si>
    <t xml:space="preserve"> (Edel)</t>
  </si>
  <si>
    <t xml:space="preserve"> Echinidinium granulatum</t>
  </si>
  <si>
    <t xml:space="preserve"> (Egra)</t>
  </si>
  <si>
    <t xml:space="preserve"> Echinidinium spp.</t>
  </si>
  <si>
    <t xml:space="preserve"> (Espp)</t>
  </si>
  <si>
    <t xml:space="preserve"> Echinidinium transparantum</t>
  </si>
  <si>
    <t xml:space="preserve"> (Etra)</t>
  </si>
  <si>
    <t xml:space="preserve"> Islandinium brevispinosum</t>
  </si>
  <si>
    <t xml:space="preserve"> (Ibre)</t>
  </si>
  <si>
    <t xml:space="preserve"> Protoperidinium haizhouense</t>
  </si>
  <si>
    <t xml:space="preserve"> Islandinium cezare</t>
  </si>
  <si>
    <t xml:space="preserve"> (Imic)</t>
  </si>
  <si>
    <t xml:space="preserve"> Islandinium minutum</t>
  </si>
  <si>
    <t xml:space="preserve"> (Imin)</t>
  </si>
  <si>
    <t xml:space="preserve"> Lejeunecysta spp.</t>
  </si>
  <si>
    <t xml:space="preserve"> (Lspp)</t>
  </si>
  <si>
    <t xml:space="preserve"> Peridinoids</t>
  </si>
  <si>
    <t xml:space="preserve"> (Peri)</t>
  </si>
  <si>
    <t xml:space="preserve"> Cyst of Polykrikos kofoidii</t>
  </si>
  <si>
    <t xml:space="preserve"> (Pkof)</t>
  </si>
  <si>
    <t xml:space="preserve"> Polykrikos kofoidii</t>
  </si>
  <si>
    <t xml:space="preserve"> Cyst of Polykrikos schwartzii</t>
  </si>
  <si>
    <t xml:space="preserve"> (Psch)</t>
  </si>
  <si>
    <t xml:space="preserve"> Polykrikos schwartzii</t>
  </si>
  <si>
    <t xml:space="preserve"> Cyst of Protoperidinium americanum</t>
  </si>
  <si>
    <t xml:space="preserve"> (Pame)</t>
  </si>
  <si>
    <t xml:space="preserve"> Protoperidinium americanum</t>
  </si>
  <si>
    <t xml:space="preserve"> Cyst of Protoperidinium nudum</t>
  </si>
  <si>
    <t xml:space="preserve"> (Pnud)</t>
  </si>
  <si>
    <t xml:space="preserve"> Protoperidinium nudum</t>
  </si>
  <si>
    <t xml:space="preserve"> Quinquecuspis concreta</t>
  </si>
  <si>
    <t xml:space="preserve"> (Qcon)</t>
  </si>
  <si>
    <t xml:space="preserve"> Protoperidinium leonis</t>
  </si>
  <si>
    <t xml:space="preserve"> Selenopemphix antarctica</t>
  </si>
  <si>
    <t xml:space="preserve"> (Sant)</t>
  </si>
  <si>
    <t xml:space="preserve"> Selenopemphix nephroides</t>
  </si>
  <si>
    <t xml:space="preserve"> (Snep)</t>
  </si>
  <si>
    <t xml:space="preserve"> Protoperidinium subinerme</t>
  </si>
  <si>
    <t xml:space="preserve"> Selenopemphix quanta</t>
  </si>
  <si>
    <t xml:space="preserve"> (Squa)</t>
  </si>
  <si>
    <t xml:space="preserve"> Protoperidinium conicum</t>
  </si>
  <si>
    <t xml:space="preserve"> Stelladinium reidii</t>
  </si>
  <si>
    <t xml:space="preserve"> (Srei)</t>
  </si>
  <si>
    <t xml:space="preserve"> Stelladinium robustum</t>
  </si>
  <si>
    <t xml:space="preserve"> (Srob)</t>
  </si>
  <si>
    <t xml:space="preserve"> Trinovantedinium applanatum</t>
  </si>
  <si>
    <t xml:space="preserve"> (Tapp)</t>
  </si>
  <si>
    <t xml:space="preserve"> Protoperidinium shanghaiense</t>
  </si>
  <si>
    <t xml:space="preserve"> Votadinium calvum</t>
  </si>
  <si>
    <t xml:space="preserve"> (Vcal)</t>
  </si>
  <si>
    <t xml:space="preserve"> Protoperidinium oblongum</t>
  </si>
  <si>
    <t xml:space="preserve"> Votadinium spinosum</t>
  </si>
  <si>
    <t xml:space="preserve"> (Vspi)</t>
  </si>
  <si>
    <t xml:space="preserve"> Protoperidinium claudicans</t>
  </si>
  <si>
    <t xml:space="preserve"> Xandarodinium xanthum</t>
  </si>
  <si>
    <t xml:space="preserve"> (Xxan)</t>
  </si>
  <si>
    <t xml:space="preserve"> Protoperidinium divaricatum</t>
  </si>
  <si>
    <t xml:space="preserve"> Nucicla umbiliphora</t>
  </si>
  <si>
    <t>(Numb)</t>
  </si>
  <si>
    <t>NBP1402_KC57</t>
  </si>
  <si>
    <t>MD04-2716</t>
  </si>
  <si>
    <t>MD11-3352</t>
  </si>
  <si>
    <t>MD12-3396</t>
  </si>
  <si>
    <t>ANT 29_P6-12</t>
  </si>
  <si>
    <t>ANT 29_P3-09</t>
  </si>
  <si>
    <t>ANT 31_R08</t>
  </si>
  <si>
    <t>ANT 31_R18</t>
  </si>
  <si>
    <t>ANT 31_R19</t>
  </si>
  <si>
    <t>ANT 32_RB02B</t>
  </si>
  <si>
    <t>ANT 33_RS78</t>
  </si>
  <si>
    <t>ANT 33_A1-10</t>
  </si>
  <si>
    <t>ANT 33_A2-02</t>
  </si>
  <si>
    <t>tot_gg</t>
  </si>
  <si>
    <t>Sant_2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</si>
</sst>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indexed="8"/>
      <name val="Calibri"/>
      <family val="2"/>
      <scheme val="minor"/>
    </font>
    <font>
      <sz val="12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6" fillId="0" borderId="0"/>
  </cellStyleXfs>
  <cellXfs count="28">
    <xf numFmtId="0" fontId="0" fillId="0" borderId="0" xfId="0"/>
    <xf numFmtId="0" fontId="2" fillId="0" borderId="1" xfId="0" applyFont="1" applyBorder="1" applyAlignment="1">
      <alignment horizontal="right" vertical="center"/>
    </xf>
    <xf numFmtId="2" fontId="2" fillId="0" borderId="1" xfId="0" applyNumberFormat="1" applyFont="1" applyBorder="1" applyAlignment="1">
      <alignment horizontal="right" vertical="center"/>
    </xf>
    <xf numFmtId="164" fontId="2" fillId="0" borderId="1" xfId="0" applyNumberFormat="1" applyFont="1" applyBorder="1" applyAlignment="1">
      <alignment horizontal="right" vertical="center"/>
    </xf>
    <xf numFmtId="0" fontId="0" fillId="0" borderId="0" xfId="0" applyAlignment="1">
      <alignment horizontal="right" vertical="center"/>
    </xf>
    <xf numFmtId="2" fontId="0" fillId="0" borderId="0" xfId="0" applyNumberFormat="1" applyAlignment="1">
      <alignment horizontal="right" vertical="center"/>
    </xf>
    <xf numFmtId="0" fontId="0" fillId="0" borderId="0" xfId="0" applyAlignment="1">
      <alignment horizontal="right"/>
    </xf>
    <xf numFmtId="49" fontId="0" fillId="0" borderId="0" xfId="0" applyNumberFormat="1" applyAlignment="1">
      <alignment horizontal="right" vertical="center"/>
    </xf>
    <xf numFmtId="2" fontId="3" fillId="0" borderId="0" xfId="0" applyNumberFormat="1" applyFont="1" applyAlignment="1">
      <alignment horizontal="right" vertical="center"/>
    </xf>
    <xf numFmtId="49" fontId="4" fillId="0" borderId="0" xfId="0" applyNumberFormat="1" applyFont="1" applyAlignment="1">
      <alignment horizontal="right" vertical="center"/>
    </xf>
    <xf numFmtId="2" fontId="5" fillId="0" borderId="0" xfId="0" applyNumberFormat="1" applyFont="1" applyAlignment="1">
      <alignment horizontal="right" vertical="center"/>
    </xf>
    <xf numFmtId="2" fontId="4" fillId="0" borderId="0" xfId="0" applyNumberFormat="1" applyFont="1" applyAlignment="1">
      <alignment horizontal="right" vertical="center"/>
    </xf>
    <xf numFmtId="0" fontId="0" fillId="0" borderId="2" xfId="0" applyBorder="1" applyAlignment="1">
      <alignment horizontal="right"/>
    </xf>
    <xf numFmtId="164" fontId="0" fillId="0" borderId="2" xfId="0" applyNumberFormat="1" applyBorder="1" applyAlignment="1">
      <alignment horizontal="right"/>
    </xf>
    <xf numFmtId="1" fontId="0" fillId="0" borderId="0" xfId="0" applyNumberFormat="1"/>
    <xf numFmtId="165" fontId="6" fillId="0" borderId="0" xfId="1" applyNumberFormat="1" applyAlignment="1">
      <alignment textRotation="90"/>
    </xf>
    <xf numFmtId="164" fontId="0" fillId="0" borderId="0" xfId="0" applyNumberFormat="1" applyAlignment="1">
      <alignment horizontal="right"/>
    </xf>
    <xf numFmtId="1" fontId="0" fillId="0" borderId="0" xfId="0" applyNumberFormat="1" applyAlignment="1">
      <alignment horizontal="right" vertical="center"/>
    </xf>
    <xf numFmtId="0" fontId="7" fillId="0" borderId="0" xfId="0" applyFont="1"/>
    <xf numFmtId="1" fontId="3" fillId="0" borderId="0" xfId="0" applyNumberFormat="1" applyFont="1" applyAlignment="1">
      <alignment horizontal="right" vertical="center"/>
    </xf>
    <xf numFmtId="1" fontId="5" fillId="0" borderId="0" xfId="0" applyNumberFormat="1" applyFont="1" applyAlignment="1">
      <alignment horizontal="right" vertical="center"/>
    </xf>
    <xf numFmtId="1" fontId="4" fillId="0" borderId="0" xfId="0" applyNumberFormat="1" applyFont="1" applyAlignment="1">
      <alignment horizontal="right" vertical="center"/>
    </xf>
    <xf numFmtId="165" fontId="0" fillId="0" borderId="0" xfId="0" applyNumberFormat="1"/>
    <xf numFmtId="0" fontId="1" fillId="0" borderId="0" xfId="0" applyFont="1"/>
    <xf numFmtId="2" fontId="0" fillId="0" borderId="0" xfId="0" applyNumberFormat="1"/>
    <xf numFmtId="0" fontId="2" fillId="0" borderId="0" xfId="0" applyFont="1" applyAlignment="1">
      <alignment horizontal="right"/>
    </xf>
    <xf numFmtId="2" fontId="2" fillId="0" borderId="0" xfId="0" applyNumberFormat="1" applyFont="1" applyAlignment="1">
      <alignment horizontal="right"/>
    </xf>
    <xf numFmtId="1" fontId="0" fillId="0" borderId="0" xfId="0" applyNumberFormat="1" applyAlignment="1">
      <alignment horizontal="right"/>
    </xf>
  </cellXfs>
  <cellStyles count="2">
    <cellStyle name="Normal" xfId="0" builtinId="0"/>
    <cellStyle name="Normal 2" xfId="1" xr:uid="{C290CC99-4722-E947-9E5B-033B995ABCC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arret et al 2019_Table" connectionId="1" xr16:uid="{7DC2EECF-4E70-1749-84E3-69338C18FABD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55361-7499-D84F-8133-B573E5D1916D}">
  <dimension ref="A1:AN104"/>
  <sheetViews>
    <sheetView tabSelected="1" workbookViewId="0">
      <selection activeCell="N15" sqref="N15"/>
    </sheetView>
  </sheetViews>
  <sheetFormatPr baseColWidth="10" defaultRowHeight="16" x14ac:dyDescent="0.2"/>
  <cols>
    <col min="1" max="1" width="16.33203125" style="6" customWidth="1"/>
    <col min="2" max="2" width="12.33203125" style="6" bestFit="1" customWidth="1"/>
    <col min="3" max="3" width="11.33203125" style="16" bestFit="1" customWidth="1"/>
    <col min="4" max="39" width="10.83203125" style="6"/>
    <col min="40" max="40" width="11.6640625" style="6" bestFit="1" customWidth="1"/>
    <col min="41" max="42" width="10.83203125" style="6"/>
    <col min="43" max="43" width="13.83203125" style="6" customWidth="1"/>
    <col min="44" max="16384" width="10.83203125" style="6"/>
  </cols>
  <sheetData>
    <row r="1" spans="1:40" s="1" customFormat="1" ht="15" x14ac:dyDescent="0.2">
      <c r="A1" s="1" t="s">
        <v>0</v>
      </c>
      <c r="B1" s="2" t="s">
        <v>1</v>
      </c>
      <c r="C1" s="3" t="s">
        <v>2</v>
      </c>
      <c r="D1" s="1" t="s">
        <v>92</v>
      </c>
      <c r="E1" s="1" t="s">
        <v>93</v>
      </c>
      <c r="F1" s="1" t="s">
        <v>94</v>
      </c>
      <c r="G1" s="1" t="s">
        <v>95</v>
      </c>
      <c r="H1" s="1" t="s">
        <v>96</v>
      </c>
      <c r="I1" s="2" t="s">
        <v>3</v>
      </c>
      <c r="J1" s="2" t="s">
        <v>4</v>
      </c>
      <c r="K1" s="2" t="s">
        <v>5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131</v>
      </c>
      <c r="S1" s="2" t="s">
        <v>12</v>
      </c>
      <c r="T1" s="2" t="s">
        <v>13</v>
      </c>
      <c r="U1" s="2" t="s">
        <v>14</v>
      </c>
      <c r="V1" s="2" t="s">
        <v>15</v>
      </c>
      <c r="W1" s="2" t="s">
        <v>16</v>
      </c>
      <c r="X1" s="2" t="s">
        <v>17</v>
      </c>
      <c r="Y1" s="2" t="s">
        <v>18</v>
      </c>
      <c r="Z1" s="2" t="s">
        <v>19</v>
      </c>
      <c r="AA1" s="2" t="s">
        <v>20</v>
      </c>
      <c r="AB1" s="2" t="s">
        <v>21</v>
      </c>
      <c r="AC1" s="2" t="s">
        <v>22</v>
      </c>
      <c r="AD1" s="2" t="s">
        <v>23</v>
      </c>
      <c r="AE1" s="2" t="s">
        <v>24</v>
      </c>
      <c r="AF1" s="2" t="s">
        <v>25</v>
      </c>
      <c r="AG1" s="2" t="s">
        <v>26</v>
      </c>
      <c r="AH1" s="2" t="s">
        <v>27</v>
      </c>
      <c r="AI1" s="2" t="s">
        <v>28</v>
      </c>
      <c r="AJ1" s="2" t="s">
        <v>29</v>
      </c>
      <c r="AK1" s="2" t="s">
        <v>3711</v>
      </c>
      <c r="AL1" s="2" t="s">
        <v>30</v>
      </c>
      <c r="AM1" s="2" t="s">
        <v>31</v>
      </c>
      <c r="AN1" s="1" t="s">
        <v>3710</v>
      </c>
    </row>
    <row r="2" spans="1:40" x14ac:dyDescent="0.2">
      <c r="A2" s="7" t="s">
        <v>53</v>
      </c>
      <c r="B2" s="5">
        <v>80.393000000000001</v>
      </c>
      <c r="C2" s="5">
        <v>-44.678829999999998</v>
      </c>
      <c r="D2" s="17">
        <v>3445</v>
      </c>
      <c r="E2" s="6">
        <v>12.170400000000001</v>
      </c>
      <c r="F2" s="6">
        <v>162</v>
      </c>
      <c r="G2" s="6">
        <v>19855</v>
      </c>
      <c r="H2" s="6">
        <v>9</v>
      </c>
      <c r="I2" s="6">
        <v>1</v>
      </c>
      <c r="J2" s="6">
        <v>3</v>
      </c>
      <c r="K2" s="6">
        <v>1</v>
      </c>
      <c r="L2" s="6">
        <v>2</v>
      </c>
      <c r="N2" s="6">
        <v>1</v>
      </c>
      <c r="T2" s="6">
        <v>1</v>
      </c>
      <c r="W2" s="6">
        <v>1</v>
      </c>
      <c r="AC2" s="6">
        <v>16</v>
      </c>
      <c r="AH2" s="6">
        <v>2</v>
      </c>
      <c r="AJ2" s="6">
        <v>8</v>
      </c>
      <c r="AL2" s="6">
        <v>4</v>
      </c>
      <c r="AN2" s="27">
        <f>SUM(I2:AL2)/F2*G2/E2</f>
        <v>402.81906394222614</v>
      </c>
    </row>
    <row r="3" spans="1:40" x14ac:dyDescent="0.2">
      <c r="A3" s="7" t="s">
        <v>52</v>
      </c>
      <c r="B3" s="8">
        <v>-74.956666999999996</v>
      </c>
      <c r="C3" s="8">
        <v>-41.602167000000001</v>
      </c>
      <c r="D3" s="19">
        <v>1609</v>
      </c>
      <c r="E3" s="6">
        <v>9.4868000000000006</v>
      </c>
      <c r="F3" s="6">
        <f>35+28</f>
        <v>63</v>
      </c>
      <c r="G3" s="6">
        <v>19855</v>
      </c>
      <c r="H3" s="6">
        <v>16</v>
      </c>
      <c r="I3" s="6">
        <v>1</v>
      </c>
      <c r="J3" s="6">
        <v>1</v>
      </c>
      <c r="K3" s="6">
        <v>2</v>
      </c>
      <c r="L3" s="6">
        <v>2</v>
      </c>
      <c r="M3" s="6">
        <v>1</v>
      </c>
      <c r="Q3" s="6">
        <v>2</v>
      </c>
      <c r="T3" s="6">
        <v>18</v>
      </c>
      <c r="U3" s="6">
        <v>9</v>
      </c>
      <c r="X3" s="6">
        <v>2</v>
      </c>
      <c r="Y3" s="6">
        <v>3</v>
      </c>
      <c r="AB3" s="6">
        <v>58</v>
      </c>
      <c r="AC3" s="6">
        <v>81</v>
      </c>
      <c r="AH3" s="6">
        <v>1</v>
      </c>
      <c r="AI3" s="6">
        <v>4</v>
      </c>
      <c r="AJ3" s="6">
        <v>2</v>
      </c>
      <c r="AL3" s="6">
        <v>13</v>
      </c>
      <c r="AN3" s="27">
        <f t="shared" ref="AN2:AN22" si="0">SUM(I3:AL3)/F3*G3/E3</f>
        <v>6644.1525099871424</v>
      </c>
    </row>
    <row r="4" spans="1:40" x14ac:dyDescent="0.2">
      <c r="A4" s="7" t="s">
        <v>51</v>
      </c>
      <c r="B4" s="5">
        <v>-75.030330000000006</v>
      </c>
      <c r="C4" s="5">
        <v>-40.93</v>
      </c>
      <c r="D4" s="17">
        <v>3055</v>
      </c>
      <c r="E4" s="6">
        <v>6.5644</v>
      </c>
      <c r="F4" s="6">
        <v>85</v>
      </c>
      <c r="G4" s="6">
        <v>19855</v>
      </c>
      <c r="H4" s="6">
        <v>9</v>
      </c>
      <c r="I4" s="6">
        <v>1</v>
      </c>
      <c r="J4" s="6">
        <v>1</v>
      </c>
      <c r="K4" s="6">
        <v>4</v>
      </c>
      <c r="L4" s="6">
        <v>3</v>
      </c>
      <c r="M4" s="6">
        <v>1</v>
      </c>
      <c r="P4" s="6">
        <v>1</v>
      </c>
      <c r="Q4" s="6">
        <v>2</v>
      </c>
      <c r="T4" s="6">
        <v>19</v>
      </c>
      <c r="U4" s="6">
        <v>11</v>
      </c>
      <c r="W4" s="6">
        <v>3</v>
      </c>
      <c r="X4" s="6">
        <v>1</v>
      </c>
      <c r="AB4" s="6">
        <v>28</v>
      </c>
      <c r="AC4" s="6">
        <v>122</v>
      </c>
      <c r="AJ4" s="6">
        <v>3</v>
      </c>
      <c r="AL4" s="6">
        <v>9</v>
      </c>
      <c r="AN4" s="27">
        <f t="shared" si="0"/>
        <v>7437.0759211002669</v>
      </c>
    </row>
    <row r="5" spans="1:40" x14ac:dyDescent="0.2">
      <c r="A5" s="7" t="s">
        <v>50</v>
      </c>
      <c r="B5" s="5">
        <v>49.82</v>
      </c>
      <c r="C5" s="5">
        <v>-43.398330000000001</v>
      </c>
      <c r="D5" s="17">
        <v>2300</v>
      </c>
      <c r="E5" s="6">
        <v>9.3351000000000006</v>
      </c>
      <c r="F5" s="6">
        <f>468+508</f>
        <v>976</v>
      </c>
      <c r="G5" s="6">
        <v>19855</v>
      </c>
      <c r="H5" s="6">
        <v>3</v>
      </c>
      <c r="I5" s="6">
        <v>11</v>
      </c>
      <c r="J5" s="6">
        <v>10</v>
      </c>
      <c r="K5" s="6">
        <v>4</v>
      </c>
      <c r="L5" s="6">
        <v>2</v>
      </c>
      <c r="O5" s="6">
        <v>2</v>
      </c>
      <c r="T5" s="6">
        <v>66</v>
      </c>
      <c r="W5" s="6">
        <v>13</v>
      </c>
      <c r="X5" s="6">
        <v>3</v>
      </c>
      <c r="AC5" s="6">
        <v>22</v>
      </c>
      <c r="AJ5" s="6">
        <v>5</v>
      </c>
      <c r="AL5" s="6">
        <v>1</v>
      </c>
      <c r="AN5" s="27">
        <f t="shared" si="0"/>
        <v>302.91159612469136</v>
      </c>
    </row>
    <row r="6" spans="1:40" x14ac:dyDescent="0.2">
      <c r="A6" s="9" t="s">
        <v>63</v>
      </c>
      <c r="B6" s="11">
        <v>-49.581699999999998</v>
      </c>
      <c r="C6" s="11">
        <v>-60.835000000000001</v>
      </c>
      <c r="D6" s="21">
        <v>2592</v>
      </c>
      <c r="E6" s="6">
        <v>6.9865000000000004</v>
      </c>
      <c r="F6" s="6">
        <v>131</v>
      </c>
      <c r="G6" s="6">
        <v>19855</v>
      </c>
      <c r="H6" s="6">
        <v>6</v>
      </c>
      <c r="AB6" s="6">
        <v>210</v>
      </c>
      <c r="AC6" s="6">
        <v>7</v>
      </c>
      <c r="AJ6" s="6">
        <v>3</v>
      </c>
      <c r="AN6" s="27">
        <f t="shared" si="0"/>
        <v>4772.6722692564663</v>
      </c>
    </row>
    <row r="7" spans="1:40" x14ac:dyDescent="0.2">
      <c r="A7" s="9" t="s">
        <v>61</v>
      </c>
      <c r="B7" s="11">
        <v>-52.2667</v>
      </c>
      <c r="C7" s="11">
        <v>-62.96</v>
      </c>
      <c r="D7" s="21">
        <v>974</v>
      </c>
      <c r="E7" s="6">
        <v>9.0949000000000009</v>
      </c>
      <c r="F7" s="6">
        <f>47+565</f>
        <v>612</v>
      </c>
      <c r="G7" s="6">
        <v>19855</v>
      </c>
      <c r="H7" s="6">
        <v>21</v>
      </c>
      <c r="T7" s="6">
        <v>1</v>
      </c>
      <c r="U7" s="6">
        <v>3</v>
      </c>
      <c r="AB7" s="6">
        <v>188</v>
      </c>
      <c r="AC7" s="6">
        <v>6</v>
      </c>
      <c r="AJ7" s="6">
        <v>4</v>
      </c>
      <c r="AN7" s="27">
        <f t="shared" si="0"/>
        <v>720.56292124358708</v>
      </c>
    </row>
    <row r="8" spans="1:40" x14ac:dyDescent="0.2">
      <c r="A8" s="9" t="s">
        <v>62</v>
      </c>
      <c r="B8" s="11">
        <v>-54.15</v>
      </c>
      <c r="C8" s="11">
        <v>-61.585000000000001</v>
      </c>
      <c r="D8" s="21">
        <v>450</v>
      </c>
      <c r="E8" s="6">
        <v>10.1729</v>
      </c>
      <c r="F8" s="6">
        <f>524+1199</f>
        <v>1723</v>
      </c>
      <c r="G8" s="6">
        <v>19855</v>
      </c>
      <c r="H8" s="6">
        <v>12</v>
      </c>
      <c r="J8" s="6">
        <v>1</v>
      </c>
      <c r="T8" s="6">
        <v>1</v>
      </c>
      <c r="AB8" s="6">
        <v>157</v>
      </c>
      <c r="AC8" s="6">
        <v>26</v>
      </c>
      <c r="AE8" s="6">
        <v>1</v>
      </c>
      <c r="AI8" s="6">
        <v>4</v>
      </c>
      <c r="AJ8" s="6">
        <v>5</v>
      </c>
      <c r="AK8" s="6">
        <v>5</v>
      </c>
      <c r="AM8" s="6">
        <v>3</v>
      </c>
      <c r="AN8" s="27">
        <f t="shared" si="0"/>
        <v>226.55300875146716</v>
      </c>
    </row>
    <row r="9" spans="1:40" x14ac:dyDescent="0.2">
      <c r="A9" s="9" t="s">
        <v>60</v>
      </c>
      <c r="B9" s="11">
        <f>-(56+(34+37/60)/60)</f>
        <v>-56.576944444444443</v>
      </c>
      <c r="C9" s="10">
        <f>-(62+(14+34/60)/60)</f>
        <v>-62.242777777777775</v>
      </c>
      <c r="D9" s="20">
        <v>3548</v>
      </c>
      <c r="E9" s="6">
        <v>7.0876000000000001</v>
      </c>
      <c r="F9" s="6">
        <v>497</v>
      </c>
      <c r="G9" s="6">
        <v>19855</v>
      </c>
      <c r="H9" s="6">
        <v>9</v>
      </c>
      <c r="J9" s="6">
        <v>3</v>
      </c>
      <c r="W9" s="6">
        <v>1</v>
      </c>
      <c r="AB9" s="6">
        <v>165</v>
      </c>
      <c r="AC9" s="6">
        <v>20</v>
      </c>
      <c r="AK9" s="6">
        <v>9</v>
      </c>
      <c r="AL9" s="6">
        <v>6</v>
      </c>
      <c r="AN9" s="27">
        <f t="shared" si="0"/>
        <v>1149.8586870849795</v>
      </c>
    </row>
    <row r="10" spans="1:40" x14ac:dyDescent="0.2">
      <c r="A10" s="9" t="s">
        <v>64</v>
      </c>
      <c r="B10" s="11">
        <v>76.377499999999998</v>
      </c>
      <c r="C10" s="11">
        <v>-69.259444444444398</v>
      </c>
      <c r="D10" s="21">
        <v>260</v>
      </c>
      <c r="E10" s="6">
        <v>8.1879000000000008</v>
      </c>
      <c r="F10" s="6">
        <f>154+185</f>
        <v>339</v>
      </c>
      <c r="G10" s="6">
        <v>19855</v>
      </c>
      <c r="H10" s="6">
        <v>5</v>
      </c>
      <c r="W10" s="6">
        <v>1</v>
      </c>
      <c r="AB10" s="6">
        <v>39</v>
      </c>
      <c r="AC10" s="6">
        <v>40</v>
      </c>
      <c r="AF10" s="6">
        <v>3</v>
      </c>
      <c r="AI10" s="6">
        <v>22</v>
      </c>
      <c r="AJ10" s="6">
        <v>37</v>
      </c>
      <c r="AK10" s="6">
        <v>2</v>
      </c>
      <c r="AL10" s="6">
        <v>20</v>
      </c>
      <c r="AM10" s="6">
        <f>253+180</f>
        <v>433</v>
      </c>
      <c r="AN10" s="27">
        <f t="shared" si="0"/>
        <v>1173.1174942981008</v>
      </c>
    </row>
    <row r="11" spans="1:40" x14ac:dyDescent="0.2">
      <c r="A11" s="9" t="s">
        <v>57</v>
      </c>
      <c r="B11" s="10">
        <v>76.179866666666669</v>
      </c>
      <c r="C11" s="10">
        <v>-67.235733333333329</v>
      </c>
      <c r="D11" s="20">
        <v>353</v>
      </c>
      <c r="E11" s="6">
        <v>7.6718000000000002</v>
      </c>
      <c r="F11" s="6">
        <f>156+354</f>
        <v>510</v>
      </c>
      <c r="G11" s="6">
        <v>19855</v>
      </c>
      <c r="H11" s="6">
        <v>4</v>
      </c>
      <c r="J11" s="6">
        <v>9</v>
      </c>
      <c r="AB11" s="6">
        <v>9</v>
      </c>
      <c r="AC11" s="6">
        <v>14</v>
      </c>
      <c r="AJ11" s="6">
        <v>35</v>
      </c>
      <c r="AK11" s="6">
        <v>8</v>
      </c>
      <c r="AL11" s="6">
        <v>2</v>
      </c>
      <c r="AM11" s="6">
        <v>10</v>
      </c>
      <c r="AN11" s="27">
        <f t="shared" si="0"/>
        <v>390.74476475853248</v>
      </c>
    </row>
    <row r="12" spans="1:40" x14ac:dyDescent="0.2">
      <c r="A12" s="9" t="s">
        <v>58</v>
      </c>
      <c r="B12" s="10">
        <v>71.282383333333328</v>
      </c>
      <c r="C12" s="10">
        <v>-67.206100000000006</v>
      </c>
      <c r="D12" s="20">
        <v>487</v>
      </c>
      <c r="E12" s="6">
        <v>6.2576000000000001</v>
      </c>
      <c r="F12" s="6">
        <f>640+344</f>
        <v>984</v>
      </c>
      <c r="G12" s="6">
        <v>19855</v>
      </c>
      <c r="H12" s="6">
        <v>12</v>
      </c>
      <c r="AB12" s="6">
        <v>4</v>
      </c>
      <c r="AC12" s="6">
        <v>25</v>
      </c>
      <c r="AF12" s="6">
        <v>5</v>
      </c>
      <c r="AI12" s="6">
        <v>1</v>
      </c>
      <c r="AJ12" s="6">
        <v>37</v>
      </c>
      <c r="AK12" s="6">
        <v>12</v>
      </c>
      <c r="AL12" s="6">
        <v>3</v>
      </c>
      <c r="AN12" s="27">
        <f t="shared" si="0"/>
        <v>280.53447982862593</v>
      </c>
    </row>
    <row r="13" spans="1:40" x14ac:dyDescent="0.2">
      <c r="A13" s="9" t="s">
        <v>56</v>
      </c>
      <c r="B13" s="10">
        <v>76.197199999999995</v>
      </c>
      <c r="C13" s="10">
        <v>-68.383633333333336</v>
      </c>
      <c r="D13" s="20">
        <v>558</v>
      </c>
      <c r="E13" s="6">
        <v>5.3465999999999996</v>
      </c>
      <c r="F13" s="6">
        <f>432+333</f>
        <v>765</v>
      </c>
      <c r="G13" s="6">
        <v>19855</v>
      </c>
      <c r="H13" s="6">
        <v>2</v>
      </c>
      <c r="U13" s="6">
        <v>1</v>
      </c>
      <c r="AB13" s="6">
        <v>5</v>
      </c>
      <c r="AC13" s="6">
        <v>37</v>
      </c>
      <c r="AI13" s="6">
        <v>3</v>
      </c>
      <c r="AJ13" s="6">
        <v>58</v>
      </c>
      <c r="AK13" s="6">
        <v>21</v>
      </c>
      <c r="AL13" s="6">
        <v>5</v>
      </c>
      <c r="AN13" s="27">
        <f t="shared" si="0"/>
        <v>631.0650296602887</v>
      </c>
    </row>
    <row r="14" spans="1:40" x14ac:dyDescent="0.2">
      <c r="A14" s="9" t="s">
        <v>55</v>
      </c>
      <c r="B14" s="10">
        <v>77.184033333333332</v>
      </c>
      <c r="C14" s="10">
        <v>-67.437802777777776</v>
      </c>
      <c r="D14" s="20">
        <v>311</v>
      </c>
      <c r="E14" s="6">
        <v>7.8516000000000004</v>
      </c>
      <c r="F14" s="6">
        <f>1128+12+41+33+34+50+48+39+41+46+34+32+40+34+35+35+36+46+40+30+34+46+48+38+34+34+35+33+35+33+37+54+40</f>
        <v>2335</v>
      </c>
      <c r="G14" s="6">
        <v>19855</v>
      </c>
      <c r="H14" s="6">
        <v>1</v>
      </c>
      <c r="J14" s="6">
        <v>2</v>
      </c>
      <c r="O14" s="6">
        <v>1</v>
      </c>
      <c r="AB14" s="6">
        <v>14</v>
      </c>
      <c r="AC14" s="6">
        <v>27</v>
      </c>
      <c r="AJ14" s="6">
        <v>52</v>
      </c>
      <c r="AK14" s="6">
        <v>36</v>
      </c>
      <c r="AM14" s="6">
        <v>7</v>
      </c>
      <c r="AN14" s="27">
        <f t="shared" si="0"/>
        <v>142.95480957631298</v>
      </c>
    </row>
    <row r="15" spans="1:40" x14ac:dyDescent="0.2">
      <c r="A15" s="9" t="s">
        <v>59</v>
      </c>
      <c r="B15" s="10">
        <v>67.811505555555556</v>
      </c>
      <c r="C15" s="10">
        <v>-65.999988888888893</v>
      </c>
      <c r="D15" s="20">
        <v>2689</v>
      </c>
      <c r="E15" s="6">
        <v>7.5857000000000001</v>
      </c>
      <c r="F15" s="6">
        <f>1009+2391</f>
        <v>3400</v>
      </c>
      <c r="G15" s="6">
        <v>19855</v>
      </c>
      <c r="H15" s="6">
        <v>12</v>
      </c>
      <c r="J15" s="6">
        <v>26</v>
      </c>
      <c r="U15" s="6">
        <v>6</v>
      </c>
      <c r="W15" s="6">
        <v>1</v>
      </c>
      <c r="AC15" s="6">
        <v>2</v>
      </c>
      <c r="AJ15" s="6">
        <v>15</v>
      </c>
      <c r="AN15" s="27">
        <f t="shared" si="0"/>
        <v>38.491542523122071</v>
      </c>
    </row>
    <row r="16" spans="1:40" x14ac:dyDescent="0.2">
      <c r="A16" s="4" t="s">
        <v>49</v>
      </c>
      <c r="B16" s="5">
        <v>143.88999999999999</v>
      </c>
      <c r="C16" s="5">
        <v>-64.41</v>
      </c>
      <c r="D16" s="17">
        <v>3454</v>
      </c>
      <c r="E16" s="4">
        <v>10.577</v>
      </c>
      <c r="F16" s="4">
        <v>642</v>
      </c>
      <c r="G16" s="4">
        <v>9666</v>
      </c>
      <c r="H16" s="6">
        <v>4</v>
      </c>
      <c r="J16" s="6">
        <v>12</v>
      </c>
      <c r="U16" s="6">
        <v>2</v>
      </c>
      <c r="W16" s="6">
        <v>2</v>
      </c>
      <c r="AC16" s="6">
        <v>2</v>
      </c>
      <c r="AE16" s="6">
        <v>3</v>
      </c>
      <c r="AF16" s="6">
        <v>1</v>
      </c>
      <c r="AJ16" s="6">
        <v>15</v>
      </c>
      <c r="AN16" s="27">
        <f t="shared" si="0"/>
        <v>52.66850395718447</v>
      </c>
    </row>
    <row r="17" spans="1:40" x14ac:dyDescent="0.2">
      <c r="A17" s="7" t="s">
        <v>54</v>
      </c>
      <c r="B17" s="5">
        <v>140.42617000000001</v>
      </c>
      <c r="C17" s="5">
        <v>-66.413319999999999</v>
      </c>
      <c r="D17" s="17">
        <v>1017</v>
      </c>
      <c r="E17" s="6">
        <v>1.1292</v>
      </c>
      <c r="F17" s="6">
        <v>430</v>
      </c>
      <c r="G17" s="6">
        <v>9666</v>
      </c>
      <c r="H17" s="6">
        <v>0</v>
      </c>
      <c r="AB17" s="6">
        <v>1</v>
      </c>
      <c r="AC17" s="6">
        <v>16</v>
      </c>
      <c r="AF17" s="6">
        <v>14</v>
      </c>
      <c r="AJ17" s="6">
        <v>35</v>
      </c>
      <c r="AL17" s="6">
        <v>12</v>
      </c>
      <c r="AM17" s="6">
        <v>13</v>
      </c>
      <c r="AN17" s="27">
        <f t="shared" si="0"/>
        <v>1552.7518967946028</v>
      </c>
    </row>
    <row r="18" spans="1:40" x14ac:dyDescent="0.2">
      <c r="A18" s="4" t="s">
        <v>37</v>
      </c>
      <c r="B18" s="5">
        <v>120.04900000000001</v>
      </c>
      <c r="C18" s="5">
        <v>-65.131</v>
      </c>
      <c r="D18" s="17">
        <v>2611</v>
      </c>
      <c r="E18" s="6">
        <v>13.3314</v>
      </c>
      <c r="F18" s="6">
        <f>776+1010</f>
        <v>1786</v>
      </c>
      <c r="G18" s="6">
        <v>19855</v>
      </c>
      <c r="H18" s="6">
        <f>46+34</f>
        <v>80</v>
      </c>
      <c r="I18" s="6">
        <v>3</v>
      </c>
      <c r="J18" s="6">
        <v>59</v>
      </c>
      <c r="K18" s="6">
        <v>1</v>
      </c>
      <c r="O18" s="6">
        <v>1</v>
      </c>
      <c r="Q18" s="6">
        <v>6</v>
      </c>
      <c r="T18" s="6">
        <v>5</v>
      </c>
      <c r="U18" s="6">
        <v>17</v>
      </c>
      <c r="W18" s="6">
        <v>8</v>
      </c>
      <c r="X18" s="6">
        <v>10</v>
      </c>
      <c r="Y18" s="6">
        <v>6</v>
      </c>
      <c r="AB18" s="6">
        <v>10</v>
      </c>
      <c r="AC18" s="6">
        <v>23</v>
      </c>
      <c r="AI18" s="6">
        <v>1</v>
      </c>
      <c r="AJ18" s="6">
        <v>44</v>
      </c>
      <c r="AK18" s="6">
        <v>4</v>
      </c>
      <c r="AL18" s="6">
        <v>2</v>
      </c>
      <c r="AN18" s="27">
        <f t="shared" si="0"/>
        <v>166.77950217675181</v>
      </c>
    </row>
    <row r="19" spans="1:40" x14ac:dyDescent="0.2">
      <c r="A19" s="4" t="s">
        <v>36</v>
      </c>
      <c r="B19" s="5">
        <v>120.143</v>
      </c>
      <c r="C19" s="5">
        <v>-64.819000000000003</v>
      </c>
      <c r="D19" s="17">
        <v>3012</v>
      </c>
      <c r="E19" s="6">
        <v>14.9414</v>
      </c>
      <c r="F19" s="6">
        <v>1657</v>
      </c>
      <c r="G19" s="6">
        <v>19855</v>
      </c>
      <c r="H19" s="6">
        <v>38</v>
      </c>
      <c r="I19" s="6">
        <v>3</v>
      </c>
      <c r="J19" s="6">
        <v>26</v>
      </c>
      <c r="K19" s="6">
        <v>1</v>
      </c>
      <c r="L19" s="6">
        <v>1</v>
      </c>
      <c r="U19" s="6">
        <v>10</v>
      </c>
      <c r="W19" s="6">
        <v>5</v>
      </c>
      <c r="Z19" s="6">
        <v>6</v>
      </c>
      <c r="AB19" s="6">
        <v>3</v>
      </c>
      <c r="AC19" s="6">
        <v>16</v>
      </c>
      <c r="AD19" s="6">
        <v>1</v>
      </c>
      <c r="AJ19" s="6">
        <v>7</v>
      </c>
      <c r="AN19" s="27">
        <f t="shared" si="0"/>
        <v>63.355333557008734</v>
      </c>
    </row>
    <row r="20" spans="1:40" x14ac:dyDescent="0.2">
      <c r="A20" s="4" t="s">
        <v>33</v>
      </c>
      <c r="B20" s="5">
        <v>115.04300000000001</v>
      </c>
      <c r="C20" s="5">
        <v>-64.462999999999994</v>
      </c>
      <c r="D20" s="17">
        <v>1862</v>
      </c>
      <c r="E20" s="6">
        <v>19.4438</v>
      </c>
      <c r="F20" s="6">
        <f>1248+1003</f>
        <v>2251</v>
      </c>
      <c r="G20" s="6">
        <v>19855</v>
      </c>
      <c r="H20" s="6">
        <v>9</v>
      </c>
      <c r="J20" s="6">
        <v>15</v>
      </c>
      <c r="Q20" s="6">
        <v>1</v>
      </c>
      <c r="U20" s="6">
        <v>1</v>
      </c>
      <c r="W20" s="6">
        <v>1</v>
      </c>
      <c r="AC20" s="6">
        <v>13</v>
      </c>
      <c r="AI20" s="6">
        <v>1</v>
      </c>
      <c r="AJ20" s="6">
        <v>76</v>
      </c>
      <c r="AK20" s="6">
        <v>9</v>
      </c>
      <c r="AL20" s="6">
        <v>2</v>
      </c>
      <c r="AN20" s="27">
        <f t="shared" si="0"/>
        <v>53.983397338170896</v>
      </c>
    </row>
    <row r="21" spans="1:40" x14ac:dyDescent="0.2">
      <c r="A21" s="4" t="s">
        <v>32</v>
      </c>
      <c r="B21" s="5">
        <v>115.623</v>
      </c>
      <c r="C21" s="5">
        <v>-64.471000000000004</v>
      </c>
      <c r="D21" s="17">
        <v>2161</v>
      </c>
      <c r="E21" s="6">
        <v>8.0528999999999993</v>
      </c>
      <c r="F21" s="6">
        <f>234+820</f>
        <v>1054</v>
      </c>
      <c r="G21" s="6">
        <v>19855</v>
      </c>
      <c r="H21" s="6">
        <f>6+14</f>
        <v>20</v>
      </c>
      <c r="J21" s="6">
        <f>2+8</f>
        <v>10</v>
      </c>
      <c r="Q21" s="6">
        <v>4</v>
      </c>
      <c r="T21" s="6">
        <v>1</v>
      </c>
      <c r="U21" s="6">
        <f>1+3</f>
        <v>4</v>
      </c>
      <c r="W21" s="6">
        <f>1+3</f>
        <v>4</v>
      </c>
      <c r="AB21" s="6">
        <v>5</v>
      </c>
      <c r="AC21" s="6">
        <f>5+12</f>
        <v>17</v>
      </c>
      <c r="AJ21" s="6">
        <f>59+92</f>
        <v>151</v>
      </c>
      <c r="AK21" s="6">
        <v>1</v>
      </c>
      <c r="AL21" s="6">
        <v>3</v>
      </c>
      <c r="AN21" s="27">
        <f t="shared" si="0"/>
        <v>467.85036225002028</v>
      </c>
    </row>
    <row r="22" spans="1:40" x14ac:dyDescent="0.2">
      <c r="A22" s="4" t="s">
        <v>35</v>
      </c>
      <c r="B22" s="5">
        <v>116.64</v>
      </c>
      <c r="C22" s="5">
        <v>-64.539000000000001</v>
      </c>
      <c r="D22" s="17">
        <v>2100</v>
      </c>
      <c r="E22" s="6">
        <v>16.4558</v>
      </c>
      <c r="F22" s="6">
        <v>758</v>
      </c>
      <c r="G22" s="6">
        <v>19855</v>
      </c>
      <c r="H22" s="6">
        <v>42</v>
      </c>
      <c r="I22" s="6">
        <v>2</v>
      </c>
      <c r="J22" s="6">
        <v>15</v>
      </c>
      <c r="T22" s="6">
        <v>3</v>
      </c>
      <c r="U22" s="6">
        <v>18</v>
      </c>
      <c r="W22" s="6">
        <v>3</v>
      </c>
      <c r="X22" s="6">
        <v>3</v>
      </c>
      <c r="AB22" s="6">
        <v>5</v>
      </c>
      <c r="AC22" s="6">
        <v>44</v>
      </c>
      <c r="AD22" s="6">
        <v>1</v>
      </c>
      <c r="AJ22" s="6">
        <v>105</v>
      </c>
      <c r="AL22" s="6">
        <v>2</v>
      </c>
      <c r="AM22" s="6">
        <v>1</v>
      </c>
      <c r="AN22" s="27">
        <f t="shared" si="0"/>
        <v>319.94677931682412</v>
      </c>
    </row>
    <row r="23" spans="1:40" x14ac:dyDescent="0.2">
      <c r="A23" s="4" t="s">
        <v>34</v>
      </c>
      <c r="B23" s="5">
        <v>120.04900000000001</v>
      </c>
      <c r="C23" s="5">
        <v>-65.132000000000005</v>
      </c>
      <c r="D23" s="17">
        <v>2611</v>
      </c>
      <c r="E23" s="6">
        <v>17.0534</v>
      </c>
      <c r="F23" s="6">
        <f>340+570</f>
        <v>910</v>
      </c>
      <c r="G23" s="6">
        <v>19855</v>
      </c>
      <c r="H23" s="6">
        <v>38</v>
      </c>
      <c r="J23" s="6">
        <v>12</v>
      </c>
      <c r="Q23" s="6">
        <v>5</v>
      </c>
      <c r="U23" s="6">
        <v>10</v>
      </c>
      <c r="W23" s="6">
        <v>8</v>
      </c>
      <c r="X23" s="6">
        <v>4</v>
      </c>
      <c r="AB23" s="6">
        <v>5</v>
      </c>
      <c r="AC23" s="6">
        <v>15</v>
      </c>
      <c r="AD23" s="6">
        <v>1</v>
      </c>
      <c r="AJ23" s="6">
        <v>53</v>
      </c>
      <c r="AK23" s="6">
        <v>8</v>
      </c>
      <c r="AL23" s="6">
        <v>1</v>
      </c>
      <c r="AM23" s="6">
        <v>2</v>
      </c>
      <c r="AN23" s="27">
        <f t="shared" ref="AN23:AN61" si="1">SUM(I23:AL23)/F23*G23/E23</f>
        <v>156.0908159592293</v>
      </c>
    </row>
    <row r="24" spans="1:40" x14ac:dyDescent="0.2">
      <c r="A24" s="4" t="s">
        <v>39</v>
      </c>
      <c r="B24" s="5">
        <v>120.464592</v>
      </c>
      <c r="C24" s="5">
        <v>-66.323509999999999</v>
      </c>
      <c r="D24" s="17">
        <v>450</v>
      </c>
      <c r="E24" s="6">
        <v>17.9054</v>
      </c>
      <c r="F24" s="6">
        <v>269</v>
      </c>
      <c r="G24" s="6">
        <v>19855</v>
      </c>
      <c r="H24" s="6">
        <f>3+2</f>
        <v>5</v>
      </c>
      <c r="AC24" s="6">
        <f>45+67</f>
        <v>112</v>
      </c>
      <c r="AF24" s="6">
        <v>1</v>
      </c>
      <c r="AJ24" s="6">
        <f>35+53</f>
        <v>88</v>
      </c>
      <c r="AK24" s="6">
        <v>13</v>
      </c>
      <c r="AL24" s="6">
        <f>2+7</f>
        <v>9</v>
      </c>
      <c r="AM24" s="6">
        <v>92</v>
      </c>
      <c r="AN24" s="27">
        <f>SUM(I24:AL24)/F24*G24/E24</f>
        <v>919.26017791231004</v>
      </c>
    </row>
    <row r="25" spans="1:40" x14ac:dyDescent="0.2">
      <c r="A25" s="4" t="s">
        <v>38</v>
      </c>
      <c r="B25" s="5">
        <v>120.500985</v>
      </c>
      <c r="C25" s="5">
        <v>-66.183447999999999</v>
      </c>
      <c r="D25" s="17">
        <v>537</v>
      </c>
      <c r="E25" s="6">
        <v>10.367900000000001</v>
      </c>
      <c r="F25" s="6">
        <f>84+45</f>
        <v>129</v>
      </c>
      <c r="G25" s="6">
        <v>19855</v>
      </c>
      <c r="H25" s="6">
        <f>3+2</f>
        <v>5</v>
      </c>
      <c r="J25" s="6">
        <v>1</v>
      </c>
      <c r="T25" s="6">
        <v>1</v>
      </c>
      <c r="U25" s="6">
        <v>1</v>
      </c>
      <c r="W25" s="6">
        <v>1</v>
      </c>
      <c r="AB25" s="6">
        <v>3</v>
      </c>
      <c r="AC25" s="6">
        <f xml:space="preserve"> 51 + 18</f>
        <v>69</v>
      </c>
      <c r="AJ25" s="6">
        <f>12+14</f>
        <v>26</v>
      </c>
      <c r="AK25" s="6">
        <f>24+3</f>
        <v>27</v>
      </c>
      <c r="AM25" s="6">
        <f>521+627</f>
        <v>1148</v>
      </c>
      <c r="AN25" s="27">
        <f t="shared" si="1"/>
        <v>1915.0454769046769</v>
      </c>
    </row>
    <row r="26" spans="1:40" x14ac:dyDescent="0.2">
      <c r="A26" s="4" t="s">
        <v>40</v>
      </c>
      <c r="B26" s="5">
        <v>119.86193299999999</v>
      </c>
      <c r="C26" s="5">
        <v>-66.360732999999996</v>
      </c>
      <c r="D26" s="17">
        <v>683</v>
      </c>
      <c r="E26" s="6">
        <v>7.2663000000000002</v>
      </c>
      <c r="F26" s="6">
        <f>139+197</f>
        <v>336</v>
      </c>
      <c r="G26" s="6">
        <v>19855</v>
      </c>
      <c r="H26" s="6">
        <v>2</v>
      </c>
      <c r="U26" s="6">
        <v>1</v>
      </c>
      <c r="AC26" s="6">
        <f>21+20</f>
        <v>41</v>
      </c>
      <c r="AJ26" s="6">
        <f>10+9</f>
        <v>19</v>
      </c>
      <c r="AK26" s="6">
        <v>6</v>
      </c>
      <c r="AL26" s="6">
        <f>1+3</f>
        <v>4</v>
      </c>
      <c r="AN26" s="27">
        <f t="shared" si="1"/>
        <v>577.39848275437225</v>
      </c>
    </row>
    <row r="27" spans="1:40" x14ac:dyDescent="0.2">
      <c r="A27" s="4" t="s">
        <v>41</v>
      </c>
      <c r="B27" s="5">
        <v>120.33242799999999</v>
      </c>
      <c r="C27" s="5">
        <v>-66.483756999999997</v>
      </c>
      <c r="D27" s="17">
        <v>610</v>
      </c>
      <c r="E27" s="6">
        <v>7.7054999999999998</v>
      </c>
      <c r="F27" s="6">
        <f>347+290</f>
        <v>637</v>
      </c>
      <c r="G27" s="6">
        <v>19855</v>
      </c>
      <c r="H27" s="6">
        <f>3+5</f>
        <v>8</v>
      </c>
      <c r="U27" s="6">
        <v>2</v>
      </c>
      <c r="AB27" s="6">
        <v>2</v>
      </c>
      <c r="AC27" s="6">
        <f>30+23</f>
        <v>53</v>
      </c>
      <c r="AI27" s="6">
        <v>3</v>
      </c>
      <c r="AJ27" s="6">
        <f>20+9</f>
        <v>29</v>
      </c>
      <c r="AK27" s="6">
        <f>5+14</f>
        <v>19</v>
      </c>
      <c r="AL27" s="6">
        <f>2+2</f>
        <v>4</v>
      </c>
      <c r="AN27" s="27">
        <f t="shared" si="1"/>
        <v>453.05158795522823</v>
      </c>
    </row>
    <row r="28" spans="1:40" x14ac:dyDescent="0.2">
      <c r="A28" s="4" t="s">
        <v>42</v>
      </c>
      <c r="B28" s="5">
        <v>120.503975</v>
      </c>
      <c r="C28" s="5">
        <v>-66.184844999999996</v>
      </c>
      <c r="D28" s="17">
        <v>547</v>
      </c>
      <c r="E28" s="6">
        <v>4.2106000000000003</v>
      </c>
      <c r="F28" s="6">
        <f>565+461</f>
        <v>1026</v>
      </c>
      <c r="G28" s="6">
        <v>19855</v>
      </c>
      <c r="H28" s="6">
        <f>4+2</f>
        <v>6</v>
      </c>
      <c r="U28" s="6">
        <v>2</v>
      </c>
      <c r="W28" s="6">
        <v>1</v>
      </c>
      <c r="AB28" s="6">
        <f>13+3</f>
        <v>16</v>
      </c>
      <c r="AC28" s="6">
        <f>46+35</f>
        <v>81</v>
      </c>
      <c r="AI28" s="6">
        <f>4+3</f>
        <v>7</v>
      </c>
      <c r="AJ28" s="6">
        <f>39+20</f>
        <v>59</v>
      </c>
      <c r="AK28" s="6">
        <f>10+15</f>
        <v>25</v>
      </c>
      <c r="AL28" s="6">
        <v>3</v>
      </c>
      <c r="AN28" s="27">
        <f t="shared" si="1"/>
        <v>891.6209707070866</v>
      </c>
    </row>
    <row r="29" spans="1:40" x14ac:dyDescent="0.2">
      <c r="A29" s="4" t="s">
        <v>43</v>
      </c>
      <c r="B29" s="5">
        <v>118.240037</v>
      </c>
      <c r="C29" s="5">
        <v>-66.872817999999995</v>
      </c>
      <c r="D29" s="17">
        <v>643</v>
      </c>
      <c r="E29" s="6">
        <v>15.842000000000001</v>
      </c>
      <c r="F29" s="6">
        <f>329+326</f>
        <v>655</v>
      </c>
      <c r="G29" s="6">
        <v>19855</v>
      </c>
      <c r="H29" s="6">
        <v>4</v>
      </c>
      <c r="J29" s="6">
        <v>1</v>
      </c>
      <c r="AB29" s="6">
        <f>5+2</f>
        <v>7</v>
      </c>
      <c r="AC29" s="6">
        <f>32+26</f>
        <v>58</v>
      </c>
      <c r="AI29" s="6">
        <f>3+9</f>
        <v>12</v>
      </c>
      <c r="AJ29" s="6">
        <f>16+22</f>
        <v>38</v>
      </c>
      <c r="AK29" s="6">
        <f>11+22</f>
        <v>33</v>
      </c>
      <c r="AL29" s="6">
        <v>2</v>
      </c>
      <c r="AM29" s="6">
        <v>4</v>
      </c>
      <c r="AN29" s="27">
        <f t="shared" si="1"/>
        <v>288.93192412477799</v>
      </c>
    </row>
    <row r="30" spans="1:40" x14ac:dyDescent="0.2">
      <c r="A30" s="4" t="s">
        <v>45</v>
      </c>
      <c r="B30" s="5">
        <v>118.237228</v>
      </c>
      <c r="C30" s="5">
        <v>-66.873244999999997</v>
      </c>
      <c r="D30" s="17">
        <v>646</v>
      </c>
      <c r="E30" s="6">
        <v>8.0900999999999996</v>
      </c>
      <c r="F30" s="6">
        <f>372+359</f>
        <v>731</v>
      </c>
      <c r="G30" s="6">
        <v>19855</v>
      </c>
      <c r="H30" s="6">
        <v>14</v>
      </c>
      <c r="U30" s="6">
        <v>1</v>
      </c>
      <c r="AB30" s="6">
        <f>7+6</f>
        <v>13</v>
      </c>
      <c r="AC30" s="6">
        <f>45+41</f>
        <v>86</v>
      </c>
      <c r="AI30" s="6">
        <f>4+4</f>
        <v>8</v>
      </c>
      <c r="AJ30" s="6">
        <f>25+30</f>
        <v>55</v>
      </c>
      <c r="AK30" s="6">
        <f>10+15</f>
        <v>25</v>
      </c>
      <c r="AL30" s="6">
        <v>5</v>
      </c>
      <c r="AN30" s="27">
        <f>SUM(I30:AL30)/F30*G30/E30</f>
        <v>647.97154333856656</v>
      </c>
    </row>
    <row r="31" spans="1:40" x14ac:dyDescent="0.2">
      <c r="A31" s="4" t="s">
        <v>46</v>
      </c>
      <c r="B31" s="5">
        <v>120.503467</v>
      </c>
      <c r="C31" s="5">
        <v>-66.184217000000004</v>
      </c>
      <c r="D31" s="17">
        <v>545</v>
      </c>
      <c r="E31" s="6">
        <v>16.943100000000001</v>
      </c>
      <c r="F31" s="6">
        <f>130+227</f>
        <v>357</v>
      </c>
      <c r="G31" s="6">
        <v>19855</v>
      </c>
      <c r="H31" s="6">
        <v>3</v>
      </c>
      <c r="AB31" s="6">
        <v>15</v>
      </c>
      <c r="AC31" s="6">
        <v>90</v>
      </c>
      <c r="AF31" s="6">
        <v>5</v>
      </c>
      <c r="AI31" s="6">
        <v>7</v>
      </c>
      <c r="AJ31" s="6">
        <f>32+46</f>
        <v>78</v>
      </c>
      <c r="AK31" s="6">
        <v>4</v>
      </c>
      <c r="AL31" s="6">
        <v>3</v>
      </c>
      <c r="AN31" s="27">
        <f>SUM(I31:AL31)/F31*G31/E31</f>
        <v>663.07120849886303</v>
      </c>
    </row>
    <row r="32" spans="1:40" x14ac:dyDescent="0.2">
      <c r="A32" s="4" t="s">
        <v>44</v>
      </c>
      <c r="B32" s="5">
        <v>120.50400500000001</v>
      </c>
      <c r="C32" s="5">
        <v>-66.184866999999997</v>
      </c>
      <c r="D32" s="17">
        <v>544</v>
      </c>
      <c r="E32" s="6">
        <v>2.8056000000000001</v>
      </c>
      <c r="F32" s="6">
        <f xml:space="preserve"> 270+380</f>
        <v>650</v>
      </c>
      <c r="G32" s="6">
        <v>19855</v>
      </c>
      <c r="H32" s="6">
        <v>11</v>
      </c>
      <c r="J32" s="6">
        <v>3</v>
      </c>
      <c r="T32" s="6">
        <v>2</v>
      </c>
      <c r="AA32" s="6">
        <v>2</v>
      </c>
      <c r="AB32" s="6">
        <f>9+12</f>
        <v>21</v>
      </c>
      <c r="AC32" s="6">
        <f>20+49</f>
        <v>69</v>
      </c>
      <c r="AI32" s="6">
        <f>3+2</f>
        <v>5</v>
      </c>
      <c r="AJ32" s="6">
        <f>21+40</f>
        <v>61</v>
      </c>
      <c r="AK32" s="6">
        <f>1+4</f>
        <v>5</v>
      </c>
      <c r="AL32" s="6">
        <f>15+18</f>
        <v>33</v>
      </c>
      <c r="AN32" s="27">
        <f t="shared" si="1"/>
        <v>2188.4006711851025</v>
      </c>
    </row>
    <row r="33" spans="1:40" x14ac:dyDescent="0.2">
      <c r="A33" s="4" t="s">
        <v>47</v>
      </c>
      <c r="B33" s="5">
        <v>169.078</v>
      </c>
      <c r="C33" s="5">
        <v>-76.693167000000003</v>
      </c>
      <c r="D33" s="17">
        <v>800</v>
      </c>
      <c r="E33" s="6">
        <v>3.6934</v>
      </c>
      <c r="F33" s="6">
        <f>226+165</f>
        <v>391</v>
      </c>
      <c r="G33" s="18">
        <v>18583</v>
      </c>
      <c r="H33" s="6">
        <v>0</v>
      </c>
      <c r="J33" s="6">
        <v>2</v>
      </c>
      <c r="AC33" s="6">
        <v>5</v>
      </c>
      <c r="AF33" s="6">
        <v>2</v>
      </c>
      <c r="AI33" s="6">
        <v>15</v>
      </c>
      <c r="AJ33" s="6">
        <v>2</v>
      </c>
      <c r="AK33" s="6">
        <v>71</v>
      </c>
      <c r="AL33" s="6">
        <v>2</v>
      </c>
      <c r="AM33" s="6">
        <v>2</v>
      </c>
      <c r="AN33" s="27">
        <f t="shared" si="1"/>
        <v>1273.936905771088</v>
      </c>
    </row>
    <row r="34" spans="1:40" x14ac:dyDescent="0.2">
      <c r="A34" s="4" t="s">
        <v>48</v>
      </c>
      <c r="B34" s="5">
        <v>166.08283299999999</v>
      </c>
      <c r="C34" s="5">
        <v>-74.140833000000001</v>
      </c>
      <c r="D34" s="17"/>
      <c r="E34" s="6">
        <v>1.2758</v>
      </c>
      <c r="F34" s="6">
        <v>343</v>
      </c>
      <c r="G34" s="6">
        <v>9666</v>
      </c>
      <c r="J34" s="6">
        <v>2</v>
      </c>
      <c r="AB34" s="6">
        <v>13</v>
      </c>
      <c r="AC34" s="6">
        <v>45</v>
      </c>
      <c r="AI34" s="6">
        <v>13</v>
      </c>
      <c r="AJ34" s="6">
        <v>1</v>
      </c>
      <c r="AK34" s="6">
        <v>9</v>
      </c>
      <c r="AL34" s="6">
        <v>3</v>
      </c>
      <c r="AM34" s="6">
        <v>300</v>
      </c>
      <c r="AN34" s="27">
        <f t="shared" si="1"/>
        <v>1899.627833127742</v>
      </c>
    </row>
    <row r="35" spans="1:40" x14ac:dyDescent="0.2">
      <c r="A35" s="9" t="s">
        <v>91</v>
      </c>
      <c r="B35" s="10">
        <v>168.35777777777778</v>
      </c>
      <c r="C35" s="10">
        <v>-74.995277777777801</v>
      </c>
      <c r="D35" s="20">
        <v>348.6</v>
      </c>
      <c r="E35" s="6">
        <v>6.1471</v>
      </c>
      <c r="F35" s="6">
        <f>2*840</f>
        <v>1680</v>
      </c>
      <c r="G35" s="6">
        <v>19855</v>
      </c>
      <c r="H35" s="6">
        <v>4</v>
      </c>
      <c r="J35" s="6">
        <v>3</v>
      </c>
      <c r="U35" s="6">
        <v>1</v>
      </c>
      <c r="AB35" s="6">
        <v>1</v>
      </c>
      <c r="AC35" s="6">
        <v>10</v>
      </c>
      <c r="AI35" s="6">
        <v>27</v>
      </c>
      <c r="AJ35" s="6">
        <v>15</v>
      </c>
      <c r="AK35" s="6">
        <f>2*72</f>
        <v>144</v>
      </c>
      <c r="AM35" s="6">
        <f>2*1628</f>
        <v>3256</v>
      </c>
      <c r="AN35" s="27">
        <f t="shared" ref="AN35:AN59" si="2">SUM(I35:AL35)/F35*G35/E35</f>
        <v>386.44383995240503</v>
      </c>
    </row>
    <row r="36" spans="1:40" x14ac:dyDescent="0.2">
      <c r="A36" s="9" t="s">
        <v>87</v>
      </c>
      <c r="B36" s="10">
        <v>165.04805555555555</v>
      </c>
      <c r="C36" s="10">
        <v>-75.086944444444441</v>
      </c>
      <c r="D36" s="20">
        <v>1174</v>
      </c>
      <c r="E36" s="6">
        <v>6.3146000000000004</v>
      </c>
      <c r="F36" s="6">
        <f>432+264</f>
        <v>696</v>
      </c>
      <c r="G36" s="6">
        <v>19855</v>
      </c>
      <c r="H36" s="6">
        <v>7</v>
      </c>
      <c r="AB36" s="6">
        <v>6</v>
      </c>
      <c r="AC36" s="6">
        <v>6</v>
      </c>
      <c r="AF36" s="6">
        <v>1</v>
      </c>
      <c r="AI36" s="6">
        <v>22</v>
      </c>
      <c r="AJ36" s="6">
        <v>1</v>
      </c>
      <c r="AK36" s="6">
        <v>13</v>
      </c>
      <c r="AL36" s="6">
        <v>3</v>
      </c>
      <c r="AM36" s="6">
        <f>157+144</f>
        <v>301</v>
      </c>
      <c r="AN36" s="27">
        <f t="shared" si="2"/>
        <v>234.91900361541269</v>
      </c>
    </row>
    <row r="37" spans="1:40" x14ac:dyDescent="0.2">
      <c r="A37" s="9" t="s">
        <v>90</v>
      </c>
      <c r="B37" s="10">
        <v>172.43694444444401</v>
      </c>
      <c r="C37" s="10">
        <v>-72.605000000000004</v>
      </c>
      <c r="D37" s="20">
        <v>546.20000000000005</v>
      </c>
      <c r="E37" s="6">
        <v>11.625</v>
      </c>
      <c r="F37" s="6">
        <f>2*716</f>
        <v>1432</v>
      </c>
      <c r="G37" s="6">
        <v>19855</v>
      </c>
      <c r="H37" s="6">
        <v>66</v>
      </c>
      <c r="AB37" s="6">
        <v>6</v>
      </c>
      <c r="AC37" s="6">
        <v>5</v>
      </c>
      <c r="AI37" s="6">
        <v>8</v>
      </c>
      <c r="AJ37" s="6">
        <v>7</v>
      </c>
      <c r="AK37" s="6">
        <v>27</v>
      </c>
      <c r="AM37" s="6">
        <f>2*1106</f>
        <v>2212</v>
      </c>
      <c r="AN37" s="27">
        <f t="shared" si="2"/>
        <v>63.213491920466154</v>
      </c>
    </row>
    <row r="38" spans="1:40" ht="16" customHeight="1" x14ac:dyDescent="0.2">
      <c r="A38" s="9" t="s">
        <v>89</v>
      </c>
      <c r="B38" s="10">
        <v>170.978888888889</v>
      </c>
      <c r="C38" s="10">
        <v>-73.701111111111103</v>
      </c>
      <c r="D38" s="20">
        <v>588</v>
      </c>
      <c r="E38">
        <v>7.0090000000000003</v>
      </c>
      <c r="F38" s="6">
        <f>1060+1575</f>
        <v>2635</v>
      </c>
      <c r="G38" s="6">
        <v>19855</v>
      </c>
      <c r="H38" s="6">
        <v>3</v>
      </c>
      <c r="AB38" s="6">
        <v>1</v>
      </c>
      <c r="AC38" s="6">
        <v>3</v>
      </c>
      <c r="AI38" s="6">
        <v>33</v>
      </c>
      <c r="AJ38" s="6">
        <v>5</v>
      </c>
      <c r="AK38" s="6">
        <v>24</v>
      </c>
      <c r="AM38" s="6">
        <v>148</v>
      </c>
      <c r="AN38" s="27">
        <f t="shared" si="2"/>
        <v>70.954043093956457</v>
      </c>
    </row>
    <row r="39" spans="1:40" x14ac:dyDescent="0.2">
      <c r="A39" s="9" t="s">
        <v>88</v>
      </c>
      <c r="B39" s="10">
        <v>165.88499999999999</v>
      </c>
      <c r="C39" s="10">
        <v>-77.666111111111107</v>
      </c>
      <c r="D39" s="20">
        <v>590.1</v>
      </c>
      <c r="E39">
        <v>14.0251</v>
      </c>
      <c r="F39" s="6">
        <f>638+1163</f>
        <v>1801</v>
      </c>
      <c r="G39" s="6">
        <v>19855</v>
      </c>
      <c r="H39" s="6">
        <v>2</v>
      </c>
      <c r="AB39" s="6">
        <v>1</v>
      </c>
      <c r="AC39" s="6">
        <v>4</v>
      </c>
      <c r="AI39" s="6">
        <v>43</v>
      </c>
      <c r="AJ39" s="6">
        <v>8</v>
      </c>
      <c r="AK39" s="6">
        <v>104</v>
      </c>
      <c r="AL39" s="6">
        <v>2</v>
      </c>
      <c r="AM39" s="6">
        <f>804+569</f>
        <v>1373</v>
      </c>
      <c r="AN39" s="27">
        <f t="shared" si="2"/>
        <v>127.34011174405484</v>
      </c>
    </row>
    <row r="40" spans="1:40" x14ac:dyDescent="0.2">
      <c r="A40" s="9" t="s">
        <v>86</v>
      </c>
      <c r="B40" s="10">
        <v>167.72388888888889</v>
      </c>
      <c r="C40" s="10">
        <v>-76.421111111111117</v>
      </c>
      <c r="D40" s="20">
        <v>742.8</v>
      </c>
      <c r="E40">
        <v>5.5632000000000001</v>
      </c>
      <c r="F40" s="6">
        <v>837</v>
      </c>
      <c r="G40" s="6">
        <v>19855</v>
      </c>
      <c r="H40" s="6">
        <v>0</v>
      </c>
      <c r="AI40" s="6">
        <v>67</v>
      </c>
      <c r="AJ40" s="6">
        <v>2</v>
      </c>
      <c r="AK40" s="6">
        <v>134</v>
      </c>
      <c r="AM40" s="6">
        <v>2579</v>
      </c>
      <c r="AN40" s="27">
        <f t="shared" si="2"/>
        <v>865.59711041907406</v>
      </c>
    </row>
    <row r="41" spans="1:40" x14ac:dyDescent="0.2">
      <c r="A41" s="9" t="s">
        <v>85</v>
      </c>
      <c r="B41" s="10">
        <v>174.96388888888887</v>
      </c>
      <c r="C41" s="10">
        <v>-77.126944444444433</v>
      </c>
      <c r="D41" s="20">
        <v>399.9</v>
      </c>
      <c r="E41">
        <v>7.5467000000000004</v>
      </c>
      <c r="F41" s="6">
        <v>883</v>
      </c>
      <c r="G41" s="6">
        <v>19855</v>
      </c>
      <c r="H41" s="6">
        <v>0</v>
      </c>
      <c r="S41" s="6">
        <v>1</v>
      </c>
      <c r="AJ41" s="6">
        <v>15</v>
      </c>
      <c r="AK41" s="6">
        <v>168</v>
      </c>
      <c r="AN41" s="27">
        <f t="shared" si="2"/>
        <v>548.23899763977738</v>
      </c>
    </row>
    <row r="42" spans="1:40" x14ac:dyDescent="0.2">
      <c r="A42" s="9" t="s">
        <v>84</v>
      </c>
      <c r="B42" s="10">
        <v>-165.78805555555556</v>
      </c>
      <c r="C42" s="10">
        <v>-78.171944444444449</v>
      </c>
      <c r="D42" s="20">
        <v>497.6</v>
      </c>
      <c r="E42">
        <v>7.2328000000000001</v>
      </c>
      <c r="F42" s="6">
        <v>2711</v>
      </c>
      <c r="G42" s="6">
        <v>19855</v>
      </c>
      <c r="H42" s="6">
        <v>25</v>
      </c>
      <c r="R42" s="6">
        <v>1</v>
      </c>
      <c r="AJ42" s="6">
        <v>4</v>
      </c>
      <c r="AK42" s="6">
        <v>140</v>
      </c>
      <c r="AN42" s="27">
        <f t="shared" si="2"/>
        <v>146.8256458313945</v>
      </c>
    </row>
    <row r="43" spans="1:40" x14ac:dyDescent="0.2">
      <c r="A43" s="9" t="s">
        <v>83</v>
      </c>
      <c r="B43" s="10">
        <v>-163.03888888888889</v>
      </c>
      <c r="C43" s="10">
        <v>-78.168055555555554</v>
      </c>
      <c r="D43" s="20">
        <v>678.8</v>
      </c>
      <c r="E43">
        <v>7.0570000000000004</v>
      </c>
      <c r="F43" s="6">
        <v>2240</v>
      </c>
      <c r="G43" s="6">
        <v>19855</v>
      </c>
      <c r="H43" s="6">
        <v>12</v>
      </c>
      <c r="AB43" s="6">
        <v>1</v>
      </c>
      <c r="AI43" s="6">
        <v>1</v>
      </c>
      <c r="AK43" s="6">
        <v>59</v>
      </c>
      <c r="AN43" s="27">
        <f t="shared" si="2"/>
        <v>76.618137512905122</v>
      </c>
    </row>
    <row r="44" spans="1:40" x14ac:dyDescent="0.2">
      <c r="A44" s="9" t="s">
        <v>82</v>
      </c>
      <c r="B44" s="10">
        <v>-162.67805555555555</v>
      </c>
      <c r="C44" s="10">
        <v>-77.396111111111111</v>
      </c>
      <c r="D44" s="20">
        <v>658.3</v>
      </c>
      <c r="E44">
        <v>7.9432</v>
      </c>
      <c r="F44" s="6">
        <v>1932</v>
      </c>
      <c r="G44" s="6">
        <v>19855</v>
      </c>
      <c r="H44" s="6">
        <v>3</v>
      </c>
      <c r="AK44" s="6">
        <v>51</v>
      </c>
      <c r="AN44" s="27">
        <f t="shared" si="2"/>
        <v>65.983818965587346</v>
      </c>
    </row>
    <row r="45" spans="1:40" x14ac:dyDescent="0.2">
      <c r="A45" s="9" t="s">
        <v>81</v>
      </c>
      <c r="B45" s="11">
        <v>175.12166666666667</v>
      </c>
      <c r="C45" s="11">
        <v>-74.513611111111103</v>
      </c>
      <c r="D45" s="21">
        <v>478</v>
      </c>
      <c r="E45">
        <v>9.9747000000000003</v>
      </c>
      <c r="F45" s="6">
        <v>1370</v>
      </c>
      <c r="G45" s="6">
        <v>19855</v>
      </c>
      <c r="H45" s="6">
        <v>0</v>
      </c>
      <c r="U45" s="6">
        <v>1</v>
      </c>
      <c r="AI45" s="6">
        <v>1</v>
      </c>
      <c r="AJ45" s="6">
        <v>7</v>
      </c>
      <c r="AK45" s="6">
        <v>93</v>
      </c>
      <c r="AN45" s="27">
        <f t="shared" si="2"/>
        <v>148.20049469683846</v>
      </c>
    </row>
    <row r="46" spans="1:40" x14ac:dyDescent="0.2">
      <c r="A46" s="9" t="s">
        <v>80</v>
      </c>
      <c r="B46" s="11">
        <v>174.59972222222223</v>
      </c>
      <c r="C46" s="11">
        <v>-77.269444444444403</v>
      </c>
      <c r="D46" s="21">
        <v>493.8</v>
      </c>
      <c r="E46">
        <v>12.5466</v>
      </c>
      <c r="F46" s="6">
        <f>792+882</f>
        <v>1674</v>
      </c>
      <c r="G46" s="6">
        <v>19855</v>
      </c>
      <c r="H46" s="6">
        <v>3</v>
      </c>
      <c r="U46" s="6">
        <v>1</v>
      </c>
      <c r="AC46" s="6">
        <v>3</v>
      </c>
      <c r="AK46" s="6">
        <v>113</v>
      </c>
      <c r="AL46" s="6">
        <v>2</v>
      </c>
      <c r="AN46" s="27">
        <f t="shared" si="2"/>
        <v>112.4955508754641</v>
      </c>
    </row>
    <row r="47" spans="1:40" x14ac:dyDescent="0.2">
      <c r="A47" s="9" t="s">
        <v>79</v>
      </c>
      <c r="B47" s="11">
        <v>179.85249999999999</v>
      </c>
      <c r="C47" s="11">
        <v>-77.308888888888902</v>
      </c>
      <c r="D47" s="21">
        <v>669.7</v>
      </c>
      <c r="E47">
        <v>6.9497999999999998</v>
      </c>
      <c r="F47" s="6">
        <v>1207</v>
      </c>
      <c r="G47" s="6">
        <v>19855</v>
      </c>
      <c r="H47" s="6">
        <v>2</v>
      </c>
      <c r="U47" s="6">
        <v>1</v>
      </c>
      <c r="AK47" s="6">
        <v>112</v>
      </c>
      <c r="AN47" s="27">
        <f t="shared" si="2"/>
        <v>267.46610793375038</v>
      </c>
    </row>
    <row r="48" spans="1:40" x14ac:dyDescent="0.2">
      <c r="A48" s="9" t="s">
        <v>78</v>
      </c>
      <c r="B48" s="11">
        <v>-178.900277777778</v>
      </c>
      <c r="C48" s="11">
        <v>-77.049722222222201</v>
      </c>
      <c r="D48" s="21">
        <v>628.29999999999995</v>
      </c>
      <c r="E48">
        <v>8.3415999999999997</v>
      </c>
      <c r="F48" s="6">
        <v>899</v>
      </c>
      <c r="G48" s="6">
        <v>19855</v>
      </c>
      <c r="H48" s="6">
        <v>1</v>
      </c>
      <c r="AK48" s="6">
        <v>153</v>
      </c>
      <c r="AN48" s="27">
        <f t="shared" si="2"/>
        <v>405.09069730302514</v>
      </c>
    </row>
    <row r="49" spans="1:40" x14ac:dyDescent="0.2">
      <c r="A49" s="9" t="s">
        <v>77</v>
      </c>
      <c r="B49" s="11">
        <v>-178.240277777778</v>
      </c>
      <c r="C49" s="11">
        <v>-76.713333333333296</v>
      </c>
      <c r="D49" s="21">
        <v>619</v>
      </c>
      <c r="E49" s="6">
        <v>10.7079</v>
      </c>
      <c r="F49" s="6">
        <f>462+422</f>
        <v>884</v>
      </c>
      <c r="G49" s="6">
        <v>19855</v>
      </c>
      <c r="H49" s="6">
        <v>4</v>
      </c>
      <c r="U49" s="6">
        <v>2</v>
      </c>
      <c r="W49" s="6">
        <v>1</v>
      </c>
      <c r="AC49" s="6">
        <v>13</v>
      </c>
      <c r="AD49" s="6">
        <v>1</v>
      </c>
      <c r="AK49" s="6">
        <v>118</v>
      </c>
      <c r="AL49" s="6">
        <v>8</v>
      </c>
      <c r="AN49" s="27">
        <f t="shared" si="2"/>
        <v>299.95033902951258</v>
      </c>
    </row>
    <row r="50" spans="1:40" x14ac:dyDescent="0.2">
      <c r="A50" s="9" t="s">
        <v>76</v>
      </c>
      <c r="B50" s="11">
        <v>-177.71944444444401</v>
      </c>
      <c r="C50" s="11">
        <v>-76.405277777777798</v>
      </c>
      <c r="D50" s="21">
        <v>606</v>
      </c>
      <c r="E50" s="6">
        <v>7.8146000000000004</v>
      </c>
      <c r="F50" s="6">
        <f>238+423</f>
        <v>661</v>
      </c>
      <c r="G50" s="6">
        <v>19855</v>
      </c>
      <c r="H50" s="6">
        <v>2</v>
      </c>
      <c r="J50" s="6">
        <v>1</v>
      </c>
      <c r="U50" s="6">
        <v>2</v>
      </c>
      <c r="AC50" s="6">
        <v>8</v>
      </c>
      <c r="AI50" s="6">
        <v>2</v>
      </c>
      <c r="AJ50" s="6">
        <v>2</v>
      </c>
      <c r="AK50" s="6">
        <v>180</v>
      </c>
      <c r="AL50" s="6">
        <v>5</v>
      </c>
      <c r="AN50" s="27">
        <f t="shared" si="2"/>
        <v>768.76158684007169</v>
      </c>
    </row>
    <row r="51" spans="1:40" x14ac:dyDescent="0.2">
      <c r="A51" s="9" t="s">
        <v>75</v>
      </c>
      <c r="B51" s="11">
        <v>-176.86972222222201</v>
      </c>
      <c r="C51" s="11">
        <v>-75.746666666666698</v>
      </c>
      <c r="D51" s="21">
        <v>610</v>
      </c>
      <c r="E51" s="6">
        <v>13.302300000000001</v>
      </c>
      <c r="F51" s="6">
        <f>1118+813</f>
        <v>1931</v>
      </c>
      <c r="G51" s="6">
        <v>19855</v>
      </c>
      <c r="H51" s="6">
        <v>6</v>
      </c>
      <c r="J51" s="6">
        <v>1</v>
      </c>
      <c r="Q51" s="6">
        <v>3</v>
      </c>
      <c r="U51" s="6">
        <v>10</v>
      </c>
      <c r="AB51" s="6">
        <v>3</v>
      </c>
      <c r="AC51" s="6">
        <v>8</v>
      </c>
      <c r="AJ51" s="6">
        <v>2</v>
      </c>
      <c r="AK51" s="6">
        <v>22</v>
      </c>
      <c r="AM51" s="6">
        <v>3</v>
      </c>
      <c r="AN51" s="27">
        <f t="shared" si="2"/>
        <v>37.875376585818607</v>
      </c>
    </row>
    <row r="52" spans="1:40" x14ac:dyDescent="0.2">
      <c r="A52" s="9" t="s">
        <v>74</v>
      </c>
      <c r="B52" s="11">
        <v>-128.14500000000001</v>
      </c>
      <c r="C52" s="11">
        <v>-71.898611111111094</v>
      </c>
      <c r="D52" s="21">
        <v>3463</v>
      </c>
      <c r="E52" s="6">
        <v>10.3506</v>
      </c>
      <c r="F52" s="6">
        <v>1357</v>
      </c>
      <c r="G52" s="6">
        <v>19855</v>
      </c>
      <c r="H52" s="6">
        <v>22</v>
      </c>
      <c r="J52" s="6">
        <v>13</v>
      </c>
      <c r="Q52" s="6">
        <v>1</v>
      </c>
      <c r="T52" s="6">
        <v>1</v>
      </c>
      <c r="U52" s="6">
        <v>18</v>
      </c>
      <c r="W52" s="6">
        <v>4</v>
      </c>
      <c r="AB52" s="6">
        <v>2</v>
      </c>
      <c r="AC52" s="6">
        <v>2</v>
      </c>
      <c r="AI52" s="6">
        <v>3</v>
      </c>
      <c r="AJ52" s="6">
        <v>1</v>
      </c>
      <c r="AK52" s="6">
        <v>1</v>
      </c>
      <c r="AN52" s="27">
        <f t="shared" si="2"/>
        <v>65.025297804728922</v>
      </c>
    </row>
    <row r="53" spans="1:40" x14ac:dyDescent="0.2">
      <c r="A53" s="9" t="s">
        <v>71</v>
      </c>
      <c r="B53" s="10">
        <v>164.80472222222224</v>
      </c>
      <c r="C53" s="10">
        <v>-74.935000000000002</v>
      </c>
      <c r="D53" s="20">
        <v>901.13</v>
      </c>
      <c r="E53" s="6">
        <v>7.3216999999999999</v>
      </c>
      <c r="F53" s="6">
        <f>2*977</f>
        <v>1954</v>
      </c>
      <c r="G53" s="6">
        <v>19855</v>
      </c>
      <c r="H53" s="6">
        <v>12</v>
      </c>
      <c r="I53" s="6">
        <v>1</v>
      </c>
      <c r="J53" s="6">
        <v>2</v>
      </c>
      <c r="U53" s="6">
        <v>3</v>
      </c>
      <c r="AB53" s="6">
        <v>14</v>
      </c>
      <c r="AC53" s="6">
        <v>10</v>
      </c>
      <c r="AI53" s="6">
        <v>81</v>
      </c>
      <c r="AJ53" s="6">
        <v>6</v>
      </c>
      <c r="AK53" s="6">
        <v>23</v>
      </c>
      <c r="AL53" s="6">
        <v>4</v>
      </c>
      <c r="AM53" s="6">
        <f>2*2678</f>
        <v>5356</v>
      </c>
      <c r="AN53" s="27">
        <f t="shared" si="2"/>
        <v>199.84619967545331</v>
      </c>
    </row>
    <row r="54" spans="1:40" x14ac:dyDescent="0.2">
      <c r="A54" s="9" t="s">
        <v>70</v>
      </c>
      <c r="B54" s="10">
        <v>167.80555555555557</v>
      </c>
      <c r="C54" s="10">
        <v>-74.94916666666667</v>
      </c>
      <c r="D54" s="20">
        <v>449.44</v>
      </c>
      <c r="E54" s="6">
        <v>6.3596000000000004</v>
      </c>
      <c r="F54" s="6">
        <v>924</v>
      </c>
      <c r="G54" s="6">
        <v>19855</v>
      </c>
      <c r="H54" s="6">
        <v>6</v>
      </c>
      <c r="J54" s="6">
        <v>2</v>
      </c>
      <c r="AB54" s="6">
        <v>10</v>
      </c>
      <c r="AC54" s="6">
        <v>14</v>
      </c>
      <c r="AF54" s="6">
        <v>5</v>
      </c>
      <c r="AI54" s="6">
        <v>55</v>
      </c>
      <c r="AJ54" s="6">
        <v>12</v>
      </c>
      <c r="AK54" s="6">
        <v>93</v>
      </c>
      <c r="AL54" s="6">
        <v>10</v>
      </c>
      <c r="AM54" s="6">
        <v>3024</v>
      </c>
      <c r="AN54" s="27">
        <f t="shared" si="2"/>
        <v>679.14761036183756</v>
      </c>
    </row>
    <row r="55" spans="1:40" x14ac:dyDescent="0.2">
      <c r="A55" s="9" t="s">
        <v>68</v>
      </c>
      <c r="B55" s="10">
        <v>167.00194444444443</v>
      </c>
      <c r="C55" s="10">
        <v>-75.00222222222223</v>
      </c>
      <c r="D55" s="20">
        <v>636</v>
      </c>
      <c r="E55" s="6">
        <v>6.6833</v>
      </c>
      <c r="F55" s="6">
        <f>308+396</f>
        <v>704</v>
      </c>
      <c r="G55" s="6">
        <v>19855</v>
      </c>
      <c r="H55" s="6">
        <v>2</v>
      </c>
      <c r="AB55" s="6">
        <v>20</v>
      </c>
      <c r="AC55" s="6">
        <v>8</v>
      </c>
      <c r="AI55" s="6">
        <v>94</v>
      </c>
      <c r="AJ55" s="6">
        <v>14</v>
      </c>
      <c r="AK55" s="6">
        <v>34</v>
      </c>
      <c r="AM55" s="6">
        <f>269+396</f>
        <v>665</v>
      </c>
      <c r="AN55" s="27">
        <f t="shared" si="2"/>
        <v>717.38979994912688</v>
      </c>
    </row>
    <row r="56" spans="1:40" x14ac:dyDescent="0.2">
      <c r="A56" s="9" t="s">
        <v>72</v>
      </c>
      <c r="B56" s="10">
        <v>165.99796666666666</v>
      </c>
      <c r="C56" s="10">
        <v>-75.003283333333329</v>
      </c>
      <c r="D56" s="20">
        <v>1032.06</v>
      </c>
      <c r="E56" s="6">
        <v>7.0643000000000002</v>
      </c>
      <c r="F56" s="6">
        <f>2*472</f>
        <v>944</v>
      </c>
      <c r="G56" s="6">
        <v>19855</v>
      </c>
      <c r="H56" s="6">
        <v>6</v>
      </c>
      <c r="I56" s="6">
        <v>1</v>
      </c>
      <c r="J56" s="6">
        <v>2</v>
      </c>
      <c r="U56" s="6">
        <v>5</v>
      </c>
      <c r="AB56" s="6">
        <v>10</v>
      </c>
      <c r="AC56" s="6">
        <v>6</v>
      </c>
      <c r="AI56" s="6">
        <v>82</v>
      </c>
      <c r="AJ56" s="6">
        <v>6</v>
      </c>
      <c r="AK56" s="6">
        <v>28</v>
      </c>
      <c r="AM56" s="6">
        <f>2*1212</f>
        <v>2424</v>
      </c>
      <c r="AN56" s="27">
        <f t="shared" si="2"/>
        <v>416.82791750451122</v>
      </c>
    </row>
    <row r="57" spans="1:40" x14ac:dyDescent="0.2">
      <c r="A57" s="9" t="s">
        <v>69</v>
      </c>
      <c r="B57" s="10">
        <v>167.7775</v>
      </c>
      <c r="C57" s="10">
        <v>-74.776666666666671</v>
      </c>
      <c r="D57" s="20">
        <v>585.59</v>
      </c>
      <c r="E57" s="6">
        <v>6.2598000000000003</v>
      </c>
      <c r="F57" s="6">
        <v>562</v>
      </c>
      <c r="G57" s="6">
        <v>19855</v>
      </c>
      <c r="H57" s="6">
        <v>6</v>
      </c>
      <c r="J57" s="6">
        <v>6</v>
      </c>
      <c r="U57" s="6">
        <v>12</v>
      </c>
      <c r="W57" s="6">
        <v>1</v>
      </c>
      <c r="AB57" s="6">
        <v>14</v>
      </c>
      <c r="AC57" s="6">
        <v>22</v>
      </c>
      <c r="AF57" s="6">
        <v>6</v>
      </c>
      <c r="AI57" s="6">
        <v>58</v>
      </c>
      <c r="AJ57" s="6">
        <v>10</v>
      </c>
      <c r="AK57" s="6">
        <v>71</v>
      </c>
      <c r="AM57" s="6">
        <v>1121</v>
      </c>
      <c r="AN57" s="27">
        <f t="shared" si="2"/>
        <v>1128.7639060245351</v>
      </c>
    </row>
    <row r="58" spans="1:40" x14ac:dyDescent="0.2">
      <c r="A58" s="9" t="s">
        <v>73</v>
      </c>
      <c r="B58" s="10">
        <v>165.13300000000001</v>
      </c>
      <c r="C58" s="10">
        <v>-74.784999999999997</v>
      </c>
      <c r="D58" s="20">
        <v>719.22</v>
      </c>
      <c r="E58" s="6">
        <v>8.7758000000000003</v>
      </c>
      <c r="F58" s="6">
        <f>288+428</f>
        <v>716</v>
      </c>
      <c r="G58" s="6">
        <v>19855</v>
      </c>
      <c r="H58" s="6">
        <v>14</v>
      </c>
      <c r="Q58" s="6">
        <v>1</v>
      </c>
      <c r="AB58" s="6">
        <v>30</v>
      </c>
      <c r="AC58" s="6">
        <v>14</v>
      </c>
      <c r="AI58" s="6">
        <v>23</v>
      </c>
      <c r="AJ58" s="6">
        <v>1</v>
      </c>
      <c r="AK58" s="6">
        <v>18</v>
      </c>
      <c r="AL58" s="6">
        <v>7</v>
      </c>
      <c r="AM58" s="6">
        <f>1.5*3980</f>
        <v>5970</v>
      </c>
      <c r="AN58" s="27">
        <f t="shared" si="2"/>
        <v>297.02842033469136</v>
      </c>
    </row>
    <row r="59" spans="1:40" x14ac:dyDescent="0.2">
      <c r="A59" s="9" t="s">
        <v>66</v>
      </c>
      <c r="B59" s="10">
        <v>173.18805555555556</v>
      </c>
      <c r="C59" s="10">
        <v>-74.755277777777778</v>
      </c>
      <c r="D59" s="20">
        <v>496.81</v>
      </c>
      <c r="E59" s="6">
        <v>8.0185999999999993</v>
      </c>
      <c r="F59" s="6">
        <f>230+578</f>
        <v>808</v>
      </c>
      <c r="G59" s="6">
        <v>19855</v>
      </c>
      <c r="H59" s="6">
        <v>15</v>
      </c>
      <c r="J59" s="6">
        <v>4</v>
      </c>
      <c r="W59" s="6">
        <v>1</v>
      </c>
      <c r="AB59" s="6">
        <v>11</v>
      </c>
      <c r="AC59" s="6">
        <v>6</v>
      </c>
      <c r="AK59" s="6">
        <v>108</v>
      </c>
      <c r="AN59" s="27">
        <f t="shared" si="2"/>
        <v>398.38532589946203</v>
      </c>
    </row>
    <row r="60" spans="1:40" x14ac:dyDescent="0.2">
      <c r="A60" s="9" t="s">
        <v>65</v>
      </c>
      <c r="B60" s="10">
        <v>172.3725</v>
      </c>
      <c r="C60" s="10">
        <v>-75.301111111111112</v>
      </c>
      <c r="D60" s="20">
        <v>510.8</v>
      </c>
      <c r="E60" s="6">
        <v>6.6894</v>
      </c>
      <c r="F60" s="6">
        <f>82+203</f>
        <v>285</v>
      </c>
      <c r="G60" s="6">
        <v>19855</v>
      </c>
      <c r="H60" s="6">
        <v>11</v>
      </c>
      <c r="W60" s="6">
        <v>1</v>
      </c>
      <c r="AB60" s="6">
        <v>4</v>
      </c>
      <c r="AC60" s="6">
        <v>7</v>
      </c>
      <c r="AK60" s="6">
        <v>41</v>
      </c>
      <c r="AN60" s="27">
        <f t="shared" si="1"/>
        <v>551.96778983665695</v>
      </c>
    </row>
    <row r="61" spans="1:40" x14ac:dyDescent="0.2">
      <c r="A61" s="9" t="s">
        <v>67</v>
      </c>
      <c r="B61" s="10">
        <v>165.56944444444443</v>
      </c>
      <c r="C61" s="10">
        <v>-77.588333333333324</v>
      </c>
      <c r="D61" s="20">
        <v>774</v>
      </c>
      <c r="E61" s="6">
        <v>8.2599</v>
      </c>
      <c r="F61" s="6">
        <f>192+209</f>
        <v>401</v>
      </c>
      <c r="G61" s="6">
        <v>19855</v>
      </c>
      <c r="H61" s="6">
        <v>1</v>
      </c>
      <c r="W61" s="6">
        <v>2</v>
      </c>
      <c r="AB61" s="6">
        <v>15</v>
      </c>
      <c r="AC61" s="6">
        <v>4</v>
      </c>
      <c r="AI61" s="6">
        <v>75</v>
      </c>
      <c r="AJ61" s="6">
        <v>8</v>
      </c>
      <c r="AK61" s="6">
        <v>79</v>
      </c>
      <c r="AL61" s="6">
        <v>1</v>
      </c>
      <c r="AM61" s="6">
        <f>672+1260</f>
        <v>1932</v>
      </c>
      <c r="AN61" s="27">
        <f t="shared" si="1"/>
        <v>1102.982323124138</v>
      </c>
    </row>
    <row r="62" spans="1:40" s="12" customFormat="1" x14ac:dyDescent="0.2">
      <c r="C62" s="13"/>
    </row>
    <row r="63" spans="1:40" x14ac:dyDescent="0.2">
      <c r="C63" s="6"/>
    </row>
    <row r="64" spans="1:40" customFormat="1" x14ac:dyDescent="0.2">
      <c r="A64" s="9"/>
    </row>
    <row r="65" spans="1:14" x14ac:dyDescent="0.2">
      <c r="C65" s="6"/>
    </row>
    <row r="66" spans="1:14" customFormat="1" x14ac:dyDescent="0.2"/>
    <row r="67" spans="1:14" x14ac:dyDescent="0.2">
      <c r="C67" s="6"/>
    </row>
    <row r="68" spans="1:14" x14ac:dyDescent="0.2">
      <c r="C68" s="6"/>
    </row>
    <row r="69" spans="1:14" x14ac:dyDescent="0.2">
      <c r="C69" s="6"/>
    </row>
    <row r="70" spans="1:14" x14ac:dyDescent="0.2">
      <c r="C70" s="6"/>
    </row>
    <row r="71" spans="1:14" x14ac:dyDescent="0.2">
      <c r="C71" s="6"/>
    </row>
    <row r="72" spans="1:14" x14ac:dyDescent="0.2">
      <c r="C72" s="6"/>
    </row>
    <row r="73" spans="1:14" x14ac:dyDescent="0.2">
      <c r="C73" s="6"/>
    </row>
    <row r="74" spans="1:14" x14ac:dyDescent="0.2">
      <c r="C74" s="6"/>
    </row>
    <row r="75" spans="1:14" x14ac:dyDescent="0.2">
      <c r="C75" s="6"/>
    </row>
    <row r="76" spans="1:14" x14ac:dyDescent="0.2">
      <c r="C76" s="6"/>
    </row>
    <row r="77" spans="1:14" customFormat="1" x14ac:dyDescent="0.2">
      <c r="C77" s="6"/>
      <c r="D77" s="6"/>
    </row>
    <row r="78" spans="1:14" customFormat="1" x14ac:dyDescent="0.2">
      <c r="A78" s="14"/>
      <c r="B78" s="14"/>
      <c r="C78" s="6"/>
      <c r="D78" s="6"/>
      <c r="E78" s="22"/>
      <c r="F78" s="14"/>
      <c r="G78" s="14"/>
      <c r="H78" s="14"/>
      <c r="I78" s="14"/>
      <c r="J78" s="14"/>
      <c r="K78" s="14"/>
      <c r="L78" s="14"/>
      <c r="M78" s="15"/>
      <c r="N78" s="15"/>
    </row>
    <row r="79" spans="1:14" x14ac:dyDescent="0.2">
      <c r="C79" s="6"/>
    </row>
    <row r="80" spans="1:14" x14ac:dyDescent="0.2">
      <c r="C80" s="6"/>
    </row>
    <row r="81" spans="3:3" x14ac:dyDescent="0.2">
      <c r="C81" s="6"/>
    </row>
    <row r="82" spans="3:3" x14ac:dyDescent="0.2">
      <c r="C82" s="6"/>
    </row>
    <row r="83" spans="3:3" x14ac:dyDescent="0.2">
      <c r="C83" s="6"/>
    </row>
    <row r="84" spans="3:3" x14ac:dyDescent="0.2">
      <c r="C84" s="6"/>
    </row>
    <row r="85" spans="3:3" x14ac:dyDescent="0.2">
      <c r="C85" s="6"/>
    </row>
    <row r="86" spans="3:3" x14ac:dyDescent="0.2">
      <c r="C86" s="6"/>
    </row>
    <row r="87" spans="3:3" x14ac:dyDescent="0.2">
      <c r="C87" s="6"/>
    </row>
    <row r="88" spans="3:3" x14ac:dyDescent="0.2">
      <c r="C88" s="6"/>
    </row>
    <row r="89" spans="3:3" x14ac:dyDescent="0.2">
      <c r="C89" s="6"/>
    </row>
    <row r="90" spans="3:3" x14ac:dyDescent="0.2">
      <c r="C90" s="6"/>
    </row>
    <row r="91" spans="3:3" x14ac:dyDescent="0.2">
      <c r="C91" s="6"/>
    </row>
    <row r="92" spans="3:3" x14ac:dyDescent="0.2">
      <c r="C92" s="6"/>
    </row>
    <row r="93" spans="3:3" x14ac:dyDescent="0.2">
      <c r="C93" s="6"/>
    </row>
    <row r="94" spans="3:3" x14ac:dyDescent="0.2">
      <c r="C94" s="6"/>
    </row>
    <row r="95" spans="3:3" x14ac:dyDescent="0.2">
      <c r="C95" s="6"/>
    </row>
    <row r="96" spans="3:3" x14ac:dyDescent="0.2">
      <c r="C96" s="6"/>
    </row>
    <row r="97" spans="3:3" x14ac:dyDescent="0.2">
      <c r="C97" s="6"/>
    </row>
    <row r="98" spans="3:3" x14ac:dyDescent="0.2">
      <c r="C98" s="6"/>
    </row>
    <row r="99" spans="3:3" x14ac:dyDescent="0.2">
      <c r="C99" s="6"/>
    </row>
    <row r="100" spans="3:3" x14ac:dyDescent="0.2">
      <c r="C100" s="6"/>
    </row>
    <row r="101" spans="3:3" x14ac:dyDescent="0.2">
      <c r="C101" s="6"/>
    </row>
    <row r="102" spans="3:3" x14ac:dyDescent="0.2">
      <c r="C102" s="6"/>
    </row>
    <row r="103" spans="3:3" x14ac:dyDescent="0.2">
      <c r="C103" s="6"/>
    </row>
    <row r="104" spans="3:3" x14ac:dyDescent="0.2">
      <c r="C104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A88CC-AB97-BC41-9B9F-5F052F0C88B2}">
  <dimension ref="A1:C14"/>
  <sheetViews>
    <sheetView workbookViewId="0">
      <selection activeCell="E6" sqref="E6"/>
    </sheetView>
  </sheetViews>
  <sheetFormatPr baseColWidth="10" defaultRowHeight="16" x14ac:dyDescent="0.2"/>
  <cols>
    <col min="1" max="1" width="13.6640625" bestFit="1" customWidth="1"/>
  </cols>
  <sheetData>
    <row r="1" spans="1:3" x14ac:dyDescent="0.2">
      <c r="A1" s="1" t="s">
        <v>0</v>
      </c>
      <c r="B1" s="2" t="s">
        <v>1</v>
      </c>
      <c r="C1" s="3" t="s">
        <v>2</v>
      </c>
    </row>
    <row r="2" spans="1:3" x14ac:dyDescent="0.2">
      <c r="A2" s="4" t="s">
        <v>3697</v>
      </c>
      <c r="B2" s="5">
        <v>120.464005</v>
      </c>
      <c r="C2" s="5">
        <v>-66.128867999999997</v>
      </c>
    </row>
    <row r="3" spans="1:3" x14ac:dyDescent="0.2">
      <c r="A3" s="7" t="s">
        <v>3698</v>
      </c>
      <c r="B3" s="5">
        <v>52.926670000000001</v>
      </c>
      <c r="C3" s="5">
        <v>-46.164999999999999</v>
      </c>
    </row>
    <row r="4" spans="1:3" x14ac:dyDescent="0.2">
      <c r="A4" s="7" t="s">
        <v>3699</v>
      </c>
      <c r="B4" s="5">
        <v>68.385829999999999</v>
      </c>
      <c r="C4" s="5">
        <v>-50.567169999999997</v>
      </c>
    </row>
    <row r="5" spans="1:3" x14ac:dyDescent="0.2">
      <c r="A5" s="7" t="s">
        <v>3700</v>
      </c>
      <c r="B5" s="5">
        <v>86.695170000000005</v>
      </c>
      <c r="C5" s="5">
        <v>-47.73133</v>
      </c>
    </row>
    <row r="6" spans="1:3" x14ac:dyDescent="0.2">
      <c r="A6" s="9" t="s">
        <v>3701</v>
      </c>
      <c r="B6" s="10">
        <v>75.489699999999999</v>
      </c>
      <c r="C6" s="10">
        <v>-68.909538888888889</v>
      </c>
    </row>
    <row r="7" spans="1:3" x14ac:dyDescent="0.2">
      <c r="A7" s="9" t="s">
        <v>3702</v>
      </c>
      <c r="B7" s="10">
        <v>68.011916666666664</v>
      </c>
      <c r="C7" s="10">
        <v>-67.512316666666663</v>
      </c>
    </row>
    <row r="8" spans="1:3" x14ac:dyDescent="0.2">
      <c r="A8" s="9" t="s">
        <v>3703</v>
      </c>
      <c r="B8" s="10">
        <v>165.012</v>
      </c>
      <c r="C8" s="10">
        <v>-75.003</v>
      </c>
    </row>
    <row r="9" spans="1:3" x14ac:dyDescent="0.2">
      <c r="A9" s="9" t="s">
        <v>3704</v>
      </c>
      <c r="B9" s="10">
        <v>163.76499999999999</v>
      </c>
      <c r="C9" s="10">
        <v>-74.912999999999997</v>
      </c>
    </row>
    <row r="10" spans="1:3" x14ac:dyDescent="0.2">
      <c r="A10" s="9" t="s">
        <v>3705</v>
      </c>
      <c r="B10" s="10">
        <v>170.39444444444445</v>
      </c>
      <c r="C10" s="10">
        <v>-72.254444444444445</v>
      </c>
    </row>
    <row r="11" spans="1:3" x14ac:dyDescent="0.2">
      <c r="A11" s="9" t="s">
        <v>3706</v>
      </c>
      <c r="B11" s="11">
        <v>-176.48583333333301</v>
      </c>
      <c r="C11" s="11">
        <v>-75.423333333333304</v>
      </c>
    </row>
    <row r="12" spans="1:3" x14ac:dyDescent="0.2">
      <c r="A12" s="9" t="s">
        <v>3707</v>
      </c>
      <c r="B12" s="10">
        <v>-163.66694444444443</v>
      </c>
      <c r="C12" s="10">
        <v>-78.693888888888893</v>
      </c>
    </row>
    <row r="13" spans="1:3" x14ac:dyDescent="0.2">
      <c r="A13" s="9" t="s">
        <v>3708</v>
      </c>
      <c r="B13" s="10">
        <v>-171.37305555555557</v>
      </c>
      <c r="C13" s="10">
        <v>-77.968055555555551</v>
      </c>
    </row>
    <row r="14" spans="1:3" x14ac:dyDescent="0.2">
      <c r="A14" s="9" t="s">
        <v>3709</v>
      </c>
      <c r="B14" s="10">
        <v>170.118055555556</v>
      </c>
      <c r="C14" s="10">
        <v>-74.206111111111099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43C16-2C8B-1B42-A523-E3301380CE6F}">
  <dimension ref="A1:CR3614"/>
  <sheetViews>
    <sheetView zoomScale="82" workbookViewId="0">
      <selection activeCell="B1" sqref="B1:C1048576"/>
    </sheetView>
  </sheetViews>
  <sheetFormatPr baseColWidth="10" defaultColWidth="8.83203125" defaultRowHeight="16" x14ac:dyDescent="0.2"/>
  <cols>
    <col min="1" max="1" width="13" style="24" customWidth="1"/>
    <col min="2" max="3" width="8.83203125" style="24"/>
    <col min="4" max="4" width="21.5" style="24" customWidth="1"/>
    <col min="5" max="5" width="10.83203125" style="24" customWidth="1"/>
    <col min="6" max="6" width="15.5" style="24" customWidth="1"/>
    <col min="7" max="37" width="9.33203125" style="24" bestFit="1" customWidth="1"/>
    <col min="38" max="38" width="9.5" style="24" bestFit="1" customWidth="1"/>
    <col min="39" max="49" width="9.33203125" style="24" bestFit="1" customWidth="1"/>
    <col min="50" max="50" width="9.6640625" style="24" bestFit="1" customWidth="1"/>
    <col min="51" max="96" width="9.33203125" style="24" bestFit="1" customWidth="1"/>
    <col min="97" max="16384" width="8.83203125" style="24"/>
  </cols>
  <sheetData>
    <row r="1" spans="1:96" s="23" customFormat="1" x14ac:dyDescent="0.2">
      <c r="A1" s="23" t="s">
        <v>0</v>
      </c>
      <c r="B1" s="23" t="s">
        <v>1</v>
      </c>
      <c r="C1" s="23" t="s">
        <v>2</v>
      </c>
      <c r="D1" s="23" t="s">
        <v>97</v>
      </c>
      <c r="E1" s="23" t="s">
        <v>98</v>
      </c>
      <c r="F1" s="23" t="s">
        <v>99</v>
      </c>
      <c r="G1" s="23" t="s">
        <v>100</v>
      </c>
      <c r="H1" s="23" t="s">
        <v>10</v>
      </c>
      <c r="I1" s="23" t="s">
        <v>101</v>
      </c>
      <c r="J1" s="23" t="s">
        <v>102</v>
      </c>
      <c r="K1" s="23" t="s">
        <v>3</v>
      </c>
      <c r="L1" s="23" t="s">
        <v>103</v>
      </c>
      <c r="M1" s="23" t="s">
        <v>4</v>
      </c>
      <c r="N1" s="23" t="s">
        <v>5</v>
      </c>
      <c r="O1" s="23" t="s">
        <v>6</v>
      </c>
      <c r="P1" s="23" t="s">
        <v>7</v>
      </c>
      <c r="Q1" s="23" t="s">
        <v>8</v>
      </c>
      <c r="R1" s="23" t="s">
        <v>104</v>
      </c>
      <c r="S1" s="23" t="s">
        <v>9</v>
      </c>
      <c r="T1" s="23" t="s">
        <v>105</v>
      </c>
      <c r="U1" s="23" t="s">
        <v>106</v>
      </c>
      <c r="V1" s="23" t="s">
        <v>11</v>
      </c>
      <c r="W1" s="23" t="s">
        <v>107</v>
      </c>
      <c r="X1" s="23" t="s">
        <v>13</v>
      </c>
      <c r="Y1" s="23" t="s">
        <v>108</v>
      </c>
      <c r="Z1" s="23" t="s">
        <v>109</v>
      </c>
      <c r="AA1" s="23" t="s">
        <v>14</v>
      </c>
      <c r="AB1" s="23" t="s">
        <v>110</v>
      </c>
      <c r="AC1" s="23" t="s">
        <v>15</v>
      </c>
      <c r="AD1" s="23" t="s">
        <v>111</v>
      </c>
      <c r="AE1" s="23" t="s">
        <v>112</v>
      </c>
      <c r="AF1" s="23" t="s">
        <v>113</v>
      </c>
      <c r="AG1" s="23" t="s">
        <v>16</v>
      </c>
      <c r="AH1" s="23" t="s">
        <v>114</v>
      </c>
      <c r="AI1" s="23" t="s">
        <v>115</v>
      </c>
      <c r="AJ1" s="23" t="s">
        <v>116</v>
      </c>
      <c r="AK1" s="23" t="s">
        <v>117</v>
      </c>
      <c r="AL1" s="23" t="s">
        <v>18</v>
      </c>
      <c r="AM1" s="23" t="s">
        <v>118</v>
      </c>
      <c r="AN1" s="23" t="s">
        <v>119</v>
      </c>
      <c r="AO1" s="23" t="s">
        <v>120</v>
      </c>
      <c r="AP1" s="23" t="s">
        <v>121</v>
      </c>
      <c r="AQ1" s="23" t="s">
        <v>17</v>
      </c>
      <c r="AR1" s="23" t="s">
        <v>122</v>
      </c>
      <c r="AS1" s="23" t="s">
        <v>123</v>
      </c>
      <c r="AT1" s="23" t="s">
        <v>19</v>
      </c>
      <c r="AU1" s="23" t="s">
        <v>124</v>
      </c>
      <c r="AV1" s="23" t="s">
        <v>20</v>
      </c>
      <c r="AW1" s="23" t="s">
        <v>125</v>
      </c>
      <c r="AX1" s="23" t="s">
        <v>21</v>
      </c>
      <c r="AY1" s="23" t="s">
        <v>126</v>
      </c>
      <c r="AZ1" s="23" t="s">
        <v>127</v>
      </c>
      <c r="BA1" s="23" t="s">
        <v>128</v>
      </c>
      <c r="BB1" s="23" t="s">
        <v>22</v>
      </c>
      <c r="BC1" s="23" t="s">
        <v>129</v>
      </c>
      <c r="BD1" s="23" t="s">
        <v>130</v>
      </c>
      <c r="BE1" s="23" t="s">
        <v>131</v>
      </c>
      <c r="BF1" s="23" t="s">
        <v>24</v>
      </c>
      <c r="BG1" s="23" t="s">
        <v>132</v>
      </c>
      <c r="BH1" s="23" t="s">
        <v>23</v>
      </c>
      <c r="BI1" s="23" t="s">
        <v>133</v>
      </c>
      <c r="BJ1" s="23" t="s">
        <v>134</v>
      </c>
      <c r="BK1" s="23" t="s">
        <v>135</v>
      </c>
      <c r="BL1" s="23" t="s">
        <v>136</v>
      </c>
      <c r="BM1" s="23" t="s">
        <v>137</v>
      </c>
      <c r="BN1" s="23" t="s">
        <v>138</v>
      </c>
      <c r="BO1" s="23" t="s">
        <v>139</v>
      </c>
      <c r="BP1" s="23" t="s">
        <v>140</v>
      </c>
      <c r="BQ1" s="23" t="s">
        <v>141</v>
      </c>
      <c r="BR1" s="23" t="s">
        <v>142</v>
      </c>
      <c r="BS1" s="23" t="s">
        <v>143</v>
      </c>
      <c r="BT1" s="23" t="s">
        <v>25</v>
      </c>
      <c r="BU1" s="23" t="s">
        <v>144</v>
      </c>
      <c r="BV1" s="23" t="s">
        <v>145</v>
      </c>
      <c r="BW1" s="23" t="s">
        <v>146</v>
      </c>
      <c r="BX1" s="23" t="s">
        <v>147</v>
      </c>
      <c r="BY1" s="23" t="s">
        <v>148</v>
      </c>
      <c r="BZ1" s="23" t="s">
        <v>149</v>
      </c>
      <c r="CA1" s="23" t="s">
        <v>150</v>
      </c>
      <c r="CB1" s="23" t="s">
        <v>151</v>
      </c>
      <c r="CC1" s="23" t="s">
        <v>152</v>
      </c>
      <c r="CD1" s="23" t="s">
        <v>153</v>
      </c>
      <c r="CE1" s="23" t="s">
        <v>27</v>
      </c>
      <c r="CF1" s="23" t="s">
        <v>154</v>
      </c>
      <c r="CG1" s="23" t="s">
        <v>155</v>
      </c>
      <c r="CH1" s="23" t="s">
        <v>29</v>
      </c>
      <c r="CI1" s="23" t="s">
        <v>156</v>
      </c>
      <c r="CJ1" s="23" t="s">
        <v>157</v>
      </c>
      <c r="CK1" s="23" t="s">
        <v>158</v>
      </c>
      <c r="CL1" s="23" t="s">
        <v>30</v>
      </c>
      <c r="CM1" s="23" t="s">
        <v>159</v>
      </c>
      <c r="CN1" s="23" t="s">
        <v>160</v>
      </c>
      <c r="CO1" s="23" t="s">
        <v>161</v>
      </c>
      <c r="CP1" s="23" t="s">
        <v>162</v>
      </c>
      <c r="CQ1" s="23" t="s">
        <v>31</v>
      </c>
      <c r="CR1" s="23" t="s">
        <v>163</v>
      </c>
    </row>
    <row r="2" spans="1:96" x14ac:dyDescent="0.2">
      <c r="A2" s="24" t="s">
        <v>164</v>
      </c>
      <c r="B2" s="24">
        <v>-69.53</v>
      </c>
      <c r="C2" s="24">
        <v>48.17</v>
      </c>
      <c r="D2" s="24" t="s">
        <v>165</v>
      </c>
      <c r="E2" s="24">
        <f>SUM(F2:CR2)</f>
        <v>100.00000000000003</v>
      </c>
      <c r="AA2" s="24">
        <v>3.3519553072625698</v>
      </c>
      <c r="AK2" s="24">
        <v>1.6759776536312798</v>
      </c>
      <c r="AL2" s="24">
        <v>0.55865921787709494</v>
      </c>
      <c r="AV2" s="24">
        <v>32.960893854748598</v>
      </c>
      <c r="AX2" s="24">
        <v>8.938547486033519</v>
      </c>
      <c r="BB2" s="24">
        <v>46.927374301676004</v>
      </c>
      <c r="BH2" s="24">
        <v>5.0279329608938603</v>
      </c>
      <c r="BN2" s="24">
        <v>0.55865921787709494</v>
      </c>
    </row>
    <row r="3" spans="1:96" ht="12" customHeight="1" x14ac:dyDescent="0.2">
      <c r="A3" s="24" t="s">
        <v>166</v>
      </c>
      <c r="B3" s="24">
        <v>-69.58</v>
      </c>
      <c r="C3" s="24">
        <v>48.2</v>
      </c>
      <c r="D3" s="24" t="s">
        <v>165</v>
      </c>
      <c r="E3" s="24">
        <f t="shared" ref="E3:E66" si="0">SUM(F3:CR3)</f>
        <v>99.999999999999972</v>
      </c>
      <c r="H3" s="24">
        <v>1.0869565217391299</v>
      </c>
      <c r="X3" s="24">
        <v>2.1739130434782599</v>
      </c>
      <c r="AA3" s="24">
        <v>2.1739130434782599</v>
      </c>
      <c r="AK3" s="24">
        <v>1.0869565217391299</v>
      </c>
      <c r="AV3" s="24">
        <v>20.652173913043502</v>
      </c>
      <c r="AX3" s="24">
        <v>7.6086956521739095</v>
      </c>
      <c r="BB3" s="24">
        <v>58.695652173913004</v>
      </c>
      <c r="BH3" s="24">
        <v>4.3478260869565197</v>
      </c>
      <c r="BN3" s="24">
        <v>2.1739130434782599</v>
      </c>
    </row>
    <row r="4" spans="1:96" x14ac:dyDescent="0.2">
      <c r="A4" s="24" t="s">
        <v>167</v>
      </c>
      <c r="B4" s="24">
        <v>-69.27</v>
      </c>
      <c r="C4" s="24">
        <v>48.23</v>
      </c>
      <c r="D4" s="24" t="s">
        <v>165</v>
      </c>
      <c r="E4" s="24">
        <f t="shared" si="0"/>
        <v>100</v>
      </c>
      <c r="X4" s="24">
        <v>0.61728395061728403</v>
      </c>
      <c r="AA4" s="24">
        <v>5.5555555555555598</v>
      </c>
      <c r="AK4" s="24">
        <v>0.61728395061728403</v>
      </c>
      <c r="AT4" s="24">
        <v>1.8518518518518501</v>
      </c>
      <c r="AV4" s="24">
        <v>13.580246913580201</v>
      </c>
      <c r="AX4" s="24">
        <v>12.962962962962999</v>
      </c>
      <c r="BB4" s="24">
        <v>54.320987654321002</v>
      </c>
      <c r="BH4" s="24">
        <v>4.9382716049382704</v>
      </c>
      <c r="BN4" s="24">
        <v>5.5555555555555598</v>
      </c>
    </row>
    <row r="5" spans="1:96" x14ac:dyDescent="0.2">
      <c r="A5" s="24" t="s">
        <v>168</v>
      </c>
      <c r="B5" s="24">
        <v>-69.349999999999994</v>
      </c>
      <c r="C5" s="24">
        <v>48.28</v>
      </c>
      <c r="D5" s="24" t="s">
        <v>165</v>
      </c>
      <c r="E5" s="24">
        <f t="shared" si="0"/>
        <v>99.999999999999929</v>
      </c>
      <c r="G5" s="24">
        <v>0.71428571428571397</v>
      </c>
      <c r="AA5" s="24">
        <v>0.71428571428571397</v>
      </c>
      <c r="AV5" s="24">
        <v>27.1428571428571</v>
      </c>
      <c r="AX5" s="24">
        <v>12.1428571428571</v>
      </c>
      <c r="BB5" s="24">
        <v>48.571428571428598</v>
      </c>
      <c r="BH5" s="24">
        <v>8.5714285714285694</v>
      </c>
      <c r="BN5" s="24">
        <v>2.1428571428571397</v>
      </c>
    </row>
    <row r="6" spans="1:96" x14ac:dyDescent="0.2">
      <c r="A6" s="24" t="s">
        <v>169</v>
      </c>
      <c r="B6" s="24">
        <v>-69.44</v>
      </c>
      <c r="C6" s="24">
        <v>48.28</v>
      </c>
      <c r="D6" s="24" t="s">
        <v>165</v>
      </c>
      <c r="E6" s="24">
        <f t="shared" si="0"/>
        <v>99.999999999999929</v>
      </c>
      <c r="G6" s="24">
        <v>0.48780487804878003</v>
      </c>
      <c r="AA6" s="24">
        <v>2.9268292682926798</v>
      </c>
      <c r="AK6" s="24">
        <v>0.48780487804878003</v>
      </c>
      <c r="AV6" s="24">
        <v>29.268292682926802</v>
      </c>
      <c r="AX6" s="24">
        <v>7.3170731707317103</v>
      </c>
      <c r="AY6" s="24">
        <v>0.48780487804878003</v>
      </c>
      <c r="BB6" s="24">
        <v>54.146341463414601</v>
      </c>
      <c r="BH6" s="24">
        <v>1.4634146341463399</v>
      </c>
      <c r="BN6" s="24">
        <v>3.4146341463414602</v>
      </c>
    </row>
    <row r="7" spans="1:96" x14ac:dyDescent="0.2">
      <c r="A7" s="24" t="s">
        <v>170</v>
      </c>
      <c r="B7" s="24">
        <v>-69.33</v>
      </c>
      <c r="C7" s="24">
        <v>48.32</v>
      </c>
      <c r="D7" s="24" t="s">
        <v>165</v>
      </c>
      <c r="E7" s="24">
        <f t="shared" si="0"/>
        <v>99.999999999999972</v>
      </c>
      <c r="AA7" s="24">
        <v>5.2023121387283195</v>
      </c>
      <c r="AK7" s="24">
        <v>0.57803468208092501</v>
      </c>
      <c r="AV7" s="24">
        <v>11.560693641618499</v>
      </c>
      <c r="AX7" s="24">
        <v>9.2485549132948002</v>
      </c>
      <c r="BB7" s="24">
        <v>62.427745664739902</v>
      </c>
      <c r="BH7" s="24">
        <v>10.4046242774566</v>
      </c>
      <c r="BN7" s="24">
        <v>0.57803468208092501</v>
      </c>
    </row>
    <row r="8" spans="1:96" x14ac:dyDescent="0.2">
      <c r="A8" s="24" t="s">
        <v>171</v>
      </c>
      <c r="B8" s="24">
        <v>-69.040000000000006</v>
      </c>
      <c r="C8" s="24">
        <v>48.48</v>
      </c>
      <c r="D8" s="24" t="s">
        <v>165</v>
      </c>
      <c r="E8" s="24">
        <f t="shared" si="0"/>
        <v>100.0000000000001</v>
      </c>
      <c r="X8" s="24">
        <v>2.12765957446809</v>
      </c>
      <c r="AA8" s="24">
        <v>3.1914893617021298</v>
      </c>
      <c r="AK8" s="24">
        <v>2.12765957446809</v>
      </c>
      <c r="AL8" s="24">
        <v>1.0638297872340401</v>
      </c>
      <c r="AT8" s="24">
        <v>2.12765957446809</v>
      </c>
      <c r="AV8" s="24">
        <v>13.829787234042602</v>
      </c>
      <c r="AW8" s="24">
        <v>1.0638297872340401</v>
      </c>
      <c r="AX8" s="24">
        <v>7.4468085106383004</v>
      </c>
      <c r="BB8" s="24">
        <v>61.702127659574501</v>
      </c>
      <c r="BH8" s="24">
        <v>4.2553191489361701</v>
      </c>
      <c r="BN8" s="24">
        <v>1.0638297872340401</v>
      </c>
    </row>
    <row r="9" spans="1:96" x14ac:dyDescent="0.2">
      <c r="A9" s="24" t="s">
        <v>172</v>
      </c>
      <c r="B9" s="24">
        <v>-68.459999999999994</v>
      </c>
      <c r="C9" s="24">
        <v>48.61</v>
      </c>
      <c r="D9" s="24" t="s">
        <v>165</v>
      </c>
      <c r="E9" s="24">
        <f t="shared" si="0"/>
        <v>100.00000000000004</v>
      </c>
      <c r="X9" s="24">
        <v>0.58479532163742698</v>
      </c>
      <c r="AA9" s="24">
        <v>6.4327485380116993</v>
      </c>
      <c r="AK9" s="24">
        <v>1.7543859649122802</v>
      </c>
      <c r="AL9" s="24">
        <v>0.58479532163742698</v>
      </c>
      <c r="AT9" s="24">
        <v>0.58479532163742698</v>
      </c>
      <c r="AV9" s="24">
        <v>19.883040935672501</v>
      </c>
      <c r="AX9" s="24">
        <v>2.3391812865497101</v>
      </c>
      <c r="BB9" s="24">
        <v>57.894736842105303</v>
      </c>
      <c r="BH9" s="24">
        <v>2.3391812865497101</v>
      </c>
      <c r="BN9" s="24">
        <v>7.60233918128655</v>
      </c>
    </row>
    <row r="10" spans="1:96" x14ac:dyDescent="0.2">
      <c r="A10" s="24" t="s">
        <v>173</v>
      </c>
      <c r="B10" s="24">
        <v>-68.569999999999993</v>
      </c>
      <c r="C10" s="24">
        <v>48.75</v>
      </c>
      <c r="D10" s="24" t="s">
        <v>165</v>
      </c>
      <c r="E10" s="24">
        <f t="shared" si="0"/>
        <v>100.00000000000003</v>
      </c>
      <c r="X10" s="24">
        <v>2.3333333333333299</v>
      </c>
      <c r="AA10" s="24">
        <v>2</v>
      </c>
      <c r="AK10" s="24">
        <v>1.3333333333333299</v>
      </c>
      <c r="AV10" s="24">
        <v>35</v>
      </c>
      <c r="AX10" s="24">
        <v>5.6666666666666696</v>
      </c>
      <c r="BB10" s="24">
        <v>38.6666666666667</v>
      </c>
      <c r="BH10" s="24">
        <v>7.3333333333333304</v>
      </c>
      <c r="BN10" s="24">
        <v>7.6666666666666696</v>
      </c>
    </row>
    <row r="11" spans="1:96" x14ac:dyDescent="0.2">
      <c r="A11" s="24" t="s">
        <v>174</v>
      </c>
      <c r="B11" s="24">
        <v>-68.67</v>
      </c>
      <c r="C11" s="24">
        <v>48.86</v>
      </c>
      <c r="D11" s="24" t="s">
        <v>165</v>
      </c>
      <c r="E11" s="24">
        <f t="shared" si="0"/>
        <v>100</v>
      </c>
      <c r="X11" s="24">
        <v>0.70921985815602795</v>
      </c>
      <c r="AA11" s="24">
        <v>0.70921985815602795</v>
      </c>
      <c r="AK11" s="24">
        <v>1.7730496453900699</v>
      </c>
      <c r="AL11" s="24">
        <v>0.70921985815602795</v>
      </c>
      <c r="AV11" s="24">
        <v>46.453900709219894</v>
      </c>
      <c r="AX11" s="24">
        <v>3.5460992907801399</v>
      </c>
      <c r="BB11" s="24">
        <v>27.659574468085101</v>
      </c>
      <c r="BH11" s="24">
        <v>18.439716312056699</v>
      </c>
    </row>
    <row r="12" spans="1:96" x14ac:dyDescent="0.2">
      <c r="A12" s="24" t="s">
        <v>175</v>
      </c>
      <c r="B12" s="24">
        <v>-68.08</v>
      </c>
      <c r="C12" s="24">
        <v>48.73</v>
      </c>
      <c r="D12" s="24" t="s">
        <v>165</v>
      </c>
      <c r="E12" s="24">
        <f t="shared" si="0"/>
        <v>100.00000000000001</v>
      </c>
      <c r="AA12" s="24">
        <v>1.97628458498024</v>
      </c>
      <c r="AK12" s="24">
        <v>0.39525691699604704</v>
      </c>
      <c r="AV12" s="24">
        <v>27.272727272727298</v>
      </c>
      <c r="AX12" s="24">
        <v>7.5098814229249005</v>
      </c>
      <c r="BB12" s="24">
        <v>53.359683794466399</v>
      </c>
      <c r="BH12" s="24">
        <v>7.9051383399209501</v>
      </c>
      <c r="BN12" s="24">
        <v>1.5810276679841899</v>
      </c>
    </row>
    <row r="13" spans="1:96" x14ac:dyDescent="0.2">
      <c r="A13" s="24" t="s">
        <v>176</v>
      </c>
      <c r="B13" s="24">
        <v>-68.239999999999995</v>
      </c>
      <c r="C13" s="24">
        <v>48.92</v>
      </c>
      <c r="D13" s="24" t="s">
        <v>165</v>
      </c>
      <c r="E13" s="24">
        <f t="shared" si="0"/>
        <v>100.00000000000001</v>
      </c>
      <c r="X13" s="24">
        <v>3.27868852459016</v>
      </c>
      <c r="AA13" s="24">
        <v>0.98360655737704905</v>
      </c>
      <c r="AK13" s="24">
        <v>1.63934426229508</v>
      </c>
      <c r="AL13" s="24">
        <v>1.3114754098360701</v>
      </c>
      <c r="AV13" s="24">
        <v>33.770491803278702</v>
      </c>
      <c r="AX13" s="24">
        <v>8.1967213114754109</v>
      </c>
      <c r="BB13" s="24">
        <v>42.2950819672131</v>
      </c>
      <c r="BH13" s="24">
        <v>4.5901639344262302</v>
      </c>
      <c r="BN13" s="24">
        <v>3.9344262295081998</v>
      </c>
    </row>
    <row r="14" spans="1:96" x14ac:dyDescent="0.2">
      <c r="A14" s="24" t="s">
        <v>177</v>
      </c>
      <c r="B14" s="24">
        <v>-68.36</v>
      </c>
      <c r="C14" s="24">
        <v>49.02</v>
      </c>
      <c r="D14" s="24" t="s">
        <v>165</v>
      </c>
      <c r="E14" s="24">
        <f t="shared" si="0"/>
        <v>100</v>
      </c>
      <c r="X14" s="24">
        <v>0.4</v>
      </c>
      <c r="AA14" s="24">
        <v>2</v>
      </c>
      <c r="AK14" s="24">
        <v>1.2</v>
      </c>
      <c r="AL14" s="24">
        <v>1.2</v>
      </c>
      <c r="AT14" s="24">
        <v>0.4</v>
      </c>
      <c r="AV14" s="24">
        <v>18</v>
      </c>
      <c r="AX14" s="24">
        <v>9.1999999999999993</v>
      </c>
      <c r="BB14" s="24">
        <v>42.4</v>
      </c>
      <c r="BH14" s="24">
        <v>19.600000000000001</v>
      </c>
      <c r="BN14" s="24">
        <v>5.6</v>
      </c>
    </row>
    <row r="15" spans="1:96" x14ac:dyDescent="0.2">
      <c r="A15" s="24" t="s">
        <v>178</v>
      </c>
      <c r="B15" s="24">
        <v>-67.52</v>
      </c>
      <c r="C15" s="24">
        <v>48.89</v>
      </c>
      <c r="D15" s="24" t="s">
        <v>165</v>
      </c>
      <c r="E15" s="24">
        <f t="shared" si="0"/>
        <v>99.999999999999986</v>
      </c>
      <c r="G15" s="24">
        <v>1.2578616352201299</v>
      </c>
      <c r="AA15" s="24">
        <v>4.4025157232704402</v>
      </c>
      <c r="AK15" s="24">
        <v>1.57232704402516</v>
      </c>
      <c r="AV15" s="24">
        <v>30.503144654087997</v>
      </c>
      <c r="AX15" s="24">
        <v>8.1761006289308202</v>
      </c>
      <c r="BB15" s="24">
        <v>39.622641509433997</v>
      </c>
      <c r="BH15" s="24">
        <v>7.5471698113207593</v>
      </c>
      <c r="BN15" s="24">
        <v>6.9182389937106903</v>
      </c>
    </row>
    <row r="16" spans="1:96" x14ac:dyDescent="0.2">
      <c r="A16" s="24" t="s">
        <v>179</v>
      </c>
      <c r="B16" s="24">
        <v>-67.7</v>
      </c>
      <c r="C16" s="24">
        <v>49.06</v>
      </c>
      <c r="D16" s="24" t="s">
        <v>165</v>
      </c>
      <c r="E16" s="24">
        <f t="shared" si="0"/>
        <v>100</v>
      </c>
      <c r="G16" s="24">
        <v>0.32362459546925598</v>
      </c>
      <c r="X16" s="24">
        <v>4.2071197411003194</v>
      </c>
      <c r="AA16" s="24">
        <v>2.9126213592233001</v>
      </c>
      <c r="AK16" s="24">
        <v>2.9126213592233001</v>
      </c>
      <c r="AL16" s="24">
        <v>1.94174757281553</v>
      </c>
      <c r="AT16" s="24">
        <v>0.32362459546925598</v>
      </c>
      <c r="AV16" s="24">
        <v>24.9190938511327</v>
      </c>
      <c r="AX16" s="24">
        <v>4.5307443365695805</v>
      </c>
      <c r="BB16" s="24">
        <v>45.954692556634299</v>
      </c>
      <c r="BH16" s="24">
        <v>7.4433656957928802</v>
      </c>
      <c r="BN16" s="24">
        <v>4.5307443365695805</v>
      </c>
    </row>
    <row r="17" spans="1:66" x14ac:dyDescent="0.2">
      <c r="A17" s="24" t="s">
        <v>180</v>
      </c>
      <c r="B17" s="24">
        <v>-67.87</v>
      </c>
      <c r="C17" s="24">
        <v>49.25</v>
      </c>
      <c r="D17" s="24" t="s">
        <v>165</v>
      </c>
      <c r="E17" s="24">
        <f t="shared" si="0"/>
        <v>100.00000000000009</v>
      </c>
      <c r="X17" s="24">
        <v>0.418410041841004</v>
      </c>
      <c r="AA17" s="24">
        <v>1.6736401673640198</v>
      </c>
      <c r="AK17" s="24">
        <v>2.0920502092050199</v>
      </c>
      <c r="AL17" s="24">
        <v>0.836820083682008</v>
      </c>
      <c r="AV17" s="24">
        <v>25.1046025104603</v>
      </c>
      <c r="AX17" s="24">
        <v>9.6234309623431002</v>
      </c>
      <c r="BB17" s="24">
        <v>46.025104602510496</v>
      </c>
      <c r="BH17" s="24">
        <v>7.94979079497908</v>
      </c>
      <c r="BN17" s="24">
        <v>6.2761506276150598</v>
      </c>
    </row>
    <row r="18" spans="1:66" x14ac:dyDescent="0.2">
      <c r="A18" s="24" t="s">
        <v>181</v>
      </c>
      <c r="B18" s="24">
        <v>-67.239999999999995</v>
      </c>
      <c r="C18" s="24">
        <v>49.16</v>
      </c>
      <c r="D18" s="24" t="s">
        <v>165</v>
      </c>
      <c r="E18" s="24">
        <f t="shared" si="0"/>
        <v>100.0000000000001</v>
      </c>
      <c r="X18" s="24">
        <v>6.2706270627062697</v>
      </c>
      <c r="AA18" s="24">
        <v>5.6105610561056105</v>
      </c>
      <c r="AK18" s="24">
        <v>2.9702970297029703</v>
      </c>
      <c r="AL18" s="24">
        <v>2.3102310231023102</v>
      </c>
      <c r="AT18" s="24">
        <v>0.33003300330032997</v>
      </c>
      <c r="AV18" s="24">
        <v>37.953795379538001</v>
      </c>
      <c r="AX18" s="24">
        <v>7.2607260726072598</v>
      </c>
      <c r="BB18" s="24">
        <v>31.353135313531403</v>
      </c>
      <c r="BH18" s="24">
        <v>5.9405940594059405</v>
      </c>
    </row>
    <row r="19" spans="1:66" x14ac:dyDescent="0.2">
      <c r="A19" s="24" t="s">
        <v>182</v>
      </c>
      <c r="B19" s="24">
        <v>-66.69</v>
      </c>
      <c r="C19" s="24">
        <v>49.87</v>
      </c>
      <c r="D19" s="24" t="s">
        <v>165</v>
      </c>
      <c r="E19" s="24">
        <f t="shared" si="0"/>
        <v>100.00000000000001</v>
      </c>
      <c r="X19" s="24">
        <v>0.32786885245901598</v>
      </c>
      <c r="AA19" s="24">
        <v>1.3114754098360701</v>
      </c>
      <c r="AK19" s="24">
        <v>0.65573770491803296</v>
      </c>
      <c r="AL19" s="24">
        <v>1.63934426229508</v>
      </c>
      <c r="AV19" s="24">
        <v>45.9016393442623</v>
      </c>
      <c r="AX19" s="24">
        <v>10.819672131147501</v>
      </c>
      <c r="BB19" s="24">
        <v>33.114754098360699</v>
      </c>
      <c r="BH19" s="24">
        <v>6.2295081967213104</v>
      </c>
    </row>
    <row r="20" spans="1:66" x14ac:dyDescent="0.2">
      <c r="A20" s="24" t="s">
        <v>183</v>
      </c>
      <c r="B20" s="24">
        <v>-66.28</v>
      </c>
      <c r="C20" s="24">
        <v>49.28</v>
      </c>
      <c r="D20" s="24" t="s">
        <v>165</v>
      </c>
      <c r="E20" s="24">
        <f t="shared" si="0"/>
        <v>99.999999999999972</v>
      </c>
      <c r="H20" s="24">
        <v>0.338983050847458</v>
      </c>
      <c r="X20" s="24">
        <v>8.8135593220338997</v>
      </c>
      <c r="AA20" s="24">
        <v>6.7796610169491505</v>
      </c>
      <c r="AK20" s="24">
        <v>1.35593220338983</v>
      </c>
      <c r="AL20" s="24">
        <v>1.0169491525423699</v>
      </c>
      <c r="AT20" s="24">
        <v>0.338983050847458</v>
      </c>
      <c r="AV20" s="24">
        <v>52.542372881355902</v>
      </c>
      <c r="AX20" s="24">
        <v>6.4406779661016902</v>
      </c>
      <c r="BB20" s="24">
        <v>16.9491525423729</v>
      </c>
      <c r="BH20" s="24">
        <v>3.3898305084745801</v>
      </c>
      <c r="BN20" s="24">
        <v>2.0338983050847501</v>
      </c>
    </row>
    <row r="21" spans="1:66" x14ac:dyDescent="0.2">
      <c r="A21" s="24" t="s">
        <v>184</v>
      </c>
      <c r="B21" s="24">
        <v>-66.3</v>
      </c>
      <c r="C21" s="24">
        <v>50</v>
      </c>
      <c r="D21" s="24" t="s">
        <v>165</v>
      </c>
      <c r="E21" s="24">
        <f t="shared" si="0"/>
        <v>99.999999999999986</v>
      </c>
      <c r="G21" s="24">
        <v>0.64935064935064901</v>
      </c>
      <c r="H21" s="24">
        <v>1.2987012987013</v>
      </c>
      <c r="X21" s="24">
        <v>21.428571428571399</v>
      </c>
      <c r="AA21" s="24">
        <v>25.324675324675301</v>
      </c>
      <c r="AK21" s="24">
        <v>4.5454545454545503</v>
      </c>
      <c r="AL21" s="24">
        <v>6.1688311688311703</v>
      </c>
      <c r="AT21" s="24">
        <v>3.8961038961039001</v>
      </c>
      <c r="AV21" s="24">
        <v>22.0779220779221</v>
      </c>
      <c r="AX21" s="24">
        <v>4.8701298701298699</v>
      </c>
      <c r="BB21" s="24">
        <v>5.5194805194805197</v>
      </c>
      <c r="BH21" s="24">
        <v>4.2207792207792201</v>
      </c>
    </row>
    <row r="22" spans="1:66" x14ac:dyDescent="0.2">
      <c r="A22" s="24" t="s">
        <v>185</v>
      </c>
      <c r="B22" s="24">
        <v>-66.2</v>
      </c>
      <c r="C22" s="24">
        <v>49.6</v>
      </c>
      <c r="D22" s="24" t="s">
        <v>165</v>
      </c>
      <c r="E22" s="24">
        <f t="shared" si="0"/>
        <v>100.00000000000006</v>
      </c>
      <c r="G22" s="24">
        <v>0.32154340836012901</v>
      </c>
      <c r="H22" s="24">
        <v>0.64308681672025703</v>
      </c>
      <c r="X22" s="24">
        <v>30.225080385852102</v>
      </c>
      <c r="AA22" s="24">
        <v>9.9678456591639897</v>
      </c>
      <c r="AK22" s="24">
        <v>0.96463022508038598</v>
      </c>
      <c r="AT22" s="24">
        <v>2.5723472668810299</v>
      </c>
      <c r="AV22" s="24">
        <v>29.2604501607717</v>
      </c>
      <c r="AX22" s="24">
        <v>0.96463022508038598</v>
      </c>
      <c r="BB22" s="24">
        <v>18.649517684887499</v>
      </c>
      <c r="BH22" s="24">
        <v>4.5016077170418001</v>
      </c>
      <c r="BN22" s="24">
        <v>1.9292604501607697</v>
      </c>
    </row>
    <row r="23" spans="1:66" x14ac:dyDescent="0.2">
      <c r="A23" s="24" t="s">
        <v>186</v>
      </c>
      <c r="B23" s="24">
        <v>-66.099999999999994</v>
      </c>
      <c r="C23" s="24">
        <v>49.23</v>
      </c>
      <c r="D23" s="24" t="s">
        <v>165</v>
      </c>
      <c r="E23" s="24">
        <f t="shared" si="0"/>
        <v>99.999999999999915</v>
      </c>
      <c r="G23" s="24">
        <v>0.72992700729926996</v>
      </c>
      <c r="H23" s="24">
        <v>0.36496350364963498</v>
      </c>
      <c r="X23" s="24">
        <v>8.3941605839416091</v>
      </c>
      <c r="AA23" s="24">
        <v>10.583941605839399</v>
      </c>
      <c r="AK23" s="24">
        <v>1.09489051094891</v>
      </c>
      <c r="AL23" s="24">
        <v>3.6496350364963499</v>
      </c>
      <c r="AT23" s="24">
        <v>2.1897810218978102</v>
      </c>
      <c r="AV23" s="24">
        <v>30.656934306569298</v>
      </c>
      <c r="AX23" s="24">
        <v>7.6642335766423404</v>
      </c>
      <c r="BB23" s="24">
        <v>21.167883211678799</v>
      </c>
      <c r="BH23" s="24">
        <v>13.503649635036501</v>
      </c>
    </row>
    <row r="24" spans="1:66" x14ac:dyDescent="0.2">
      <c r="A24" s="24" t="s">
        <v>187</v>
      </c>
      <c r="B24" s="24">
        <v>-64.599999999999994</v>
      </c>
      <c r="C24" s="24">
        <v>49.35</v>
      </c>
      <c r="D24" s="24" t="s">
        <v>165</v>
      </c>
      <c r="E24" s="24">
        <f t="shared" si="0"/>
        <v>100.00000000000013</v>
      </c>
      <c r="H24" s="24">
        <v>2.3178807947019902</v>
      </c>
      <c r="X24" s="24">
        <v>34.105960264900702</v>
      </c>
      <c r="AA24" s="24">
        <v>21.192052980132498</v>
      </c>
      <c r="AK24" s="24">
        <v>2.3178807947019902</v>
      </c>
      <c r="AL24" s="24">
        <v>0.99337748344370902</v>
      </c>
      <c r="AT24" s="24">
        <v>1.32450331125828</v>
      </c>
      <c r="AV24" s="24">
        <v>24.1721854304636</v>
      </c>
      <c r="AX24" s="24">
        <v>0.99337748344370902</v>
      </c>
      <c r="BB24" s="24">
        <v>7.6158940397351005</v>
      </c>
      <c r="BH24" s="24">
        <v>4.9668874172185395</v>
      </c>
    </row>
    <row r="25" spans="1:66" x14ac:dyDescent="0.2">
      <c r="A25" s="24" t="s">
        <v>188</v>
      </c>
      <c r="B25" s="24">
        <v>-64</v>
      </c>
      <c r="C25" s="24">
        <v>49.21</v>
      </c>
      <c r="D25" s="24" t="s">
        <v>165</v>
      </c>
      <c r="E25" s="24">
        <f t="shared" si="0"/>
        <v>99.999999999999986</v>
      </c>
      <c r="G25" s="24">
        <v>0.668896321070234</v>
      </c>
      <c r="H25" s="24">
        <v>0.334448160535117</v>
      </c>
      <c r="X25" s="24">
        <v>29.431438127090303</v>
      </c>
      <c r="AA25" s="24">
        <v>23.076923076923102</v>
      </c>
      <c r="AK25" s="24">
        <v>3.0100334448160497</v>
      </c>
      <c r="AL25" s="24">
        <v>3.6789297658862901</v>
      </c>
      <c r="AT25" s="24">
        <v>1.33779264214047</v>
      </c>
      <c r="AV25" s="24">
        <v>24.414715719063501</v>
      </c>
      <c r="AX25" s="24">
        <v>3.3444816053511701</v>
      </c>
      <c r="BB25" s="24">
        <v>8.3612040133779306</v>
      </c>
      <c r="BH25" s="24">
        <v>2.3411371237458201</v>
      </c>
    </row>
    <row r="26" spans="1:66" x14ac:dyDescent="0.2">
      <c r="A26" s="24" t="s">
        <v>189</v>
      </c>
      <c r="B26" s="24">
        <v>-63.52</v>
      </c>
      <c r="C26" s="24">
        <v>48.97</v>
      </c>
      <c r="D26" s="24" t="s">
        <v>165</v>
      </c>
      <c r="E26" s="24">
        <f t="shared" si="0"/>
        <v>99.999999999999986</v>
      </c>
      <c r="H26" s="24">
        <v>0.32051282051282104</v>
      </c>
      <c r="X26" s="24">
        <v>28.525641025641001</v>
      </c>
      <c r="AA26" s="24">
        <v>25</v>
      </c>
      <c r="AK26" s="24">
        <v>4.4871794871794899</v>
      </c>
      <c r="AL26" s="24">
        <v>2.5641025641025599</v>
      </c>
      <c r="AT26" s="24">
        <v>1.2820512820512799</v>
      </c>
      <c r="AV26" s="24">
        <v>23.397435897435901</v>
      </c>
      <c r="AX26" s="24">
        <v>3.8461538461538503</v>
      </c>
      <c r="BB26" s="24">
        <v>7.6923076923076907</v>
      </c>
      <c r="BH26" s="24">
        <v>2.8846153846153801</v>
      </c>
    </row>
    <row r="27" spans="1:66" x14ac:dyDescent="0.2">
      <c r="A27" s="24" t="s">
        <v>190</v>
      </c>
      <c r="B27" s="24">
        <v>-63.1</v>
      </c>
      <c r="C27" s="24">
        <v>48.81</v>
      </c>
      <c r="D27" s="24" t="s">
        <v>165</v>
      </c>
      <c r="E27" s="24">
        <f t="shared" si="0"/>
        <v>100.00000000000001</v>
      </c>
      <c r="G27" s="24">
        <v>0.65573770491803296</v>
      </c>
      <c r="H27" s="24">
        <v>0.98360655737704905</v>
      </c>
      <c r="X27" s="24">
        <v>23.934426229508198</v>
      </c>
      <c r="AA27" s="24">
        <v>22.622950819672102</v>
      </c>
      <c r="AK27" s="24">
        <v>4.2622950819672099</v>
      </c>
      <c r="AL27" s="24">
        <v>0.32786885245901598</v>
      </c>
      <c r="AT27" s="24">
        <v>1.9672131147540999</v>
      </c>
      <c r="AV27" s="24">
        <v>25.573770491803298</v>
      </c>
      <c r="AX27" s="24">
        <v>5.2459016393442601</v>
      </c>
      <c r="BB27" s="24">
        <v>11.4754098360656</v>
      </c>
      <c r="BH27" s="24">
        <v>2.9508196721311499</v>
      </c>
    </row>
    <row r="28" spans="1:66" x14ac:dyDescent="0.2">
      <c r="A28" s="24" t="s">
        <v>191</v>
      </c>
      <c r="B28" s="24">
        <v>-62.1</v>
      </c>
      <c r="C28" s="24">
        <v>48.57</v>
      </c>
      <c r="D28" s="24" t="s">
        <v>165</v>
      </c>
      <c r="E28" s="24">
        <f t="shared" si="0"/>
        <v>100.00000000000004</v>
      </c>
      <c r="G28" s="24">
        <v>0.28169014084506999</v>
      </c>
      <c r="H28" s="24">
        <v>2.2535211267605599</v>
      </c>
      <c r="X28" s="24">
        <v>33.521126760563405</v>
      </c>
      <c r="AA28" s="24">
        <v>16.338028169014102</v>
      </c>
      <c r="AK28" s="24">
        <v>4.2253521126760605</v>
      </c>
      <c r="AL28" s="24">
        <v>0.84507042253521103</v>
      </c>
      <c r="AT28" s="24">
        <v>0.56338028169014098</v>
      </c>
      <c r="AV28" s="24">
        <v>23.943661971830998</v>
      </c>
      <c r="AX28" s="24">
        <v>5.3521126760563398</v>
      </c>
      <c r="BB28" s="24">
        <v>9.8591549295774605</v>
      </c>
      <c r="BH28" s="24">
        <v>2.8169014084507</v>
      </c>
    </row>
    <row r="29" spans="1:66" x14ac:dyDescent="0.2">
      <c r="A29" s="24" t="s">
        <v>192</v>
      </c>
      <c r="B29" s="24">
        <v>-61.58</v>
      </c>
      <c r="C29" s="24">
        <v>48.41</v>
      </c>
      <c r="D29" s="24" t="s">
        <v>165</v>
      </c>
      <c r="E29" s="24">
        <f t="shared" si="0"/>
        <v>100.00000000000004</v>
      </c>
      <c r="G29" s="24">
        <v>0.66006600660065995</v>
      </c>
      <c r="X29" s="24">
        <v>21.452145214521501</v>
      </c>
      <c r="AA29" s="24">
        <v>19.471947194719498</v>
      </c>
      <c r="AK29" s="24">
        <v>3.9603960396039595</v>
      </c>
      <c r="AL29" s="24">
        <v>1.9801980198019797</v>
      </c>
      <c r="AT29" s="24">
        <v>0.99009900990098987</v>
      </c>
      <c r="AV29" s="24">
        <v>35.313531353135303</v>
      </c>
      <c r="AX29" s="24">
        <v>2.3102310231023102</v>
      </c>
      <c r="BB29" s="24">
        <v>12.2112211221122</v>
      </c>
      <c r="BH29" s="24">
        <v>1.6501650165016499</v>
      </c>
    </row>
    <row r="30" spans="1:66" x14ac:dyDescent="0.2">
      <c r="A30" s="24" t="s">
        <v>193</v>
      </c>
      <c r="B30" s="24">
        <v>-60.72</v>
      </c>
      <c r="C30" s="24">
        <v>48.17</v>
      </c>
      <c r="D30" s="24" t="s">
        <v>165</v>
      </c>
      <c r="E30" s="24">
        <f t="shared" si="0"/>
        <v>99.999999999999943</v>
      </c>
      <c r="G30" s="24">
        <v>0.30769230769230804</v>
      </c>
      <c r="H30" s="24">
        <v>4.9230769230769198</v>
      </c>
      <c r="X30" s="24">
        <v>4.6153846153846096</v>
      </c>
      <c r="AA30" s="24">
        <v>32.923076923076898</v>
      </c>
      <c r="AK30" s="24">
        <v>1.2307692307692299</v>
      </c>
      <c r="AL30" s="24">
        <v>0.61538461538461497</v>
      </c>
      <c r="AT30" s="24">
        <v>0.92307692307692302</v>
      </c>
      <c r="AV30" s="24">
        <v>37.846153846153797</v>
      </c>
      <c r="AX30" s="24">
        <v>2.1538461538461502</v>
      </c>
      <c r="BB30" s="24">
        <v>14.461538461538501</v>
      </c>
    </row>
    <row r="31" spans="1:66" x14ac:dyDescent="0.2">
      <c r="A31" s="24" t="s">
        <v>194</v>
      </c>
      <c r="B31" s="24">
        <v>-60.12</v>
      </c>
      <c r="C31" s="24">
        <v>47.89</v>
      </c>
      <c r="D31" s="24" t="s">
        <v>165</v>
      </c>
      <c r="E31" s="24">
        <f t="shared" si="0"/>
        <v>99.999999999999986</v>
      </c>
      <c r="G31" s="24">
        <v>0.25445292620865101</v>
      </c>
      <c r="H31" s="24">
        <v>3.5623409669211199</v>
      </c>
      <c r="X31" s="24">
        <v>5.3435114503816799</v>
      </c>
      <c r="AA31" s="24">
        <v>32.824427480916</v>
      </c>
      <c r="AK31" s="24">
        <v>2.2900763358778602</v>
      </c>
      <c r="AL31" s="24">
        <v>0.25445292620865101</v>
      </c>
      <c r="AT31" s="24">
        <v>1.5267175572519101</v>
      </c>
      <c r="AV31" s="24">
        <v>40.966921119592897</v>
      </c>
      <c r="AX31" s="24">
        <v>1.78117048346056</v>
      </c>
      <c r="BB31" s="24">
        <v>10.941475826971999</v>
      </c>
      <c r="BH31" s="24">
        <v>0.25445292620865101</v>
      </c>
    </row>
    <row r="32" spans="1:66" x14ac:dyDescent="0.2">
      <c r="A32" s="24" t="s">
        <v>195</v>
      </c>
      <c r="B32" s="24">
        <v>-59.53</v>
      </c>
      <c r="C32" s="24">
        <v>47.4</v>
      </c>
      <c r="D32" s="24" t="s">
        <v>165</v>
      </c>
      <c r="E32" s="24">
        <f t="shared" si="0"/>
        <v>100.00000000000006</v>
      </c>
      <c r="G32" s="24">
        <v>0.53475935828876997</v>
      </c>
      <c r="H32" s="24">
        <v>2.6737967914438499</v>
      </c>
      <c r="X32" s="24">
        <v>4.0106951871657799</v>
      </c>
      <c r="AA32" s="24">
        <v>31.016042780748698</v>
      </c>
      <c r="AK32" s="24">
        <v>1.8716577540107</v>
      </c>
      <c r="AL32" s="24">
        <v>1.0695187165775399</v>
      </c>
      <c r="AT32" s="24">
        <v>1.6042780748663101</v>
      </c>
      <c r="AV32" s="24">
        <v>40.909090909090899</v>
      </c>
      <c r="AX32" s="24">
        <v>1.33689839572193</v>
      </c>
      <c r="BB32" s="24">
        <v>14.705882352941199</v>
      </c>
      <c r="BH32" s="24">
        <v>0.26737967914438499</v>
      </c>
    </row>
    <row r="33" spans="1:60" x14ac:dyDescent="0.2">
      <c r="A33" s="24" t="s">
        <v>196</v>
      </c>
      <c r="B33" s="24">
        <v>-64.08</v>
      </c>
      <c r="C33" s="24">
        <v>50.25</v>
      </c>
      <c r="D33" s="24" t="s">
        <v>165</v>
      </c>
      <c r="E33" s="24">
        <f t="shared" si="0"/>
        <v>100.00000000000001</v>
      </c>
      <c r="G33" s="24">
        <v>0.35714285714285698</v>
      </c>
      <c r="H33" s="24">
        <v>0.35714285714285698</v>
      </c>
      <c r="X33" s="24">
        <v>1.4285714285714302</v>
      </c>
      <c r="AA33" s="24">
        <v>6.4285714285714306</v>
      </c>
      <c r="AK33" s="24">
        <v>3.5714285714285703</v>
      </c>
      <c r="AL33" s="24">
        <v>3.9285714285714297</v>
      </c>
      <c r="AT33" s="24">
        <v>0.35714285714285698</v>
      </c>
      <c r="AV33" s="24">
        <v>7.8571428571428594</v>
      </c>
      <c r="AX33" s="24">
        <v>7.8571428571428594</v>
      </c>
      <c r="BB33" s="24">
        <v>65</v>
      </c>
      <c r="BH33" s="24">
        <v>2.8571428571428603</v>
      </c>
    </row>
    <row r="34" spans="1:60" x14ac:dyDescent="0.2">
      <c r="A34" s="24" t="s">
        <v>197</v>
      </c>
      <c r="B34" s="24">
        <v>-64.08</v>
      </c>
      <c r="C34" s="24">
        <v>50.21</v>
      </c>
      <c r="D34" s="24" t="s">
        <v>165</v>
      </c>
      <c r="E34" s="24">
        <f t="shared" si="0"/>
        <v>100.00000000000007</v>
      </c>
      <c r="G34" s="24">
        <v>0.62111801242235998</v>
      </c>
      <c r="X34" s="24">
        <v>0.62111801242235998</v>
      </c>
      <c r="AA34" s="24">
        <v>6.2111801242236</v>
      </c>
      <c r="AK34" s="24">
        <v>3.1055900621118</v>
      </c>
      <c r="AL34" s="24">
        <v>4.3478260869565197</v>
      </c>
      <c r="AT34" s="24">
        <v>0.62111801242235998</v>
      </c>
      <c r="AV34" s="24">
        <v>13.0434782608696</v>
      </c>
      <c r="AX34" s="24">
        <v>13.0434782608696</v>
      </c>
      <c r="BB34" s="24">
        <v>56.521739130434796</v>
      </c>
      <c r="BH34" s="24">
        <v>1.86335403726708</v>
      </c>
    </row>
    <row r="35" spans="1:60" x14ac:dyDescent="0.2">
      <c r="A35" s="24" t="s">
        <v>198</v>
      </c>
      <c r="B35" s="24">
        <v>-64.069999999999993</v>
      </c>
      <c r="C35" s="24">
        <v>50.26</v>
      </c>
      <c r="D35" s="24" t="s">
        <v>165</v>
      </c>
      <c r="E35" s="24">
        <f t="shared" si="0"/>
        <v>99.999999999999986</v>
      </c>
      <c r="AA35" s="24">
        <v>2.2508038585209</v>
      </c>
      <c r="AK35" s="24">
        <v>1.2861736334405101</v>
      </c>
      <c r="AL35" s="24">
        <v>2.2508038585209</v>
      </c>
      <c r="AV35" s="24">
        <v>6.1093247588424395</v>
      </c>
      <c r="AX35" s="24">
        <v>9.9678456591639897</v>
      </c>
      <c r="BB35" s="24">
        <v>76.527331189710608</v>
      </c>
      <c r="BH35" s="24">
        <v>1.6077170418006399</v>
      </c>
    </row>
    <row r="36" spans="1:60" x14ac:dyDescent="0.2">
      <c r="A36" s="24" t="s">
        <v>199</v>
      </c>
      <c r="B36" s="24">
        <v>-61.97</v>
      </c>
      <c r="C36" s="24">
        <v>50.18</v>
      </c>
      <c r="D36" s="24" t="s">
        <v>165</v>
      </c>
      <c r="E36" s="24">
        <f t="shared" si="0"/>
        <v>100.00000000000001</v>
      </c>
      <c r="H36" s="24">
        <v>0.27548209366391202</v>
      </c>
      <c r="X36" s="24">
        <v>1.9283746556473802</v>
      </c>
      <c r="AA36" s="24">
        <v>11.2947658402204</v>
      </c>
      <c r="AK36" s="24">
        <v>2.2038567493113002</v>
      </c>
      <c r="AL36" s="24">
        <v>4.95867768595041</v>
      </c>
      <c r="AT36" s="24">
        <v>1.6528925619834698</v>
      </c>
      <c r="AV36" s="24">
        <v>26.170798898071599</v>
      </c>
      <c r="AX36" s="24">
        <v>9.3663911845730006</v>
      </c>
      <c r="BB36" s="24">
        <v>41.322314049586801</v>
      </c>
      <c r="BH36" s="24">
        <v>0.826446280991736</v>
      </c>
    </row>
    <row r="37" spans="1:60" x14ac:dyDescent="0.2">
      <c r="A37" s="24" t="s">
        <v>200</v>
      </c>
      <c r="B37" s="24">
        <v>-61.91</v>
      </c>
      <c r="C37" s="24">
        <v>50.11</v>
      </c>
      <c r="D37" s="24" t="s">
        <v>165</v>
      </c>
      <c r="E37" s="24">
        <f t="shared" si="0"/>
        <v>99.999999999999943</v>
      </c>
      <c r="H37" s="24">
        <v>1.5094339622641502</v>
      </c>
      <c r="X37" s="24">
        <v>0.75471698113207508</v>
      </c>
      <c r="AA37" s="24">
        <v>12.075471698113201</v>
      </c>
      <c r="AK37" s="24">
        <v>2.64150943396226</v>
      </c>
      <c r="AL37" s="24">
        <v>8.6792452830188687</v>
      </c>
      <c r="AT37" s="24">
        <v>1.5094339622641502</v>
      </c>
      <c r="AV37" s="24">
        <v>32.452830188679201</v>
      </c>
      <c r="AX37" s="24">
        <v>7.1698113207547198</v>
      </c>
      <c r="BB37" s="24">
        <v>30.943396226415096</v>
      </c>
      <c r="BH37" s="24">
        <v>2.2641509433962304</v>
      </c>
    </row>
    <row r="38" spans="1:60" x14ac:dyDescent="0.2">
      <c r="A38" s="24" t="s">
        <v>201</v>
      </c>
      <c r="B38" s="24">
        <v>-61.9</v>
      </c>
      <c r="C38" s="24">
        <v>49.95</v>
      </c>
      <c r="D38" s="24" t="s">
        <v>165</v>
      </c>
      <c r="E38" s="24">
        <f t="shared" si="0"/>
        <v>99.999999999999986</v>
      </c>
      <c r="G38" s="24">
        <v>0.88495575221239009</v>
      </c>
      <c r="H38" s="24">
        <v>1.17994100294985</v>
      </c>
      <c r="X38" s="24">
        <v>2.9498525073746302</v>
      </c>
      <c r="AA38" s="24">
        <v>11.7994100294985</v>
      </c>
      <c r="AK38" s="24">
        <v>4.1297935103244798</v>
      </c>
      <c r="AL38" s="24">
        <v>5.3097345132743401</v>
      </c>
      <c r="AT38" s="24">
        <v>0.58997050147492591</v>
      </c>
      <c r="AV38" s="24">
        <v>26.253687315634199</v>
      </c>
      <c r="AX38" s="24">
        <v>9.1445427728613602</v>
      </c>
      <c r="BB38" s="24">
        <v>36.283185840708001</v>
      </c>
      <c r="BH38" s="24">
        <v>1.47492625368732</v>
      </c>
    </row>
    <row r="39" spans="1:60" x14ac:dyDescent="0.2">
      <c r="A39" s="24" t="s">
        <v>202</v>
      </c>
      <c r="B39" s="24">
        <v>-61.87</v>
      </c>
      <c r="C39" s="24">
        <v>50.14</v>
      </c>
      <c r="D39" s="24" t="s">
        <v>165</v>
      </c>
      <c r="E39" s="24">
        <f t="shared" si="0"/>
        <v>99.999999999999943</v>
      </c>
      <c r="G39" s="24">
        <v>0.37037037037037002</v>
      </c>
      <c r="H39" s="24">
        <v>1.1111111111111101</v>
      </c>
      <c r="X39" s="24">
        <v>1.1111111111111101</v>
      </c>
      <c r="AA39" s="24">
        <v>7.4074074074074101</v>
      </c>
      <c r="AK39" s="24">
        <v>0.74074074074074103</v>
      </c>
      <c r="AL39" s="24">
        <v>1.8518518518518501</v>
      </c>
      <c r="AV39" s="24">
        <v>18.148148148148103</v>
      </c>
      <c r="AX39" s="24">
        <v>9.2592592592592595</v>
      </c>
      <c r="BB39" s="24">
        <v>60</v>
      </c>
    </row>
    <row r="40" spans="1:60" x14ac:dyDescent="0.2">
      <c r="A40" s="24" t="s">
        <v>203</v>
      </c>
      <c r="B40" s="24">
        <v>-61.84</v>
      </c>
      <c r="C40" s="24">
        <v>50.07</v>
      </c>
      <c r="D40" s="24" t="s">
        <v>165</v>
      </c>
      <c r="E40" s="24">
        <f t="shared" si="0"/>
        <v>100</v>
      </c>
      <c r="G40" s="24">
        <v>1.1952191235059799</v>
      </c>
      <c r="H40" s="24">
        <v>0.79681274900398402</v>
      </c>
      <c r="X40" s="24">
        <v>2.3904382470119501</v>
      </c>
      <c r="AA40" s="24">
        <v>8.7649402390438205</v>
      </c>
      <c r="AK40" s="24">
        <v>1.9920318725099602</v>
      </c>
      <c r="AL40" s="24">
        <v>3.9840637450199203</v>
      </c>
      <c r="AV40" s="24">
        <v>17.529880478087598</v>
      </c>
      <c r="AX40" s="24">
        <v>12.350597609561799</v>
      </c>
      <c r="BB40" s="24">
        <v>50.597609561753004</v>
      </c>
      <c r="BH40" s="24">
        <v>0.39840637450199201</v>
      </c>
    </row>
    <row r="41" spans="1:60" x14ac:dyDescent="0.2">
      <c r="A41" s="24" t="s">
        <v>204</v>
      </c>
      <c r="B41" s="24">
        <v>-61.81</v>
      </c>
      <c r="C41" s="24">
        <v>50.12</v>
      </c>
      <c r="D41" s="24" t="s">
        <v>165</v>
      </c>
      <c r="E41" s="24">
        <f t="shared" si="0"/>
        <v>99.999999999999972</v>
      </c>
      <c r="H41" s="24">
        <v>0.241545893719807</v>
      </c>
      <c r="X41" s="24">
        <v>1.69082125603865</v>
      </c>
      <c r="AA41" s="24">
        <v>15.2173913043478</v>
      </c>
      <c r="AK41" s="24">
        <v>2.6570048309178698</v>
      </c>
      <c r="AL41" s="24">
        <v>3.1400966183574903</v>
      </c>
      <c r="AT41" s="24">
        <v>2.8985507246376803</v>
      </c>
      <c r="AV41" s="24">
        <v>12.3188405797101</v>
      </c>
      <c r="AX41" s="24">
        <v>17.149758454106298</v>
      </c>
      <c r="BB41" s="24">
        <v>41.787439613526601</v>
      </c>
      <c r="BH41" s="24">
        <v>2.8985507246376803</v>
      </c>
    </row>
    <row r="42" spans="1:60" x14ac:dyDescent="0.2">
      <c r="A42" s="24" t="s">
        <v>205</v>
      </c>
      <c r="B42" s="24">
        <v>-61.8</v>
      </c>
      <c r="C42" s="24">
        <v>50.1</v>
      </c>
      <c r="D42" s="24" t="s">
        <v>165</v>
      </c>
      <c r="E42" s="24">
        <f t="shared" si="0"/>
        <v>100.00000000000009</v>
      </c>
      <c r="G42" s="24">
        <v>0.413223140495868</v>
      </c>
      <c r="H42" s="24">
        <v>1.2396694214876001</v>
      </c>
      <c r="X42" s="24">
        <v>0.413223140495868</v>
      </c>
      <c r="AA42" s="24">
        <v>9.0909090909090899</v>
      </c>
      <c r="AK42" s="24">
        <v>4.1322314049586799</v>
      </c>
      <c r="AL42" s="24">
        <v>3.71900826446281</v>
      </c>
      <c r="AV42" s="24">
        <v>21.074380165289302</v>
      </c>
      <c r="AX42" s="24">
        <v>23.1404958677686</v>
      </c>
      <c r="BB42" s="24">
        <v>35.123966942148797</v>
      </c>
      <c r="BH42" s="24">
        <v>1.6528925619834698</v>
      </c>
    </row>
    <row r="43" spans="1:60" x14ac:dyDescent="0.2">
      <c r="A43" s="24" t="s">
        <v>206</v>
      </c>
      <c r="B43" s="24">
        <v>-61.6</v>
      </c>
      <c r="C43" s="24">
        <v>50.02</v>
      </c>
      <c r="D43" s="24" t="s">
        <v>165</v>
      </c>
      <c r="E43" s="24">
        <f t="shared" si="0"/>
        <v>99.999999999999858</v>
      </c>
      <c r="G43" s="24">
        <v>0.28490028490028496</v>
      </c>
      <c r="H43" s="24">
        <v>1.42450142450142</v>
      </c>
      <c r="X43" s="24">
        <v>1.70940170940171</v>
      </c>
      <c r="AA43" s="24">
        <v>12.535612535612501</v>
      </c>
      <c r="AK43" s="24">
        <v>5.4131054131054102</v>
      </c>
      <c r="AL43" s="24">
        <v>5.9829059829059803</v>
      </c>
      <c r="AT43" s="24">
        <v>0.854700854700855</v>
      </c>
      <c r="AV43" s="24">
        <v>27.920227920227898</v>
      </c>
      <c r="AX43" s="24">
        <v>10.5413105413105</v>
      </c>
      <c r="BB43" s="24">
        <v>31.339031339031301</v>
      </c>
      <c r="BH43" s="24">
        <v>1.9943019943019902</v>
      </c>
    </row>
    <row r="44" spans="1:60" x14ac:dyDescent="0.2">
      <c r="A44" s="24" t="s">
        <v>207</v>
      </c>
      <c r="B44" s="24">
        <v>-61.38</v>
      </c>
      <c r="C44" s="24">
        <v>50.08</v>
      </c>
      <c r="D44" s="24" t="s">
        <v>165</v>
      </c>
      <c r="E44" s="24">
        <f t="shared" si="0"/>
        <v>100.00000000000003</v>
      </c>
      <c r="G44" s="24">
        <v>0.297619047619048</v>
      </c>
      <c r="H44" s="24">
        <v>2.38095238095238</v>
      </c>
      <c r="X44" s="24">
        <v>1.4880952380952399</v>
      </c>
      <c r="AA44" s="24">
        <v>8.9285714285714306</v>
      </c>
      <c r="AK44" s="24">
        <v>2.6785714285714297</v>
      </c>
      <c r="AL44" s="24">
        <v>7.4404761904761898</v>
      </c>
      <c r="AT44" s="24">
        <v>0.297619047619048</v>
      </c>
      <c r="AV44" s="24">
        <v>45.535714285714299</v>
      </c>
      <c r="AX44" s="24">
        <v>3.2738095238095197</v>
      </c>
      <c r="BB44" s="24">
        <v>26.190476190476197</v>
      </c>
      <c r="BH44" s="24">
        <v>1.4880952380952399</v>
      </c>
    </row>
    <row r="45" spans="1:60" x14ac:dyDescent="0.2">
      <c r="A45" s="24" t="s">
        <v>208</v>
      </c>
      <c r="B45" s="24">
        <v>-61.34</v>
      </c>
      <c r="C45" s="24">
        <v>49.98</v>
      </c>
      <c r="D45" s="24" t="s">
        <v>165</v>
      </c>
      <c r="E45" s="24">
        <f t="shared" si="0"/>
        <v>100.00000000000001</v>
      </c>
      <c r="G45" s="24">
        <v>0.65146579804560301</v>
      </c>
      <c r="H45" s="24">
        <v>0.97719869706840401</v>
      </c>
      <c r="X45" s="24">
        <v>4.2345276872964197</v>
      </c>
      <c r="AA45" s="24">
        <v>14.9837133550489</v>
      </c>
      <c r="AK45" s="24">
        <v>1.95439739413681</v>
      </c>
      <c r="AL45" s="24">
        <v>6.5146579804560307</v>
      </c>
      <c r="AT45" s="24">
        <v>0.65146579804560301</v>
      </c>
      <c r="AV45" s="24">
        <v>35.179153094462499</v>
      </c>
      <c r="AX45" s="24">
        <v>8.1433224755700291</v>
      </c>
      <c r="BB45" s="24">
        <v>24.1042345276873</v>
      </c>
      <c r="BH45" s="24">
        <v>2.6058631921824102</v>
      </c>
    </row>
    <row r="46" spans="1:60" x14ac:dyDescent="0.2">
      <c r="A46" s="24" t="s">
        <v>209</v>
      </c>
      <c r="B46" s="24">
        <v>-61.32</v>
      </c>
      <c r="C46" s="24">
        <v>50.12</v>
      </c>
      <c r="D46" s="24" t="s">
        <v>165</v>
      </c>
      <c r="E46" s="24">
        <f t="shared" si="0"/>
        <v>100.00000000000003</v>
      </c>
      <c r="G46" s="24">
        <v>0.27173913043478304</v>
      </c>
      <c r="X46" s="24">
        <v>2.9891304347826102</v>
      </c>
      <c r="AA46" s="24">
        <v>8.1521739130434803</v>
      </c>
      <c r="AK46" s="24">
        <v>2.4456521739130404</v>
      </c>
      <c r="AL46" s="24">
        <v>2.7173913043478302</v>
      </c>
      <c r="AT46" s="24">
        <v>0.54347826086956497</v>
      </c>
      <c r="AV46" s="24">
        <v>28.804347826087003</v>
      </c>
      <c r="AX46" s="24">
        <v>16.576086956521699</v>
      </c>
      <c r="BB46" s="24">
        <v>36.413043478260896</v>
      </c>
      <c r="BH46" s="24">
        <v>1.0869565217391299</v>
      </c>
    </row>
    <row r="47" spans="1:60" x14ac:dyDescent="0.2">
      <c r="A47" s="24" t="s">
        <v>210</v>
      </c>
      <c r="B47" s="24">
        <v>-60.64</v>
      </c>
      <c r="C47" s="24">
        <v>48.51</v>
      </c>
      <c r="D47" s="24" t="s">
        <v>165</v>
      </c>
      <c r="E47" s="24">
        <f t="shared" si="0"/>
        <v>99.999999999999886</v>
      </c>
      <c r="X47" s="24">
        <v>10.0358422939068</v>
      </c>
      <c r="AA47" s="24">
        <v>47.311827956989205</v>
      </c>
      <c r="AK47" s="24">
        <v>1.0752688172042999</v>
      </c>
      <c r="AL47" s="24">
        <v>1.0752688172042999</v>
      </c>
      <c r="AT47" s="24">
        <v>1.7921146953405001</v>
      </c>
      <c r="AV47" s="24">
        <v>37.275985663082402</v>
      </c>
      <c r="BB47" s="24">
        <v>1.4336917562724001</v>
      </c>
    </row>
    <row r="48" spans="1:60" x14ac:dyDescent="0.2">
      <c r="A48" s="24" t="s">
        <v>211</v>
      </c>
      <c r="B48" s="24">
        <v>-60.64</v>
      </c>
      <c r="C48" s="24">
        <v>48.51</v>
      </c>
      <c r="D48" s="24" t="s">
        <v>165</v>
      </c>
      <c r="E48" s="24">
        <f t="shared" si="0"/>
        <v>100.00000000000006</v>
      </c>
      <c r="H48" s="24">
        <v>2.2321428571428603</v>
      </c>
      <c r="X48" s="24">
        <v>3.5714285714285703</v>
      </c>
      <c r="AA48" s="24">
        <v>45.982142857142904</v>
      </c>
      <c r="AK48" s="24">
        <v>0.89285714285714302</v>
      </c>
      <c r="AL48" s="24">
        <v>1.33928571428571</v>
      </c>
      <c r="AT48" s="24">
        <v>1.78571428571429</v>
      </c>
      <c r="AV48" s="24">
        <v>36.160714285714299</v>
      </c>
      <c r="AX48" s="24">
        <v>0.89285714285714302</v>
      </c>
      <c r="BB48" s="24">
        <v>7.1428571428571406</v>
      </c>
    </row>
    <row r="49" spans="1:66" x14ac:dyDescent="0.2">
      <c r="A49" s="24" t="s">
        <v>212</v>
      </c>
      <c r="B49" s="24">
        <v>-60.24</v>
      </c>
      <c r="C49" s="24">
        <v>48.33</v>
      </c>
      <c r="D49" s="24" t="s">
        <v>165</v>
      </c>
      <c r="E49" s="24">
        <f t="shared" si="0"/>
        <v>99.999999999999915</v>
      </c>
      <c r="H49" s="24">
        <v>12.865497076023399</v>
      </c>
      <c r="O49" s="24">
        <v>0.29239766081871299</v>
      </c>
      <c r="X49" s="24">
        <v>6.7251461988304104</v>
      </c>
      <c r="AA49" s="24">
        <v>38.011695906432699</v>
      </c>
      <c r="AK49" s="24">
        <v>0.87719298245614008</v>
      </c>
      <c r="AL49" s="24">
        <v>1.7543859649122802</v>
      </c>
      <c r="AT49" s="24">
        <v>1.7543859649122802</v>
      </c>
      <c r="AV49" s="24">
        <v>19.5906432748538</v>
      </c>
      <c r="BB49" s="24">
        <v>18.128654970760202</v>
      </c>
    </row>
    <row r="50" spans="1:66" x14ac:dyDescent="0.2">
      <c r="A50" s="24" t="s">
        <v>213</v>
      </c>
      <c r="B50" s="24">
        <v>-60.17</v>
      </c>
      <c r="C50" s="24">
        <v>49.22</v>
      </c>
      <c r="D50" s="24" t="s">
        <v>165</v>
      </c>
      <c r="E50" s="24">
        <f t="shared" si="0"/>
        <v>99.999999999999943</v>
      </c>
      <c r="H50" s="24">
        <v>0.35842293906810002</v>
      </c>
      <c r="X50" s="24">
        <v>19.354838709677402</v>
      </c>
      <c r="AA50" s="24">
        <v>40.860215053763397</v>
      </c>
      <c r="AK50" s="24">
        <v>3.2258064516128995</v>
      </c>
      <c r="AL50" s="24">
        <v>3.04659498207885</v>
      </c>
      <c r="AT50" s="24">
        <v>2.6881720430107499</v>
      </c>
      <c r="AV50" s="24">
        <v>27.7777777777778</v>
      </c>
      <c r="AX50" s="24">
        <v>0.17921146953405001</v>
      </c>
      <c r="BB50" s="24">
        <v>2.5089605734767</v>
      </c>
    </row>
    <row r="51" spans="1:66" x14ac:dyDescent="0.2">
      <c r="A51" s="24" t="s">
        <v>214</v>
      </c>
      <c r="B51" s="24">
        <v>-61.95</v>
      </c>
      <c r="C51" s="24">
        <v>49.71</v>
      </c>
      <c r="D51" s="24" t="s">
        <v>165</v>
      </c>
      <c r="E51" s="24">
        <f t="shared" si="0"/>
        <v>99.999999999999915</v>
      </c>
      <c r="G51" s="24">
        <v>0.60975609756097593</v>
      </c>
      <c r="H51" s="24">
        <v>0.91463414634146312</v>
      </c>
      <c r="X51" s="24">
        <v>16.768292682926802</v>
      </c>
      <c r="AA51" s="24">
        <v>26.829268292682901</v>
      </c>
      <c r="AK51" s="24">
        <v>4.5731707317073198</v>
      </c>
      <c r="AL51" s="24">
        <v>3.9634146341463401</v>
      </c>
      <c r="AM51" s="24">
        <v>0.30487804878048796</v>
      </c>
      <c r="AT51" s="24">
        <v>4.2682926829268295</v>
      </c>
      <c r="AV51" s="24">
        <v>27.439024390243901</v>
      </c>
      <c r="BB51" s="24">
        <v>14.024390243902399</v>
      </c>
      <c r="BH51" s="24">
        <v>0.30487804878048796</v>
      </c>
    </row>
    <row r="52" spans="1:66" x14ac:dyDescent="0.2">
      <c r="A52" s="24" t="s">
        <v>215</v>
      </c>
      <c r="B52" s="24">
        <v>-60.8</v>
      </c>
      <c r="C52" s="24">
        <v>49.52</v>
      </c>
      <c r="D52" s="24" t="s">
        <v>165</v>
      </c>
      <c r="E52" s="24">
        <f t="shared" si="0"/>
        <v>99.999999999999901</v>
      </c>
      <c r="H52" s="24">
        <v>0.54200542005420005</v>
      </c>
      <c r="X52" s="24">
        <v>24.932249322493199</v>
      </c>
      <c r="AA52" s="24">
        <v>31.707317073170703</v>
      </c>
      <c r="AK52" s="24">
        <v>3.2520325203252001</v>
      </c>
      <c r="AL52" s="24">
        <v>2.1680216802168002</v>
      </c>
      <c r="AT52" s="24">
        <v>4.3360433604336004</v>
      </c>
      <c r="AV52" s="24">
        <v>29.268292682926802</v>
      </c>
      <c r="AX52" s="24">
        <v>0.54200542005420005</v>
      </c>
      <c r="BB52" s="24">
        <v>3.2520325203252001</v>
      </c>
    </row>
    <row r="53" spans="1:66" x14ac:dyDescent="0.2">
      <c r="A53" s="24" t="s">
        <v>216</v>
      </c>
      <c r="B53" s="24">
        <v>-59.78</v>
      </c>
      <c r="C53" s="24">
        <v>49.33</v>
      </c>
      <c r="D53" s="24" t="s">
        <v>165</v>
      </c>
      <c r="E53" s="24">
        <f t="shared" si="0"/>
        <v>100.0000000000001</v>
      </c>
      <c r="G53" s="24">
        <v>0.16260162601625999</v>
      </c>
      <c r="H53" s="24">
        <v>1.13821138211382</v>
      </c>
      <c r="M53" s="24">
        <v>0.16260162601625999</v>
      </c>
      <c r="P53" s="24">
        <v>0.16260162601625999</v>
      </c>
      <c r="X53" s="24">
        <v>16.910569105691103</v>
      </c>
      <c r="AA53" s="24">
        <v>39.349593495934997</v>
      </c>
      <c r="AK53" s="24">
        <v>4.55284552845528</v>
      </c>
      <c r="AL53" s="24">
        <v>2.6016260162601599</v>
      </c>
      <c r="AT53" s="24">
        <v>0.48780487804878003</v>
      </c>
      <c r="AV53" s="24">
        <v>29.918699186991898</v>
      </c>
      <c r="AX53" s="24">
        <v>0.32520325203251998</v>
      </c>
      <c r="BB53" s="24">
        <v>4.0650406504065</v>
      </c>
      <c r="BH53" s="24">
        <v>0.16260162601625999</v>
      </c>
    </row>
    <row r="54" spans="1:66" x14ac:dyDescent="0.2">
      <c r="A54" s="24" t="s">
        <v>217</v>
      </c>
      <c r="B54" s="24">
        <v>-59.47</v>
      </c>
      <c r="C54" s="24">
        <v>49.8</v>
      </c>
      <c r="D54" s="24" t="s">
        <v>165</v>
      </c>
      <c r="E54" s="24">
        <f t="shared" si="0"/>
        <v>99.999999999999901</v>
      </c>
      <c r="H54" s="24">
        <v>4.3715846994535497</v>
      </c>
      <c r="X54" s="24">
        <v>0.54644808743169393</v>
      </c>
      <c r="AA54" s="24">
        <v>21.0382513661202</v>
      </c>
      <c r="AK54" s="24">
        <v>1.0928961748633901</v>
      </c>
      <c r="AL54" s="24">
        <v>2.1857923497267802</v>
      </c>
      <c r="AT54" s="24">
        <v>2.7322404371584699</v>
      </c>
      <c r="AV54" s="24">
        <v>8.1967213114754109</v>
      </c>
      <c r="AX54" s="24">
        <v>14.207650273223999</v>
      </c>
      <c r="AY54" s="24">
        <v>1.0928961748633901</v>
      </c>
      <c r="BB54" s="24">
        <v>42.622950819672099</v>
      </c>
      <c r="BH54" s="24">
        <v>0.27322404371584696</v>
      </c>
      <c r="BN54" s="24">
        <v>1.63934426229508</v>
      </c>
    </row>
    <row r="55" spans="1:66" x14ac:dyDescent="0.2">
      <c r="A55" s="24" t="s">
        <v>218</v>
      </c>
      <c r="B55" s="24">
        <v>-59.47</v>
      </c>
      <c r="C55" s="24">
        <v>49.8</v>
      </c>
      <c r="D55" s="24" t="s">
        <v>165</v>
      </c>
      <c r="E55" s="24">
        <f t="shared" si="0"/>
        <v>99.999999999999972</v>
      </c>
      <c r="X55" s="24">
        <v>14.225941422594099</v>
      </c>
      <c r="AA55" s="24">
        <v>30.962343096234299</v>
      </c>
      <c r="AK55" s="24">
        <v>1.6736401673640198</v>
      </c>
      <c r="AL55" s="24">
        <v>2.5104602510460201</v>
      </c>
      <c r="AT55" s="24">
        <v>1.6736401673640198</v>
      </c>
      <c r="AV55" s="24">
        <v>15.0627615062761</v>
      </c>
      <c r="AX55" s="24">
        <v>15.481171548117199</v>
      </c>
      <c r="BB55" s="24">
        <v>16.317991631799199</v>
      </c>
      <c r="BH55" s="24">
        <v>2.0920502092050199</v>
      </c>
    </row>
    <row r="56" spans="1:66" x14ac:dyDescent="0.2">
      <c r="A56" s="24" t="s">
        <v>219</v>
      </c>
      <c r="B56" s="24">
        <v>-59.46</v>
      </c>
      <c r="C56" s="24">
        <v>49.8</v>
      </c>
      <c r="D56" s="24" t="s">
        <v>165</v>
      </c>
      <c r="E56" s="24">
        <f t="shared" si="0"/>
        <v>100</v>
      </c>
      <c r="G56" s="24">
        <v>0.57142857142857095</v>
      </c>
      <c r="H56" s="24">
        <v>2.28571428571429</v>
      </c>
      <c r="X56" s="24">
        <v>13.714285714285699</v>
      </c>
      <c r="AA56" s="24">
        <v>37.428571428571402</v>
      </c>
      <c r="AK56" s="24">
        <v>2</v>
      </c>
      <c r="AL56" s="24">
        <v>2</v>
      </c>
      <c r="AT56" s="24">
        <v>2.28571428571429</v>
      </c>
      <c r="AV56" s="24">
        <v>30.571428571428601</v>
      </c>
      <c r="BB56" s="24">
        <v>9.1428571428571406</v>
      </c>
    </row>
    <row r="57" spans="1:66" x14ac:dyDescent="0.2">
      <c r="A57" s="24" t="s">
        <v>220</v>
      </c>
      <c r="B57" s="24">
        <v>-58.73</v>
      </c>
      <c r="C57" s="24">
        <v>50.12</v>
      </c>
      <c r="D57" s="24" t="s">
        <v>165</v>
      </c>
      <c r="E57" s="24">
        <f t="shared" si="0"/>
        <v>100.00000000000006</v>
      </c>
      <c r="H57" s="24">
        <v>0.52770448548812698</v>
      </c>
      <c r="X57" s="24">
        <v>21.108179419525101</v>
      </c>
      <c r="AA57" s="24">
        <v>37.467018469656999</v>
      </c>
      <c r="AK57" s="24">
        <v>2.9023746701846997</v>
      </c>
      <c r="AL57" s="24">
        <v>5.0131926121371997</v>
      </c>
      <c r="AT57" s="24">
        <v>3.9577836411609502</v>
      </c>
      <c r="AV57" s="24">
        <v>20.316622691292899</v>
      </c>
      <c r="AX57" s="24">
        <v>1.05540897097625</v>
      </c>
      <c r="BB57" s="24">
        <v>7.6517150395778399</v>
      </c>
    </row>
    <row r="58" spans="1:66" x14ac:dyDescent="0.2">
      <c r="A58" s="24" t="s">
        <v>221</v>
      </c>
      <c r="B58" s="24">
        <v>-62.63</v>
      </c>
      <c r="C58" s="24">
        <v>48.52</v>
      </c>
      <c r="D58" s="24" t="s">
        <v>165</v>
      </c>
      <c r="E58" s="24">
        <f t="shared" si="0"/>
        <v>99.999999999999943</v>
      </c>
      <c r="H58" s="24">
        <v>0.87527352297593009</v>
      </c>
      <c r="X58" s="24">
        <v>17.505470459518598</v>
      </c>
      <c r="AA58" s="24">
        <v>15.754923413566701</v>
      </c>
      <c r="AK58" s="24">
        <v>2.6258205689277903</v>
      </c>
      <c r="AL58" s="24">
        <v>1.31291028446389</v>
      </c>
      <c r="AQ58" s="24">
        <v>0.21881838074398199</v>
      </c>
      <c r="AT58" s="24">
        <v>1.7505470459518602</v>
      </c>
      <c r="AV58" s="24">
        <v>47.264770240700201</v>
      </c>
      <c r="AX58" s="24">
        <v>4.1575492341356703</v>
      </c>
      <c r="BB58" s="24">
        <v>5.6892778993435398</v>
      </c>
      <c r="BH58" s="24">
        <v>1.7505470459518602</v>
      </c>
      <c r="BN58" s="24">
        <v>1.0940919037199099</v>
      </c>
    </row>
    <row r="59" spans="1:66" x14ac:dyDescent="0.2">
      <c r="A59" s="24" t="s">
        <v>222</v>
      </c>
      <c r="B59" s="24">
        <v>-62.54</v>
      </c>
      <c r="C59" s="24">
        <v>48.64</v>
      </c>
      <c r="D59" s="24" t="s">
        <v>165</v>
      </c>
      <c r="E59" s="24">
        <f t="shared" si="0"/>
        <v>100.00000000000003</v>
      </c>
      <c r="G59" s="24">
        <v>0.158730158730159</v>
      </c>
      <c r="H59" s="24">
        <v>1.1111111111111101</v>
      </c>
      <c r="X59" s="24">
        <v>10.952380952381001</v>
      </c>
      <c r="AA59" s="24">
        <v>35.238095238095198</v>
      </c>
      <c r="AK59" s="24">
        <v>3.17460317460317</v>
      </c>
      <c r="AL59" s="24">
        <v>1.26984126984127</v>
      </c>
      <c r="AT59" s="24">
        <v>1.26984126984127</v>
      </c>
      <c r="AV59" s="24">
        <v>25.873015873015902</v>
      </c>
      <c r="AW59" s="24">
        <v>0.317460317460317</v>
      </c>
      <c r="AX59" s="24">
        <v>16.507936507936499</v>
      </c>
      <c r="AY59" s="24">
        <v>0.476190476190476</v>
      </c>
      <c r="BB59" s="24">
        <v>3.17460317460317</v>
      </c>
      <c r="BH59" s="24">
        <v>0.476190476190476</v>
      </c>
    </row>
    <row r="60" spans="1:66" x14ac:dyDescent="0.2">
      <c r="A60" s="24" t="s">
        <v>223</v>
      </c>
      <c r="B60" s="24">
        <v>-62.54</v>
      </c>
      <c r="C60" s="24">
        <v>48.64</v>
      </c>
      <c r="D60" s="24" t="s">
        <v>165</v>
      </c>
      <c r="E60" s="24">
        <f t="shared" si="0"/>
        <v>99.999999999999957</v>
      </c>
      <c r="G60" s="24">
        <v>0.62893081761006298</v>
      </c>
      <c r="H60" s="24">
        <v>1.2578616352201299</v>
      </c>
      <c r="X60" s="24">
        <v>12.578616352201299</v>
      </c>
      <c r="AA60" s="24">
        <v>20.440251572327</v>
      </c>
      <c r="AK60" s="24">
        <v>1.8867924528301898</v>
      </c>
      <c r="AL60" s="24">
        <v>0.62893081761006298</v>
      </c>
      <c r="AT60" s="24">
        <v>3.1446540880503102</v>
      </c>
      <c r="AV60" s="24">
        <v>55.345911949685501</v>
      </c>
      <c r="BB60" s="24">
        <v>3.1446540880503102</v>
      </c>
      <c r="BH60" s="24">
        <v>0.94339622641509402</v>
      </c>
    </row>
    <row r="61" spans="1:66" x14ac:dyDescent="0.2">
      <c r="A61" s="24" t="s">
        <v>224</v>
      </c>
      <c r="B61" s="24">
        <v>-60.03</v>
      </c>
      <c r="C61" s="24">
        <v>47.35</v>
      </c>
      <c r="D61" s="24" t="s">
        <v>165</v>
      </c>
      <c r="E61" s="24">
        <f t="shared" si="0"/>
        <v>100.00000000000007</v>
      </c>
      <c r="H61" s="24">
        <v>4.2622950819672099</v>
      </c>
      <c r="X61" s="24">
        <v>11.1475409836066</v>
      </c>
      <c r="AA61" s="24">
        <v>32.131147540983605</v>
      </c>
      <c r="AK61" s="24">
        <v>1.63934426229508</v>
      </c>
      <c r="AL61" s="24">
        <v>2.2950819672131102</v>
      </c>
      <c r="AT61" s="24">
        <v>4.2622950819672099</v>
      </c>
      <c r="AV61" s="24">
        <v>25.2459016393443</v>
      </c>
      <c r="AX61" s="24">
        <v>0.98360655737704905</v>
      </c>
      <c r="BB61" s="24">
        <v>17.7049180327869</v>
      </c>
      <c r="BH61" s="24">
        <v>0.32786885245901598</v>
      </c>
    </row>
    <row r="62" spans="1:66" x14ac:dyDescent="0.2">
      <c r="A62" s="24" t="s">
        <v>225</v>
      </c>
      <c r="B62" s="24">
        <v>-59.88</v>
      </c>
      <c r="C62" s="24">
        <v>47.52</v>
      </c>
      <c r="D62" s="24" t="s">
        <v>165</v>
      </c>
      <c r="E62" s="24">
        <f t="shared" si="0"/>
        <v>99.999999999999986</v>
      </c>
      <c r="H62" s="24">
        <v>8.0717488789237706</v>
      </c>
      <c r="P62" s="24">
        <v>0.14947683109118098</v>
      </c>
      <c r="X62" s="24">
        <v>7.1748878923766792</v>
      </c>
      <c r="AA62" s="24">
        <v>35.575485799700999</v>
      </c>
      <c r="AK62" s="24">
        <v>3.28849028400598</v>
      </c>
      <c r="AL62" s="24">
        <v>1.0463378176382698</v>
      </c>
      <c r="AT62" s="24">
        <v>0.74738415545590398</v>
      </c>
      <c r="AV62" s="24">
        <v>36.920777279521701</v>
      </c>
      <c r="AW62" s="24">
        <v>0.44843049327354301</v>
      </c>
      <c r="AX62" s="24">
        <v>1.0463378176382698</v>
      </c>
      <c r="BB62" s="24">
        <v>5.5306427503736897</v>
      </c>
    </row>
    <row r="63" spans="1:66" x14ac:dyDescent="0.2">
      <c r="A63" s="24" t="s">
        <v>226</v>
      </c>
      <c r="B63" s="24">
        <v>-67.44</v>
      </c>
      <c r="C63" s="24">
        <v>49.09</v>
      </c>
      <c r="D63" s="24" t="s">
        <v>165</v>
      </c>
      <c r="E63" s="24">
        <f t="shared" si="0"/>
        <v>100.00000000000006</v>
      </c>
      <c r="G63" s="24">
        <v>0.66006600660065995</v>
      </c>
      <c r="H63" s="24">
        <v>1.3201320132013199</v>
      </c>
      <c r="X63" s="24">
        <v>4.9504950495049496</v>
      </c>
      <c r="AA63" s="24">
        <v>1.3201320132013199</v>
      </c>
      <c r="AK63" s="24">
        <v>0.99009900990098987</v>
      </c>
      <c r="AL63" s="24">
        <v>0.66006600660065995</v>
      </c>
      <c r="AT63" s="24">
        <v>0.99009900990098987</v>
      </c>
      <c r="AV63" s="24">
        <v>33.993399339934001</v>
      </c>
      <c r="AW63" s="24">
        <v>0.33003300330032997</v>
      </c>
      <c r="AX63" s="24">
        <v>7.2607260726072598</v>
      </c>
      <c r="BB63" s="24">
        <v>37.953795379538001</v>
      </c>
      <c r="BH63" s="24">
        <v>5.9405940594059405</v>
      </c>
      <c r="BN63" s="24">
        <v>3.6303630363036299</v>
      </c>
    </row>
    <row r="64" spans="1:66" x14ac:dyDescent="0.2">
      <c r="A64" s="24" t="s">
        <v>227</v>
      </c>
      <c r="B64" s="24">
        <v>-63.99</v>
      </c>
      <c r="C64" s="24">
        <v>49.29</v>
      </c>
      <c r="D64" s="24" t="s">
        <v>165</v>
      </c>
      <c r="E64" s="24">
        <f t="shared" si="0"/>
        <v>100.00000000000004</v>
      </c>
      <c r="G64" s="24">
        <v>0.28735632183908</v>
      </c>
      <c r="H64" s="24">
        <v>0.86206896551724088</v>
      </c>
      <c r="X64" s="24">
        <v>13.2183908045977</v>
      </c>
      <c r="AA64" s="24">
        <v>18.1034482758621</v>
      </c>
      <c r="AK64" s="24">
        <v>4.31034482758621</v>
      </c>
      <c r="AL64" s="24">
        <v>1.72413793103448</v>
      </c>
      <c r="AT64" s="24">
        <v>2.5862068965517198</v>
      </c>
      <c r="AV64" s="24">
        <v>25.287356321839102</v>
      </c>
      <c r="AW64" s="24">
        <v>0.28735632183908</v>
      </c>
      <c r="AX64" s="24">
        <v>4.31034482758621</v>
      </c>
      <c r="BB64" s="24">
        <v>23.275862068965502</v>
      </c>
      <c r="BH64" s="24">
        <v>5.45977011494253</v>
      </c>
      <c r="BN64" s="24">
        <v>0.28735632183908</v>
      </c>
    </row>
    <row r="65" spans="1:68" x14ac:dyDescent="0.2">
      <c r="A65" s="24" t="s">
        <v>228</v>
      </c>
      <c r="B65" s="24">
        <v>-65.209999999999994</v>
      </c>
      <c r="C65" s="24">
        <v>47.92</v>
      </c>
      <c r="D65" s="24" t="s">
        <v>165</v>
      </c>
      <c r="E65" s="24">
        <f t="shared" si="0"/>
        <v>99.999999999999929</v>
      </c>
      <c r="X65" s="24">
        <v>0.94637223974763407</v>
      </c>
      <c r="AA65" s="24">
        <v>5.3627760252365899</v>
      </c>
      <c r="AL65" s="24">
        <v>0.31545741324921101</v>
      </c>
      <c r="AT65" s="24">
        <v>1.26182965299685</v>
      </c>
      <c r="AV65" s="24">
        <v>26.182965299684504</v>
      </c>
      <c r="AX65" s="24">
        <v>11.0410094637224</v>
      </c>
      <c r="BB65" s="24">
        <v>42.902208201892698</v>
      </c>
      <c r="BH65" s="24">
        <v>6.3091482649842296</v>
      </c>
      <c r="BN65" s="24">
        <v>5.6782334384857993</v>
      </c>
    </row>
    <row r="66" spans="1:68" x14ac:dyDescent="0.2">
      <c r="A66" s="24" t="s">
        <v>229</v>
      </c>
      <c r="B66" s="24">
        <v>-61.17</v>
      </c>
      <c r="C66" s="24">
        <v>48.53</v>
      </c>
      <c r="D66" s="24" t="s">
        <v>165</v>
      </c>
      <c r="E66" s="24">
        <f t="shared" si="0"/>
        <v>99.999999999999957</v>
      </c>
      <c r="X66" s="24">
        <v>1.8808777429467098</v>
      </c>
      <c r="AA66" s="24">
        <v>6.5830721003134798</v>
      </c>
      <c r="AK66" s="24">
        <v>1.25391849529781</v>
      </c>
      <c r="AL66" s="24">
        <v>0.94043887147335403</v>
      </c>
      <c r="AT66" s="24">
        <v>0.31347962382445099</v>
      </c>
      <c r="AV66" s="24">
        <v>33.228840125391798</v>
      </c>
      <c r="AW66" s="24">
        <v>1.5673981191222599</v>
      </c>
      <c r="AX66" s="24">
        <v>11.285266457680299</v>
      </c>
      <c r="BB66" s="24">
        <v>30.721003134796199</v>
      </c>
      <c r="BH66" s="24">
        <v>9.0909090909090899</v>
      </c>
      <c r="BN66" s="24">
        <v>3.13479623824451</v>
      </c>
    </row>
    <row r="67" spans="1:68" x14ac:dyDescent="0.2">
      <c r="A67" s="24" t="s">
        <v>230</v>
      </c>
      <c r="B67" s="24">
        <v>-60.54</v>
      </c>
      <c r="C67" s="24">
        <v>47.15</v>
      </c>
      <c r="D67" s="24" t="s">
        <v>165</v>
      </c>
      <c r="E67" s="24">
        <f t="shared" ref="E67:E130" si="1">SUM(F67:CR67)</f>
        <v>100.00000000000001</v>
      </c>
      <c r="H67" s="24">
        <v>0.32786885245901598</v>
      </c>
      <c r="X67" s="24">
        <v>3.27868852459016</v>
      </c>
      <c r="AA67" s="24">
        <v>12.131147540983601</v>
      </c>
      <c r="AK67" s="24">
        <v>1.3114754098360701</v>
      </c>
      <c r="AL67" s="24">
        <v>4.2622950819672099</v>
      </c>
      <c r="AT67" s="24">
        <v>8.5245901639344304</v>
      </c>
      <c r="AV67" s="24">
        <v>15.081967213114799</v>
      </c>
      <c r="AW67" s="24">
        <v>0.32786885245901598</v>
      </c>
      <c r="AX67" s="24">
        <v>14.098360655737698</v>
      </c>
      <c r="BB67" s="24">
        <v>38.360655737704903</v>
      </c>
      <c r="BH67" s="24">
        <v>2.2950819672131102</v>
      </c>
    </row>
    <row r="68" spans="1:68" x14ac:dyDescent="0.2">
      <c r="A68" s="24" t="s">
        <v>231</v>
      </c>
      <c r="B68" s="24">
        <v>-60.22</v>
      </c>
      <c r="C68" s="24">
        <v>46.72</v>
      </c>
      <c r="D68" s="24" t="s">
        <v>165</v>
      </c>
      <c r="E68" s="24">
        <f t="shared" si="1"/>
        <v>100.00000000000007</v>
      </c>
      <c r="G68" s="24">
        <v>0.632911392405063</v>
      </c>
      <c r="X68" s="24">
        <v>0.632911392405063</v>
      </c>
      <c r="AA68" s="24">
        <v>19.936708860759502</v>
      </c>
      <c r="AK68" s="24">
        <v>0.632911392405063</v>
      </c>
      <c r="AL68" s="24">
        <v>1.89873417721519</v>
      </c>
      <c r="AO68" s="24">
        <v>0.949367088607595</v>
      </c>
      <c r="AT68" s="24">
        <v>4.1139240506329102</v>
      </c>
      <c r="AV68" s="24">
        <v>5.0632911392405102</v>
      </c>
      <c r="AX68" s="24">
        <v>21.518987341772199</v>
      </c>
      <c r="BB68" s="24">
        <v>43.037974683544299</v>
      </c>
      <c r="BH68" s="24">
        <v>1.58227848101266</v>
      </c>
    </row>
    <row r="69" spans="1:68" x14ac:dyDescent="0.2">
      <c r="A69" s="24" t="s">
        <v>232</v>
      </c>
      <c r="B69" s="24">
        <v>-59.08</v>
      </c>
      <c r="C69" s="24">
        <v>46.99</v>
      </c>
      <c r="D69" s="24" t="s">
        <v>165</v>
      </c>
      <c r="E69" s="24">
        <f t="shared" si="1"/>
        <v>99.999999999999957</v>
      </c>
      <c r="H69" s="24">
        <v>7.02247191011236</v>
      </c>
      <c r="M69" s="24">
        <v>0.28089887640449401</v>
      </c>
      <c r="P69" s="24">
        <v>0.28089887640449401</v>
      </c>
      <c r="X69" s="24">
        <v>6.4606741573033704</v>
      </c>
      <c r="AA69" s="24">
        <v>30.337078651685403</v>
      </c>
      <c r="AK69" s="24">
        <v>1.9662921348314601</v>
      </c>
      <c r="AL69" s="24">
        <v>1.68539325842697</v>
      </c>
      <c r="AT69" s="24">
        <v>1.9662921348314601</v>
      </c>
      <c r="AV69" s="24">
        <v>19.382022471910098</v>
      </c>
      <c r="AX69" s="24">
        <v>2.5280898876404501</v>
      </c>
      <c r="BB69" s="24">
        <v>27.528089887640402</v>
      </c>
      <c r="BH69" s="24">
        <v>0.56179775280898903</v>
      </c>
    </row>
    <row r="70" spans="1:68" x14ac:dyDescent="0.2">
      <c r="A70" s="24" t="s">
        <v>233</v>
      </c>
      <c r="B70" s="24">
        <v>-55.62</v>
      </c>
      <c r="C70" s="24">
        <v>44.66</v>
      </c>
      <c r="D70" s="24" t="s">
        <v>165</v>
      </c>
      <c r="E70" s="24">
        <f t="shared" si="1"/>
        <v>100.00000000000003</v>
      </c>
      <c r="G70" s="24">
        <v>0.297619047619048</v>
      </c>
      <c r="H70" s="24">
        <v>25.8928571428571</v>
      </c>
      <c r="P70" s="24">
        <v>0.297619047619048</v>
      </c>
      <c r="X70" s="24">
        <v>2.38095238095238</v>
      </c>
      <c r="AA70" s="24">
        <v>43.75</v>
      </c>
      <c r="AK70" s="24">
        <v>0.59523809523809501</v>
      </c>
      <c r="AL70" s="24">
        <v>0.89285714285714302</v>
      </c>
      <c r="AT70" s="24">
        <v>3.8690476190476195</v>
      </c>
      <c r="AV70" s="24">
        <v>9.2261904761904798</v>
      </c>
      <c r="AW70" s="24">
        <v>0.59523809523809501</v>
      </c>
      <c r="AX70" s="24">
        <v>0.59523809523809501</v>
      </c>
      <c r="BB70" s="24">
        <v>11.0119047619048</v>
      </c>
      <c r="BH70" s="24">
        <v>0.59523809523809501</v>
      </c>
    </row>
    <row r="71" spans="1:68" x14ac:dyDescent="0.2">
      <c r="A71" s="24" t="s">
        <v>234</v>
      </c>
      <c r="B71" s="24">
        <v>-57.59</v>
      </c>
      <c r="C71" s="24">
        <v>45.85</v>
      </c>
      <c r="D71" s="24" t="s">
        <v>165</v>
      </c>
      <c r="E71" s="24">
        <f t="shared" si="1"/>
        <v>100.00000000000009</v>
      </c>
      <c r="G71" s="24">
        <v>0.554016620498615</v>
      </c>
      <c r="H71" s="24">
        <v>10.249307479224401</v>
      </c>
      <c r="X71" s="24">
        <v>0.554016620498615</v>
      </c>
      <c r="AA71" s="24">
        <v>31.578947368421098</v>
      </c>
      <c r="AK71" s="24">
        <v>0.83102493074792194</v>
      </c>
      <c r="AL71" s="24">
        <v>0.277008310249307</v>
      </c>
      <c r="AT71" s="24">
        <v>0.277008310249307</v>
      </c>
      <c r="AV71" s="24">
        <v>25.207756232687</v>
      </c>
      <c r="AW71" s="24">
        <v>0.554016620498615</v>
      </c>
      <c r="AX71" s="24">
        <v>0.554016620498615</v>
      </c>
      <c r="BB71" s="24">
        <v>29.362880886426598</v>
      </c>
    </row>
    <row r="72" spans="1:68" x14ac:dyDescent="0.2">
      <c r="A72" s="24" t="s">
        <v>235</v>
      </c>
      <c r="B72" s="24">
        <v>-57.94</v>
      </c>
      <c r="C72" s="24">
        <v>46.19</v>
      </c>
      <c r="D72" s="24" t="s">
        <v>165</v>
      </c>
      <c r="E72" s="24">
        <f t="shared" si="1"/>
        <v>100.00000000000006</v>
      </c>
      <c r="G72" s="24">
        <v>0.72992700729926996</v>
      </c>
      <c r="H72" s="24">
        <v>12.043795620438001</v>
      </c>
      <c r="X72" s="24">
        <v>0.72992700729926996</v>
      </c>
      <c r="AA72" s="24">
        <v>43.795620437956202</v>
      </c>
      <c r="AK72" s="24">
        <v>1.8248175182481798</v>
      </c>
      <c r="AL72" s="24">
        <v>0.36496350364963498</v>
      </c>
      <c r="AT72" s="24">
        <v>2.9197080291970798</v>
      </c>
      <c r="AV72" s="24">
        <v>7.2992700729926998</v>
      </c>
      <c r="AX72" s="24">
        <v>1.09489051094891</v>
      </c>
      <c r="BB72" s="24">
        <v>29.197080291970799</v>
      </c>
    </row>
    <row r="73" spans="1:68" x14ac:dyDescent="0.2">
      <c r="A73" s="24" t="s">
        <v>236</v>
      </c>
      <c r="B73" s="24">
        <v>-56.37</v>
      </c>
      <c r="C73" s="24">
        <v>47.5</v>
      </c>
      <c r="D73" s="24" t="s">
        <v>165</v>
      </c>
      <c r="E73" s="24">
        <f t="shared" si="1"/>
        <v>99.999999999999872</v>
      </c>
      <c r="H73" s="24">
        <v>3.1558185404339301</v>
      </c>
      <c r="X73" s="24">
        <v>0.78895463510848107</v>
      </c>
      <c r="AA73" s="24">
        <v>33.136094674556198</v>
      </c>
      <c r="AK73" s="24">
        <v>1.3806706114398399</v>
      </c>
      <c r="AL73" s="24">
        <v>1.3806706114398399</v>
      </c>
      <c r="AT73" s="24">
        <v>2.7613412228796799</v>
      </c>
      <c r="AV73" s="24">
        <v>22.6824457593688</v>
      </c>
      <c r="AW73" s="24">
        <v>1.1834319526627199</v>
      </c>
      <c r="AX73" s="24">
        <v>1.3806706114398399</v>
      </c>
      <c r="BB73" s="24">
        <v>31.558185404339202</v>
      </c>
      <c r="BH73" s="24">
        <v>0.59171597633136108</v>
      </c>
    </row>
    <row r="74" spans="1:68" x14ac:dyDescent="0.2">
      <c r="A74" s="24" t="s">
        <v>237</v>
      </c>
      <c r="B74" s="24">
        <v>-57.05</v>
      </c>
      <c r="C74" s="24">
        <v>47.07</v>
      </c>
      <c r="D74" s="24" t="s">
        <v>165</v>
      </c>
      <c r="E74" s="24">
        <f t="shared" si="1"/>
        <v>99.999999999999943</v>
      </c>
      <c r="G74" s="24">
        <v>0.32154340836012901</v>
      </c>
      <c r="H74" s="24">
        <v>9.0032154340836001</v>
      </c>
      <c r="X74" s="24">
        <v>0.64308681672025703</v>
      </c>
      <c r="AA74" s="24">
        <v>41.157556270096499</v>
      </c>
      <c r="AK74" s="24">
        <v>0.64308681672025703</v>
      </c>
      <c r="AL74" s="24">
        <v>1.2861736334405101</v>
      </c>
      <c r="AT74" s="24">
        <v>3.8585209003215395</v>
      </c>
      <c r="AV74" s="24">
        <v>16.0771704180064</v>
      </c>
      <c r="AW74" s="24">
        <v>0.96463022508038598</v>
      </c>
      <c r="AX74" s="24">
        <v>1.6077170418006399</v>
      </c>
      <c r="BB74" s="24">
        <v>24.115755627009598</v>
      </c>
      <c r="BH74" s="24">
        <v>0.32154340836012901</v>
      </c>
    </row>
    <row r="75" spans="1:68" x14ac:dyDescent="0.2">
      <c r="A75" s="24" t="s">
        <v>238</v>
      </c>
      <c r="B75" s="24">
        <v>-58.57</v>
      </c>
      <c r="C75" s="24">
        <v>45.84</v>
      </c>
      <c r="D75" s="24" t="s">
        <v>165</v>
      </c>
      <c r="E75" s="24">
        <f t="shared" si="1"/>
        <v>100.00000000000004</v>
      </c>
      <c r="G75" s="24">
        <v>0.64102564102564097</v>
      </c>
      <c r="H75" s="24">
        <v>0.64102564102564097</v>
      </c>
      <c r="X75" s="24">
        <v>3.8461538461538503</v>
      </c>
      <c r="AA75" s="24">
        <v>28.205128205128197</v>
      </c>
      <c r="AT75" s="24">
        <v>1.2820512820512799</v>
      </c>
      <c r="AV75" s="24">
        <v>3.8461538461538503</v>
      </c>
      <c r="AW75" s="24">
        <v>0.64102564102564097</v>
      </c>
      <c r="AX75" s="24">
        <v>1.9230769230769202</v>
      </c>
      <c r="BB75" s="24">
        <v>57.051282051282101</v>
      </c>
      <c r="BH75" s="24">
        <v>1.9230769230769202</v>
      </c>
    </row>
    <row r="76" spans="1:68" x14ac:dyDescent="0.2">
      <c r="A76" s="24" t="s">
        <v>239</v>
      </c>
      <c r="B76" s="24">
        <v>-64.52</v>
      </c>
      <c r="C76" s="24">
        <v>70.52</v>
      </c>
      <c r="D76" s="24" t="s">
        <v>165</v>
      </c>
      <c r="E76" s="24">
        <f t="shared" si="1"/>
        <v>100</v>
      </c>
      <c r="M76" s="24">
        <v>1.01351351351351</v>
      </c>
      <c r="X76" s="24">
        <v>1.01351351351351</v>
      </c>
      <c r="AA76" s="24">
        <v>72.635135135135101</v>
      </c>
      <c r="AK76" s="24">
        <v>24.6621621621622</v>
      </c>
      <c r="BP76" s="24">
        <v>0.67567567567567599</v>
      </c>
    </row>
    <row r="77" spans="1:68" x14ac:dyDescent="0.2">
      <c r="A77" s="24" t="s">
        <v>240</v>
      </c>
      <c r="B77" s="24">
        <v>-64.27</v>
      </c>
      <c r="C77" s="24">
        <v>71.33</v>
      </c>
      <c r="D77" s="24" t="s">
        <v>165</v>
      </c>
      <c r="E77" s="24">
        <f t="shared" si="1"/>
        <v>100.00000000000001</v>
      </c>
      <c r="X77" s="24">
        <v>0.21528525296017201</v>
      </c>
      <c r="AA77" s="24">
        <v>78.579117330462893</v>
      </c>
      <c r="AK77" s="24">
        <v>20.882669537136699</v>
      </c>
      <c r="AL77" s="24">
        <v>0.107642626480086</v>
      </c>
      <c r="BB77" s="24">
        <v>0.21528525296017201</v>
      </c>
    </row>
    <row r="78" spans="1:68" x14ac:dyDescent="0.2">
      <c r="A78" s="24" t="s">
        <v>241</v>
      </c>
      <c r="B78" s="24">
        <v>-63.53</v>
      </c>
      <c r="C78" s="24">
        <v>68.45</v>
      </c>
      <c r="D78" s="24" t="s">
        <v>165</v>
      </c>
      <c r="E78" s="24">
        <f t="shared" si="1"/>
        <v>99.999999999999943</v>
      </c>
      <c r="AA78" s="24">
        <v>87.048192771084302</v>
      </c>
      <c r="AK78" s="24">
        <v>11.445783132530099</v>
      </c>
      <c r="AX78" s="24">
        <v>0.90361445783132499</v>
      </c>
      <c r="BB78" s="24">
        <v>0.60240963855421703</v>
      </c>
    </row>
    <row r="79" spans="1:68" x14ac:dyDescent="0.2">
      <c r="A79" s="24" t="s">
        <v>242</v>
      </c>
      <c r="B79" s="24">
        <v>-53.88</v>
      </c>
      <c r="C79" s="24">
        <v>62.65</v>
      </c>
      <c r="D79" s="24" t="s">
        <v>165</v>
      </c>
      <c r="E79" s="24">
        <f t="shared" si="1"/>
        <v>99.999999999999972</v>
      </c>
      <c r="G79" s="24">
        <v>0.20161290322580599</v>
      </c>
      <c r="H79" s="24">
        <v>0.20161290322580599</v>
      </c>
      <c r="K79" s="24">
        <v>0.20161290322580599</v>
      </c>
      <c r="M79" s="24">
        <v>0.60483870967741904</v>
      </c>
      <c r="N79" s="24">
        <v>0.20161290322580599</v>
      </c>
      <c r="P79" s="24">
        <v>2.0161290322580601</v>
      </c>
      <c r="X79" s="24">
        <v>51.411290322580598</v>
      </c>
      <c r="AA79" s="24">
        <v>27.419354838709701</v>
      </c>
      <c r="AG79" s="24">
        <v>0.20161290322580599</v>
      </c>
      <c r="AK79" s="24">
        <v>0.40322580645161299</v>
      </c>
      <c r="AL79" s="24">
        <v>2.2177419354838701</v>
      </c>
      <c r="AV79" s="24">
        <v>12.903225806451598</v>
      </c>
      <c r="AX79" s="24">
        <v>0.20161290322580599</v>
      </c>
      <c r="BB79" s="24">
        <v>1.2096774193548401</v>
      </c>
      <c r="BH79" s="24">
        <v>0.60483870967741904</v>
      </c>
    </row>
    <row r="80" spans="1:68" x14ac:dyDescent="0.2">
      <c r="A80" s="24" t="s">
        <v>243</v>
      </c>
      <c r="B80" s="24">
        <v>-59.45</v>
      </c>
      <c r="C80" s="24">
        <v>62.52</v>
      </c>
      <c r="D80" s="24" t="s">
        <v>165</v>
      </c>
      <c r="E80" s="24">
        <f t="shared" si="1"/>
        <v>99.999999999999986</v>
      </c>
      <c r="K80" s="24">
        <v>0.677966101694915</v>
      </c>
      <c r="P80" s="24">
        <v>1.35593220338983</v>
      </c>
      <c r="X80" s="24">
        <v>71.525423728813593</v>
      </c>
      <c r="AA80" s="24">
        <v>13.2203389830508</v>
      </c>
      <c r="AK80" s="24">
        <v>1.0169491525423699</v>
      </c>
      <c r="AV80" s="24">
        <v>5.7627118644067803</v>
      </c>
      <c r="AX80" s="24">
        <v>0.677966101694915</v>
      </c>
      <c r="BB80" s="24">
        <v>5.0847457627118597</v>
      </c>
      <c r="BH80" s="24">
        <v>0.677966101694915</v>
      </c>
    </row>
    <row r="81" spans="1:68" x14ac:dyDescent="0.2">
      <c r="A81" s="24" t="s">
        <v>244</v>
      </c>
      <c r="B81" s="24">
        <v>-57.42</v>
      </c>
      <c r="C81" s="24">
        <v>64.400000000000006</v>
      </c>
      <c r="D81" s="24" t="s">
        <v>165</v>
      </c>
      <c r="E81" s="24">
        <f t="shared" si="1"/>
        <v>100.00000000000001</v>
      </c>
      <c r="P81" s="24">
        <v>4.3478260869565197</v>
      </c>
      <c r="X81" s="24">
        <v>42.236024844720497</v>
      </c>
      <c r="AA81" s="24">
        <v>17.7018633540373</v>
      </c>
      <c r="AK81" s="24">
        <v>0.31055900621117999</v>
      </c>
      <c r="AL81" s="24">
        <v>0.31055900621117999</v>
      </c>
      <c r="AV81" s="24">
        <v>2.1739130434782599</v>
      </c>
      <c r="AX81" s="24">
        <v>6.5217391304347796</v>
      </c>
      <c r="BB81" s="24">
        <v>24.8447204968944</v>
      </c>
      <c r="BH81" s="24">
        <v>1.5527950310559</v>
      </c>
    </row>
    <row r="82" spans="1:68" x14ac:dyDescent="0.2">
      <c r="A82" s="24" t="s">
        <v>245</v>
      </c>
      <c r="B82" s="24">
        <v>-45.87</v>
      </c>
      <c r="C82" s="24">
        <v>59.49</v>
      </c>
      <c r="D82" s="24" t="s">
        <v>165</v>
      </c>
      <c r="E82" s="24">
        <f t="shared" si="1"/>
        <v>100</v>
      </c>
      <c r="H82" s="24">
        <v>0.30120481927710802</v>
      </c>
      <c r="M82" s="24">
        <v>0.40160642570281102</v>
      </c>
      <c r="P82" s="24">
        <v>1.2048192771084301</v>
      </c>
      <c r="X82" s="24">
        <v>65.160642570281098</v>
      </c>
      <c r="AA82" s="24">
        <v>10.140562248996</v>
      </c>
      <c r="AK82" s="24">
        <v>0.20080321285140598</v>
      </c>
      <c r="AV82" s="24">
        <v>11.445783132530099</v>
      </c>
      <c r="AW82" s="24">
        <v>0.20080321285140598</v>
      </c>
      <c r="BB82" s="24">
        <v>2.91164658634538</v>
      </c>
      <c r="BD82" s="24">
        <v>0.20080321285140598</v>
      </c>
      <c r="BH82" s="24">
        <v>4.5180722891566294</v>
      </c>
      <c r="BI82" s="24">
        <v>0.50200803212851397</v>
      </c>
      <c r="BJ82" s="24">
        <v>1.90763052208835</v>
      </c>
      <c r="BP82" s="24">
        <v>0.90361445783132499</v>
      </c>
    </row>
    <row r="83" spans="1:68" x14ac:dyDescent="0.2">
      <c r="A83" s="24" t="s">
        <v>246</v>
      </c>
      <c r="B83" s="24">
        <v>-47.09</v>
      </c>
      <c r="C83" s="24">
        <v>58.92</v>
      </c>
      <c r="D83" s="24" t="s">
        <v>165</v>
      </c>
      <c r="E83" s="24">
        <f t="shared" si="1"/>
        <v>99.999999999999986</v>
      </c>
      <c r="H83" s="24">
        <v>0.64308681672025703</v>
      </c>
      <c r="K83" s="24">
        <v>0.32154340836012901</v>
      </c>
      <c r="M83" s="24">
        <v>0.16077170418006398</v>
      </c>
      <c r="P83" s="24">
        <v>1.2861736334405101</v>
      </c>
      <c r="X83" s="24">
        <v>28.295819935691298</v>
      </c>
      <c r="AA83" s="24">
        <v>45.016077170418001</v>
      </c>
      <c r="AK83" s="24">
        <v>1.12540192926045</v>
      </c>
      <c r="AL83" s="24">
        <v>2.5723472668810299</v>
      </c>
      <c r="AV83" s="24">
        <v>15.9163987138264</v>
      </c>
      <c r="BB83" s="24">
        <v>3.0546623794212198</v>
      </c>
      <c r="BH83" s="24">
        <v>0.80385852090032195</v>
      </c>
      <c r="BI83" s="24">
        <v>0.16077170418006398</v>
      </c>
      <c r="BJ83" s="24">
        <v>0.32154340836012901</v>
      </c>
      <c r="BP83" s="24">
        <v>0.32154340836012901</v>
      </c>
    </row>
    <row r="84" spans="1:68" x14ac:dyDescent="0.2">
      <c r="A84" s="24" t="s">
        <v>247</v>
      </c>
      <c r="B84" s="24">
        <v>-48.36</v>
      </c>
      <c r="C84" s="24">
        <v>58.21</v>
      </c>
      <c r="D84" s="24" t="s">
        <v>165</v>
      </c>
      <c r="E84" s="24">
        <f t="shared" si="1"/>
        <v>99.999999999999972</v>
      </c>
      <c r="G84" s="24">
        <v>0.17513134851138401</v>
      </c>
      <c r="H84" s="24">
        <v>0.87565674255691806</v>
      </c>
      <c r="M84" s="24">
        <v>0.17513134851138401</v>
      </c>
      <c r="N84" s="24">
        <v>0.35026269702276702</v>
      </c>
      <c r="X84" s="24">
        <v>16.987740805604197</v>
      </c>
      <c r="AA84" s="24">
        <v>48.511383537653202</v>
      </c>
      <c r="AK84" s="24">
        <v>1.22591943957968</v>
      </c>
      <c r="AL84" s="24">
        <v>3.85288966725044</v>
      </c>
      <c r="AV84" s="24">
        <v>25.744308231173399</v>
      </c>
      <c r="BB84" s="24">
        <v>0.87565674255691806</v>
      </c>
      <c r="BJ84" s="24">
        <v>0.52539404553415103</v>
      </c>
      <c r="BP84" s="24">
        <v>0.70052539404553404</v>
      </c>
    </row>
    <row r="85" spans="1:68" x14ac:dyDescent="0.2">
      <c r="A85" s="24" t="s">
        <v>248</v>
      </c>
      <c r="B85" s="24">
        <v>-57.46</v>
      </c>
      <c r="C85" s="24">
        <v>58.36</v>
      </c>
      <c r="D85" s="24" t="s">
        <v>165</v>
      </c>
      <c r="E85" s="24">
        <f t="shared" si="1"/>
        <v>100.00000000000004</v>
      </c>
      <c r="H85" s="24">
        <v>0.58708414872798398</v>
      </c>
      <c r="K85" s="24">
        <v>0.19569471624266099</v>
      </c>
      <c r="M85" s="24">
        <v>0.78277886497064597</v>
      </c>
      <c r="N85" s="24">
        <v>0.58708414872798398</v>
      </c>
      <c r="P85" s="24">
        <v>0.97847358121330696</v>
      </c>
      <c r="X85" s="24">
        <v>49.9021526418787</v>
      </c>
      <c r="AA85" s="24">
        <v>26.027397260274</v>
      </c>
      <c r="AK85" s="24">
        <v>0.39138943248532299</v>
      </c>
      <c r="AV85" s="24">
        <v>18.199608610567502</v>
      </c>
      <c r="BB85" s="24">
        <v>2.15264187866928</v>
      </c>
      <c r="BJ85" s="24">
        <v>0.19569471624266099</v>
      </c>
    </row>
    <row r="86" spans="1:68" x14ac:dyDescent="0.2">
      <c r="A86" s="24" t="s">
        <v>249</v>
      </c>
      <c r="B86" s="24">
        <v>-57.12</v>
      </c>
      <c r="C86" s="24">
        <v>58.76</v>
      </c>
      <c r="D86" s="24" t="s">
        <v>165</v>
      </c>
      <c r="E86" s="24">
        <f t="shared" si="1"/>
        <v>100.00000000000001</v>
      </c>
      <c r="H86" s="24">
        <v>0.21881838074398199</v>
      </c>
      <c r="M86" s="24">
        <v>0.43763676148796504</v>
      </c>
      <c r="P86" s="24">
        <v>2.6258205689277903</v>
      </c>
      <c r="X86" s="24">
        <v>40.043763676148799</v>
      </c>
      <c r="AA86" s="24">
        <v>25.601750547045999</v>
      </c>
      <c r="AL86" s="24">
        <v>1.96936542669584</v>
      </c>
      <c r="AV86" s="24">
        <v>14.442013129102801</v>
      </c>
      <c r="AW86" s="24">
        <v>0.21881838074398199</v>
      </c>
      <c r="AX86" s="24">
        <v>0.65645514223194701</v>
      </c>
      <c r="BB86" s="24">
        <v>9.62800875273523</v>
      </c>
      <c r="BD86" s="24">
        <v>0.87527352297593009</v>
      </c>
      <c r="BH86" s="24">
        <v>1.31291028446389</v>
      </c>
      <c r="BI86" s="24">
        <v>0.43763676148796504</v>
      </c>
      <c r="BJ86" s="24">
        <v>1.0940919037199099</v>
      </c>
      <c r="BP86" s="24">
        <v>0.43763676148796504</v>
      </c>
    </row>
    <row r="87" spans="1:68" x14ac:dyDescent="0.2">
      <c r="A87" s="24" t="s">
        <v>250</v>
      </c>
      <c r="B87" s="24">
        <v>-45.9</v>
      </c>
      <c r="C87" s="24">
        <v>57.98</v>
      </c>
      <c r="D87" s="24" t="s">
        <v>165</v>
      </c>
      <c r="E87" s="24">
        <f t="shared" si="1"/>
        <v>99.999999999999886</v>
      </c>
      <c r="H87" s="24">
        <v>0.21834061135371199</v>
      </c>
      <c r="K87" s="24">
        <v>0.21834061135371199</v>
      </c>
      <c r="P87" s="24">
        <v>0.87336244541484709</v>
      </c>
      <c r="X87" s="24">
        <v>29.9126637554585</v>
      </c>
      <c r="AA87" s="24">
        <v>36.026200873362399</v>
      </c>
      <c r="AC87" s="24">
        <v>0.43668122270742399</v>
      </c>
      <c r="AK87" s="24">
        <v>0.43668122270742399</v>
      </c>
      <c r="AL87" s="24">
        <v>1.0917030567685599</v>
      </c>
      <c r="AO87" s="24">
        <v>0.21834061135371199</v>
      </c>
      <c r="AT87" s="24">
        <v>0.21834061135371199</v>
      </c>
      <c r="AV87" s="24">
        <v>21.179039301309999</v>
      </c>
      <c r="BB87" s="24">
        <v>6.1135371179039302</v>
      </c>
      <c r="BH87" s="24">
        <v>1.74672489082969</v>
      </c>
      <c r="BJ87" s="24">
        <v>0.65502183406113501</v>
      </c>
      <c r="BP87" s="24">
        <v>0.65502183406113501</v>
      </c>
    </row>
    <row r="88" spans="1:68" x14ac:dyDescent="0.2">
      <c r="A88" s="24" t="s">
        <v>251</v>
      </c>
      <c r="B88" s="24">
        <v>-43.97</v>
      </c>
      <c r="C88" s="24">
        <v>58.79</v>
      </c>
      <c r="D88" s="24" t="s">
        <v>165</v>
      </c>
      <c r="E88" s="24">
        <f t="shared" si="1"/>
        <v>99.999999999999929</v>
      </c>
      <c r="H88" s="24">
        <v>0.26525198938992001</v>
      </c>
      <c r="P88" s="24">
        <v>1.8567639257294399</v>
      </c>
      <c r="X88" s="24">
        <v>39.522546419098099</v>
      </c>
      <c r="AA88" s="24">
        <v>40.848806366047697</v>
      </c>
      <c r="AC88" s="24">
        <v>0.26525198938992001</v>
      </c>
      <c r="AK88" s="24">
        <v>1.3262599469495999</v>
      </c>
      <c r="AO88" s="24">
        <v>0.26525198938992001</v>
      </c>
      <c r="AT88" s="24">
        <v>0.26525198938992001</v>
      </c>
      <c r="AV88" s="24">
        <v>6.6312997347480103</v>
      </c>
      <c r="BB88" s="24">
        <v>5.5702917771883298</v>
      </c>
      <c r="BH88" s="24">
        <v>2.9177718832891197</v>
      </c>
      <c r="BJ88" s="24">
        <v>0.26525198938992001</v>
      </c>
    </row>
    <row r="89" spans="1:68" x14ac:dyDescent="0.2">
      <c r="A89" s="24" t="s">
        <v>252</v>
      </c>
      <c r="B89" s="24">
        <v>-39.67</v>
      </c>
      <c r="C89" s="24">
        <v>59.86</v>
      </c>
      <c r="D89" s="24" t="s">
        <v>165</v>
      </c>
      <c r="E89" s="24">
        <f t="shared" si="1"/>
        <v>100.00000000000007</v>
      </c>
      <c r="H89" s="24">
        <v>0.45662100456620996</v>
      </c>
      <c r="K89" s="24">
        <v>0.11415525114155201</v>
      </c>
      <c r="P89" s="24">
        <v>0.45662100456620996</v>
      </c>
      <c r="X89" s="24">
        <v>12.785388127853901</v>
      </c>
      <c r="AA89" s="24">
        <v>74.315068493150704</v>
      </c>
      <c r="AC89" s="24">
        <v>0.45662100456620996</v>
      </c>
      <c r="AK89" s="24">
        <v>1.4840182648401801</v>
      </c>
      <c r="AL89" s="24">
        <v>3.1963470319634699</v>
      </c>
      <c r="AO89" s="24">
        <v>0.45662100456620996</v>
      </c>
      <c r="AT89" s="24">
        <v>0.22831050228310498</v>
      </c>
      <c r="AV89" s="24">
        <v>3.6529680365296797</v>
      </c>
      <c r="BB89" s="24">
        <v>1.3698630136986298</v>
      </c>
      <c r="BH89" s="24">
        <v>0.45662100456620996</v>
      </c>
      <c r="BJ89" s="24">
        <v>0.22831050228310498</v>
      </c>
      <c r="BP89" s="24">
        <v>0.34246575342465801</v>
      </c>
    </row>
    <row r="90" spans="1:68" x14ac:dyDescent="0.2">
      <c r="A90" s="24" t="s">
        <v>253</v>
      </c>
      <c r="B90" s="24">
        <v>-40.22</v>
      </c>
      <c r="C90" s="24">
        <v>60.29</v>
      </c>
      <c r="D90" s="24" t="s">
        <v>165</v>
      </c>
      <c r="E90" s="24">
        <f t="shared" si="1"/>
        <v>99.999999999999986</v>
      </c>
      <c r="H90" s="24">
        <v>1.2987012987013</v>
      </c>
      <c r="X90" s="24">
        <v>25.108225108225099</v>
      </c>
      <c r="AA90" s="24">
        <v>47.186147186147203</v>
      </c>
      <c r="AC90" s="24">
        <v>3.4632034632034605</v>
      </c>
      <c r="AK90" s="24">
        <v>0.86580086580086602</v>
      </c>
      <c r="AL90" s="24">
        <v>0.43290043290043301</v>
      </c>
      <c r="AM90" s="24">
        <v>0.43290043290043301</v>
      </c>
      <c r="AT90" s="24">
        <v>0.43290043290043301</v>
      </c>
      <c r="AV90" s="24">
        <v>1.7316017316017303</v>
      </c>
      <c r="BB90" s="24">
        <v>12.1212121212121</v>
      </c>
      <c r="BD90" s="24">
        <v>1.2987012987013</v>
      </c>
      <c r="BH90" s="24">
        <v>5.1948051948051894</v>
      </c>
      <c r="BJ90" s="24">
        <v>0.43290043290043301</v>
      </c>
    </row>
    <row r="91" spans="1:68" x14ac:dyDescent="0.2">
      <c r="A91" s="24" t="s">
        <v>254</v>
      </c>
      <c r="B91" s="24">
        <v>-41.02</v>
      </c>
      <c r="C91" s="24">
        <v>62.32</v>
      </c>
      <c r="D91" s="24" t="s">
        <v>165</v>
      </c>
      <c r="E91" s="24">
        <f t="shared" si="1"/>
        <v>100</v>
      </c>
      <c r="M91" s="24">
        <v>0.38986354775828497</v>
      </c>
      <c r="P91" s="24">
        <v>1.16959064327485</v>
      </c>
      <c r="X91" s="24">
        <v>71.539961013645197</v>
      </c>
      <c r="AA91" s="24">
        <v>6.8226120857699799</v>
      </c>
      <c r="AK91" s="24">
        <v>0.19493177387914201</v>
      </c>
      <c r="AV91" s="24">
        <v>13.255360623781701</v>
      </c>
      <c r="AW91" s="24">
        <v>0.38986354775828497</v>
      </c>
      <c r="BB91" s="24">
        <v>1.16959064327485</v>
      </c>
      <c r="BH91" s="24">
        <v>4.0935672514619901</v>
      </c>
      <c r="BI91" s="24">
        <v>0.58479532163742698</v>
      </c>
      <c r="BJ91" s="24">
        <v>0.19493177387914201</v>
      </c>
      <c r="BP91" s="24">
        <v>0.19493177387914201</v>
      </c>
    </row>
    <row r="92" spans="1:68" x14ac:dyDescent="0.2">
      <c r="A92" s="24" t="s">
        <v>255</v>
      </c>
      <c r="B92" s="24">
        <v>-38.83</v>
      </c>
      <c r="C92" s="24">
        <v>62.54</v>
      </c>
      <c r="D92" s="24" t="s">
        <v>165</v>
      </c>
      <c r="E92" s="24">
        <f t="shared" si="1"/>
        <v>100.00000000000001</v>
      </c>
      <c r="H92" s="24">
        <v>0.25380710659898498</v>
      </c>
      <c r="P92" s="24">
        <v>1.7766497461928901</v>
      </c>
      <c r="X92" s="24">
        <v>24.619289340101499</v>
      </c>
      <c r="AA92" s="24">
        <v>50.507614213198003</v>
      </c>
      <c r="AC92" s="24">
        <v>0.25380710659898498</v>
      </c>
      <c r="AK92" s="24">
        <v>1.5228426395939101</v>
      </c>
      <c r="AL92" s="24">
        <v>1.7766497461928901</v>
      </c>
      <c r="AO92" s="24">
        <v>0.25380710659898498</v>
      </c>
      <c r="AT92" s="24">
        <v>0.25380710659898498</v>
      </c>
      <c r="AV92" s="24">
        <v>3.0456852791878202</v>
      </c>
      <c r="BB92" s="24">
        <v>8.1218274111675104</v>
      </c>
      <c r="BH92" s="24">
        <v>5.5837563451776706</v>
      </c>
      <c r="BJ92" s="24">
        <v>1.0152284263959399</v>
      </c>
      <c r="BP92" s="24">
        <v>1.0152284263959399</v>
      </c>
    </row>
    <row r="93" spans="1:68" x14ac:dyDescent="0.2">
      <c r="A93" s="24" t="s">
        <v>256</v>
      </c>
      <c r="B93" s="24">
        <v>-32.18</v>
      </c>
      <c r="C93" s="24">
        <v>62.91</v>
      </c>
      <c r="D93" s="24" t="s">
        <v>165</v>
      </c>
      <c r="E93" s="24">
        <f t="shared" si="1"/>
        <v>100.00000000000001</v>
      </c>
      <c r="N93" s="24">
        <v>0.290697674418605</v>
      </c>
      <c r="P93" s="24">
        <v>1.16279069767442</v>
      </c>
      <c r="X93" s="24">
        <v>43.895348837209298</v>
      </c>
      <c r="AA93" s="24">
        <v>41.569767441860499</v>
      </c>
      <c r="AC93" s="24">
        <v>0.581395348837209</v>
      </c>
      <c r="AG93" s="24">
        <v>0.290697674418605</v>
      </c>
      <c r="AK93" s="24">
        <v>1.4534883720930201</v>
      </c>
      <c r="AL93" s="24">
        <v>1.4534883720930201</v>
      </c>
      <c r="AO93" s="24">
        <v>0.290697674418605</v>
      </c>
      <c r="AT93" s="24">
        <v>0.87209302325581406</v>
      </c>
      <c r="AV93" s="24">
        <v>2.03488372093023</v>
      </c>
      <c r="BB93" s="24">
        <v>4.0697674418604599</v>
      </c>
      <c r="BH93" s="24">
        <v>0.581395348837209</v>
      </c>
      <c r="BJ93" s="24">
        <v>1.4534883720930201</v>
      </c>
    </row>
    <row r="94" spans="1:68" x14ac:dyDescent="0.2">
      <c r="A94" s="24" t="s">
        <v>257</v>
      </c>
      <c r="B94" s="24">
        <v>-30.36</v>
      </c>
      <c r="C94" s="24">
        <v>62.77</v>
      </c>
      <c r="D94" s="24" t="s">
        <v>165</v>
      </c>
      <c r="E94" s="24">
        <f t="shared" si="1"/>
        <v>100.00000000000001</v>
      </c>
      <c r="N94" s="24">
        <v>0.39215686274509798</v>
      </c>
      <c r="P94" s="24">
        <v>1.9607843137254899</v>
      </c>
      <c r="X94" s="24">
        <v>45.098039215686299</v>
      </c>
      <c r="AA94" s="24">
        <v>23.529411764705902</v>
      </c>
      <c r="AH94" s="24">
        <v>0.39215686274509798</v>
      </c>
      <c r="AK94" s="24">
        <v>0.78431372549019596</v>
      </c>
      <c r="AT94" s="24">
        <v>1.9607843137254899</v>
      </c>
      <c r="AX94" s="24">
        <v>0.39215686274509798</v>
      </c>
      <c r="BB94" s="24">
        <v>17.647058823529399</v>
      </c>
      <c r="BH94" s="24">
        <v>1.1764705882352899</v>
      </c>
      <c r="BI94" s="24">
        <v>0.39215686274509798</v>
      </c>
      <c r="BJ94" s="24">
        <v>5.0980392156862697</v>
      </c>
      <c r="BP94" s="24">
        <v>1.1764705882352899</v>
      </c>
    </row>
    <row r="95" spans="1:68" x14ac:dyDescent="0.2">
      <c r="A95" s="24" t="s">
        <v>258</v>
      </c>
      <c r="B95" s="24">
        <v>-28.94</v>
      </c>
      <c r="C95" s="24">
        <v>63.87</v>
      </c>
      <c r="D95" s="24" t="s">
        <v>165</v>
      </c>
      <c r="E95" s="24">
        <f t="shared" si="1"/>
        <v>99.999999999999957</v>
      </c>
      <c r="H95" s="24">
        <v>0.28089887640449401</v>
      </c>
      <c r="P95" s="24">
        <v>1.1235955056179798</v>
      </c>
      <c r="X95" s="24">
        <v>26.685393258427002</v>
      </c>
      <c r="AA95" s="24">
        <v>43.539325842696599</v>
      </c>
      <c r="AK95" s="24">
        <v>4.2134831460674196</v>
      </c>
      <c r="AL95" s="24">
        <v>0.28089887640449401</v>
      </c>
      <c r="AT95" s="24">
        <v>0.84269662921348298</v>
      </c>
      <c r="BB95" s="24">
        <v>17.696629213483099</v>
      </c>
      <c r="BH95" s="24">
        <v>0.56179775280898903</v>
      </c>
      <c r="BJ95" s="24">
        <v>2.2471910112359597</v>
      </c>
      <c r="BP95" s="24">
        <v>2.5280898876404501</v>
      </c>
    </row>
    <row r="96" spans="1:68" x14ac:dyDescent="0.2">
      <c r="A96" s="24" t="s">
        <v>259</v>
      </c>
      <c r="B96" s="24">
        <v>-28.93</v>
      </c>
      <c r="C96" s="24">
        <v>63.87</v>
      </c>
      <c r="D96" s="24" t="s">
        <v>165</v>
      </c>
      <c r="E96" s="24">
        <f t="shared" si="1"/>
        <v>99.999999999999915</v>
      </c>
      <c r="H96" s="24">
        <v>0.68965517241379293</v>
      </c>
      <c r="P96" s="24">
        <v>0.68965517241379293</v>
      </c>
      <c r="X96" s="24">
        <v>21.724137931034498</v>
      </c>
      <c r="AA96" s="24">
        <v>36.2068965517241</v>
      </c>
      <c r="AK96" s="24">
        <v>3.7931034482758599</v>
      </c>
      <c r="AT96" s="24">
        <v>0.34482758620689702</v>
      </c>
      <c r="BB96" s="24">
        <v>25.862068965517199</v>
      </c>
      <c r="BH96" s="24">
        <v>3.7931034482758599</v>
      </c>
      <c r="BJ96" s="24">
        <v>3.1034482758620703</v>
      </c>
      <c r="BP96" s="24">
        <v>3.7931034482758599</v>
      </c>
    </row>
    <row r="97" spans="1:68" x14ac:dyDescent="0.2">
      <c r="A97" s="24" t="s">
        <v>260</v>
      </c>
      <c r="B97" s="24">
        <v>-28.93</v>
      </c>
      <c r="C97" s="24">
        <v>63.87</v>
      </c>
      <c r="D97" s="24" t="s">
        <v>165</v>
      </c>
      <c r="E97" s="24">
        <f t="shared" si="1"/>
        <v>100.00000000000001</v>
      </c>
      <c r="K97" s="24">
        <v>0.28248587570621503</v>
      </c>
      <c r="P97" s="24">
        <v>1.9774011299434999</v>
      </c>
      <c r="X97" s="24">
        <v>42.372881355932201</v>
      </c>
      <c r="AA97" s="24">
        <v>25.1412429378531</v>
      </c>
      <c r="AC97" s="24">
        <v>0.28248587570621503</v>
      </c>
      <c r="AK97" s="24">
        <v>2.2598870056497202</v>
      </c>
      <c r="AL97" s="24">
        <v>0.56497175141242895</v>
      </c>
      <c r="AV97" s="24">
        <v>0.28248587570621503</v>
      </c>
      <c r="BB97" s="24">
        <v>20.6214689265537</v>
      </c>
      <c r="BD97" s="24">
        <v>0.28248587570621503</v>
      </c>
      <c r="BH97" s="24">
        <v>2.5423728813559299</v>
      </c>
      <c r="BJ97" s="24">
        <v>1.9774011299434999</v>
      </c>
      <c r="BP97" s="24">
        <v>1.41242937853107</v>
      </c>
    </row>
    <row r="98" spans="1:68" x14ac:dyDescent="0.2">
      <c r="A98" s="24" t="s">
        <v>261</v>
      </c>
      <c r="B98" s="24">
        <v>-22.08</v>
      </c>
      <c r="C98" s="24">
        <v>60.57</v>
      </c>
      <c r="D98" s="24" t="s">
        <v>165</v>
      </c>
      <c r="E98" s="24">
        <f t="shared" si="1"/>
        <v>100.00000000000003</v>
      </c>
      <c r="H98" s="24">
        <v>1.1869436201780401</v>
      </c>
      <c r="K98" s="24">
        <v>0.59347181008902106</v>
      </c>
      <c r="N98" s="24">
        <v>1.1869436201780401</v>
      </c>
      <c r="P98" s="24">
        <v>0.59347181008902106</v>
      </c>
      <c r="X98" s="24">
        <v>8.902077151335309</v>
      </c>
      <c r="AA98" s="24">
        <v>55.786350148368001</v>
      </c>
      <c r="AC98" s="24">
        <v>0.89020771513353103</v>
      </c>
      <c r="AG98" s="24">
        <v>0.29673590504451003</v>
      </c>
      <c r="AK98" s="24">
        <v>15.133531157269999</v>
      </c>
      <c r="AQ98" s="24">
        <v>1.4836795252225499</v>
      </c>
      <c r="AV98" s="24">
        <v>0.29673590504451003</v>
      </c>
      <c r="BB98" s="24">
        <v>7.12166172106825</v>
      </c>
      <c r="BF98" s="24">
        <v>0.29673590504451003</v>
      </c>
      <c r="BJ98" s="24">
        <v>6.2314540059347205</v>
      </c>
    </row>
    <row r="99" spans="1:68" x14ac:dyDescent="0.2">
      <c r="A99" s="24" t="s">
        <v>262</v>
      </c>
      <c r="B99" s="24">
        <v>-21.17</v>
      </c>
      <c r="C99" s="24">
        <v>57.55</v>
      </c>
      <c r="D99" s="24" t="s">
        <v>165</v>
      </c>
      <c r="E99" s="24">
        <f t="shared" si="1"/>
        <v>100.00000000000001</v>
      </c>
      <c r="H99" s="24">
        <v>1.2315270935960601</v>
      </c>
      <c r="K99" s="24">
        <v>1.47783251231527</v>
      </c>
      <c r="N99" s="24">
        <v>3.9408866995073901</v>
      </c>
      <c r="P99" s="24">
        <v>0.24630541871921202</v>
      </c>
      <c r="Q99" s="24">
        <v>0.24630541871921202</v>
      </c>
      <c r="X99" s="24">
        <v>2.7093596059113301</v>
      </c>
      <c r="AA99" s="24">
        <v>37.931034482758598</v>
      </c>
      <c r="AC99" s="24">
        <v>0.49261083743842404</v>
      </c>
      <c r="AK99" s="24">
        <v>3.4482758620689702</v>
      </c>
      <c r="AQ99" s="24">
        <v>16.748768472906399</v>
      </c>
      <c r="AT99" s="24">
        <v>1.2315270935960601</v>
      </c>
      <c r="AV99" s="24">
        <v>0.24630541871921202</v>
      </c>
      <c r="BB99" s="24">
        <v>26.600985221674897</v>
      </c>
      <c r="BG99" s="24">
        <v>0.24630541871921202</v>
      </c>
      <c r="BH99" s="24">
        <v>0.49261083743842404</v>
      </c>
      <c r="BJ99" s="24">
        <v>0.73891625615763501</v>
      </c>
      <c r="BP99" s="24">
        <v>1.97044334975369</v>
      </c>
    </row>
    <row r="100" spans="1:68" x14ac:dyDescent="0.2">
      <c r="A100" s="24" t="s">
        <v>263</v>
      </c>
      <c r="B100" s="24">
        <v>-20.83</v>
      </c>
      <c r="C100" s="24">
        <v>57</v>
      </c>
      <c r="D100" s="24" t="s">
        <v>165</v>
      </c>
      <c r="E100" s="24">
        <f t="shared" si="1"/>
        <v>100.00000000000006</v>
      </c>
      <c r="H100" s="24">
        <v>0.16051364365971099</v>
      </c>
      <c r="K100" s="24">
        <v>0.16051364365971099</v>
      </c>
      <c r="N100" s="24">
        <v>1.1235955056179798</v>
      </c>
      <c r="P100" s="24">
        <v>1.1235955056179798</v>
      </c>
      <c r="X100" s="24">
        <v>7.0626003210272899</v>
      </c>
      <c r="AA100" s="24">
        <v>53.290529695024098</v>
      </c>
      <c r="AC100" s="24">
        <v>0.32102728731942198</v>
      </c>
      <c r="AK100" s="24">
        <v>23.274478330658102</v>
      </c>
      <c r="AL100" s="24">
        <v>0.32102728731942198</v>
      </c>
      <c r="AM100" s="24">
        <v>0.64205457463884397</v>
      </c>
      <c r="AQ100" s="24">
        <v>4.8154093097913293</v>
      </c>
      <c r="AT100" s="24">
        <v>0.16051364365971099</v>
      </c>
      <c r="BB100" s="24">
        <v>5.4574638844301804</v>
      </c>
      <c r="BD100" s="24">
        <v>0.16051364365971099</v>
      </c>
      <c r="BH100" s="24">
        <v>0.16051364365971099</v>
      </c>
      <c r="BI100" s="24">
        <v>0.32102728731942198</v>
      </c>
      <c r="BJ100" s="24">
        <v>0.64205457463884397</v>
      </c>
      <c r="BP100" s="24">
        <v>0.80256821829855496</v>
      </c>
    </row>
    <row r="101" spans="1:68" x14ac:dyDescent="0.2">
      <c r="A101" s="24" t="s">
        <v>264</v>
      </c>
      <c r="B101" s="24">
        <v>-20.32</v>
      </c>
      <c r="C101" s="24">
        <v>55.95</v>
      </c>
      <c r="D101" s="24" t="s">
        <v>165</v>
      </c>
      <c r="E101" s="24">
        <f t="shared" si="1"/>
        <v>100.00000000000003</v>
      </c>
      <c r="N101" s="24">
        <v>2.8662420382165599</v>
      </c>
      <c r="P101" s="24">
        <v>1.5923566878980899</v>
      </c>
      <c r="X101" s="24">
        <v>5.4140127388534998</v>
      </c>
      <c r="AA101" s="24">
        <v>38.853503184713404</v>
      </c>
      <c r="AC101" s="24">
        <v>0.31847133757961799</v>
      </c>
      <c r="AK101" s="24">
        <v>14.3312101910828</v>
      </c>
      <c r="AN101" s="24">
        <v>0.31847133757961799</v>
      </c>
      <c r="AQ101" s="24">
        <v>7.3248407643312108</v>
      </c>
      <c r="BB101" s="24">
        <v>21.019108280254802</v>
      </c>
      <c r="BH101" s="24">
        <v>0.31847133757961799</v>
      </c>
      <c r="BJ101" s="24">
        <v>3.1847133757961799</v>
      </c>
      <c r="BP101" s="24">
        <v>4.4585987261146496</v>
      </c>
    </row>
    <row r="102" spans="1:68" x14ac:dyDescent="0.2">
      <c r="A102" s="24" t="s">
        <v>265</v>
      </c>
      <c r="B102" s="24">
        <v>-21.08</v>
      </c>
      <c r="C102" s="24">
        <v>54.08</v>
      </c>
      <c r="D102" s="24" t="s">
        <v>165</v>
      </c>
      <c r="E102" s="24">
        <f t="shared" si="1"/>
        <v>100.00000000000004</v>
      </c>
      <c r="G102" s="24">
        <v>0.119617224880383</v>
      </c>
      <c r="H102" s="24">
        <v>1.19617224880383</v>
      </c>
      <c r="K102" s="24">
        <v>0.35885167464114798</v>
      </c>
      <c r="N102" s="24">
        <v>1.5550239234449799</v>
      </c>
      <c r="P102" s="24">
        <v>0.83732057416267902</v>
      </c>
      <c r="X102" s="24">
        <v>9.3301435406698605</v>
      </c>
      <c r="AA102" s="24">
        <v>57.535885167464095</v>
      </c>
      <c r="AC102" s="24">
        <v>0.23923444976076599</v>
      </c>
      <c r="AK102" s="24">
        <v>16.267942583732101</v>
      </c>
      <c r="AL102" s="24">
        <v>0.23923444976076599</v>
      </c>
      <c r="AQ102" s="24">
        <v>1.3157894736842102</v>
      </c>
      <c r="AV102" s="24">
        <v>0.23923444976076599</v>
      </c>
      <c r="BB102" s="24">
        <v>5.2631578947368407</v>
      </c>
      <c r="BD102" s="24">
        <v>0.119617224880383</v>
      </c>
      <c r="BF102" s="24">
        <v>0.23923444976076599</v>
      </c>
      <c r="BI102" s="24">
        <v>0.83732057416267902</v>
      </c>
      <c r="BJ102" s="24">
        <v>4.3062200956937797</v>
      </c>
    </row>
    <row r="103" spans="1:68" x14ac:dyDescent="0.2">
      <c r="A103" s="24" t="s">
        <v>266</v>
      </c>
      <c r="B103" s="24">
        <v>-21.93</v>
      </c>
      <c r="C103" s="24">
        <v>52.57</v>
      </c>
      <c r="D103" s="24" t="s">
        <v>165</v>
      </c>
      <c r="E103" s="24">
        <f t="shared" si="1"/>
        <v>100.00000000000006</v>
      </c>
      <c r="K103" s="24">
        <v>5.6818181818181799</v>
      </c>
      <c r="N103" s="24">
        <v>4.5454545454545503</v>
      </c>
      <c r="O103" s="24">
        <v>1.13636363636364</v>
      </c>
      <c r="P103" s="24">
        <v>1.13636363636364</v>
      </c>
      <c r="X103" s="24">
        <v>7.9545454545454506</v>
      </c>
      <c r="AA103" s="24">
        <v>40.909090909090899</v>
      </c>
      <c r="AC103" s="24">
        <v>1.13636363636364</v>
      </c>
      <c r="AK103" s="24">
        <v>18.181818181818201</v>
      </c>
      <c r="AL103" s="24">
        <v>1.13636363636364</v>
      </c>
      <c r="AQ103" s="24">
        <v>11.363636363636399</v>
      </c>
      <c r="BB103" s="24">
        <v>6.8181818181818201</v>
      </c>
    </row>
    <row r="104" spans="1:68" x14ac:dyDescent="0.2">
      <c r="A104" s="24" t="s">
        <v>267</v>
      </c>
      <c r="B104" s="24">
        <v>-21.93</v>
      </c>
      <c r="C104" s="24">
        <v>52.57</v>
      </c>
      <c r="D104" s="24" t="s">
        <v>165</v>
      </c>
      <c r="E104" s="24">
        <f t="shared" si="1"/>
        <v>100.00000000000007</v>
      </c>
      <c r="H104" s="24">
        <v>1.17302052785924</v>
      </c>
      <c r="N104" s="24">
        <v>1.7595307917888601</v>
      </c>
      <c r="P104" s="24">
        <v>2.0527859237536701</v>
      </c>
      <c r="Q104" s="24">
        <v>0.29325513196480901</v>
      </c>
      <c r="X104" s="24">
        <v>5.2785923753665696</v>
      </c>
      <c r="AA104" s="24">
        <v>11.1436950146628</v>
      </c>
      <c r="AC104" s="24">
        <v>0.29325513196480901</v>
      </c>
      <c r="AK104" s="24">
        <v>3.2258064516128995</v>
      </c>
      <c r="AL104" s="24">
        <v>0.29325513196480901</v>
      </c>
      <c r="AO104" s="24">
        <v>0.58651026392961891</v>
      </c>
      <c r="AQ104" s="24">
        <v>6.7448680351906205</v>
      </c>
      <c r="AT104" s="24">
        <v>0.29325513196480901</v>
      </c>
      <c r="BB104" s="24">
        <v>45.747800586510301</v>
      </c>
      <c r="BH104" s="24">
        <v>0.29325513196480901</v>
      </c>
      <c r="BJ104" s="24">
        <v>7.6246334310850399</v>
      </c>
      <c r="BP104" s="24">
        <v>13.1964809384164</v>
      </c>
    </row>
    <row r="105" spans="1:68" x14ac:dyDescent="0.2">
      <c r="A105" s="24" t="s">
        <v>268</v>
      </c>
      <c r="B105" s="24">
        <v>-21.88</v>
      </c>
      <c r="C105" s="24">
        <v>51.72</v>
      </c>
      <c r="D105" s="24" t="s">
        <v>165</v>
      </c>
      <c r="E105" s="24">
        <f t="shared" si="1"/>
        <v>100.00000000000003</v>
      </c>
      <c r="H105" s="24">
        <v>0.19175455417066201</v>
      </c>
      <c r="N105" s="24">
        <v>0.28763183125599201</v>
      </c>
      <c r="X105" s="24">
        <v>5.1773729626078602</v>
      </c>
      <c r="AA105" s="24">
        <v>73.250239693192697</v>
      </c>
      <c r="AC105" s="24">
        <v>9.5877277085330809E-2</v>
      </c>
      <c r="AK105" s="24">
        <v>13.614573346117002</v>
      </c>
      <c r="AL105" s="24">
        <v>9.5877277085330809E-2</v>
      </c>
      <c r="AQ105" s="24">
        <v>1.6299137104506201</v>
      </c>
      <c r="BB105" s="24">
        <v>4.1227229146692199</v>
      </c>
      <c r="BH105" s="24">
        <v>0.28763183125599201</v>
      </c>
      <c r="BJ105" s="24">
        <v>1.15052732502397</v>
      </c>
      <c r="BP105" s="24">
        <v>9.5877277085330809E-2</v>
      </c>
    </row>
    <row r="106" spans="1:68" x14ac:dyDescent="0.2">
      <c r="A106" s="24" t="s">
        <v>269</v>
      </c>
      <c r="B106" s="24">
        <v>-21.73</v>
      </c>
      <c r="C106" s="24">
        <v>50.65</v>
      </c>
      <c r="D106" s="24" t="s">
        <v>165</v>
      </c>
      <c r="E106" s="24">
        <f t="shared" si="1"/>
        <v>100</v>
      </c>
      <c r="G106" s="24">
        <v>0.39525691699604704</v>
      </c>
      <c r="H106" s="24">
        <v>0.39525691699604704</v>
      </c>
      <c r="K106" s="24">
        <v>0.39525691699604704</v>
      </c>
      <c r="P106" s="24">
        <v>1.1857707509881401</v>
      </c>
      <c r="V106" s="24">
        <v>0.39525691699604704</v>
      </c>
      <c r="X106" s="24">
        <v>9.4861660079051404</v>
      </c>
      <c r="AA106" s="24">
        <v>31.2252964426877</v>
      </c>
      <c r="AG106" s="24">
        <v>0.39525691699604704</v>
      </c>
      <c r="AK106" s="24">
        <v>11.4624505928854</v>
      </c>
      <c r="AL106" s="24">
        <v>1.1857707509881401</v>
      </c>
      <c r="AM106" s="24">
        <v>1.97628458498024</v>
      </c>
      <c r="AO106" s="24">
        <v>0.39525691699604704</v>
      </c>
      <c r="AQ106" s="24">
        <v>8.3003952569169996</v>
      </c>
      <c r="AT106" s="24">
        <v>3.1620553359683798</v>
      </c>
      <c r="AX106" s="24">
        <v>0.39525691699604704</v>
      </c>
      <c r="BB106" s="24">
        <v>22.134387351778699</v>
      </c>
      <c r="BH106" s="24">
        <v>0.79051383399209496</v>
      </c>
      <c r="BJ106" s="24">
        <v>4.3478260869565197</v>
      </c>
      <c r="BP106" s="24">
        <v>1.97628458498024</v>
      </c>
    </row>
    <row r="107" spans="1:68" x14ac:dyDescent="0.2">
      <c r="A107" s="24" t="s">
        <v>270</v>
      </c>
      <c r="B107" s="24">
        <v>-17.920000000000002</v>
      </c>
      <c r="C107" s="24">
        <v>50.1</v>
      </c>
      <c r="D107" s="24" t="s">
        <v>165</v>
      </c>
      <c r="E107" s="24">
        <f t="shared" si="1"/>
        <v>100.00000000000003</v>
      </c>
      <c r="H107" s="24">
        <v>0.28490028490028496</v>
      </c>
      <c r="P107" s="24">
        <v>0.28490028490028496</v>
      </c>
      <c r="X107" s="24">
        <v>4.5584045584045594</v>
      </c>
      <c r="AA107" s="24">
        <v>62.108262108262103</v>
      </c>
      <c r="AC107" s="24">
        <v>0.28490028490028496</v>
      </c>
      <c r="AJ107" s="24">
        <v>0.28490028490028496</v>
      </c>
      <c r="AK107" s="24">
        <v>19.373219373219399</v>
      </c>
      <c r="AQ107" s="24">
        <v>5.9829059829059803</v>
      </c>
      <c r="AV107" s="24">
        <v>0.28490028490028496</v>
      </c>
      <c r="BB107" s="24">
        <v>5.6980056980056997</v>
      </c>
      <c r="BJ107" s="24">
        <v>0.56980056980056992</v>
      </c>
      <c r="BP107" s="24">
        <v>0.28490028490028496</v>
      </c>
    </row>
    <row r="108" spans="1:68" x14ac:dyDescent="0.2">
      <c r="A108" s="24" t="s">
        <v>271</v>
      </c>
      <c r="B108" s="24">
        <v>-12.78</v>
      </c>
      <c r="C108" s="24">
        <v>54.7</v>
      </c>
      <c r="D108" s="24" t="s">
        <v>165</v>
      </c>
      <c r="E108" s="24">
        <f t="shared" si="1"/>
        <v>100.00000000000001</v>
      </c>
      <c r="H108" s="24">
        <v>1.66805671392827</v>
      </c>
      <c r="K108" s="24">
        <v>0.25020850708924097</v>
      </c>
      <c r="O108" s="24">
        <v>8.3402835696413699E-2</v>
      </c>
      <c r="P108" s="24">
        <v>8.3402835696413699E-2</v>
      </c>
      <c r="X108" s="24">
        <v>4.42035029190993</v>
      </c>
      <c r="AA108" s="24">
        <v>88.323603002502097</v>
      </c>
      <c r="AC108" s="24">
        <v>0.41701417848206795</v>
      </c>
      <c r="AK108" s="24">
        <v>2.418682235196</v>
      </c>
      <c r="AL108" s="24">
        <v>0.33361134278565496</v>
      </c>
      <c r="AM108" s="24">
        <v>8.3402835696413699E-2</v>
      </c>
      <c r="AQ108" s="24">
        <v>0.66722268557130904</v>
      </c>
      <c r="AT108" s="24">
        <v>8.3402835696413699E-2</v>
      </c>
      <c r="AV108" s="24">
        <v>0.41701417848206795</v>
      </c>
      <c r="BB108" s="24">
        <v>8.3402835696413699E-2</v>
      </c>
      <c r="BI108" s="24">
        <v>0.25020850708924097</v>
      </c>
      <c r="BJ108" s="24">
        <v>0.41701417848206795</v>
      </c>
    </row>
    <row r="109" spans="1:68" x14ac:dyDescent="0.2">
      <c r="A109" s="24" t="s">
        <v>272</v>
      </c>
      <c r="B109" s="24">
        <v>-11.57</v>
      </c>
      <c r="C109" s="24">
        <v>50.27</v>
      </c>
      <c r="D109" s="24" t="s">
        <v>165</v>
      </c>
      <c r="E109" s="24">
        <f t="shared" si="1"/>
        <v>100</v>
      </c>
      <c r="G109" s="24">
        <v>6.0753341433778897E-2</v>
      </c>
      <c r="H109" s="24">
        <v>2.06561360874848</v>
      </c>
      <c r="P109" s="24">
        <v>6.0753341433778897E-2</v>
      </c>
      <c r="X109" s="24">
        <v>3.1591737545565</v>
      </c>
      <c r="AA109" s="24">
        <v>89.003645200486005</v>
      </c>
      <c r="AC109" s="24">
        <v>0.182260024301337</v>
      </c>
      <c r="AJ109" s="24">
        <v>0.24301336573511501</v>
      </c>
      <c r="AK109" s="24">
        <v>2.97691373025516</v>
      </c>
      <c r="AL109" s="24">
        <v>0.48602673147023101</v>
      </c>
      <c r="AM109" s="24">
        <v>0.12150668286755799</v>
      </c>
      <c r="AP109" s="24">
        <v>0.12150668286755799</v>
      </c>
      <c r="AQ109" s="24">
        <v>0.42527339003645198</v>
      </c>
      <c r="AT109" s="24">
        <v>6.0753341433778897E-2</v>
      </c>
      <c r="BB109" s="24">
        <v>0.24301336573511501</v>
      </c>
      <c r="BD109" s="24">
        <v>0.24301336573511501</v>
      </c>
      <c r="BH109" s="24">
        <v>0.12150668286755799</v>
      </c>
      <c r="BI109" s="24">
        <v>0.182260024301337</v>
      </c>
      <c r="BJ109" s="24">
        <v>0.182260024301337</v>
      </c>
      <c r="BP109" s="24">
        <v>6.0753341433778897E-2</v>
      </c>
    </row>
    <row r="110" spans="1:68" x14ac:dyDescent="0.2">
      <c r="A110" s="24" t="s">
        <v>273</v>
      </c>
      <c r="B110" s="24">
        <v>-10.72</v>
      </c>
      <c r="C110" s="24">
        <v>58.08</v>
      </c>
      <c r="D110" s="24" t="s">
        <v>165</v>
      </c>
      <c r="E110" s="24">
        <f t="shared" si="1"/>
        <v>100.00000000000007</v>
      </c>
      <c r="G110" s="24">
        <v>0.151400454201363</v>
      </c>
      <c r="H110" s="24">
        <v>0.75700227100681305</v>
      </c>
      <c r="N110" s="24">
        <v>0.302800908402725</v>
      </c>
      <c r="P110" s="24">
        <v>7.5700227100681305E-2</v>
      </c>
      <c r="V110" s="24">
        <v>0.151400454201363</v>
      </c>
      <c r="X110" s="24">
        <v>6.2074186222558705</v>
      </c>
      <c r="AA110" s="24">
        <v>80.696442089326297</v>
      </c>
      <c r="AC110" s="24">
        <v>0.302800908402725</v>
      </c>
      <c r="AK110" s="24">
        <v>3.4065102195306602</v>
      </c>
      <c r="AL110" s="24">
        <v>0.302800908402725</v>
      </c>
      <c r="AM110" s="24">
        <v>0.22710068130204403</v>
      </c>
      <c r="AQ110" s="24">
        <v>0.60560181680545</v>
      </c>
      <c r="AT110" s="24">
        <v>0.37850113550340703</v>
      </c>
      <c r="AV110" s="24">
        <v>0.22710068130204403</v>
      </c>
      <c r="BB110" s="24">
        <v>3.78501135503407</v>
      </c>
      <c r="BD110" s="24">
        <v>0.37850113550340703</v>
      </c>
      <c r="BH110" s="24">
        <v>0.22710068130204403</v>
      </c>
      <c r="BI110" s="24">
        <v>1.3626040878122601</v>
      </c>
      <c r="BJ110" s="24">
        <v>0.22710068130204403</v>
      </c>
      <c r="BP110" s="24">
        <v>0.22710068130204403</v>
      </c>
    </row>
    <row r="111" spans="1:68" x14ac:dyDescent="0.2">
      <c r="A111" s="24" t="s">
        <v>274</v>
      </c>
      <c r="B111" s="24">
        <v>-35.24</v>
      </c>
      <c r="C111" s="24">
        <v>52.29</v>
      </c>
      <c r="D111" s="24" t="s">
        <v>165</v>
      </c>
      <c r="E111" s="24">
        <f t="shared" si="1"/>
        <v>99.999999999999972</v>
      </c>
      <c r="H111" s="24">
        <v>0.303951367781155</v>
      </c>
      <c r="K111" s="24">
        <v>1.8237082066869299</v>
      </c>
      <c r="N111" s="24">
        <v>2.12765957446809</v>
      </c>
      <c r="O111" s="24">
        <v>0.303951367781155</v>
      </c>
      <c r="P111" s="24">
        <v>3.0395136778115499</v>
      </c>
      <c r="X111" s="24">
        <v>59.574468085106403</v>
      </c>
      <c r="AA111" s="24">
        <v>28.875379939209701</v>
      </c>
      <c r="AC111" s="24">
        <v>0.303951367781155</v>
      </c>
      <c r="AK111" s="24">
        <v>1.21580547112462</v>
      </c>
      <c r="AQ111" s="24">
        <v>0.60790273556231</v>
      </c>
      <c r="AT111" s="24">
        <v>0.303951367781155</v>
      </c>
      <c r="BB111" s="24">
        <v>0.60790273556231</v>
      </c>
      <c r="BJ111" s="24">
        <v>0.91185410334346495</v>
      </c>
    </row>
    <row r="112" spans="1:68" x14ac:dyDescent="0.2">
      <c r="A112" s="24" t="s">
        <v>275</v>
      </c>
      <c r="B112" s="24">
        <v>-15.86</v>
      </c>
      <c r="C112" s="24">
        <v>59.81</v>
      </c>
      <c r="D112" s="24" t="s">
        <v>165</v>
      </c>
      <c r="E112" s="24">
        <f t="shared" si="1"/>
        <v>100.00000000000001</v>
      </c>
      <c r="H112" s="24">
        <v>0.59171597633136108</v>
      </c>
      <c r="K112" s="24">
        <v>0.19723865877711999</v>
      </c>
      <c r="N112" s="24">
        <v>0.39447731755424098</v>
      </c>
      <c r="P112" s="24">
        <v>0.29585798816567999</v>
      </c>
      <c r="X112" s="24">
        <v>5.2268244575936897</v>
      </c>
      <c r="AA112" s="24">
        <v>58.481262327416196</v>
      </c>
      <c r="AC112" s="24">
        <v>0.19723865877711999</v>
      </c>
      <c r="AH112" s="24">
        <v>9.861932938856019E-2</v>
      </c>
      <c r="AK112" s="24">
        <v>22.485207100591701</v>
      </c>
      <c r="AQ112" s="24">
        <v>0.69033530571992097</v>
      </c>
      <c r="BB112" s="24">
        <v>8.57988165680473</v>
      </c>
      <c r="BI112" s="24">
        <v>0.29585798816567999</v>
      </c>
      <c r="BJ112" s="24">
        <v>2.2682445759368801</v>
      </c>
      <c r="BP112" s="24">
        <v>0.19723865877711999</v>
      </c>
    </row>
    <row r="113" spans="1:69" x14ac:dyDescent="0.2">
      <c r="A113" s="24" t="s">
        <v>276</v>
      </c>
      <c r="B113" s="24">
        <v>-20.41</v>
      </c>
      <c r="C113" s="24">
        <v>62.46</v>
      </c>
      <c r="D113" s="24" t="s">
        <v>165</v>
      </c>
      <c r="E113" s="24">
        <f t="shared" si="1"/>
        <v>99.999999999999872</v>
      </c>
      <c r="G113" s="24">
        <v>0.77922077922077904</v>
      </c>
      <c r="H113" s="24">
        <v>2.3376623376623398</v>
      </c>
      <c r="N113" s="24">
        <v>0.77922077922077904</v>
      </c>
      <c r="P113" s="24">
        <v>1.03896103896104</v>
      </c>
      <c r="X113" s="24">
        <v>11.948051948051901</v>
      </c>
      <c r="AA113" s="24">
        <v>25.714285714285701</v>
      </c>
      <c r="AC113" s="24">
        <v>0.77922077922077904</v>
      </c>
      <c r="AK113" s="24">
        <v>4.4155844155844202</v>
      </c>
      <c r="AL113" s="24">
        <v>0.25974025974025999</v>
      </c>
      <c r="AV113" s="24">
        <v>11.428571428571399</v>
      </c>
      <c r="BB113" s="24">
        <v>24.415584415584398</v>
      </c>
      <c r="BD113" s="24">
        <v>1.03896103896104</v>
      </c>
      <c r="BH113" s="24">
        <v>10.129870129870101</v>
      </c>
      <c r="BI113" s="24">
        <v>1.5584415584415601</v>
      </c>
      <c r="BJ113" s="24">
        <v>0.51948051948051899</v>
      </c>
      <c r="BP113" s="24">
        <v>2.8571428571428603</v>
      </c>
    </row>
    <row r="114" spans="1:69" x14ac:dyDescent="0.2">
      <c r="A114" s="24" t="s">
        <v>277</v>
      </c>
      <c r="B114" s="24">
        <v>-81.08</v>
      </c>
      <c r="C114" s="24">
        <v>63.03</v>
      </c>
      <c r="D114" s="24" t="s">
        <v>165</v>
      </c>
      <c r="E114" s="24">
        <f t="shared" si="1"/>
        <v>100</v>
      </c>
      <c r="AA114" s="24">
        <v>14.570552147239301</v>
      </c>
      <c r="AK114" s="24">
        <v>7.0552147239263805</v>
      </c>
      <c r="AL114" s="24">
        <v>0.30674846625766899</v>
      </c>
      <c r="AV114" s="24">
        <v>16.104294478527599</v>
      </c>
      <c r="AX114" s="24">
        <v>10.429447852760699</v>
      </c>
      <c r="AY114" s="24">
        <v>2.7607361963190202</v>
      </c>
      <c r="BB114" s="24">
        <v>48.619631901840499</v>
      </c>
      <c r="BH114" s="24">
        <v>0.153374233128834</v>
      </c>
    </row>
    <row r="115" spans="1:69" x14ac:dyDescent="0.2">
      <c r="A115" s="24" t="s">
        <v>278</v>
      </c>
      <c r="B115" s="24">
        <v>-81.08</v>
      </c>
      <c r="C115" s="24">
        <v>63.03</v>
      </c>
      <c r="D115" s="24" t="s">
        <v>165</v>
      </c>
      <c r="E115" s="24">
        <f t="shared" si="1"/>
        <v>99.999999999999972</v>
      </c>
      <c r="AA115" s="24">
        <v>12.1951219512195</v>
      </c>
      <c r="AK115" s="24">
        <v>6.5853658536585398</v>
      </c>
      <c r="AL115" s="24">
        <v>0.24390243902439002</v>
      </c>
      <c r="AV115" s="24">
        <v>18.5365853658537</v>
      </c>
      <c r="AX115" s="24">
        <v>9.2682926829268304</v>
      </c>
      <c r="AY115" s="24">
        <v>4.3902439024390194</v>
      </c>
      <c r="BB115" s="24">
        <v>48.780487804878</v>
      </c>
    </row>
    <row r="116" spans="1:69" x14ac:dyDescent="0.2">
      <c r="A116" s="24" t="s">
        <v>279</v>
      </c>
      <c r="B116" s="24">
        <v>-83.27</v>
      </c>
      <c r="C116" s="24">
        <v>63.5</v>
      </c>
      <c r="D116" s="24" t="s">
        <v>165</v>
      </c>
      <c r="E116" s="24">
        <f t="shared" si="1"/>
        <v>100.00000000000009</v>
      </c>
      <c r="AA116" s="24">
        <v>6.0240963855421699</v>
      </c>
      <c r="AK116" s="24">
        <v>2.20883534136546</v>
      </c>
      <c r="AL116" s="24">
        <v>0.20080321285140598</v>
      </c>
      <c r="AV116" s="24">
        <v>5.6224899598393598</v>
      </c>
      <c r="AX116" s="24">
        <v>20.080321285140599</v>
      </c>
      <c r="AY116" s="24">
        <v>10.4417670682731</v>
      </c>
      <c r="BB116" s="24">
        <v>55.421686746987994</v>
      </c>
    </row>
    <row r="117" spans="1:69" x14ac:dyDescent="0.2">
      <c r="A117" s="24" t="s">
        <v>280</v>
      </c>
      <c r="B117" s="24">
        <v>-84.47</v>
      </c>
      <c r="C117" s="24">
        <v>62.37</v>
      </c>
      <c r="D117" s="24" t="s">
        <v>165</v>
      </c>
      <c r="E117" s="24">
        <f t="shared" si="1"/>
        <v>100.00000000000004</v>
      </c>
      <c r="AA117" s="24">
        <v>17.420814479638</v>
      </c>
      <c r="AK117" s="24">
        <v>9.2760180995475103</v>
      </c>
      <c r="AL117" s="24">
        <v>0.67873303167420806</v>
      </c>
      <c r="AT117" s="24">
        <v>0.67873303167420806</v>
      </c>
      <c r="AV117" s="24">
        <v>22.398190045248899</v>
      </c>
      <c r="AX117" s="24">
        <v>9.0497737556561102</v>
      </c>
      <c r="AY117" s="24">
        <v>2.71493212669683</v>
      </c>
      <c r="BB117" s="24">
        <v>33.710407239818998</v>
      </c>
      <c r="BH117" s="24">
        <v>0.22624434389140302</v>
      </c>
      <c r="BQ117" s="24">
        <v>3.8461538461538503</v>
      </c>
    </row>
    <row r="118" spans="1:69" x14ac:dyDescent="0.2">
      <c r="A118" s="24" t="s">
        <v>281</v>
      </c>
      <c r="B118" s="24">
        <v>-86.32</v>
      </c>
      <c r="C118" s="24">
        <v>61.59</v>
      </c>
      <c r="D118" s="24" t="s">
        <v>165</v>
      </c>
      <c r="E118" s="24">
        <f t="shared" si="1"/>
        <v>100.00000000000006</v>
      </c>
      <c r="M118" s="24">
        <v>0.879120879120879</v>
      </c>
      <c r="AA118" s="24">
        <v>30.549450549450597</v>
      </c>
      <c r="AK118" s="24">
        <v>9.4505494505494489</v>
      </c>
      <c r="AL118" s="24">
        <v>1.0989010989010999</v>
      </c>
      <c r="AV118" s="24">
        <v>40.879120879120897</v>
      </c>
      <c r="AX118" s="24">
        <v>3.5164835164835204</v>
      </c>
      <c r="AY118" s="24">
        <v>1.31868131868132</v>
      </c>
      <c r="BB118" s="24">
        <v>9.2307692307692299</v>
      </c>
      <c r="BQ118" s="24">
        <v>3.0769230769230798</v>
      </c>
    </row>
    <row r="119" spans="1:69" x14ac:dyDescent="0.2">
      <c r="A119" s="24" t="s">
        <v>282</v>
      </c>
      <c r="B119" s="24">
        <v>-87.74</v>
      </c>
      <c r="C119" s="24">
        <v>62.69</v>
      </c>
      <c r="D119" s="24" t="s">
        <v>165</v>
      </c>
      <c r="E119" s="24">
        <f t="shared" si="1"/>
        <v>100.00000000000011</v>
      </c>
      <c r="M119" s="24">
        <v>0.21881838074398199</v>
      </c>
      <c r="AA119" s="24">
        <v>13.129102844638998</v>
      </c>
      <c r="AK119" s="24">
        <v>9.62800875273523</v>
      </c>
      <c r="AL119" s="24">
        <v>0.21881838074398199</v>
      </c>
      <c r="AT119" s="24">
        <v>0.43763676148796504</v>
      </c>
      <c r="AV119" s="24">
        <v>25.382932166302002</v>
      </c>
      <c r="AX119" s="24">
        <v>21.225382932166301</v>
      </c>
      <c r="AY119" s="24">
        <v>4.1575492341356703</v>
      </c>
      <c r="BB119" s="24">
        <v>24.070021881838098</v>
      </c>
      <c r="BQ119" s="24">
        <v>1.5317286652078799</v>
      </c>
    </row>
    <row r="120" spans="1:69" x14ac:dyDescent="0.2">
      <c r="A120" s="24" t="s">
        <v>283</v>
      </c>
      <c r="B120" s="24">
        <v>-81.180000000000007</v>
      </c>
      <c r="C120" s="24">
        <v>60.61</v>
      </c>
      <c r="D120" s="24" t="s">
        <v>165</v>
      </c>
      <c r="E120" s="24">
        <f t="shared" si="1"/>
        <v>100.00000000000007</v>
      </c>
      <c r="M120" s="24">
        <v>5.08905852417303</v>
      </c>
      <c r="AA120" s="24">
        <v>39.694656488549597</v>
      </c>
      <c r="AK120" s="24">
        <v>15.267175572519099</v>
      </c>
      <c r="AL120" s="24">
        <v>1.78117048346056</v>
      </c>
      <c r="AV120" s="24">
        <v>22.137404580152698</v>
      </c>
      <c r="AX120" s="24">
        <v>1.78117048346056</v>
      </c>
      <c r="AY120" s="24">
        <v>1.01781170483461</v>
      </c>
      <c r="BB120" s="24">
        <v>12.2137404580153</v>
      </c>
      <c r="BQ120" s="24">
        <v>1.01781170483461</v>
      </c>
    </row>
    <row r="121" spans="1:69" x14ac:dyDescent="0.2">
      <c r="A121" s="24" t="s">
        <v>284</v>
      </c>
      <c r="B121" s="24">
        <v>-86.86</v>
      </c>
      <c r="C121" s="24">
        <v>60.2</v>
      </c>
      <c r="D121" s="24" t="s">
        <v>165</v>
      </c>
      <c r="E121" s="24">
        <f t="shared" si="1"/>
        <v>100.00000000000001</v>
      </c>
      <c r="M121" s="24">
        <v>5.5421686746987904</v>
      </c>
      <c r="AA121" s="24">
        <v>55.421686746987994</v>
      </c>
      <c r="AK121" s="24">
        <v>9.1566265060241001</v>
      </c>
      <c r="AL121" s="24">
        <v>3.1325301204819302</v>
      </c>
      <c r="AT121" s="24">
        <v>0.48192771084337299</v>
      </c>
      <c r="AV121" s="24">
        <v>21.445783132530099</v>
      </c>
      <c r="BB121" s="24">
        <v>4.81927710843373</v>
      </c>
    </row>
    <row r="122" spans="1:69" x14ac:dyDescent="0.2">
      <c r="A122" s="24" t="s">
        <v>285</v>
      </c>
      <c r="B122" s="24">
        <v>-86.03</v>
      </c>
      <c r="C122" s="24">
        <v>60.36</v>
      </c>
      <c r="D122" s="24" t="s">
        <v>165</v>
      </c>
      <c r="E122" s="24">
        <f t="shared" si="1"/>
        <v>100.00000000000003</v>
      </c>
      <c r="M122" s="24">
        <v>7.5235109717868296</v>
      </c>
      <c r="AA122" s="24">
        <v>45.454545454545503</v>
      </c>
      <c r="AK122" s="24">
        <v>7.2100313479623797</v>
      </c>
      <c r="AL122" s="24">
        <v>0.94043887147335403</v>
      </c>
      <c r="AT122" s="24">
        <v>0.31347962382445099</v>
      </c>
      <c r="AV122" s="24">
        <v>34.7962382445141</v>
      </c>
      <c r="BB122" s="24">
        <v>3.7617554858934197</v>
      </c>
    </row>
    <row r="123" spans="1:69" x14ac:dyDescent="0.2">
      <c r="A123" s="24" t="s">
        <v>286</v>
      </c>
      <c r="B123" s="24">
        <v>-84.85</v>
      </c>
      <c r="C123" s="24">
        <v>58.71</v>
      </c>
      <c r="D123" s="24" t="s">
        <v>165</v>
      </c>
      <c r="E123" s="24">
        <f t="shared" si="1"/>
        <v>100</v>
      </c>
      <c r="M123" s="24">
        <v>2.5559105431309899</v>
      </c>
      <c r="AA123" s="24">
        <v>52.076677316293896</v>
      </c>
      <c r="AK123" s="24">
        <v>6.38977635782748</v>
      </c>
      <c r="AL123" s="24">
        <v>1.2779552715655</v>
      </c>
      <c r="AV123" s="24">
        <v>19.488817891373799</v>
      </c>
      <c r="AX123" s="24">
        <v>6.7092651757188504</v>
      </c>
      <c r="AY123" s="24">
        <v>2.2364217252396204</v>
      </c>
      <c r="BB123" s="24">
        <v>9.2651757188498394</v>
      </c>
    </row>
    <row r="124" spans="1:69" x14ac:dyDescent="0.2">
      <c r="A124" s="24" t="s">
        <v>287</v>
      </c>
      <c r="B124" s="24">
        <v>-83.34</v>
      </c>
      <c r="C124" s="24">
        <v>57.9</v>
      </c>
      <c r="D124" s="24" t="s">
        <v>165</v>
      </c>
      <c r="E124" s="24">
        <f t="shared" si="1"/>
        <v>99.999999999999986</v>
      </c>
      <c r="M124" s="24">
        <v>0.56497175141242895</v>
      </c>
      <c r="AA124" s="24">
        <v>12.0527306967985</v>
      </c>
      <c r="AK124" s="24">
        <v>1.6949152542372901</v>
      </c>
      <c r="AL124" s="24">
        <v>0.37664783427495296</v>
      </c>
      <c r="AV124" s="24">
        <v>76.647834274952899</v>
      </c>
      <c r="AX124" s="24">
        <v>3.3898305084745801</v>
      </c>
      <c r="AY124" s="24">
        <v>1.1299435028248601</v>
      </c>
      <c r="BB124" s="24">
        <v>4.1431261770244801</v>
      </c>
    </row>
    <row r="125" spans="1:69" x14ac:dyDescent="0.2">
      <c r="A125" s="24" t="s">
        <v>288</v>
      </c>
      <c r="B125" s="24">
        <v>-77.680000000000007</v>
      </c>
      <c r="C125" s="24">
        <v>55.38</v>
      </c>
      <c r="D125" s="24" t="s">
        <v>165</v>
      </c>
      <c r="E125" s="24">
        <f t="shared" si="1"/>
        <v>100.00000000000003</v>
      </c>
      <c r="AA125" s="24">
        <v>2.28571428571429</v>
      </c>
      <c r="AK125" s="24">
        <v>0.57142857142857095</v>
      </c>
      <c r="AL125" s="24">
        <v>4.7619047619047601</v>
      </c>
      <c r="AV125" s="24">
        <v>88.761904761904802</v>
      </c>
      <c r="AX125" s="24">
        <v>1.1428571428571401</v>
      </c>
      <c r="AY125" s="24">
        <v>0.38095238095238104</v>
      </c>
      <c r="BB125" s="24">
        <v>1.9047619047619002</v>
      </c>
      <c r="BH125" s="24">
        <v>0.19047619047618999</v>
      </c>
    </row>
    <row r="126" spans="1:69" x14ac:dyDescent="0.2">
      <c r="A126" s="24" t="s">
        <v>289</v>
      </c>
      <c r="B126" s="24">
        <v>-77.959999999999994</v>
      </c>
      <c r="C126" s="24">
        <v>55.48</v>
      </c>
      <c r="D126" s="24" t="s">
        <v>165</v>
      </c>
      <c r="E126" s="24">
        <f t="shared" si="1"/>
        <v>100.00000000000004</v>
      </c>
      <c r="AA126" s="24">
        <v>1.45772594752187</v>
      </c>
      <c r="AK126" s="24">
        <v>0.87463556851311997</v>
      </c>
      <c r="AL126" s="24">
        <v>2.9154518950437298</v>
      </c>
      <c r="AV126" s="24">
        <v>90.379008746355709</v>
      </c>
      <c r="AX126" s="24">
        <v>2.0408163265306101</v>
      </c>
      <c r="AY126" s="24">
        <v>0.58309037900874594</v>
      </c>
      <c r="BB126" s="24">
        <v>1.7492711370262399</v>
      </c>
    </row>
    <row r="127" spans="1:69" x14ac:dyDescent="0.2">
      <c r="A127" s="24" t="s">
        <v>290</v>
      </c>
      <c r="B127" s="24">
        <v>-80.5</v>
      </c>
      <c r="C127" s="24">
        <v>55.1</v>
      </c>
      <c r="D127" s="24" t="s">
        <v>165</v>
      </c>
      <c r="E127" s="24">
        <f t="shared" si="1"/>
        <v>100.00000000000001</v>
      </c>
      <c r="AA127" s="24">
        <v>3.7848605577689201</v>
      </c>
      <c r="AK127" s="24">
        <v>0.99601593625498008</v>
      </c>
      <c r="AL127" s="24">
        <v>0.19920318725099601</v>
      </c>
      <c r="AV127" s="24">
        <v>85.458167330677298</v>
      </c>
      <c r="AX127" s="24">
        <v>2.9880478087649402</v>
      </c>
      <c r="AY127" s="24">
        <v>0.79681274900398402</v>
      </c>
      <c r="BB127" s="24">
        <v>2.3904382470119501</v>
      </c>
      <c r="BQ127" s="24">
        <v>3.3864541832669302</v>
      </c>
    </row>
    <row r="128" spans="1:69" x14ac:dyDescent="0.2">
      <c r="A128" s="24" t="s">
        <v>291</v>
      </c>
      <c r="B128" s="24">
        <v>-81.760000000000005</v>
      </c>
      <c r="C128" s="24">
        <v>55.59</v>
      </c>
      <c r="D128" s="24" t="s">
        <v>165</v>
      </c>
      <c r="E128" s="24">
        <f t="shared" si="1"/>
        <v>99.999999999999943</v>
      </c>
      <c r="AA128" s="24">
        <v>1.9047619047619002</v>
      </c>
      <c r="AK128" s="24">
        <v>0.952380952380952</v>
      </c>
      <c r="AV128" s="24">
        <v>95.238095238095198</v>
      </c>
      <c r="AX128" s="24">
        <v>1.1428571428571401</v>
      </c>
      <c r="AY128" s="24">
        <v>0.19047619047618999</v>
      </c>
      <c r="BB128" s="24">
        <v>0.57142857142857095</v>
      </c>
    </row>
    <row r="129" spans="1:68" x14ac:dyDescent="0.2">
      <c r="A129" s="24" t="s">
        <v>292</v>
      </c>
      <c r="B129" s="24">
        <v>-86.77</v>
      </c>
      <c r="C129" s="24">
        <v>57.97</v>
      </c>
      <c r="D129" s="24" t="s">
        <v>165</v>
      </c>
      <c r="E129" s="24">
        <f t="shared" si="1"/>
        <v>100.00000000000001</v>
      </c>
      <c r="M129" s="24">
        <v>0.19762845849802399</v>
      </c>
      <c r="AA129" s="24">
        <v>3.3596837944664002</v>
      </c>
      <c r="AK129" s="24">
        <v>2.5691699604743099</v>
      </c>
      <c r="AL129" s="24">
        <v>0.19762845849802399</v>
      </c>
      <c r="AV129" s="24">
        <v>88.339920948616594</v>
      </c>
      <c r="AX129" s="24">
        <v>0.59288537549407105</v>
      </c>
      <c r="AY129" s="24">
        <v>0.59288537549407105</v>
      </c>
      <c r="BB129" s="24">
        <v>4.1501976284584998</v>
      </c>
    </row>
    <row r="130" spans="1:68" x14ac:dyDescent="0.2">
      <c r="A130" s="24" t="s">
        <v>293</v>
      </c>
      <c r="B130" s="24">
        <v>-76.37</v>
      </c>
      <c r="C130" s="24">
        <v>56.24</v>
      </c>
      <c r="D130" s="24" t="s">
        <v>165</v>
      </c>
      <c r="E130" s="24">
        <f t="shared" si="1"/>
        <v>100</v>
      </c>
      <c r="AA130" s="24">
        <v>9.3999999999999986</v>
      </c>
      <c r="AK130" s="24">
        <v>3</v>
      </c>
      <c r="AL130" s="24">
        <v>2</v>
      </c>
      <c r="AT130" s="24">
        <v>0.4</v>
      </c>
      <c r="AV130" s="24">
        <v>83.6</v>
      </c>
      <c r="AX130" s="24">
        <v>0.4</v>
      </c>
      <c r="BB130" s="24">
        <v>1.2</v>
      </c>
    </row>
    <row r="131" spans="1:68" x14ac:dyDescent="0.2">
      <c r="A131" s="24" t="s">
        <v>294</v>
      </c>
      <c r="B131" s="24">
        <v>-76.37</v>
      </c>
      <c r="C131" s="24">
        <v>56.39</v>
      </c>
      <c r="D131" s="24" t="s">
        <v>165</v>
      </c>
      <c r="E131" s="24">
        <f t="shared" ref="E131:E194" si="2">SUM(F131:CR131)</f>
        <v>99.999999999999986</v>
      </c>
      <c r="AA131" s="24">
        <v>9.7465886939571114</v>
      </c>
      <c r="AK131" s="24">
        <v>2.7290448343079898</v>
      </c>
      <c r="AL131" s="24">
        <v>2.3391812865497101</v>
      </c>
      <c r="AV131" s="24">
        <v>84.795321637426895</v>
      </c>
      <c r="BB131" s="24">
        <v>0.38986354775828497</v>
      </c>
    </row>
    <row r="132" spans="1:68" x14ac:dyDescent="0.2">
      <c r="A132" s="24" t="s">
        <v>295</v>
      </c>
      <c r="B132" s="24">
        <v>-76.45</v>
      </c>
      <c r="C132" s="24">
        <v>56.22</v>
      </c>
      <c r="D132" s="24" t="s">
        <v>165</v>
      </c>
      <c r="E132" s="24">
        <f t="shared" si="2"/>
        <v>100.00000000000003</v>
      </c>
      <c r="M132" s="24">
        <v>0.19157088122605398</v>
      </c>
      <c r="AA132" s="24">
        <v>4.9808429118773905</v>
      </c>
      <c r="AK132" s="24">
        <v>2.1072796934865901</v>
      </c>
      <c r="AL132" s="24">
        <v>2.8735632183908</v>
      </c>
      <c r="AV132" s="24">
        <v>89.846743295019195</v>
      </c>
    </row>
    <row r="133" spans="1:68" x14ac:dyDescent="0.2">
      <c r="A133" s="24" t="s">
        <v>296</v>
      </c>
      <c r="B133" s="24">
        <v>-8.83</v>
      </c>
      <c r="C133" s="24">
        <v>64.52</v>
      </c>
      <c r="D133" s="24" t="s">
        <v>165</v>
      </c>
      <c r="E133" s="24">
        <f t="shared" si="2"/>
        <v>99.999999999999957</v>
      </c>
      <c r="H133" s="24">
        <v>0.54054054054054101</v>
      </c>
      <c r="N133" s="24">
        <v>0.27027027027027001</v>
      </c>
      <c r="P133" s="24">
        <v>0.27027027027027001</v>
      </c>
      <c r="X133" s="24">
        <v>6.4864864864864895</v>
      </c>
      <c r="AA133" s="24">
        <v>67.837837837837796</v>
      </c>
      <c r="AK133" s="24">
        <v>0.27027027027027001</v>
      </c>
      <c r="AV133" s="24">
        <v>11.8918918918919</v>
      </c>
      <c r="BB133" s="24">
        <v>11.6216216216216</v>
      </c>
      <c r="BH133" s="24">
        <v>0.54054054054054101</v>
      </c>
      <c r="BI133" s="24">
        <v>0.27027027027027001</v>
      </c>
    </row>
    <row r="134" spans="1:68" x14ac:dyDescent="0.2">
      <c r="A134" s="24" t="s">
        <v>297</v>
      </c>
      <c r="B134" s="24">
        <v>-18.690000000000001</v>
      </c>
      <c r="C134" s="24">
        <v>61.55</v>
      </c>
      <c r="D134" s="24" t="s">
        <v>165</v>
      </c>
      <c r="E134" s="24">
        <f t="shared" si="2"/>
        <v>100.00000000000004</v>
      </c>
      <c r="G134" s="24">
        <v>0.43668122270742399</v>
      </c>
      <c r="H134" s="24">
        <v>2.4017467248908302</v>
      </c>
      <c r="P134" s="24">
        <v>0.21834061135371199</v>
      </c>
      <c r="X134" s="24">
        <v>10.262008733624501</v>
      </c>
      <c r="AA134" s="24">
        <v>54.148471615720496</v>
      </c>
      <c r="AC134" s="24">
        <v>0.21834061135371199</v>
      </c>
      <c r="AK134" s="24">
        <v>8.5152838427947604</v>
      </c>
      <c r="AL134" s="24">
        <v>0.21834061135371199</v>
      </c>
      <c r="AV134" s="24">
        <v>10.9170305676856</v>
      </c>
      <c r="BB134" s="24">
        <v>4.1484716157205197</v>
      </c>
      <c r="BD134" s="24">
        <v>0.43668122270742399</v>
      </c>
      <c r="BH134" s="24">
        <v>1.96506550218341</v>
      </c>
      <c r="BI134" s="24">
        <v>3.05676855895197</v>
      </c>
      <c r="BJ134" s="24">
        <v>1.74672489082969</v>
      </c>
      <c r="BP134" s="24">
        <v>1.31004366812227</v>
      </c>
    </row>
    <row r="135" spans="1:68" x14ac:dyDescent="0.2">
      <c r="A135" s="24" t="s">
        <v>298</v>
      </c>
      <c r="B135" s="24">
        <v>-45.26</v>
      </c>
      <c r="C135" s="24">
        <v>53.33</v>
      </c>
      <c r="D135" s="24" t="s">
        <v>165</v>
      </c>
      <c r="E135" s="24">
        <f t="shared" si="2"/>
        <v>100.0000000000001</v>
      </c>
      <c r="H135" s="24">
        <v>0.68965517241379293</v>
      </c>
      <c r="K135" s="24">
        <v>2.0689655172413799</v>
      </c>
      <c r="M135" s="24">
        <v>6.5517241379310303</v>
      </c>
      <c r="N135" s="24">
        <v>0.68965517241379293</v>
      </c>
      <c r="P135" s="24">
        <v>6.2068965517241406</v>
      </c>
      <c r="X135" s="24">
        <v>52.413793103448299</v>
      </c>
      <c r="AA135" s="24">
        <v>14.482758620689699</v>
      </c>
      <c r="AL135" s="24">
        <v>1.0344827586206899</v>
      </c>
      <c r="AV135" s="24">
        <v>2.0689655172413799</v>
      </c>
      <c r="AX135" s="24">
        <v>1.3793103448275901</v>
      </c>
      <c r="AY135" s="24">
        <v>0.34482758620689702</v>
      </c>
      <c r="BB135" s="24">
        <v>11.7241379310345</v>
      </c>
      <c r="BP135" s="24">
        <v>0.34482758620689702</v>
      </c>
    </row>
    <row r="136" spans="1:68" x14ac:dyDescent="0.2">
      <c r="A136" s="24" t="s">
        <v>299</v>
      </c>
      <c r="B136" s="24">
        <v>-57.51</v>
      </c>
      <c r="C136" s="24">
        <v>58.37</v>
      </c>
      <c r="D136" s="24" t="s">
        <v>165</v>
      </c>
      <c r="E136" s="24">
        <f t="shared" si="2"/>
        <v>99.999999999999943</v>
      </c>
      <c r="H136" s="24">
        <v>0.32362459546925598</v>
      </c>
      <c r="K136" s="24">
        <v>0.107874865156419</v>
      </c>
      <c r="M136" s="24">
        <v>0.64724919093851097</v>
      </c>
      <c r="N136" s="24">
        <v>0.21574973031283701</v>
      </c>
      <c r="P136" s="24">
        <v>0.75512405609493005</v>
      </c>
      <c r="X136" s="24">
        <v>47.357065803667702</v>
      </c>
      <c r="AA136" s="24">
        <v>33.225458468176903</v>
      </c>
      <c r="AK136" s="24">
        <v>0.53937432578209299</v>
      </c>
      <c r="AL136" s="24">
        <v>2.5889967637540501</v>
      </c>
      <c r="AT136" s="24">
        <v>0.21574973031283701</v>
      </c>
      <c r="AV136" s="24">
        <v>10.032362459546899</v>
      </c>
      <c r="AX136" s="24">
        <v>0.107874865156419</v>
      </c>
      <c r="BB136" s="24">
        <v>3.1283710895361398</v>
      </c>
      <c r="BH136" s="24">
        <v>0.32362459546925598</v>
      </c>
      <c r="BJ136" s="24">
        <v>0.107874865156419</v>
      </c>
      <c r="BP136" s="24">
        <v>0.32362459546925598</v>
      </c>
    </row>
    <row r="137" spans="1:68" x14ac:dyDescent="0.2">
      <c r="A137" s="24" t="s">
        <v>300</v>
      </c>
      <c r="B137" s="24">
        <v>-48.38</v>
      </c>
      <c r="C137" s="24">
        <v>59.15</v>
      </c>
      <c r="D137" s="24" t="s">
        <v>165</v>
      </c>
      <c r="E137" s="24">
        <f t="shared" si="2"/>
        <v>99.999999999999858</v>
      </c>
      <c r="H137" s="24">
        <v>0.59665871121718406</v>
      </c>
      <c r="K137" s="24">
        <v>0.11933174224343698</v>
      </c>
      <c r="M137" s="24">
        <v>0.238663484486873</v>
      </c>
      <c r="N137" s="24">
        <v>0.11933174224343698</v>
      </c>
      <c r="P137" s="24">
        <v>0.11933174224343698</v>
      </c>
      <c r="X137" s="24">
        <v>23.150357995226699</v>
      </c>
      <c r="AA137" s="24">
        <v>47.852028639618098</v>
      </c>
      <c r="AK137" s="24">
        <v>0.11933174224343698</v>
      </c>
      <c r="AL137" s="24">
        <v>3.5799522673031001</v>
      </c>
      <c r="AV137" s="24">
        <v>19.928400954653902</v>
      </c>
      <c r="AX137" s="24">
        <v>0.11933174224343698</v>
      </c>
      <c r="BB137" s="24">
        <v>3.3412887828162297</v>
      </c>
      <c r="BD137" s="24">
        <v>0.11933174224343698</v>
      </c>
      <c r="BH137" s="24">
        <v>0.35799522673031003</v>
      </c>
      <c r="BJ137" s="24">
        <v>0.11933174224343698</v>
      </c>
      <c r="BP137" s="24">
        <v>0.11933174224343698</v>
      </c>
    </row>
    <row r="138" spans="1:68" x14ac:dyDescent="0.2">
      <c r="A138" s="24" t="s">
        <v>301</v>
      </c>
      <c r="B138" s="24">
        <v>-22.85</v>
      </c>
      <c r="C138" s="24">
        <v>62.88</v>
      </c>
      <c r="D138" s="24" t="s">
        <v>165</v>
      </c>
      <c r="E138" s="24">
        <f t="shared" si="2"/>
        <v>100</v>
      </c>
      <c r="G138" s="24">
        <v>0.15625</v>
      </c>
      <c r="H138" s="24">
        <v>1.40625</v>
      </c>
      <c r="K138" s="24">
        <v>0.15625</v>
      </c>
      <c r="N138" s="24">
        <v>1.09375</v>
      </c>
      <c r="P138" s="24">
        <v>0.15625</v>
      </c>
      <c r="X138" s="24">
        <v>8.125</v>
      </c>
      <c r="AA138" s="24">
        <v>71.5625</v>
      </c>
      <c r="AK138" s="24">
        <v>11.875</v>
      </c>
      <c r="AN138" s="24">
        <v>0.625</v>
      </c>
      <c r="AQ138" s="24">
        <v>0.15625</v>
      </c>
      <c r="AV138" s="24">
        <v>0.46875</v>
      </c>
      <c r="BB138" s="24">
        <v>0.78125</v>
      </c>
      <c r="BH138" s="24">
        <v>0.46875</v>
      </c>
      <c r="BI138" s="24">
        <v>0.46875</v>
      </c>
      <c r="BJ138" s="24">
        <v>2.5</v>
      </c>
    </row>
    <row r="139" spans="1:68" x14ac:dyDescent="0.2">
      <c r="A139" s="24" t="s">
        <v>302</v>
      </c>
      <c r="B139" s="24">
        <v>-19.3</v>
      </c>
      <c r="C139" s="24">
        <v>50.28</v>
      </c>
      <c r="D139" s="24" t="s">
        <v>165</v>
      </c>
      <c r="E139" s="24">
        <f t="shared" si="2"/>
        <v>100.00000000000003</v>
      </c>
      <c r="H139" s="24">
        <v>0.61728395061728403</v>
      </c>
      <c r="K139" s="24">
        <v>1.5432098765432101</v>
      </c>
      <c r="N139" s="24">
        <v>1.5432098765432101</v>
      </c>
      <c r="P139" s="24">
        <v>2.4691358024691401</v>
      </c>
      <c r="X139" s="24">
        <v>7.0987654320987703</v>
      </c>
      <c r="AA139" s="24">
        <v>16.9753086419753</v>
      </c>
      <c r="AK139" s="24">
        <v>4.32098765432099</v>
      </c>
      <c r="AQ139" s="24">
        <v>48.456790123456798</v>
      </c>
      <c r="AT139" s="24">
        <v>2.1604938271604901</v>
      </c>
      <c r="BB139" s="24">
        <v>13.8888888888889</v>
      </c>
      <c r="BP139" s="24">
        <v>0.92592592592592593</v>
      </c>
    </row>
    <row r="140" spans="1:68" x14ac:dyDescent="0.2">
      <c r="A140" s="24" t="s">
        <v>303</v>
      </c>
      <c r="B140" s="24">
        <v>-27.92</v>
      </c>
      <c r="C140" s="24">
        <v>59.81</v>
      </c>
      <c r="D140" s="24" t="s">
        <v>165</v>
      </c>
      <c r="E140" s="24">
        <f t="shared" si="2"/>
        <v>99.999999999999943</v>
      </c>
      <c r="H140" s="24">
        <v>1.21703853955375</v>
      </c>
      <c r="P140" s="24">
        <v>0.81135902636916801</v>
      </c>
      <c r="X140" s="24">
        <v>38.3367139959432</v>
      </c>
      <c r="AA140" s="24">
        <v>27.1805273833671</v>
      </c>
      <c r="AK140" s="24">
        <v>9.1277890466531399</v>
      </c>
      <c r="AL140" s="24">
        <v>0.81135902636916801</v>
      </c>
      <c r="AT140" s="24">
        <v>0.60851926977687598</v>
      </c>
      <c r="AV140" s="24">
        <v>2.0283975659229201</v>
      </c>
      <c r="AX140" s="24">
        <v>1.21703853955375</v>
      </c>
      <c r="BB140" s="24">
        <v>8.9249492900608498</v>
      </c>
      <c r="BH140" s="24">
        <v>2.4340770791075101</v>
      </c>
      <c r="BJ140" s="24">
        <v>3.4482758620689702</v>
      </c>
      <c r="BP140" s="24">
        <v>3.8539553752535496</v>
      </c>
    </row>
    <row r="141" spans="1:68" x14ac:dyDescent="0.2">
      <c r="A141" s="24" t="s">
        <v>304</v>
      </c>
      <c r="B141" s="24">
        <v>-58.91</v>
      </c>
      <c r="C141" s="24">
        <v>56.11</v>
      </c>
      <c r="D141" s="24" t="s">
        <v>165</v>
      </c>
      <c r="E141" s="24">
        <f t="shared" si="2"/>
        <v>100.00000000000007</v>
      </c>
      <c r="M141" s="24">
        <v>0.38167938931297696</v>
      </c>
      <c r="X141" s="24">
        <v>15.6488549618321</v>
      </c>
      <c r="AA141" s="24">
        <v>7.6335877862595396</v>
      </c>
      <c r="AK141" s="24">
        <v>1.1450381679389301</v>
      </c>
      <c r="AV141" s="24">
        <v>1.5267175572519101</v>
      </c>
      <c r="AX141" s="24">
        <v>6.1068702290076304</v>
      </c>
      <c r="BB141" s="24">
        <v>67.175572519084</v>
      </c>
      <c r="BH141" s="24">
        <v>0.38167938931297696</v>
      </c>
    </row>
    <row r="142" spans="1:68" x14ac:dyDescent="0.2">
      <c r="A142" s="24" t="s">
        <v>305</v>
      </c>
      <c r="B142" s="24">
        <v>-56.45</v>
      </c>
      <c r="C142" s="24">
        <v>54.71</v>
      </c>
      <c r="D142" s="24" t="s">
        <v>165</v>
      </c>
      <c r="E142" s="24">
        <f t="shared" si="2"/>
        <v>100</v>
      </c>
      <c r="X142" s="24">
        <v>10</v>
      </c>
      <c r="AA142" s="24">
        <v>9</v>
      </c>
      <c r="AX142" s="24">
        <v>9</v>
      </c>
      <c r="BB142" s="24">
        <v>71</v>
      </c>
      <c r="BH142" s="24">
        <v>1</v>
      </c>
    </row>
    <row r="143" spans="1:68" x14ac:dyDescent="0.2">
      <c r="A143" s="24" t="s">
        <v>306</v>
      </c>
      <c r="B143" s="24">
        <v>-55.58</v>
      </c>
      <c r="C143" s="24">
        <v>54.72</v>
      </c>
      <c r="D143" s="24" t="s">
        <v>165</v>
      </c>
      <c r="E143" s="24">
        <f t="shared" si="2"/>
        <v>99.999999999999957</v>
      </c>
      <c r="X143" s="24">
        <v>0.98039215686274495</v>
      </c>
      <c r="AA143" s="24">
        <v>2.9411764705882399</v>
      </c>
      <c r="AL143" s="24">
        <v>1.9607843137254899</v>
      </c>
      <c r="AV143" s="24">
        <v>1.9607843137254899</v>
      </c>
      <c r="AX143" s="24">
        <v>22.5490196078431</v>
      </c>
      <c r="AY143" s="24">
        <v>0.98039215686274495</v>
      </c>
      <c r="BB143" s="24">
        <v>67.647058823529406</v>
      </c>
      <c r="BH143" s="24">
        <v>0.98039215686274495</v>
      </c>
    </row>
    <row r="144" spans="1:68" x14ac:dyDescent="0.2">
      <c r="A144" s="24" t="s">
        <v>307</v>
      </c>
      <c r="B144" s="24">
        <v>-52.87</v>
      </c>
      <c r="C144" s="24">
        <v>54.82</v>
      </c>
      <c r="D144" s="24" t="s">
        <v>165</v>
      </c>
      <c r="E144" s="24">
        <f t="shared" si="2"/>
        <v>100.00000000000007</v>
      </c>
      <c r="M144" s="24">
        <v>2.23880597014925</v>
      </c>
      <c r="X144" s="24">
        <v>61.940298507462707</v>
      </c>
      <c r="AA144" s="24">
        <v>0.74626865671641807</v>
      </c>
      <c r="AK144" s="24">
        <v>0.74626865671641807</v>
      </c>
      <c r="AV144" s="24">
        <v>14.9253731343284</v>
      </c>
      <c r="AY144" s="24">
        <v>0.74626865671641807</v>
      </c>
      <c r="BB144" s="24">
        <v>17.164179104477601</v>
      </c>
      <c r="BH144" s="24">
        <v>0.74626865671641807</v>
      </c>
      <c r="BP144" s="24">
        <v>0.74626865671641807</v>
      </c>
    </row>
    <row r="145" spans="1:68" x14ac:dyDescent="0.2">
      <c r="A145" s="24" t="s">
        <v>308</v>
      </c>
      <c r="B145" s="24">
        <v>-52.13</v>
      </c>
      <c r="C145" s="24">
        <v>55.03</v>
      </c>
      <c r="D145" s="24" t="s">
        <v>165</v>
      </c>
      <c r="E145" s="24">
        <f t="shared" si="2"/>
        <v>99.999999999999957</v>
      </c>
      <c r="P145" s="24">
        <v>2.0512820512820502</v>
      </c>
      <c r="X145" s="24">
        <v>57.948717948717899</v>
      </c>
      <c r="AA145" s="24">
        <v>6.1538461538461497</v>
      </c>
      <c r="AV145" s="24">
        <v>11.282051282051301</v>
      </c>
      <c r="AX145" s="24">
        <v>2.5641025641025599</v>
      </c>
      <c r="BB145" s="24">
        <v>15.897435897435901</v>
      </c>
      <c r="BH145" s="24">
        <v>3.5897435897435899</v>
      </c>
      <c r="BP145" s="24">
        <v>0.512820512820513</v>
      </c>
    </row>
    <row r="146" spans="1:68" x14ac:dyDescent="0.2">
      <c r="A146" s="24" t="s">
        <v>309</v>
      </c>
      <c r="B146" s="24">
        <v>-52.75</v>
      </c>
      <c r="C146" s="24">
        <v>54.9</v>
      </c>
      <c r="D146" s="24" t="s">
        <v>165</v>
      </c>
      <c r="E146" s="24">
        <f t="shared" si="2"/>
        <v>99.999999999999986</v>
      </c>
      <c r="M146" s="24">
        <v>1.4423076923076901</v>
      </c>
      <c r="P146" s="24">
        <v>0.480769230769231</v>
      </c>
      <c r="X146" s="24">
        <v>59.134615384615401</v>
      </c>
      <c r="AA146" s="24">
        <v>6.25</v>
      </c>
      <c r="AK146" s="24">
        <v>0.96153846153846101</v>
      </c>
      <c r="AV146" s="24">
        <v>9.6153846153846096</v>
      </c>
      <c r="AX146" s="24">
        <v>2.4038461538461502</v>
      </c>
      <c r="BB146" s="24">
        <v>17.307692307692299</v>
      </c>
      <c r="BH146" s="24">
        <v>2.4038461538461502</v>
      </c>
    </row>
    <row r="147" spans="1:68" x14ac:dyDescent="0.2">
      <c r="A147" s="24" t="s">
        <v>310</v>
      </c>
      <c r="B147" s="24">
        <v>-39.31</v>
      </c>
      <c r="C147" s="24">
        <v>59.49</v>
      </c>
      <c r="D147" s="24" t="s">
        <v>165</v>
      </c>
      <c r="E147" s="24">
        <f t="shared" si="2"/>
        <v>99.999999999999986</v>
      </c>
      <c r="H147" s="24">
        <v>0.60975609756097593</v>
      </c>
      <c r="P147" s="24">
        <v>0.15243902439024398</v>
      </c>
      <c r="X147" s="24">
        <v>17.530487804878</v>
      </c>
      <c r="AA147" s="24">
        <v>72.103658536585399</v>
      </c>
      <c r="AK147" s="24">
        <v>0.457317073170732</v>
      </c>
      <c r="AL147" s="24">
        <v>5.6402439024390194</v>
      </c>
      <c r="AV147" s="24">
        <v>3.0487804878048799</v>
      </c>
      <c r="BB147" s="24">
        <v>0.30487804878048796</v>
      </c>
      <c r="BH147" s="24">
        <v>0.15243902439024398</v>
      </c>
    </row>
    <row r="148" spans="1:68" x14ac:dyDescent="0.2">
      <c r="A148" s="24" t="s">
        <v>311</v>
      </c>
      <c r="B148" s="24">
        <v>-30.36</v>
      </c>
      <c r="C148" s="24">
        <v>59.68</v>
      </c>
      <c r="D148" s="24" t="s">
        <v>165</v>
      </c>
      <c r="E148" s="24">
        <f t="shared" si="2"/>
        <v>100.00000000000001</v>
      </c>
      <c r="H148" s="24">
        <v>0.99667774086378702</v>
      </c>
      <c r="N148" s="24">
        <v>0.66445182724252505</v>
      </c>
      <c r="P148" s="24">
        <v>2.6578073089701002</v>
      </c>
      <c r="X148" s="24">
        <v>40.863787375415299</v>
      </c>
      <c r="AA148" s="24">
        <v>13.953488372093</v>
      </c>
      <c r="AK148" s="24">
        <v>3.6544850498338901</v>
      </c>
      <c r="AL148" s="24">
        <v>0.33222591362126203</v>
      </c>
      <c r="AQ148" s="24">
        <v>0.33222591362126203</v>
      </c>
      <c r="AV148" s="24">
        <v>7.9734219269102997</v>
      </c>
      <c r="BB148" s="24">
        <v>23.920265780730901</v>
      </c>
      <c r="BH148" s="24">
        <v>0.66445182724252505</v>
      </c>
      <c r="BP148" s="24">
        <v>3.9867109634551499</v>
      </c>
    </row>
    <row r="149" spans="1:68" x14ac:dyDescent="0.2">
      <c r="A149" s="24" t="s">
        <v>312</v>
      </c>
      <c r="B149" s="24">
        <v>-28.74</v>
      </c>
      <c r="C149" s="24">
        <v>58.94</v>
      </c>
      <c r="D149" s="24" t="s">
        <v>165</v>
      </c>
      <c r="E149" s="24">
        <f t="shared" si="2"/>
        <v>99.999999999999957</v>
      </c>
      <c r="H149" s="24">
        <v>2.8213166144200601</v>
      </c>
      <c r="K149" s="24">
        <v>0.62695924764890298</v>
      </c>
      <c r="M149" s="24">
        <v>0.62695924764890298</v>
      </c>
      <c r="P149" s="24">
        <v>0.94043887147335403</v>
      </c>
      <c r="X149" s="24">
        <v>26.332288401253901</v>
      </c>
      <c r="AA149" s="24">
        <v>25.705329153605</v>
      </c>
      <c r="AK149" s="24">
        <v>7.8369905956112804</v>
      </c>
      <c r="AL149" s="24">
        <v>1.25391849529781</v>
      </c>
      <c r="AT149" s="24">
        <v>0.94043887147335403</v>
      </c>
      <c r="AV149" s="24">
        <v>20.689655172413801</v>
      </c>
      <c r="BB149" s="24">
        <v>8.1504702194357286</v>
      </c>
      <c r="BH149" s="24">
        <v>1.25391849529781</v>
      </c>
      <c r="BP149" s="24">
        <v>2.8213166144200601</v>
      </c>
    </row>
    <row r="150" spans="1:68" x14ac:dyDescent="0.2">
      <c r="A150" s="24" t="s">
        <v>313</v>
      </c>
      <c r="B150" s="24">
        <v>-30.23</v>
      </c>
      <c r="C150" s="24">
        <v>55.75</v>
      </c>
      <c r="D150" s="24" t="s">
        <v>165</v>
      </c>
      <c r="E150" s="24">
        <f t="shared" si="2"/>
        <v>100.00000000000001</v>
      </c>
      <c r="G150" s="24">
        <v>0.33222591362126203</v>
      </c>
      <c r="H150" s="24">
        <v>0.33222591362126203</v>
      </c>
      <c r="M150" s="24">
        <v>0.33222591362126203</v>
      </c>
      <c r="N150" s="24">
        <v>0.99667774086378702</v>
      </c>
      <c r="P150" s="24">
        <v>2.99003322259136</v>
      </c>
      <c r="X150" s="24">
        <v>20.930232558139501</v>
      </c>
      <c r="AA150" s="24">
        <v>58.8039867109635</v>
      </c>
      <c r="AK150" s="24">
        <v>2.6578073089701002</v>
      </c>
      <c r="AQ150" s="24">
        <v>0.33222591362126203</v>
      </c>
      <c r="AV150" s="24">
        <v>3.9867109634551499</v>
      </c>
      <c r="BB150" s="24">
        <v>7.3089700996677704</v>
      </c>
      <c r="BP150" s="24">
        <v>0.99667774086378702</v>
      </c>
    </row>
    <row r="151" spans="1:68" x14ac:dyDescent="0.2">
      <c r="A151" s="24" t="s">
        <v>314</v>
      </c>
      <c r="B151" s="24">
        <v>-33.53</v>
      </c>
      <c r="C151" s="24">
        <v>53.06</v>
      </c>
      <c r="D151" s="24" t="s">
        <v>165</v>
      </c>
      <c r="E151" s="24">
        <f t="shared" si="2"/>
        <v>99.999999999999986</v>
      </c>
      <c r="H151" s="24">
        <v>0.73529411764705899</v>
      </c>
      <c r="K151" s="24">
        <v>0.73529411764705899</v>
      </c>
      <c r="M151" s="24">
        <v>0.73529411764705899</v>
      </c>
      <c r="N151" s="24">
        <v>8.8235294117647101</v>
      </c>
      <c r="P151" s="24">
        <v>2.2058823529411802</v>
      </c>
      <c r="X151" s="24">
        <v>69.117647058823508</v>
      </c>
      <c r="AA151" s="24">
        <v>8.8235294117647101</v>
      </c>
      <c r="AK151" s="24">
        <v>1.47058823529412</v>
      </c>
      <c r="AL151" s="24">
        <v>1.47058823529412</v>
      </c>
      <c r="BJ151" s="24">
        <v>5.1470588235294104</v>
      </c>
      <c r="BP151" s="24">
        <v>0.73529411764705899</v>
      </c>
    </row>
    <row r="152" spans="1:68" x14ac:dyDescent="0.2">
      <c r="A152" s="24" t="s">
        <v>315</v>
      </c>
      <c r="B152" s="24">
        <v>-45.69</v>
      </c>
      <c r="C152" s="24">
        <v>50.21</v>
      </c>
      <c r="D152" s="24" t="s">
        <v>165</v>
      </c>
      <c r="E152" s="24">
        <f t="shared" si="2"/>
        <v>100</v>
      </c>
      <c r="H152" s="24">
        <v>2.8571428571428603</v>
      </c>
      <c r="M152" s="24">
        <v>1.9047619047619002</v>
      </c>
      <c r="N152" s="24">
        <v>0.476190476190476</v>
      </c>
      <c r="P152" s="24">
        <v>5.2380952380952399</v>
      </c>
      <c r="X152" s="24">
        <v>55.238095238095198</v>
      </c>
      <c r="AA152" s="24">
        <v>13.8095238095238</v>
      </c>
      <c r="AV152" s="24">
        <v>3.3333333333333299</v>
      </c>
      <c r="AX152" s="24">
        <v>4.7619047619047601</v>
      </c>
      <c r="BB152" s="24">
        <v>10.952380952381001</v>
      </c>
      <c r="BH152" s="24">
        <v>0.952380952380952</v>
      </c>
      <c r="BJ152" s="24">
        <v>0.476190476190476</v>
      </c>
    </row>
    <row r="153" spans="1:68" x14ac:dyDescent="0.2">
      <c r="A153" s="24" t="s">
        <v>316</v>
      </c>
      <c r="B153" s="24">
        <v>-10.18</v>
      </c>
      <c r="C153" s="24">
        <v>37.770000000000003</v>
      </c>
      <c r="D153" s="24" t="s">
        <v>165</v>
      </c>
      <c r="E153" s="24">
        <f t="shared" si="2"/>
        <v>100.00000000000004</v>
      </c>
      <c r="H153" s="24">
        <v>0.204918032786885</v>
      </c>
      <c r="K153" s="24">
        <v>2.6639344262295102</v>
      </c>
      <c r="N153" s="24">
        <v>0.81967213114754089</v>
      </c>
      <c r="O153" s="24">
        <v>2.6639344262295102</v>
      </c>
      <c r="Q153" s="24">
        <v>0.61475409836065598</v>
      </c>
      <c r="V153" s="24">
        <v>69.877049180327901</v>
      </c>
      <c r="AA153" s="24">
        <v>8.1967213114754109</v>
      </c>
      <c r="AH153" s="24">
        <v>1.22950819672131</v>
      </c>
      <c r="AJ153" s="24">
        <v>1.63934426229508</v>
      </c>
      <c r="AL153" s="24">
        <v>3.27868852459016</v>
      </c>
      <c r="AM153" s="24">
        <v>1.0245901639344299</v>
      </c>
      <c r="AO153" s="24">
        <v>0.409836065573771</v>
      </c>
      <c r="AP153" s="24">
        <v>0.409836065573771</v>
      </c>
      <c r="AQ153" s="24">
        <v>3.8934426229508197</v>
      </c>
      <c r="AT153" s="24">
        <v>2.4590163934426199</v>
      </c>
      <c r="AV153" s="24">
        <v>0.61475409836065598</v>
      </c>
    </row>
    <row r="154" spans="1:68" x14ac:dyDescent="0.2">
      <c r="A154" s="24" t="s">
        <v>317</v>
      </c>
      <c r="B154" s="24">
        <v>-3.3</v>
      </c>
      <c r="C154" s="24">
        <v>44.88</v>
      </c>
      <c r="D154" s="24" t="s">
        <v>165</v>
      </c>
      <c r="E154" s="24">
        <f t="shared" si="2"/>
        <v>99.999999999999929</v>
      </c>
      <c r="G154" s="24">
        <v>0.31347962382445099</v>
      </c>
      <c r="H154" s="24">
        <v>9.0909090909090899</v>
      </c>
      <c r="K154" s="24">
        <v>10.9717868338558</v>
      </c>
      <c r="N154" s="24">
        <v>1.5673981191222599</v>
      </c>
      <c r="O154" s="24">
        <v>0.31347962382445099</v>
      </c>
      <c r="P154" s="24">
        <v>2.1943573667711602</v>
      </c>
      <c r="V154" s="24">
        <v>5.0156739811912203</v>
      </c>
      <c r="X154" s="24">
        <v>4.0752351097178705</v>
      </c>
      <c r="AA154" s="24">
        <v>25.705329153605</v>
      </c>
      <c r="AG154" s="24">
        <v>0.31347962382445099</v>
      </c>
      <c r="AH154" s="24">
        <v>0.31347962382445099</v>
      </c>
      <c r="AJ154" s="24">
        <v>2.5078369905956102</v>
      </c>
      <c r="AL154" s="24">
        <v>5.64263322884013</v>
      </c>
      <c r="AM154" s="24">
        <v>2.5078369905956102</v>
      </c>
      <c r="AN154" s="24">
        <v>0.62695924764890298</v>
      </c>
      <c r="AQ154" s="24">
        <v>19.122257053291499</v>
      </c>
      <c r="AT154" s="24">
        <v>5.64263322884013</v>
      </c>
      <c r="BB154" s="24">
        <v>1.5673981191222599</v>
      </c>
      <c r="BF154" s="24">
        <v>0.94043887147335403</v>
      </c>
      <c r="BH154" s="24">
        <v>0.62695924764890298</v>
      </c>
      <c r="BI154" s="24">
        <v>0.94043887147335403</v>
      </c>
    </row>
    <row r="155" spans="1:68" x14ac:dyDescent="0.2">
      <c r="A155" s="24" t="s">
        <v>318</v>
      </c>
      <c r="B155" s="24">
        <v>-13.25</v>
      </c>
      <c r="C155" s="24">
        <v>56.52</v>
      </c>
      <c r="D155" s="24" t="s">
        <v>165</v>
      </c>
      <c r="E155" s="24">
        <f t="shared" si="2"/>
        <v>99.999999999999957</v>
      </c>
      <c r="G155" s="24">
        <v>0.338983050847458</v>
      </c>
      <c r="H155" s="24">
        <v>1.6949152542372901</v>
      </c>
      <c r="X155" s="24">
        <v>1.35593220338983</v>
      </c>
      <c r="AA155" s="24">
        <v>83.728813559321992</v>
      </c>
      <c r="AJ155" s="24">
        <v>0.677966101694915</v>
      </c>
      <c r="AK155" s="24">
        <v>2.71186440677966</v>
      </c>
      <c r="AO155" s="24">
        <v>0.338983050847458</v>
      </c>
      <c r="AW155" s="24">
        <v>0.338983050847458</v>
      </c>
      <c r="BB155" s="24">
        <v>2.3728813559321997</v>
      </c>
      <c r="BD155" s="24">
        <v>0.677966101694915</v>
      </c>
      <c r="BH155" s="24">
        <v>0.338983050847458</v>
      </c>
      <c r="BI155" s="24">
        <v>2.0338983050847501</v>
      </c>
      <c r="BJ155" s="24">
        <v>3.3898305084745801</v>
      </c>
    </row>
    <row r="156" spans="1:68" x14ac:dyDescent="0.2">
      <c r="A156" s="24" t="s">
        <v>319</v>
      </c>
      <c r="B156" s="24">
        <v>-14.68</v>
      </c>
      <c r="C156" s="24">
        <v>55.47</v>
      </c>
      <c r="D156" s="24" t="s">
        <v>165</v>
      </c>
      <c r="E156" s="24">
        <f t="shared" si="2"/>
        <v>100.00000000000007</v>
      </c>
      <c r="H156" s="24">
        <v>2</v>
      </c>
      <c r="K156" s="24">
        <v>0.54545454545454497</v>
      </c>
      <c r="X156" s="24">
        <v>1.0909090909090899</v>
      </c>
      <c r="AA156" s="24">
        <v>80.363636363636402</v>
      </c>
      <c r="AJ156" s="24">
        <v>0.36363636363636398</v>
      </c>
      <c r="AK156" s="24">
        <v>3.6363636363636402</v>
      </c>
      <c r="AL156" s="24">
        <v>0.54545454545454497</v>
      </c>
      <c r="AO156" s="24">
        <v>0.18181818181818199</v>
      </c>
      <c r="AQ156" s="24">
        <v>0.72727272727272696</v>
      </c>
      <c r="AT156" s="24">
        <v>0.54545454545454497</v>
      </c>
      <c r="BB156" s="24">
        <v>4.1818181818181799</v>
      </c>
      <c r="BI156" s="24">
        <v>2.7272727272727297</v>
      </c>
      <c r="BJ156" s="24">
        <v>2</v>
      </c>
      <c r="BP156" s="24">
        <v>1.0909090909090899</v>
      </c>
    </row>
    <row r="157" spans="1:68" x14ac:dyDescent="0.2">
      <c r="A157" s="24" t="s">
        <v>320</v>
      </c>
      <c r="B157" s="24">
        <v>-2.13</v>
      </c>
      <c r="C157" s="24">
        <v>44.85</v>
      </c>
      <c r="D157" s="24" t="s">
        <v>165</v>
      </c>
      <c r="E157" s="24">
        <f t="shared" si="2"/>
        <v>99.999999999999986</v>
      </c>
      <c r="H157" s="24">
        <v>10.3626943005181</v>
      </c>
      <c r="K157" s="24">
        <v>1.03626943005181</v>
      </c>
      <c r="V157" s="24">
        <v>20.7253886010363</v>
      </c>
      <c r="X157" s="24">
        <v>1.03626943005181</v>
      </c>
      <c r="AA157" s="24">
        <v>16.062176165803102</v>
      </c>
      <c r="AJ157" s="24">
        <v>3.6269430051813503</v>
      </c>
      <c r="AK157" s="24">
        <v>0.51813471502590702</v>
      </c>
      <c r="AL157" s="24">
        <v>8.8082901554404103</v>
      </c>
      <c r="AM157" s="24">
        <v>2.59067357512953</v>
      </c>
      <c r="AN157" s="24">
        <v>0.51813471502590702</v>
      </c>
      <c r="AP157" s="24">
        <v>0.51813471502590702</v>
      </c>
      <c r="AQ157" s="24">
        <v>16.062176165803102</v>
      </c>
      <c r="AT157" s="24">
        <v>2.59067357512953</v>
      </c>
      <c r="BB157" s="24">
        <v>2.0725388601036299</v>
      </c>
      <c r="BD157" s="24">
        <v>2.59067357512953</v>
      </c>
      <c r="BF157" s="24">
        <v>0.51813471502590702</v>
      </c>
      <c r="BI157" s="24">
        <v>5.1813471502590698</v>
      </c>
      <c r="BJ157" s="24">
        <v>5.1813471502590698</v>
      </c>
    </row>
    <row r="158" spans="1:68" x14ac:dyDescent="0.2">
      <c r="A158" s="24" t="s">
        <v>321</v>
      </c>
      <c r="B158" s="24">
        <v>-7.02</v>
      </c>
      <c r="C158" s="24">
        <v>34.32</v>
      </c>
      <c r="D158" s="24" t="s">
        <v>165</v>
      </c>
      <c r="E158" s="24">
        <f t="shared" si="2"/>
        <v>99.999999999999972</v>
      </c>
      <c r="K158" s="24">
        <v>2.0942408376963302</v>
      </c>
      <c r="N158" s="24">
        <v>1.9197207678883099</v>
      </c>
      <c r="O158" s="24">
        <v>0.52356020942408399</v>
      </c>
      <c r="P158" s="24">
        <v>0.34904013961605601</v>
      </c>
      <c r="Q158" s="24">
        <v>0.34904013961605601</v>
      </c>
      <c r="V158" s="24">
        <v>65.270506108202397</v>
      </c>
      <c r="X158" s="24">
        <v>0.17452006980802801</v>
      </c>
      <c r="AA158" s="24">
        <v>6.1082024432809803</v>
      </c>
      <c r="AJ158" s="24">
        <v>2.9668411867364699</v>
      </c>
      <c r="AL158" s="24">
        <v>0.34904013961605601</v>
      </c>
      <c r="AM158" s="24">
        <v>1.7452006980802799</v>
      </c>
      <c r="AN158" s="24">
        <v>0.52356020942408399</v>
      </c>
      <c r="AO158" s="24">
        <v>1.9197207678883099</v>
      </c>
      <c r="AP158" s="24">
        <v>0.34904013961605601</v>
      </c>
      <c r="AQ158" s="24">
        <v>6.9808027923211196</v>
      </c>
      <c r="AT158" s="24">
        <v>2.6178010471204201</v>
      </c>
      <c r="BB158" s="24">
        <v>3.4904013961605598</v>
      </c>
      <c r="BD158" s="24">
        <v>1.7452006980802799</v>
      </c>
      <c r="BJ158" s="24">
        <v>0.52356020942408399</v>
      </c>
    </row>
    <row r="159" spans="1:68" x14ac:dyDescent="0.2">
      <c r="A159" s="24" t="s">
        <v>322</v>
      </c>
      <c r="B159" s="24">
        <v>3.72</v>
      </c>
      <c r="C159" s="24">
        <v>60.64</v>
      </c>
      <c r="D159" s="24" t="s">
        <v>165</v>
      </c>
      <c r="E159" s="24">
        <f t="shared" si="2"/>
        <v>99.999999999999972</v>
      </c>
      <c r="G159" s="24">
        <v>0.413223140495868</v>
      </c>
      <c r="H159" s="24">
        <v>3.4435261707988998</v>
      </c>
      <c r="M159" s="24">
        <v>0.13774104683195601</v>
      </c>
      <c r="X159" s="24">
        <v>5.2341597796143198</v>
      </c>
      <c r="AA159" s="24">
        <v>59.641873278236901</v>
      </c>
      <c r="AK159" s="24">
        <v>0.96418732782369099</v>
      </c>
      <c r="AL159" s="24">
        <v>4.2699724517906299</v>
      </c>
      <c r="AQ159" s="24">
        <v>1.1019283746556501</v>
      </c>
      <c r="AT159" s="24">
        <v>0.413223140495868</v>
      </c>
      <c r="AV159" s="24">
        <v>23.9669421487603</v>
      </c>
      <c r="BB159" s="24">
        <v>0.413223140495868</v>
      </c>
    </row>
    <row r="160" spans="1:68" x14ac:dyDescent="0.2">
      <c r="A160" s="24" t="s">
        <v>323</v>
      </c>
      <c r="B160" s="24">
        <v>3.73</v>
      </c>
      <c r="C160" s="24">
        <v>60.63</v>
      </c>
      <c r="D160" s="24" t="s">
        <v>165</v>
      </c>
      <c r="E160" s="24">
        <f t="shared" si="2"/>
        <v>99.999999999999943</v>
      </c>
      <c r="H160" s="24">
        <v>1.8644067796610202</v>
      </c>
      <c r="V160" s="24">
        <v>0.169491525423729</v>
      </c>
      <c r="X160" s="24">
        <v>7.1186440677966107</v>
      </c>
      <c r="AA160" s="24">
        <v>67.288135593220289</v>
      </c>
      <c r="AK160" s="24">
        <v>1.0169491525423699</v>
      </c>
      <c r="AL160" s="24">
        <v>1.8644067796610202</v>
      </c>
      <c r="AQ160" s="24">
        <v>1.5254237288135601</v>
      </c>
      <c r="AT160" s="24">
        <v>2.3728813559321997</v>
      </c>
      <c r="AV160" s="24">
        <v>15.254237288135599</v>
      </c>
      <c r="BB160" s="24">
        <v>1.35593220338983</v>
      </c>
      <c r="BH160" s="24">
        <v>0.169491525423729</v>
      </c>
    </row>
    <row r="161" spans="1:68" x14ac:dyDescent="0.2">
      <c r="A161" s="24" t="s">
        <v>324</v>
      </c>
      <c r="B161" s="24">
        <v>-14.54</v>
      </c>
      <c r="C161" s="24">
        <v>69.45</v>
      </c>
      <c r="D161" s="24" t="s">
        <v>165</v>
      </c>
      <c r="E161" s="24">
        <f t="shared" si="2"/>
        <v>100.0000000000001</v>
      </c>
      <c r="H161" s="24">
        <v>0.71174377224199303</v>
      </c>
      <c r="M161" s="24">
        <v>23.487544483985801</v>
      </c>
      <c r="P161" s="24">
        <v>0.35587188612099602</v>
      </c>
      <c r="X161" s="24">
        <v>22.0640569395018</v>
      </c>
      <c r="AA161" s="24">
        <v>42.704626334519602</v>
      </c>
      <c r="AK161" s="24">
        <v>0.71174377224199303</v>
      </c>
      <c r="AV161" s="24">
        <v>2.4911032028469799</v>
      </c>
      <c r="BB161" s="24">
        <v>7.4733096085409301</v>
      </c>
    </row>
    <row r="162" spans="1:68" x14ac:dyDescent="0.2">
      <c r="A162" s="24" t="s">
        <v>325</v>
      </c>
      <c r="B162" s="24">
        <v>-13.87</v>
      </c>
      <c r="C162" s="24">
        <v>68.42</v>
      </c>
      <c r="D162" s="24" t="s">
        <v>165</v>
      </c>
      <c r="E162" s="24">
        <f t="shared" si="2"/>
        <v>100</v>
      </c>
      <c r="M162" s="24">
        <v>11.686143572621001</v>
      </c>
      <c r="P162" s="24">
        <v>0.1669449081803</v>
      </c>
      <c r="X162" s="24">
        <v>18.864774624374</v>
      </c>
      <c r="AA162" s="24">
        <v>30.884808013355599</v>
      </c>
      <c r="AK162" s="24">
        <v>0.333889816360601</v>
      </c>
      <c r="AL162" s="24">
        <v>0.1669449081803</v>
      </c>
      <c r="AV162" s="24">
        <v>0.333889816360601</v>
      </c>
      <c r="AX162" s="24">
        <v>0.333889816360601</v>
      </c>
      <c r="BB162" s="24">
        <v>36.894824707846404</v>
      </c>
      <c r="BD162" s="24">
        <v>0.1669449081803</v>
      </c>
      <c r="BH162" s="24">
        <v>0.1669449081803</v>
      </c>
    </row>
    <row r="163" spans="1:68" x14ac:dyDescent="0.2">
      <c r="A163" s="24" t="s">
        <v>326</v>
      </c>
      <c r="B163" s="24">
        <v>-11.54</v>
      </c>
      <c r="C163" s="24">
        <v>68.17</v>
      </c>
      <c r="D163" s="24" t="s">
        <v>165</v>
      </c>
      <c r="E163" s="24">
        <f t="shared" si="2"/>
        <v>100</v>
      </c>
      <c r="M163" s="24">
        <v>12.8</v>
      </c>
      <c r="X163" s="24">
        <v>25.6</v>
      </c>
      <c r="AA163" s="24">
        <v>48</v>
      </c>
      <c r="AV163" s="24">
        <v>3.2</v>
      </c>
      <c r="AX163" s="24">
        <v>0.8</v>
      </c>
      <c r="BB163" s="24">
        <v>9.6</v>
      </c>
    </row>
    <row r="164" spans="1:68" x14ac:dyDescent="0.2">
      <c r="A164" s="24" t="s">
        <v>327</v>
      </c>
      <c r="B164" s="24">
        <v>-11.66</v>
      </c>
      <c r="C164" s="24">
        <v>67.5</v>
      </c>
      <c r="D164" s="24" t="s">
        <v>165</v>
      </c>
      <c r="E164" s="24">
        <f t="shared" si="2"/>
        <v>99.999999999999986</v>
      </c>
      <c r="M164" s="24">
        <v>2.6726057906458798</v>
      </c>
      <c r="X164" s="24">
        <v>4.5657015590200398</v>
      </c>
      <c r="AA164" s="24">
        <v>24.498886414253899</v>
      </c>
      <c r="AK164" s="24">
        <v>2.3385300668151503</v>
      </c>
      <c r="AL164" s="24">
        <v>1.3363028953229399</v>
      </c>
      <c r="AT164" s="24">
        <v>0.11135857461024501</v>
      </c>
      <c r="AV164" s="24">
        <v>62.694877505567902</v>
      </c>
      <c r="BB164" s="24">
        <v>1.67037861915368</v>
      </c>
      <c r="BH164" s="24">
        <v>0.11135857461024501</v>
      </c>
    </row>
    <row r="165" spans="1:68" x14ac:dyDescent="0.2">
      <c r="A165" s="24" t="s">
        <v>328</v>
      </c>
      <c r="B165" s="24">
        <v>-9.31</v>
      </c>
      <c r="C165" s="24">
        <v>67</v>
      </c>
      <c r="D165" s="24" t="s">
        <v>165</v>
      </c>
      <c r="E165" s="24">
        <f t="shared" si="2"/>
        <v>100.00000000000007</v>
      </c>
      <c r="M165" s="24">
        <v>2.1406727828746197</v>
      </c>
      <c r="X165" s="24">
        <v>5.0458715596330297</v>
      </c>
      <c r="AA165" s="24">
        <v>22.17125382263</v>
      </c>
      <c r="AK165" s="24">
        <v>0.61162079510703404</v>
      </c>
      <c r="AL165" s="24">
        <v>2.1406727828746197</v>
      </c>
      <c r="AT165" s="24">
        <v>0.15290519877675798</v>
      </c>
      <c r="AV165" s="24">
        <v>64.831804281345597</v>
      </c>
      <c r="AX165" s="24">
        <v>0.30581039755351702</v>
      </c>
      <c r="BB165" s="24">
        <v>2.59938837920489</v>
      </c>
    </row>
    <row r="166" spans="1:68" x14ac:dyDescent="0.2">
      <c r="A166" s="24" t="s">
        <v>329</v>
      </c>
      <c r="B166" s="24">
        <v>-8.2899999999999991</v>
      </c>
      <c r="C166" s="24">
        <v>67.12</v>
      </c>
      <c r="D166" s="24" t="s">
        <v>165</v>
      </c>
      <c r="E166" s="24">
        <f t="shared" si="2"/>
        <v>99.999999999999943</v>
      </c>
      <c r="M166" s="24">
        <v>3.8554216867469897</v>
      </c>
      <c r="X166" s="24">
        <v>10.602409638554199</v>
      </c>
      <c r="AA166" s="24">
        <v>77.590361445783103</v>
      </c>
      <c r="AV166" s="24">
        <v>4.3373493975903603</v>
      </c>
      <c r="BB166" s="24">
        <v>3.3734939759036102</v>
      </c>
      <c r="BI166" s="24">
        <v>0.240963855421687</v>
      </c>
    </row>
    <row r="167" spans="1:68" x14ac:dyDescent="0.2">
      <c r="A167" s="24" t="s">
        <v>330</v>
      </c>
      <c r="B167" s="24">
        <v>-7.31</v>
      </c>
      <c r="C167" s="24">
        <v>67.08</v>
      </c>
      <c r="D167" s="24" t="s">
        <v>165</v>
      </c>
      <c r="E167" s="24">
        <f t="shared" si="2"/>
        <v>100.00000000000004</v>
      </c>
      <c r="M167" s="24">
        <v>0.94086021505376394</v>
      </c>
      <c r="X167" s="24">
        <v>9.0053763440860202</v>
      </c>
      <c r="AA167" s="24">
        <v>87.365591397849499</v>
      </c>
      <c r="AK167" s="24">
        <v>0.26881720430107497</v>
      </c>
      <c r="AL167" s="24">
        <v>0.26881720430107497</v>
      </c>
      <c r="AV167" s="24">
        <v>0.13440860215053801</v>
      </c>
      <c r="BB167" s="24">
        <v>1.8817204301075301</v>
      </c>
      <c r="BH167" s="24">
        <v>0.13440860215053801</v>
      </c>
    </row>
    <row r="168" spans="1:68" x14ac:dyDescent="0.2">
      <c r="A168" s="24" t="s">
        <v>331</v>
      </c>
      <c r="B168" s="24">
        <v>-6.59</v>
      </c>
      <c r="C168" s="24">
        <v>67.040000000000006</v>
      </c>
      <c r="D168" s="24" t="s">
        <v>165</v>
      </c>
      <c r="E168" s="24">
        <f t="shared" si="2"/>
        <v>100.00000000000001</v>
      </c>
      <c r="H168" s="24">
        <v>0.93896713615023497</v>
      </c>
      <c r="M168" s="24">
        <v>2.1126760563380302</v>
      </c>
      <c r="P168" s="24">
        <v>0.46948356807511704</v>
      </c>
      <c r="X168" s="24">
        <v>7.9812206572769995</v>
      </c>
      <c r="AA168" s="24">
        <v>73.708920187793396</v>
      </c>
      <c r="AK168" s="24">
        <v>0.70422535211267601</v>
      </c>
      <c r="AT168" s="24">
        <v>0.23474178403755902</v>
      </c>
      <c r="AV168" s="24">
        <v>2.5821596244131499</v>
      </c>
      <c r="AX168" s="24">
        <v>0.23474178403755902</v>
      </c>
      <c r="BB168" s="24">
        <v>11.032863849765301</v>
      </c>
    </row>
    <row r="169" spans="1:68" x14ac:dyDescent="0.2">
      <c r="A169" s="24" t="s">
        <v>332</v>
      </c>
      <c r="B169" s="24">
        <v>-6.21</v>
      </c>
      <c r="C169" s="24">
        <v>67</v>
      </c>
      <c r="D169" s="24" t="s">
        <v>165</v>
      </c>
      <c r="E169" s="24">
        <f t="shared" si="2"/>
        <v>99.999999999999986</v>
      </c>
      <c r="H169" s="24">
        <v>0.91407678244972601</v>
      </c>
      <c r="M169" s="24">
        <v>1.6453382084095101</v>
      </c>
      <c r="P169" s="24">
        <v>0.18281535648994501</v>
      </c>
      <c r="X169" s="24">
        <v>10.786106032906799</v>
      </c>
      <c r="AA169" s="24">
        <v>77.879341864716608</v>
      </c>
      <c r="AK169" s="24">
        <v>0.18281535648994501</v>
      </c>
      <c r="AL169" s="24">
        <v>0.18281535648994501</v>
      </c>
      <c r="AT169" s="24">
        <v>0.18281535648994501</v>
      </c>
      <c r="AV169" s="24">
        <v>5.4844606946983498</v>
      </c>
      <c r="BB169" s="24">
        <v>2.5594149908592301</v>
      </c>
    </row>
    <row r="170" spans="1:68" x14ac:dyDescent="0.2">
      <c r="A170" s="24" t="s">
        <v>333</v>
      </c>
      <c r="B170" s="24">
        <v>-1.67</v>
      </c>
      <c r="C170" s="24">
        <v>62.65</v>
      </c>
      <c r="D170" s="24" t="s">
        <v>165</v>
      </c>
      <c r="E170" s="24">
        <f t="shared" si="2"/>
        <v>100.00000000000001</v>
      </c>
      <c r="G170" s="24">
        <v>0.67567567567567599</v>
      </c>
      <c r="H170" s="24">
        <v>1.57657657657658</v>
      </c>
      <c r="M170" s="24">
        <v>0.22522522522522501</v>
      </c>
      <c r="P170" s="24">
        <v>0.22522522522522501</v>
      </c>
      <c r="X170" s="24">
        <v>10.585585585585601</v>
      </c>
      <c r="AA170" s="24">
        <v>41.216216216216203</v>
      </c>
      <c r="AK170" s="24">
        <v>0.45045045045045001</v>
      </c>
      <c r="AL170" s="24">
        <v>1.57657657657658</v>
      </c>
      <c r="AQ170" s="24">
        <v>0.22522522522522501</v>
      </c>
      <c r="AT170" s="24">
        <v>0.22522522522522501</v>
      </c>
      <c r="AV170" s="24">
        <v>24.774774774774802</v>
      </c>
      <c r="AW170" s="24">
        <v>0.22522522522522501</v>
      </c>
      <c r="AX170" s="24">
        <v>0.22522522522522501</v>
      </c>
      <c r="BB170" s="24">
        <v>11.936936936936899</v>
      </c>
      <c r="BH170" s="24">
        <v>4.0540540540540499</v>
      </c>
      <c r="BJ170" s="24">
        <v>1.57657657657658</v>
      </c>
      <c r="BP170" s="24">
        <v>0.22522522522522501</v>
      </c>
    </row>
    <row r="171" spans="1:68" x14ac:dyDescent="0.2">
      <c r="A171" s="24" t="s">
        <v>334</v>
      </c>
      <c r="B171" s="24">
        <v>-5.61</v>
      </c>
      <c r="C171" s="24">
        <v>73.38</v>
      </c>
      <c r="D171" s="24" t="s">
        <v>165</v>
      </c>
      <c r="E171" s="24">
        <f t="shared" si="2"/>
        <v>100.00000000000006</v>
      </c>
      <c r="M171" s="24">
        <v>4.6428571428571406</v>
      </c>
      <c r="P171" s="24">
        <v>0.35714285714285698</v>
      </c>
      <c r="X171" s="24">
        <v>8.9285714285714306</v>
      </c>
      <c r="AA171" s="24">
        <v>84.642857142857196</v>
      </c>
      <c r="AK171" s="24">
        <v>0.71428571428571397</v>
      </c>
      <c r="AV171" s="24">
        <v>0.35714285714285698</v>
      </c>
      <c r="BB171" s="24">
        <v>0.35714285714285698</v>
      </c>
    </row>
    <row r="172" spans="1:68" x14ac:dyDescent="0.2">
      <c r="A172" s="24" t="s">
        <v>335</v>
      </c>
      <c r="B172" s="24">
        <v>1.03</v>
      </c>
      <c r="C172" s="24">
        <v>62.94</v>
      </c>
      <c r="D172" s="24" t="s">
        <v>165</v>
      </c>
      <c r="E172" s="24">
        <f t="shared" si="2"/>
        <v>100</v>
      </c>
      <c r="H172" s="24">
        <v>4.1067761806981498</v>
      </c>
      <c r="X172" s="24">
        <v>17.659137577002099</v>
      </c>
      <c r="AA172" s="24">
        <v>41.478439425051299</v>
      </c>
      <c r="AK172" s="24">
        <v>0.61601642710472304</v>
      </c>
      <c r="AL172" s="24">
        <v>0.82135523613962991</v>
      </c>
      <c r="AV172" s="24">
        <v>24.640657084188899</v>
      </c>
      <c r="BB172" s="24">
        <v>6.3655030800821404</v>
      </c>
      <c r="BH172" s="24">
        <v>1.6427104722792598</v>
      </c>
      <c r="BI172" s="24">
        <v>0.20533880903490803</v>
      </c>
      <c r="BJ172" s="24">
        <v>2.4640657084188899</v>
      </c>
    </row>
    <row r="173" spans="1:68" x14ac:dyDescent="0.2">
      <c r="A173" s="24" t="s">
        <v>336</v>
      </c>
      <c r="B173" s="24">
        <v>0.79</v>
      </c>
      <c r="C173" s="24">
        <v>63.06</v>
      </c>
      <c r="D173" s="24" t="s">
        <v>165</v>
      </c>
      <c r="E173" s="24">
        <f t="shared" si="2"/>
        <v>99.999999999999943</v>
      </c>
      <c r="H173" s="24">
        <v>1.8226002430133701</v>
      </c>
      <c r="M173" s="24">
        <v>1.7010935601458101</v>
      </c>
      <c r="P173" s="24">
        <v>0.72904009720534602</v>
      </c>
      <c r="X173" s="24">
        <v>12.879708383961098</v>
      </c>
      <c r="AA173" s="24">
        <v>52.612393681652499</v>
      </c>
      <c r="AK173" s="24">
        <v>1.3365735115431301</v>
      </c>
      <c r="AL173" s="24">
        <v>1.7010935601458101</v>
      </c>
      <c r="AV173" s="24">
        <v>23.450789793438599</v>
      </c>
      <c r="BB173" s="24">
        <v>1.94410692588092</v>
      </c>
      <c r="BH173" s="24">
        <v>0.72904009720534602</v>
      </c>
      <c r="BJ173" s="24">
        <v>1.09356014580802</v>
      </c>
    </row>
    <row r="174" spans="1:68" x14ac:dyDescent="0.2">
      <c r="A174" s="24" t="s">
        <v>337</v>
      </c>
      <c r="B174" s="24">
        <v>0.56999999999999995</v>
      </c>
      <c r="C174" s="24">
        <v>63.16</v>
      </c>
      <c r="D174" s="24" t="s">
        <v>165</v>
      </c>
      <c r="E174" s="24">
        <f t="shared" si="2"/>
        <v>100.00000000000006</v>
      </c>
      <c r="H174" s="24">
        <v>2.2377622377622401</v>
      </c>
      <c r="K174" s="24">
        <v>0.13986013986014001</v>
      </c>
      <c r="M174" s="24">
        <v>1.2587412587412601</v>
      </c>
      <c r="P174" s="24">
        <v>0.13986013986014001</v>
      </c>
      <c r="X174" s="24">
        <v>13.286713286713299</v>
      </c>
      <c r="AA174" s="24">
        <v>47.552447552447596</v>
      </c>
      <c r="AK174" s="24">
        <v>0.69930069930069894</v>
      </c>
      <c r="AL174" s="24">
        <v>0.27972027972028002</v>
      </c>
      <c r="AQ174" s="24">
        <v>0.13986013986014001</v>
      </c>
      <c r="AV174" s="24">
        <v>31.188811188811201</v>
      </c>
      <c r="BB174" s="24">
        <v>1.6783216783216801</v>
      </c>
      <c r="BH174" s="24">
        <v>0.13986013986014001</v>
      </c>
      <c r="BJ174" s="24">
        <v>1.2587412587412601</v>
      </c>
    </row>
    <row r="175" spans="1:68" x14ac:dyDescent="0.2">
      <c r="A175" s="24" t="s">
        <v>338</v>
      </c>
      <c r="B175" s="24">
        <v>-0.02</v>
      </c>
      <c r="C175" s="24">
        <v>63.44</v>
      </c>
      <c r="D175" s="24" t="s">
        <v>165</v>
      </c>
      <c r="E175" s="24">
        <f t="shared" si="2"/>
        <v>100.00000000000006</v>
      </c>
      <c r="H175" s="24">
        <v>0.31479538300104898</v>
      </c>
      <c r="M175" s="24">
        <v>0.41972717733473203</v>
      </c>
      <c r="P175" s="24">
        <v>0.10493179433368301</v>
      </c>
      <c r="X175" s="24">
        <v>8.7093389296957007</v>
      </c>
      <c r="AA175" s="24">
        <v>43.5466946484785</v>
      </c>
      <c r="AK175" s="24">
        <v>0.20986358866736601</v>
      </c>
      <c r="AL175" s="24">
        <v>0.734522560335782</v>
      </c>
      <c r="AQ175" s="24">
        <v>0.20986358866736601</v>
      </c>
      <c r="AT175" s="24">
        <v>0.20986358866736601</v>
      </c>
      <c r="AV175" s="24">
        <v>43.651626442812201</v>
      </c>
      <c r="BB175" s="24">
        <v>1.36411332633788</v>
      </c>
      <c r="BH175" s="24">
        <v>0.31479538300104898</v>
      </c>
      <c r="BJ175" s="24">
        <v>0.20986358866736601</v>
      </c>
    </row>
    <row r="176" spans="1:68" x14ac:dyDescent="0.2">
      <c r="A176" s="24" t="s">
        <v>339</v>
      </c>
      <c r="B176" s="24">
        <v>-4.74</v>
      </c>
      <c r="C176" s="24">
        <v>65.42</v>
      </c>
      <c r="D176" s="24" t="s">
        <v>165</v>
      </c>
      <c r="E176" s="24">
        <f t="shared" si="2"/>
        <v>100.00000000000004</v>
      </c>
      <c r="H176" s="24">
        <v>0.46511627906976705</v>
      </c>
      <c r="M176" s="24">
        <v>0.93023255813953498</v>
      </c>
      <c r="X176" s="24">
        <v>14.4186046511628</v>
      </c>
      <c r="AA176" s="24">
        <v>74.883720930232599</v>
      </c>
      <c r="AK176" s="24">
        <v>0.46511627906976705</v>
      </c>
      <c r="AL176" s="24">
        <v>0.46511627906976705</v>
      </c>
      <c r="AV176" s="24">
        <v>7.9069767441860508</v>
      </c>
      <c r="BB176" s="24">
        <v>0.46511627906976705</v>
      </c>
    </row>
    <row r="177" spans="1:68" x14ac:dyDescent="0.2">
      <c r="A177" s="24" t="s">
        <v>340</v>
      </c>
      <c r="B177" s="24">
        <v>-3.23</v>
      </c>
      <c r="C177" s="24">
        <v>65.75</v>
      </c>
      <c r="D177" s="24" t="s">
        <v>165</v>
      </c>
      <c r="E177" s="24">
        <f t="shared" si="2"/>
        <v>100.00000000000004</v>
      </c>
      <c r="G177" s="24">
        <v>0.44150110375275897</v>
      </c>
      <c r="H177" s="24">
        <v>0.88300220750551905</v>
      </c>
      <c r="M177" s="24">
        <v>0.44150110375275897</v>
      </c>
      <c r="X177" s="24">
        <v>1.98675496688742</v>
      </c>
      <c r="AA177" s="24">
        <v>45.916114790287004</v>
      </c>
      <c r="AK177" s="24">
        <v>3.7527593818984499</v>
      </c>
      <c r="AL177" s="24">
        <v>12.1412803532009</v>
      </c>
      <c r="AQ177" s="24">
        <v>0.22075055187638001</v>
      </c>
      <c r="AT177" s="24">
        <v>0.44150110375275897</v>
      </c>
      <c r="AV177" s="24">
        <v>33.774834437086099</v>
      </c>
    </row>
    <row r="178" spans="1:68" x14ac:dyDescent="0.2">
      <c r="A178" s="24" t="s">
        <v>341</v>
      </c>
      <c r="B178" s="24">
        <v>1.1299999999999999</v>
      </c>
      <c r="C178" s="24">
        <v>66.61</v>
      </c>
      <c r="D178" s="24" t="s">
        <v>165</v>
      </c>
      <c r="E178" s="24">
        <f t="shared" si="2"/>
        <v>100.0000000000001</v>
      </c>
      <c r="H178" s="24">
        <v>1.47058823529412</v>
      </c>
      <c r="P178" s="24">
        <v>0.58823529411764697</v>
      </c>
      <c r="X178" s="24">
        <v>12.0588235294118</v>
      </c>
      <c r="AA178" s="24">
        <v>75.588235294117709</v>
      </c>
      <c r="AK178" s="24">
        <v>0.58823529411764697</v>
      </c>
      <c r="AL178" s="24">
        <v>0.29411764705882398</v>
      </c>
      <c r="AQ178" s="24">
        <v>1.1764705882352899</v>
      </c>
      <c r="AT178" s="24">
        <v>1.1764705882352899</v>
      </c>
      <c r="AV178" s="24">
        <v>7.0588235294117698</v>
      </c>
    </row>
    <row r="179" spans="1:68" x14ac:dyDescent="0.2">
      <c r="A179" s="24" t="s">
        <v>342</v>
      </c>
      <c r="B179" s="24">
        <v>1.48</v>
      </c>
      <c r="C179" s="24">
        <v>66.67</v>
      </c>
      <c r="D179" s="24" t="s">
        <v>165</v>
      </c>
      <c r="E179" s="24">
        <f t="shared" si="2"/>
        <v>100</v>
      </c>
      <c r="H179" s="24">
        <v>0.64239828693790102</v>
      </c>
      <c r="M179" s="24">
        <v>7.1377587437544604E-2</v>
      </c>
      <c r="X179" s="24">
        <v>6.3526052819414698</v>
      </c>
      <c r="AA179" s="24">
        <v>73.162027123483199</v>
      </c>
      <c r="AK179" s="24">
        <v>7.1377587437544604E-2</v>
      </c>
      <c r="AL179" s="24">
        <v>0.57102069950035694</v>
      </c>
      <c r="AQ179" s="24">
        <v>0.28551034975017797</v>
      </c>
      <c r="AT179" s="24">
        <v>0.14275517487508899</v>
      </c>
      <c r="AV179" s="24">
        <v>16.916488222698099</v>
      </c>
      <c r="BB179" s="24">
        <v>0.99928622412562496</v>
      </c>
      <c r="BH179" s="24">
        <v>0.49964311206281203</v>
      </c>
      <c r="BJ179" s="24">
        <v>0.28551034975017797</v>
      </c>
    </row>
    <row r="180" spans="1:68" x14ac:dyDescent="0.2">
      <c r="A180" s="24" t="s">
        <v>343</v>
      </c>
      <c r="B180" s="24">
        <v>1.55</v>
      </c>
      <c r="C180" s="24">
        <v>66.61</v>
      </c>
      <c r="D180" s="24" t="s">
        <v>165</v>
      </c>
      <c r="E180" s="24">
        <f t="shared" si="2"/>
        <v>100</v>
      </c>
      <c r="H180" s="24">
        <v>0.38314176245210702</v>
      </c>
      <c r="M180" s="24">
        <v>0.25542784163473803</v>
      </c>
      <c r="X180" s="24">
        <v>7.53512132822478</v>
      </c>
      <c r="AA180" s="24">
        <v>77.139208173690889</v>
      </c>
      <c r="AK180" s="24">
        <v>0.25542784163473803</v>
      </c>
      <c r="AL180" s="24">
        <v>0.63856960408684504</v>
      </c>
      <c r="AQ180" s="24">
        <v>0.38314176245210702</v>
      </c>
      <c r="AT180" s="24">
        <v>0.12771392081736901</v>
      </c>
      <c r="AV180" s="24">
        <v>10.855683269476399</v>
      </c>
      <c r="BB180" s="24">
        <v>1.6602809706257999</v>
      </c>
      <c r="BH180" s="24">
        <v>0.63856960408684504</v>
      </c>
      <c r="BJ180" s="24">
        <v>0.12771392081736901</v>
      </c>
    </row>
    <row r="181" spans="1:68" x14ac:dyDescent="0.2">
      <c r="A181" s="24" t="s">
        <v>344</v>
      </c>
      <c r="B181" s="24">
        <v>2.1800000000000002</v>
      </c>
      <c r="C181" s="24">
        <v>66.61</v>
      </c>
      <c r="D181" s="24" t="s">
        <v>165</v>
      </c>
      <c r="E181" s="24">
        <f t="shared" si="2"/>
        <v>100</v>
      </c>
      <c r="G181" s="24">
        <v>8.6956521739130405E-2</v>
      </c>
      <c r="H181" s="24">
        <v>0.434782608695652</v>
      </c>
      <c r="M181" s="24">
        <v>0.60869565217391297</v>
      </c>
      <c r="P181" s="24">
        <v>0.26086956521739102</v>
      </c>
      <c r="X181" s="24">
        <v>10.521739130434799</v>
      </c>
      <c r="AA181" s="24">
        <v>77.2173913043478</v>
      </c>
      <c r="AK181" s="24">
        <v>0.60869565217391297</v>
      </c>
      <c r="AL181" s="24">
        <v>0.26086956521739102</v>
      </c>
      <c r="AT181" s="24">
        <v>0.26086956521739102</v>
      </c>
      <c r="AV181" s="24">
        <v>5.9130434782608701</v>
      </c>
      <c r="BB181" s="24">
        <v>2.9565217391304399</v>
      </c>
      <c r="BH181" s="24">
        <v>0.434782608695652</v>
      </c>
      <c r="BJ181" s="24">
        <v>0.173913043478261</v>
      </c>
      <c r="BP181" s="24">
        <v>0.26086956521739102</v>
      </c>
    </row>
    <row r="182" spans="1:68" x14ac:dyDescent="0.2">
      <c r="A182" s="24" t="s">
        <v>345</v>
      </c>
      <c r="B182" s="24">
        <v>2.66</v>
      </c>
      <c r="C182" s="24">
        <v>66.61</v>
      </c>
      <c r="D182" s="24" t="s">
        <v>165</v>
      </c>
      <c r="E182" s="24">
        <f t="shared" si="2"/>
        <v>100.00000000000003</v>
      </c>
      <c r="H182" s="24">
        <v>0.45627376425855504</v>
      </c>
      <c r="M182" s="24">
        <v>7.6045627376425895E-2</v>
      </c>
      <c r="P182" s="24">
        <v>7.6045627376425895E-2</v>
      </c>
      <c r="X182" s="24">
        <v>8.3650190114068401</v>
      </c>
      <c r="AA182" s="24">
        <v>80.836501901140693</v>
      </c>
      <c r="AK182" s="24">
        <v>0.30418250950570302</v>
      </c>
      <c r="AL182" s="24">
        <v>0.60836501901140694</v>
      </c>
      <c r="AQ182" s="24">
        <v>0.53231939163498099</v>
      </c>
      <c r="AT182" s="24">
        <v>7.6045627376425895E-2</v>
      </c>
      <c r="AV182" s="24">
        <v>5.0190114068441094</v>
      </c>
      <c r="AX182" s="24">
        <v>7.6045627376425895E-2</v>
      </c>
      <c r="BB182" s="24">
        <v>3.26996197718631</v>
      </c>
      <c r="BH182" s="24">
        <v>0.22813688212927802</v>
      </c>
      <c r="BJ182" s="24">
        <v>7.6045627376425895E-2</v>
      </c>
    </row>
    <row r="183" spans="1:68" x14ac:dyDescent="0.2">
      <c r="A183" s="24" t="s">
        <v>346</v>
      </c>
      <c r="B183" s="24">
        <v>3.22</v>
      </c>
      <c r="C183" s="24">
        <v>63.72</v>
      </c>
      <c r="D183" s="24" t="s">
        <v>165</v>
      </c>
      <c r="E183" s="24">
        <f t="shared" si="2"/>
        <v>100.00000000000009</v>
      </c>
      <c r="H183" s="24">
        <v>1.80555555555556</v>
      </c>
      <c r="M183" s="24">
        <v>0.13888888888888901</v>
      </c>
      <c r="P183" s="24">
        <v>0.13888888888888901</v>
      </c>
      <c r="X183" s="24">
        <v>8.0555555555555607</v>
      </c>
      <c r="AA183" s="24">
        <v>42.9166666666667</v>
      </c>
      <c r="AK183" s="24">
        <v>0.97222222222222199</v>
      </c>
      <c r="AL183" s="24">
        <v>0.69444444444444398</v>
      </c>
      <c r="AT183" s="24">
        <v>0.13888888888888901</v>
      </c>
      <c r="AV183" s="24">
        <v>39.3055555555556</v>
      </c>
      <c r="BB183" s="24">
        <v>4.0277777777777803</v>
      </c>
      <c r="BH183" s="24">
        <v>1.1111111111111101</v>
      </c>
      <c r="BI183" s="24">
        <v>0.27777777777777801</v>
      </c>
      <c r="BJ183" s="24">
        <v>0.41666666666666696</v>
      </c>
    </row>
    <row r="184" spans="1:68" x14ac:dyDescent="0.2">
      <c r="A184" s="24" t="s">
        <v>347</v>
      </c>
      <c r="B184" s="24">
        <v>3.04</v>
      </c>
      <c r="C184" s="24">
        <v>63.46</v>
      </c>
      <c r="D184" s="24" t="s">
        <v>165</v>
      </c>
      <c r="E184" s="24">
        <f t="shared" si="2"/>
        <v>99.999999999999929</v>
      </c>
      <c r="H184" s="24">
        <v>1.8867924528301898</v>
      </c>
      <c r="M184" s="24">
        <v>0.18867924528301899</v>
      </c>
      <c r="X184" s="24">
        <v>12.075471698113201</v>
      </c>
      <c r="AA184" s="24">
        <v>45.471698113207495</v>
      </c>
      <c r="AK184" s="24">
        <v>0.94339622641509402</v>
      </c>
      <c r="AL184" s="24">
        <v>0.94339622641509402</v>
      </c>
      <c r="AT184" s="24">
        <v>0.37735849056603799</v>
      </c>
      <c r="AV184" s="24">
        <v>31.132075471698101</v>
      </c>
      <c r="BB184" s="24">
        <v>4.7169811320754693</v>
      </c>
      <c r="BI184" s="24">
        <v>1.5094339622641502</v>
      </c>
      <c r="BJ184" s="24">
        <v>0.56603773584905703</v>
      </c>
      <c r="BP184" s="24">
        <v>0.18867924528301899</v>
      </c>
    </row>
    <row r="185" spans="1:68" x14ac:dyDescent="0.2">
      <c r="A185" s="24" t="s">
        <v>348</v>
      </c>
      <c r="B185" s="24">
        <v>3.08</v>
      </c>
      <c r="C185" s="24">
        <v>63.21</v>
      </c>
      <c r="D185" s="24" t="s">
        <v>165</v>
      </c>
      <c r="E185" s="24">
        <f t="shared" si="2"/>
        <v>100.00000000000016</v>
      </c>
      <c r="G185" s="24">
        <v>0.19569471624266099</v>
      </c>
      <c r="H185" s="24">
        <v>1.8917155903457299</v>
      </c>
      <c r="M185" s="24">
        <v>6.5231572080887104E-2</v>
      </c>
      <c r="P185" s="24">
        <v>0.39138943248532299</v>
      </c>
      <c r="X185" s="24">
        <v>11.415525114155299</v>
      </c>
      <c r="AA185" s="24">
        <v>46.901500326157901</v>
      </c>
      <c r="AK185" s="24">
        <v>0.71754729288975905</v>
      </c>
      <c r="AL185" s="24">
        <v>1.1089367253750799</v>
      </c>
      <c r="AQ185" s="24">
        <v>0.26092628832354897</v>
      </c>
      <c r="AT185" s="24">
        <v>0.32615786040443601</v>
      </c>
      <c r="AV185" s="24">
        <v>29.158512720156601</v>
      </c>
      <c r="AX185" s="24">
        <v>6.5231572080887104E-2</v>
      </c>
      <c r="BB185" s="24">
        <v>3.7181996086105698</v>
      </c>
      <c r="BH185" s="24">
        <v>0.97847358121330696</v>
      </c>
      <c r="BI185" s="24">
        <v>0.78277886497064597</v>
      </c>
      <c r="BJ185" s="24">
        <v>1.9569471624266099</v>
      </c>
      <c r="BP185" s="24">
        <v>6.5231572080887104E-2</v>
      </c>
    </row>
    <row r="186" spans="1:68" x14ac:dyDescent="0.2">
      <c r="A186" s="24" t="s">
        <v>349</v>
      </c>
      <c r="B186" s="24">
        <v>3.71</v>
      </c>
      <c r="C186" s="24">
        <v>62.88</v>
      </c>
      <c r="D186" s="24" t="s">
        <v>165</v>
      </c>
      <c r="E186" s="24">
        <f t="shared" si="2"/>
        <v>99.999999999999986</v>
      </c>
      <c r="G186" s="24">
        <v>0.106044538706257</v>
      </c>
      <c r="H186" s="24">
        <v>0.63626723223754</v>
      </c>
      <c r="X186" s="24">
        <v>11.770943796394501</v>
      </c>
      <c r="AA186" s="24">
        <v>44.432661717921505</v>
      </c>
      <c r="AK186" s="24">
        <v>0.95440084835631001</v>
      </c>
      <c r="AL186" s="24">
        <v>1.59066808059385</v>
      </c>
      <c r="AQ186" s="24">
        <v>0.106044538706257</v>
      </c>
      <c r="AV186" s="24">
        <v>32.9798515376458</v>
      </c>
      <c r="BB186" s="24">
        <v>2.3329798515376501</v>
      </c>
      <c r="BH186" s="24">
        <v>1.90880169671262</v>
      </c>
      <c r="BJ186" s="24">
        <v>3.1813361611877</v>
      </c>
    </row>
    <row r="187" spans="1:68" x14ac:dyDescent="0.2">
      <c r="A187" s="24" t="s">
        <v>350</v>
      </c>
      <c r="B187" s="24">
        <v>3.9</v>
      </c>
      <c r="C187" s="24">
        <v>62.78</v>
      </c>
      <c r="D187" s="24" t="s">
        <v>165</v>
      </c>
      <c r="E187" s="24">
        <f t="shared" si="2"/>
        <v>100.00000000000001</v>
      </c>
      <c r="H187" s="24">
        <v>1.5030946065428801</v>
      </c>
      <c r="M187" s="24">
        <v>8.8417329796640104E-2</v>
      </c>
      <c r="P187" s="24">
        <v>8.8417329796640104E-2</v>
      </c>
      <c r="V187" s="24">
        <v>0.17683465959327999</v>
      </c>
      <c r="X187" s="24">
        <v>8.4880636604774491</v>
      </c>
      <c r="AA187" s="24">
        <v>40.495137046861203</v>
      </c>
      <c r="AK187" s="24">
        <v>1.4146772767462399</v>
      </c>
      <c r="AL187" s="24">
        <v>1.3262599469495999</v>
      </c>
      <c r="AQ187" s="24">
        <v>0.17683465959327999</v>
      </c>
      <c r="AT187" s="24">
        <v>0.79575596816976102</v>
      </c>
      <c r="AV187" s="24">
        <v>40.053050397878003</v>
      </c>
      <c r="AY187" s="24">
        <v>8.8417329796640104E-2</v>
      </c>
      <c r="BB187" s="24">
        <v>1.14942528735632</v>
      </c>
      <c r="BD187" s="24">
        <v>8.8417329796640104E-2</v>
      </c>
      <c r="BH187" s="24">
        <v>1.8567639257294399</v>
      </c>
      <c r="BI187" s="24">
        <v>0.35366931918656103</v>
      </c>
      <c r="BJ187" s="24">
        <v>1.8567639257294399</v>
      </c>
    </row>
    <row r="188" spans="1:68" x14ac:dyDescent="0.2">
      <c r="A188" s="24" t="s">
        <v>351</v>
      </c>
      <c r="B188" s="24">
        <v>3.95</v>
      </c>
      <c r="C188" s="24">
        <v>62.75</v>
      </c>
      <c r="D188" s="24" t="s">
        <v>165</v>
      </c>
      <c r="E188" s="24">
        <f t="shared" si="2"/>
        <v>99.999999999999986</v>
      </c>
      <c r="H188" s="24">
        <v>1.6528925619834698</v>
      </c>
      <c r="P188" s="24">
        <v>0.27548209366391202</v>
      </c>
      <c r="X188" s="24">
        <v>14.049586776859499</v>
      </c>
      <c r="AA188" s="24">
        <v>46.556473829201096</v>
      </c>
      <c r="AK188" s="24">
        <v>0.55096418732782404</v>
      </c>
      <c r="AL188" s="24">
        <v>3.3057851239669396</v>
      </c>
      <c r="AQ188" s="24">
        <v>0.27548209366391202</v>
      </c>
      <c r="AT188" s="24">
        <v>0.27548209366391202</v>
      </c>
      <c r="AV188" s="24">
        <v>30.027548209366397</v>
      </c>
      <c r="BB188" s="24">
        <v>1.6528925619834698</v>
      </c>
      <c r="BH188" s="24">
        <v>0.27548209366391202</v>
      </c>
      <c r="BJ188" s="24">
        <v>1.1019283746556501</v>
      </c>
    </row>
    <row r="189" spans="1:68" x14ac:dyDescent="0.2">
      <c r="A189" s="24" t="s">
        <v>352</v>
      </c>
      <c r="B189" s="24">
        <v>4.46</v>
      </c>
      <c r="C189" s="24">
        <v>62.47</v>
      </c>
      <c r="D189" s="24" t="s">
        <v>165</v>
      </c>
      <c r="E189" s="24">
        <f t="shared" si="2"/>
        <v>100.00000000000007</v>
      </c>
      <c r="H189" s="24">
        <v>0.80645161290322598</v>
      </c>
      <c r="X189" s="24">
        <v>5.6451612903225801</v>
      </c>
      <c r="AA189" s="24">
        <v>30.645161290322601</v>
      </c>
      <c r="AL189" s="24">
        <v>1.2096774193548401</v>
      </c>
      <c r="AQ189" s="24">
        <v>0.80645161290322598</v>
      </c>
      <c r="AT189" s="24">
        <v>0.80645161290322598</v>
      </c>
      <c r="AV189" s="24">
        <v>51.612903225806498</v>
      </c>
      <c r="BB189" s="24">
        <v>4.4354838709677402</v>
      </c>
      <c r="BH189" s="24">
        <v>2.4193548387096802</v>
      </c>
      <c r="BI189" s="24">
        <v>0.80645161290322598</v>
      </c>
      <c r="BJ189" s="24">
        <v>0.80645161290322598</v>
      </c>
    </row>
    <row r="190" spans="1:68" x14ac:dyDescent="0.2">
      <c r="A190" s="24" t="s">
        <v>353</v>
      </c>
      <c r="B190" s="24">
        <v>2.42</v>
      </c>
      <c r="C190" s="24">
        <v>65.099999999999994</v>
      </c>
      <c r="D190" s="24" t="s">
        <v>165</v>
      </c>
      <c r="E190" s="24">
        <f t="shared" si="2"/>
        <v>100.00000000000001</v>
      </c>
      <c r="G190" s="24">
        <v>8.3682008368200805E-2</v>
      </c>
      <c r="H190" s="24">
        <v>0.251046025104602</v>
      </c>
      <c r="M190" s="24">
        <v>1.4225941422594102</v>
      </c>
      <c r="P190" s="24">
        <v>0.251046025104602</v>
      </c>
      <c r="X190" s="24">
        <v>8.3682008368200798</v>
      </c>
      <c r="AA190" s="24">
        <v>86.108786610878695</v>
      </c>
      <c r="AK190" s="24">
        <v>8.3682008368200805E-2</v>
      </c>
      <c r="AT190" s="24">
        <v>0.167364016736402</v>
      </c>
      <c r="AV190" s="24">
        <v>2.92887029288703</v>
      </c>
      <c r="BB190" s="24">
        <v>0.251046025104602</v>
      </c>
      <c r="BH190" s="24">
        <v>8.3682008368200805E-2</v>
      </c>
    </row>
    <row r="191" spans="1:68" x14ac:dyDescent="0.2">
      <c r="A191" s="24" t="s">
        <v>354</v>
      </c>
      <c r="B191" s="24">
        <v>-8.33</v>
      </c>
      <c r="C191" s="24">
        <v>59.87</v>
      </c>
      <c r="D191" s="24" t="s">
        <v>165</v>
      </c>
      <c r="E191" s="24">
        <f t="shared" si="2"/>
        <v>100.00000000000001</v>
      </c>
      <c r="H191" s="24">
        <v>1.2820512820512799</v>
      </c>
      <c r="M191" s="24">
        <v>0.256410256410256</v>
      </c>
      <c r="P191" s="24">
        <v>0.256410256410256</v>
      </c>
      <c r="X191" s="24">
        <v>12.307692307692299</v>
      </c>
      <c r="AA191" s="24">
        <v>54.102564102564102</v>
      </c>
      <c r="AK191" s="24">
        <v>2.9487179487179498</v>
      </c>
      <c r="AL191" s="24">
        <v>1.4102564102564101</v>
      </c>
      <c r="AQ191" s="24">
        <v>0.128205128205128</v>
      </c>
      <c r="AT191" s="24">
        <v>0.512820512820513</v>
      </c>
      <c r="AV191" s="24">
        <v>5.2564102564102599</v>
      </c>
      <c r="AW191" s="24">
        <v>0.256410256410256</v>
      </c>
      <c r="AX191" s="24">
        <v>2.6923076923076898</v>
      </c>
      <c r="BB191" s="24">
        <v>7.6923076923076907</v>
      </c>
      <c r="BH191" s="24">
        <v>2.9487179487179498</v>
      </c>
      <c r="BI191" s="24">
        <v>0.89743589743589691</v>
      </c>
      <c r="BJ191" s="24">
        <v>6.6666666666666696</v>
      </c>
      <c r="BP191" s="24">
        <v>0.38461538461538497</v>
      </c>
    </row>
    <row r="192" spans="1:68" x14ac:dyDescent="0.2">
      <c r="A192" s="24" t="s">
        <v>355</v>
      </c>
      <c r="B192" s="24">
        <v>-9.3000000000000007</v>
      </c>
      <c r="C192" s="24">
        <v>59.67</v>
      </c>
      <c r="D192" s="24" t="s">
        <v>165</v>
      </c>
      <c r="E192" s="24">
        <f t="shared" si="2"/>
        <v>99.999999999999957</v>
      </c>
      <c r="G192" s="24">
        <v>0.24390243902439002</v>
      </c>
      <c r="H192" s="24">
        <v>1.2195121951219501</v>
      </c>
      <c r="P192" s="24">
        <v>0.24390243902439002</v>
      </c>
      <c r="X192" s="24">
        <v>9.9186991869918693</v>
      </c>
      <c r="AA192" s="24">
        <v>66.260162601625993</v>
      </c>
      <c r="AK192" s="24">
        <v>4.4715447154471502</v>
      </c>
      <c r="AL192" s="24">
        <v>0.48780487804878003</v>
      </c>
      <c r="AQ192" s="24">
        <v>8.1300813008130107E-2</v>
      </c>
      <c r="AT192" s="24">
        <v>8.1300813008130107E-2</v>
      </c>
      <c r="AV192" s="24">
        <v>4.7154471544715397</v>
      </c>
      <c r="AX192" s="24">
        <v>0.16260162601625999</v>
      </c>
      <c r="BB192" s="24">
        <v>3.5772357723577199</v>
      </c>
      <c r="BH192" s="24">
        <v>3.0081300813008101</v>
      </c>
      <c r="BI192" s="24">
        <v>0.24390243902439002</v>
      </c>
      <c r="BJ192" s="24">
        <v>5.2845528455284603</v>
      </c>
    </row>
    <row r="193" spans="1:68" x14ac:dyDescent="0.2">
      <c r="A193" s="24" t="s">
        <v>356</v>
      </c>
      <c r="B193" s="24">
        <v>-10.33</v>
      </c>
      <c r="C193" s="24">
        <v>64.849999999999994</v>
      </c>
      <c r="D193" s="24" t="s">
        <v>165</v>
      </c>
      <c r="E193" s="24">
        <f t="shared" si="2"/>
        <v>100.00000000000001</v>
      </c>
      <c r="M193" s="24">
        <v>0.54495912806539493</v>
      </c>
      <c r="X193" s="24">
        <v>10.899182561307899</v>
      </c>
      <c r="AA193" s="24">
        <v>15.2588555858311</v>
      </c>
      <c r="AK193" s="24">
        <v>3.81471389645777</v>
      </c>
      <c r="AL193" s="24">
        <v>0.54495912806539493</v>
      </c>
      <c r="AM193" s="24">
        <v>0.27247956403269802</v>
      </c>
      <c r="AV193" s="24">
        <v>44.686648501362399</v>
      </c>
      <c r="BB193" s="24">
        <v>17.711171662125302</v>
      </c>
      <c r="BH193" s="24">
        <v>4.6321525885558597</v>
      </c>
      <c r="BI193" s="24">
        <v>1.6348773841961901</v>
      </c>
    </row>
    <row r="194" spans="1:68" x14ac:dyDescent="0.2">
      <c r="A194" s="24" t="s">
        <v>357</v>
      </c>
      <c r="B194" s="24">
        <v>-10.14</v>
      </c>
      <c r="C194" s="24">
        <v>64.94</v>
      </c>
      <c r="D194" s="24" t="s">
        <v>165</v>
      </c>
      <c r="E194" s="24">
        <f t="shared" si="2"/>
        <v>99.999999999999986</v>
      </c>
      <c r="H194" s="24">
        <v>8.1967213114754106E-2</v>
      </c>
      <c r="P194" s="24">
        <v>8.1967213114754106E-2</v>
      </c>
      <c r="X194" s="24">
        <v>4.34426229508197</v>
      </c>
      <c r="AA194" s="24">
        <v>10.163934426229499</v>
      </c>
      <c r="AK194" s="24">
        <v>0.32786885245901598</v>
      </c>
      <c r="AL194" s="24">
        <v>0.57377049180327899</v>
      </c>
      <c r="AT194" s="24">
        <v>0.409836065573771</v>
      </c>
      <c r="AV194" s="24">
        <v>80.73770491803279</v>
      </c>
      <c r="AX194" s="24">
        <v>0.16393442622950799</v>
      </c>
      <c r="BB194" s="24">
        <v>1.9672131147540999</v>
      </c>
      <c r="BD194" s="24">
        <v>0.16393442622950799</v>
      </c>
      <c r="BH194" s="24">
        <v>0.98360655737704905</v>
      </c>
    </row>
    <row r="195" spans="1:68" x14ac:dyDescent="0.2">
      <c r="A195" s="24" t="s">
        <v>358</v>
      </c>
      <c r="B195" s="24">
        <v>-10</v>
      </c>
      <c r="C195" s="24">
        <v>65</v>
      </c>
      <c r="D195" s="24" t="s">
        <v>165</v>
      </c>
      <c r="E195" s="24">
        <f t="shared" ref="E195:E258" si="3">SUM(F195:CR195)</f>
        <v>100.00000000000003</v>
      </c>
      <c r="M195" s="24">
        <v>7.4850299401197598E-2</v>
      </c>
      <c r="X195" s="24">
        <v>2.3203592814371303</v>
      </c>
      <c r="AA195" s="24">
        <v>1.8712574850299402</v>
      </c>
      <c r="AK195" s="24">
        <v>0.224550898203593</v>
      </c>
      <c r="AL195" s="24">
        <v>0.37425149700598798</v>
      </c>
      <c r="AV195" s="24">
        <v>91.392215568862298</v>
      </c>
      <c r="BB195" s="24">
        <v>2.39520958083832</v>
      </c>
      <c r="BD195" s="24">
        <v>0.29940119760479</v>
      </c>
      <c r="BH195" s="24">
        <v>0.8982035928143709</v>
      </c>
      <c r="BI195" s="24">
        <v>0.149700598802395</v>
      </c>
    </row>
    <row r="196" spans="1:68" x14ac:dyDescent="0.2">
      <c r="A196" s="24" t="s">
        <v>359</v>
      </c>
      <c r="B196" s="24">
        <v>-9.5299999999999994</v>
      </c>
      <c r="C196" s="24">
        <v>65.150000000000006</v>
      </c>
      <c r="D196" s="24" t="s">
        <v>165</v>
      </c>
      <c r="E196" s="24">
        <f t="shared" si="3"/>
        <v>99.999999999999972</v>
      </c>
      <c r="H196" s="24">
        <v>0.12462612163509501</v>
      </c>
      <c r="M196" s="24">
        <v>0.12462612163509501</v>
      </c>
      <c r="P196" s="24">
        <v>0.149551345962114</v>
      </c>
      <c r="X196" s="24">
        <v>3.3898305084745801</v>
      </c>
      <c r="AA196" s="24">
        <v>6.3559322033898296</v>
      </c>
      <c r="AK196" s="24">
        <v>0.324027916251246</v>
      </c>
      <c r="AL196" s="24">
        <v>0.64805583250249299</v>
      </c>
      <c r="AQ196" s="24">
        <v>2.4925224327018901E-2</v>
      </c>
      <c r="AT196" s="24">
        <v>4.9850448654037899E-2</v>
      </c>
      <c r="AV196" s="24">
        <v>86.0917248255234</v>
      </c>
      <c r="BB196" s="24">
        <v>2.2931206380857398</v>
      </c>
      <c r="BH196" s="24">
        <v>0.39880358923230302</v>
      </c>
      <c r="BJ196" s="24">
        <v>2.4925224327018901E-2</v>
      </c>
    </row>
    <row r="197" spans="1:68" x14ac:dyDescent="0.2">
      <c r="A197" s="24" t="s">
        <v>360</v>
      </c>
      <c r="B197" s="24">
        <v>-8.81</v>
      </c>
      <c r="C197" s="24">
        <v>65.27</v>
      </c>
      <c r="D197" s="24" t="s">
        <v>165</v>
      </c>
      <c r="E197" s="24">
        <f t="shared" si="3"/>
        <v>99.999999999999957</v>
      </c>
      <c r="H197" s="24">
        <v>0.13831258644536698</v>
      </c>
      <c r="M197" s="24">
        <v>0.96818810511756603</v>
      </c>
      <c r="X197" s="24">
        <v>5.94744121715076</v>
      </c>
      <c r="AA197" s="24">
        <v>15.629322268326399</v>
      </c>
      <c r="AK197" s="24">
        <v>0.27662517289073302</v>
      </c>
      <c r="AL197" s="24">
        <v>2.2130013831258601</v>
      </c>
      <c r="AT197" s="24">
        <v>0.27662517289073302</v>
      </c>
      <c r="AV197" s="24">
        <v>72.614107883817411</v>
      </c>
      <c r="BB197" s="24">
        <v>1.9363762102351298</v>
      </c>
    </row>
    <row r="198" spans="1:68" x14ac:dyDescent="0.2">
      <c r="A198" s="24" t="s">
        <v>361</v>
      </c>
      <c r="B198" s="24">
        <v>-8.0299999999999994</v>
      </c>
      <c r="C198" s="24">
        <v>65.39</v>
      </c>
      <c r="D198" s="24" t="s">
        <v>165</v>
      </c>
      <c r="E198" s="24">
        <f t="shared" si="3"/>
        <v>99.999999999999957</v>
      </c>
      <c r="H198" s="24">
        <v>7.6335877862595408E-2</v>
      </c>
      <c r="M198" s="24">
        <v>0.22900763358778603</v>
      </c>
      <c r="X198" s="24">
        <v>3.8167938931297698</v>
      </c>
      <c r="AA198" s="24">
        <v>8.3206106870228993</v>
      </c>
      <c r="AK198" s="24">
        <v>0.22900763358778603</v>
      </c>
      <c r="AL198" s="24">
        <v>0.68702290076335903</v>
      </c>
      <c r="AT198" s="24">
        <v>0.15267175572519101</v>
      </c>
      <c r="AV198" s="24">
        <v>86.106870229007598</v>
      </c>
      <c r="BB198" s="24">
        <v>0.38167938931297696</v>
      </c>
    </row>
    <row r="199" spans="1:68" x14ac:dyDescent="0.2">
      <c r="A199" s="24" t="s">
        <v>362</v>
      </c>
      <c r="B199" s="24">
        <v>-8.17</v>
      </c>
      <c r="C199" s="24">
        <v>65.37</v>
      </c>
      <c r="D199" s="24" t="s">
        <v>165</v>
      </c>
      <c r="E199" s="24">
        <f t="shared" si="3"/>
        <v>99.999999999999972</v>
      </c>
      <c r="M199" s="24">
        <v>0.122100122100122</v>
      </c>
      <c r="X199" s="24">
        <v>4.5177045177045203</v>
      </c>
      <c r="AA199" s="24">
        <v>15.873015873015898</v>
      </c>
      <c r="AK199" s="24">
        <v>0.244200244200244</v>
      </c>
      <c r="AL199" s="24">
        <v>0.854700854700855</v>
      </c>
      <c r="AV199" s="24">
        <v>77.045177045176999</v>
      </c>
      <c r="BB199" s="24">
        <v>1.3431013431013399</v>
      </c>
    </row>
    <row r="200" spans="1:68" x14ac:dyDescent="0.2">
      <c r="A200" s="24" t="s">
        <v>363</v>
      </c>
      <c r="B200" s="24">
        <v>-7.65</v>
      </c>
      <c r="C200" s="24">
        <v>65.45</v>
      </c>
      <c r="D200" s="24" t="s">
        <v>165</v>
      </c>
      <c r="E200" s="24">
        <f t="shared" si="3"/>
        <v>99.999999999999972</v>
      </c>
      <c r="H200" s="24">
        <v>0.31446540880503104</v>
      </c>
      <c r="M200" s="24">
        <v>0.94339622641509402</v>
      </c>
      <c r="X200" s="24">
        <v>9.4339622641509386</v>
      </c>
      <c r="AA200" s="24">
        <v>55.974842767295605</v>
      </c>
      <c r="AL200" s="24">
        <v>2.2012578616352201</v>
      </c>
      <c r="AV200" s="24">
        <v>26.415094339622602</v>
      </c>
      <c r="BB200" s="24">
        <v>4.4025157232704402</v>
      </c>
      <c r="BH200" s="24">
        <v>0.31446540880503104</v>
      </c>
    </row>
    <row r="201" spans="1:68" x14ac:dyDescent="0.2">
      <c r="A201" s="24" t="s">
        <v>364</v>
      </c>
      <c r="B201" s="24">
        <v>-7.18</v>
      </c>
      <c r="C201" s="24">
        <v>65.510000000000005</v>
      </c>
      <c r="D201" s="24" t="s">
        <v>165</v>
      </c>
      <c r="E201" s="24">
        <f t="shared" si="3"/>
        <v>99.999999999999986</v>
      </c>
      <c r="H201" s="24">
        <v>0.26881720430107497</v>
      </c>
      <c r="M201" s="24">
        <v>1.0752688172042999</v>
      </c>
      <c r="X201" s="24">
        <v>13.9784946236559</v>
      </c>
      <c r="AA201" s="24">
        <v>78.494623655913998</v>
      </c>
      <c r="AK201" s="24">
        <v>0.26881720430107497</v>
      </c>
      <c r="AT201" s="24">
        <v>0.26881720430107497</v>
      </c>
      <c r="AV201" s="24">
        <v>1.6129032258064497</v>
      </c>
      <c r="BB201" s="24">
        <v>4.0322580645161299</v>
      </c>
    </row>
    <row r="202" spans="1:68" x14ac:dyDescent="0.2">
      <c r="A202" s="24" t="s">
        <v>365</v>
      </c>
      <c r="B202" s="24">
        <v>-6.79</v>
      </c>
      <c r="C202" s="24">
        <v>65.569999999999993</v>
      </c>
      <c r="D202" s="24" t="s">
        <v>165</v>
      </c>
      <c r="E202" s="24">
        <f t="shared" si="3"/>
        <v>99.999999999999957</v>
      </c>
      <c r="H202" s="24">
        <v>1.3043478260869601</v>
      </c>
      <c r="M202" s="24">
        <v>1.73913043478261</v>
      </c>
      <c r="X202" s="24">
        <v>17.826086956521699</v>
      </c>
      <c r="AA202" s="24">
        <v>71.739130434782595</v>
      </c>
      <c r="BB202" s="24">
        <v>7.3913043478260905</v>
      </c>
    </row>
    <row r="203" spans="1:68" x14ac:dyDescent="0.2">
      <c r="A203" s="24" t="s">
        <v>366</v>
      </c>
      <c r="B203" s="24">
        <v>-4.63</v>
      </c>
      <c r="C203" s="24">
        <v>65.62</v>
      </c>
      <c r="D203" s="24" t="s">
        <v>165</v>
      </c>
      <c r="E203" s="24">
        <f t="shared" si="3"/>
        <v>100.00000000000003</v>
      </c>
      <c r="G203" s="24">
        <v>0.30211480362537801</v>
      </c>
      <c r="H203" s="24">
        <v>1.8126888217522701</v>
      </c>
      <c r="M203" s="24">
        <v>5.4380664652568003</v>
      </c>
      <c r="P203" s="24">
        <v>1.8126888217522701</v>
      </c>
      <c r="X203" s="24">
        <v>13.897280966767401</v>
      </c>
      <c r="AA203" s="24">
        <v>55.589123867069496</v>
      </c>
      <c r="AK203" s="24">
        <v>2.1148036253776401</v>
      </c>
      <c r="AL203" s="24">
        <v>3.6253776435045304</v>
      </c>
      <c r="AQ203" s="24">
        <v>0.90634441087613293</v>
      </c>
      <c r="AT203" s="24">
        <v>0.90634441087613293</v>
      </c>
      <c r="AV203" s="24">
        <v>13.2930513595166</v>
      </c>
      <c r="BH203" s="24">
        <v>0.30211480362537801</v>
      </c>
    </row>
    <row r="204" spans="1:68" x14ac:dyDescent="0.2">
      <c r="A204" s="24" t="s">
        <v>367</v>
      </c>
      <c r="B204" s="24">
        <v>-0.39</v>
      </c>
      <c r="C204" s="24">
        <v>58.14</v>
      </c>
      <c r="D204" s="24" t="s">
        <v>165</v>
      </c>
      <c r="E204" s="24">
        <f t="shared" si="3"/>
        <v>100.00000000000001</v>
      </c>
      <c r="H204" s="24">
        <v>2.9411764705882399</v>
      </c>
      <c r="X204" s="24">
        <v>3.0882352941176499</v>
      </c>
      <c r="AA204" s="24">
        <v>50.147058823529399</v>
      </c>
      <c r="AK204" s="24">
        <v>1.02941176470588</v>
      </c>
      <c r="AL204" s="24">
        <v>9.7058823529411793</v>
      </c>
      <c r="AQ204" s="24">
        <v>0.73529411764705899</v>
      </c>
      <c r="AT204" s="24">
        <v>1.6176470588235301</v>
      </c>
      <c r="AV204" s="24">
        <v>17.647058823529399</v>
      </c>
      <c r="AW204" s="24">
        <v>0.14705882352941199</v>
      </c>
      <c r="AX204" s="24">
        <v>0.58823529411764697</v>
      </c>
      <c r="BB204" s="24">
        <v>7.0588235294117698</v>
      </c>
      <c r="BH204" s="24">
        <v>3.0882352941176499</v>
      </c>
      <c r="BJ204" s="24">
        <v>0.58823529411764697</v>
      </c>
      <c r="BP204" s="24">
        <v>1.6176470588235301</v>
      </c>
    </row>
    <row r="205" spans="1:68" x14ac:dyDescent="0.2">
      <c r="A205" s="24" t="s">
        <v>368</v>
      </c>
      <c r="B205" s="24">
        <v>-0.28000000000000003</v>
      </c>
      <c r="C205" s="24">
        <v>58.14</v>
      </c>
      <c r="D205" s="24" t="s">
        <v>165</v>
      </c>
      <c r="E205" s="24">
        <f t="shared" si="3"/>
        <v>100.00000000000007</v>
      </c>
      <c r="G205" s="24">
        <v>0.17241379310344801</v>
      </c>
      <c r="H205" s="24">
        <v>3.9655172413793105</v>
      </c>
      <c r="M205" s="24">
        <v>0.17241379310344801</v>
      </c>
      <c r="P205" s="24">
        <v>8.6206896551724102E-2</v>
      </c>
      <c r="X205" s="24">
        <v>2.4137931034482802</v>
      </c>
      <c r="AA205" s="24">
        <v>53.103448275862107</v>
      </c>
      <c r="AK205" s="24">
        <v>0.51724137931034497</v>
      </c>
      <c r="AL205" s="24">
        <v>12.758620689655199</v>
      </c>
      <c r="AQ205" s="24">
        <v>1.2931034482758599</v>
      </c>
      <c r="AT205" s="24">
        <v>0.431034482758621</v>
      </c>
      <c r="AV205" s="24">
        <v>19.6551724137931</v>
      </c>
      <c r="AW205" s="24">
        <v>0.25862068965517204</v>
      </c>
      <c r="BB205" s="24">
        <v>1.72413793103448</v>
      </c>
      <c r="BD205" s="24">
        <v>8.6206896551724102E-2</v>
      </c>
      <c r="BH205" s="24">
        <v>2.7586206896551699</v>
      </c>
      <c r="BJ205" s="24">
        <v>8.6206896551724102E-2</v>
      </c>
      <c r="BP205" s="24">
        <v>0.51724137931034497</v>
      </c>
    </row>
    <row r="206" spans="1:68" x14ac:dyDescent="0.2">
      <c r="A206" s="24" t="s">
        <v>369</v>
      </c>
      <c r="B206" s="24">
        <v>-0.22</v>
      </c>
      <c r="C206" s="24">
        <v>58.14</v>
      </c>
      <c r="D206" s="24" t="s">
        <v>165</v>
      </c>
      <c r="E206" s="24">
        <f t="shared" si="3"/>
        <v>100.00000000000006</v>
      </c>
      <c r="G206" s="24">
        <v>0.18203883495145601</v>
      </c>
      <c r="H206" s="24">
        <v>3.09466019417476</v>
      </c>
      <c r="M206" s="24">
        <v>0.242718446601942</v>
      </c>
      <c r="X206" s="24">
        <v>1.94174757281553</v>
      </c>
      <c r="AA206" s="24">
        <v>55.885922330097102</v>
      </c>
      <c r="AK206" s="24">
        <v>0.42475728155339798</v>
      </c>
      <c r="AL206" s="24">
        <v>11.4077669902913</v>
      </c>
      <c r="AQ206" s="24">
        <v>1.6383495145631102</v>
      </c>
      <c r="AT206" s="24">
        <v>0.54611650485436902</v>
      </c>
      <c r="AV206" s="24">
        <v>20.8131067961165</v>
      </c>
      <c r="AW206" s="24">
        <v>0.36407766990291301</v>
      </c>
      <c r="BB206" s="24">
        <v>0.66747572815533995</v>
      </c>
      <c r="BD206" s="24">
        <v>6.0679611650485396E-2</v>
      </c>
      <c r="BH206" s="24">
        <v>2.3665048543689298</v>
      </c>
      <c r="BP206" s="24">
        <v>0.36407766990291301</v>
      </c>
    </row>
    <row r="207" spans="1:68" x14ac:dyDescent="0.2">
      <c r="A207" s="24" t="s">
        <v>370</v>
      </c>
      <c r="B207" s="24">
        <v>0.02</v>
      </c>
      <c r="C207" s="24">
        <v>58.22</v>
      </c>
      <c r="D207" s="24" t="s">
        <v>165</v>
      </c>
      <c r="E207" s="24">
        <f t="shared" si="3"/>
        <v>100.00000000000003</v>
      </c>
      <c r="G207" s="24">
        <v>0.25597269624573399</v>
      </c>
      <c r="H207" s="24">
        <v>2.3890784982935203</v>
      </c>
      <c r="M207" s="24">
        <v>0.25597269624573399</v>
      </c>
      <c r="X207" s="24">
        <v>1.1945392491467601</v>
      </c>
      <c r="AA207" s="24">
        <v>65.358361774743997</v>
      </c>
      <c r="AK207" s="24">
        <v>1.27986348122867</v>
      </c>
      <c r="AL207" s="24">
        <v>8.1911262798634787</v>
      </c>
      <c r="AQ207" s="24">
        <v>2.3890784982935203</v>
      </c>
      <c r="AT207" s="24">
        <v>0.76791808873720102</v>
      </c>
      <c r="AV207" s="24">
        <v>15.6143344709898</v>
      </c>
      <c r="AW207" s="24">
        <v>8.5324232081911297E-2</v>
      </c>
      <c r="BB207" s="24">
        <v>0.42662116040955606</v>
      </c>
      <c r="BH207" s="24">
        <v>1.6211604095563099</v>
      </c>
      <c r="BP207" s="24">
        <v>0.17064846416382301</v>
      </c>
    </row>
    <row r="208" spans="1:68" x14ac:dyDescent="0.2">
      <c r="A208" s="24" t="s">
        <v>371</v>
      </c>
      <c r="B208" s="24">
        <v>1.9</v>
      </c>
      <c r="C208" s="24">
        <v>57.12</v>
      </c>
      <c r="D208" s="24" t="s">
        <v>165</v>
      </c>
      <c r="E208" s="24">
        <f t="shared" si="3"/>
        <v>99.999999999999986</v>
      </c>
      <c r="H208" s="24">
        <v>18.181818181818201</v>
      </c>
      <c r="X208" s="24">
        <v>5.1136363636363598</v>
      </c>
      <c r="AA208" s="24">
        <v>32.386363636363598</v>
      </c>
      <c r="AK208" s="24">
        <v>0.56818181818181801</v>
      </c>
      <c r="AL208" s="24">
        <v>9.0909090909090899</v>
      </c>
      <c r="AV208" s="24">
        <v>33.522727272727295</v>
      </c>
      <c r="BH208" s="24">
        <v>0.56818181818181801</v>
      </c>
      <c r="BP208" s="24">
        <v>0.56818181818181801</v>
      </c>
    </row>
    <row r="209" spans="1:68" x14ac:dyDescent="0.2">
      <c r="A209" s="24" t="s">
        <v>372</v>
      </c>
      <c r="B209" s="24">
        <v>0.55000000000000004</v>
      </c>
      <c r="C209" s="24">
        <v>58.07</v>
      </c>
      <c r="D209" s="24" t="s">
        <v>165</v>
      </c>
      <c r="E209" s="24">
        <f t="shared" si="3"/>
        <v>100.00000000000013</v>
      </c>
      <c r="G209" s="24">
        <v>0.303951367781155</v>
      </c>
      <c r="H209" s="24">
        <v>4.1540020263424502</v>
      </c>
      <c r="M209" s="24">
        <v>0.50658561296859195</v>
      </c>
      <c r="X209" s="24">
        <v>0.50658561296859195</v>
      </c>
      <c r="AA209" s="24">
        <v>72.036474164133807</v>
      </c>
      <c r="AK209" s="24">
        <v>0.405268490374873</v>
      </c>
      <c r="AL209" s="24">
        <v>5.0658561296859199</v>
      </c>
      <c r="AQ209" s="24">
        <v>2.12765957446809</v>
      </c>
      <c r="AT209" s="24">
        <v>1.3171225937183402</v>
      </c>
      <c r="AV209" s="24">
        <v>12.4620060790274</v>
      </c>
      <c r="BB209" s="24">
        <v>0.81053698074974689</v>
      </c>
      <c r="BH209" s="24">
        <v>0.303951367781155</v>
      </c>
    </row>
    <row r="210" spans="1:68" x14ac:dyDescent="0.2">
      <c r="A210" s="24" t="s">
        <v>373</v>
      </c>
      <c r="B210" s="24">
        <v>1.73</v>
      </c>
      <c r="C210" s="24">
        <v>58.4</v>
      </c>
      <c r="D210" s="24" t="s">
        <v>165</v>
      </c>
      <c r="E210" s="24">
        <f t="shared" si="3"/>
        <v>99.999999999999929</v>
      </c>
      <c r="G210" s="24">
        <v>0.22123893805309697</v>
      </c>
      <c r="H210" s="24">
        <v>8.1858407079645996</v>
      </c>
      <c r="M210" s="24">
        <v>0.22123893805309697</v>
      </c>
      <c r="X210" s="24">
        <v>3.7610619469026503</v>
      </c>
      <c r="AA210" s="24">
        <v>46.681415929203503</v>
      </c>
      <c r="AH210" s="24">
        <v>0.66371681415929196</v>
      </c>
      <c r="AK210" s="24">
        <v>1.54867256637168</v>
      </c>
      <c r="AL210" s="24">
        <v>6.4159292035398199</v>
      </c>
      <c r="AQ210" s="24">
        <v>1.10619469026549</v>
      </c>
      <c r="AT210" s="24">
        <v>0.44247787610619504</v>
      </c>
      <c r="AV210" s="24">
        <v>24.778761061946902</v>
      </c>
      <c r="BB210" s="24">
        <v>1.9911504424778801</v>
      </c>
      <c r="BH210" s="24">
        <v>1.54867256637168</v>
      </c>
      <c r="BI210" s="24">
        <v>0.22123893805309697</v>
      </c>
      <c r="BP210" s="24">
        <v>2.2123893805309698</v>
      </c>
    </row>
    <row r="211" spans="1:68" x14ac:dyDescent="0.2">
      <c r="A211" s="24" t="s">
        <v>374</v>
      </c>
      <c r="B211" s="24">
        <v>4.2300000000000004</v>
      </c>
      <c r="C211" s="24">
        <v>58.69</v>
      </c>
      <c r="D211" s="24" t="s">
        <v>165</v>
      </c>
      <c r="E211" s="24">
        <f t="shared" si="3"/>
        <v>99.999999999999972</v>
      </c>
      <c r="H211" s="24">
        <v>3.0082987551867197</v>
      </c>
      <c r="M211" s="24">
        <v>0.20746887966805</v>
      </c>
      <c r="V211" s="24">
        <v>0.20746887966805</v>
      </c>
      <c r="X211" s="24">
        <v>2.17842323651452</v>
      </c>
      <c r="AA211" s="24">
        <v>70.539419087136906</v>
      </c>
      <c r="AC211" s="24">
        <v>0.4149377593361</v>
      </c>
      <c r="AK211" s="24">
        <v>0.4149377593361</v>
      </c>
      <c r="AL211" s="24">
        <v>1.8672199170124499</v>
      </c>
      <c r="AO211" s="24">
        <v>0.20746887966805</v>
      </c>
      <c r="AP211" s="24">
        <v>0.20746887966805</v>
      </c>
      <c r="AQ211" s="24">
        <v>1.14107883817427</v>
      </c>
      <c r="AT211" s="24">
        <v>0.20746887966805</v>
      </c>
      <c r="AV211" s="24">
        <v>16.286307053941901</v>
      </c>
      <c r="BB211" s="24">
        <v>2.6970954356846502</v>
      </c>
      <c r="BH211" s="24">
        <v>0.31120331950207503</v>
      </c>
      <c r="BI211" s="24">
        <v>0.103734439834025</v>
      </c>
    </row>
    <row r="212" spans="1:68" x14ac:dyDescent="0.2">
      <c r="A212" s="24" t="s">
        <v>375</v>
      </c>
      <c r="B212" s="24">
        <v>4.8499999999999996</v>
      </c>
      <c r="C212" s="24">
        <v>58.76</v>
      </c>
      <c r="D212" s="24" t="s">
        <v>165</v>
      </c>
      <c r="E212" s="24">
        <f t="shared" si="3"/>
        <v>100</v>
      </c>
      <c r="H212" s="24">
        <v>2.0408163265306101</v>
      </c>
      <c r="M212" s="24">
        <v>0.20408163265306101</v>
      </c>
      <c r="V212" s="24">
        <v>0.20408163265306101</v>
      </c>
      <c r="X212" s="24">
        <v>1.4285714285714302</v>
      </c>
      <c r="AA212" s="24">
        <v>44.8979591836735</v>
      </c>
      <c r="AG212" s="24">
        <v>0.20408163265306101</v>
      </c>
      <c r="AK212" s="24">
        <v>0.40816326530612201</v>
      </c>
      <c r="AL212" s="24">
        <v>3.06122448979592</v>
      </c>
      <c r="AQ212" s="24">
        <v>0.40816326530612201</v>
      </c>
      <c r="AT212" s="24">
        <v>0.40816326530612201</v>
      </c>
      <c r="AV212" s="24">
        <v>42.448979591836704</v>
      </c>
      <c r="AW212" s="24">
        <v>0.40816326530612201</v>
      </c>
      <c r="BB212" s="24">
        <v>2.8571428571428603</v>
      </c>
      <c r="BF212" s="24">
        <v>0.20408163265306101</v>
      </c>
      <c r="BH212" s="24">
        <v>0.40816326530612201</v>
      </c>
      <c r="BP212" s="24">
        <v>0.40816326530612201</v>
      </c>
    </row>
    <row r="213" spans="1:68" x14ac:dyDescent="0.2">
      <c r="A213" s="24" t="s">
        <v>376</v>
      </c>
      <c r="B213" s="24">
        <v>-74.319999999999993</v>
      </c>
      <c r="C213" s="24">
        <v>77.27</v>
      </c>
      <c r="D213" s="24" t="s">
        <v>165</v>
      </c>
      <c r="E213" s="24">
        <f t="shared" si="3"/>
        <v>99.999999999999915</v>
      </c>
      <c r="M213" s="24">
        <v>1.4563106796116501</v>
      </c>
      <c r="AA213" s="24">
        <v>3.3980582524271803</v>
      </c>
      <c r="AK213" s="24">
        <v>1.94174757281553</v>
      </c>
      <c r="AV213" s="24">
        <v>0.485436893203883</v>
      </c>
      <c r="AX213" s="24">
        <v>22.330097087378601</v>
      </c>
      <c r="AY213" s="24">
        <v>3.3980582524271803</v>
      </c>
      <c r="BB213" s="24">
        <v>66.990291262135898</v>
      </c>
    </row>
    <row r="214" spans="1:68" x14ac:dyDescent="0.2">
      <c r="A214" s="24" t="s">
        <v>377</v>
      </c>
      <c r="B214" s="24">
        <v>-71.849999999999994</v>
      </c>
      <c r="C214" s="24">
        <v>76.8</v>
      </c>
      <c r="D214" s="24" t="s">
        <v>165</v>
      </c>
      <c r="E214" s="24">
        <f t="shared" si="3"/>
        <v>100</v>
      </c>
      <c r="M214" s="24">
        <v>3.5</v>
      </c>
      <c r="AA214" s="24">
        <v>25</v>
      </c>
      <c r="AK214" s="24">
        <v>5</v>
      </c>
      <c r="AV214" s="24">
        <v>3.5</v>
      </c>
      <c r="AX214" s="24">
        <v>27.5</v>
      </c>
      <c r="AY214" s="24">
        <v>1.5</v>
      </c>
      <c r="BB214" s="24">
        <v>34</v>
      </c>
    </row>
    <row r="215" spans="1:68" x14ac:dyDescent="0.2">
      <c r="A215" s="24" t="s">
        <v>378</v>
      </c>
      <c r="B215" s="24">
        <v>-62.79</v>
      </c>
      <c r="C215" s="24">
        <v>43.83</v>
      </c>
      <c r="D215" s="24" t="s">
        <v>165</v>
      </c>
      <c r="E215" s="24">
        <f t="shared" si="3"/>
        <v>99.999999999999929</v>
      </c>
      <c r="H215" s="24">
        <v>2.4948024948025003</v>
      </c>
      <c r="K215" s="24">
        <v>0.207900207900208</v>
      </c>
      <c r="O215" s="24">
        <v>0.207900207900208</v>
      </c>
      <c r="P215" s="24">
        <v>1.03950103950104</v>
      </c>
      <c r="X215" s="24">
        <v>4.15800415800416</v>
      </c>
      <c r="AA215" s="24">
        <v>21.205821205821202</v>
      </c>
      <c r="AK215" s="24">
        <v>1.6632016632016602</v>
      </c>
      <c r="AL215" s="24">
        <v>3.5343035343035298</v>
      </c>
      <c r="AQ215" s="24">
        <v>2.07900207900208</v>
      </c>
      <c r="AT215" s="24">
        <v>1.2474012474012501</v>
      </c>
      <c r="AV215" s="24">
        <v>19.542619542619498</v>
      </c>
      <c r="AW215" s="24">
        <v>0.83160083160083198</v>
      </c>
      <c r="AX215" s="24">
        <v>0.62370062370062396</v>
      </c>
      <c r="BB215" s="24">
        <v>40.332640332640302</v>
      </c>
      <c r="BH215" s="24">
        <v>0.83160083160083198</v>
      </c>
    </row>
    <row r="216" spans="1:68" x14ac:dyDescent="0.2">
      <c r="A216" s="24" t="s">
        <v>379</v>
      </c>
      <c r="B216" s="24">
        <v>-62.81</v>
      </c>
      <c r="C216" s="24">
        <v>43.83</v>
      </c>
      <c r="D216" s="24" t="s">
        <v>165</v>
      </c>
      <c r="E216" s="24">
        <f t="shared" si="3"/>
        <v>100</v>
      </c>
      <c r="H216" s="24">
        <v>0.99502487562189101</v>
      </c>
      <c r="K216" s="24">
        <v>0.74626865671641807</v>
      </c>
      <c r="O216" s="24">
        <v>0.49751243781094495</v>
      </c>
      <c r="P216" s="24">
        <v>3.4825870646766197</v>
      </c>
      <c r="X216" s="24">
        <v>3.7313432835820897</v>
      </c>
      <c r="AA216" s="24">
        <v>34.5771144278607</v>
      </c>
      <c r="AH216" s="24">
        <v>0.74626865671641807</v>
      </c>
      <c r="AK216" s="24">
        <v>1.24378109452736</v>
      </c>
      <c r="AL216" s="24">
        <v>4.7263681592039806</v>
      </c>
      <c r="AQ216" s="24">
        <v>0.99502487562189101</v>
      </c>
      <c r="AT216" s="24">
        <v>1.7412935323383099</v>
      </c>
      <c r="AV216" s="24">
        <v>12.686567164179099</v>
      </c>
      <c r="AW216" s="24">
        <v>0.49751243781094495</v>
      </c>
      <c r="AX216" s="24">
        <v>0.99502487562189101</v>
      </c>
      <c r="AY216" s="24">
        <v>0.248756218905473</v>
      </c>
      <c r="BB216" s="24">
        <v>31.840796019900502</v>
      </c>
      <c r="BH216" s="24">
        <v>0.248756218905473</v>
      </c>
    </row>
    <row r="217" spans="1:68" x14ac:dyDescent="0.2">
      <c r="A217" s="24" t="s">
        <v>380</v>
      </c>
      <c r="B217" s="24">
        <v>-62.8</v>
      </c>
      <c r="C217" s="24">
        <v>43.83</v>
      </c>
      <c r="D217" s="24" t="s">
        <v>165</v>
      </c>
      <c r="E217" s="24">
        <f t="shared" si="3"/>
        <v>100.00000000000006</v>
      </c>
      <c r="H217" s="24">
        <v>1.20192307692308</v>
      </c>
      <c r="O217" s="24">
        <v>0.480769230769231</v>
      </c>
      <c r="P217" s="24">
        <v>2.4038461538461502</v>
      </c>
      <c r="X217" s="24">
        <v>2.4038461538461502</v>
      </c>
      <c r="AA217" s="24">
        <v>33.653846153846203</v>
      </c>
      <c r="AK217" s="24">
        <v>0.96153846153846101</v>
      </c>
      <c r="AL217" s="24">
        <v>4.0865384615384599</v>
      </c>
      <c r="AQ217" s="24">
        <v>3.3653846153846203</v>
      </c>
      <c r="AT217" s="24">
        <v>0.24038461538461503</v>
      </c>
      <c r="AV217" s="24">
        <v>13.942307692307699</v>
      </c>
      <c r="AW217" s="24">
        <v>0.480769230769231</v>
      </c>
      <c r="AX217" s="24">
        <v>0.480769230769231</v>
      </c>
      <c r="BB217" s="24">
        <v>35.817307692307701</v>
      </c>
      <c r="BH217" s="24">
        <v>0.480769230769231</v>
      </c>
    </row>
    <row r="218" spans="1:68" x14ac:dyDescent="0.2">
      <c r="A218" s="24" t="s">
        <v>381</v>
      </c>
      <c r="B218" s="24">
        <v>-61.76</v>
      </c>
      <c r="C218" s="24">
        <v>42.88</v>
      </c>
      <c r="D218" s="24" t="s">
        <v>165</v>
      </c>
      <c r="E218" s="24">
        <f t="shared" si="3"/>
        <v>100</v>
      </c>
      <c r="O218" s="24">
        <v>1.16959064327485</v>
      </c>
      <c r="P218" s="24">
        <v>0.58479532163742698</v>
      </c>
      <c r="X218" s="24">
        <v>1.7543859649122802</v>
      </c>
      <c r="AA218" s="24">
        <v>6.4327485380116993</v>
      </c>
      <c r="AK218" s="24">
        <v>0.58479532163742698</v>
      </c>
      <c r="AL218" s="24">
        <v>4.6783625730994105</v>
      </c>
      <c r="AQ218" s="24">
        <v>2.3391812865497101</v>
      </c>
      <c r="AV218" s="24">
        <v>3.5087719298245603</v>
      </c>
      <c r="AX218" s="24">
        <v>1.7543859649122802</v>
      </c>
      <c r="AY218" s="24">
        <v>0.58479532163742698</v>
      </c>
      <c r="BB218" s="24">
        <v>71.345029239766092</v>
      </c>
      <c r="BH218" s="24">
        <v>5.2631578947368407</v>
      </c>
    </row>
    <row r="219" spans="1:68" x14ac:dyDescent="0.2">
      <c r="A219" s="24" t="s">
        <v>382</v>
      </c>
      <c r="B219" s="24">
        <v>-61.75</v>
      </c>
      <c r="C219" s="24">
        <v>42.89</v>
      </c>
      <c r="D219" s="24" t="s">
        <v>165</v>
      </c>
      <c r="E219" s="24">
        <f t="shared" si="3"/>
        <v>99.999999999999972</v>
      </c>
      <c r="H219" s="24">
        <v>4.5454545454545503</v>
      </c>
      <c r="K219" s="24">
        <v>0.189393939393939</v>
      </c>
      <c r="O219" s="24">
        <v>3.0303030303030303</v>
      </c>
      <c r="P219" s="24">
        <v>0.94696969696969702</v>
      </c>
      <c r="X219" s="24">
        <v>3.59848484848485</v>
      </c>
      <c r="AA219" s="24">
        <v>53.030303030303003</v>
      </c>
      <c r="AK219" s="24">
        <v>0.94696969696969702</v>
      </c>
      <c r="AL219" s="24">
        <v>6.25</v>
      </c>
      <c r="AQ219" s="24">
        <v>5.3030303030303001</v>
      </c>
      <c r="AT219" s="24">
        <v>0.56818181818181801</v>
      </c>
      <c r="AV219" s="24">
        <v>10.0378787878788</v>
      </c>
      <c r="AW219" s="24">
        <v>0.56818181818181801</v>
      </c>
      <c r="AX219" s="24">
        <v>0.37878787878787901</v>
      </c>
      <c r="BB219" s="24">
        <v>9.4696969696969706</v>
      </c>
      <c r="BH219" s="24">
        <v>1.13636363636364</v>
      </c>
    </row>
    <row r="220" spans="1:68" x14ac:dyDescent="0.2">
      <c r="A220" s="24" t="s">
        <v>383</v>
      </c>
      <c r="B220" s="24">
        <v>-62.63</v>
      </c>
      <c r="C220" s="24">
        <v>43.65</v>
      </c>
      <c r="D220" s="24" t="s">
        <v>165</v>
      </c>
      <c r="E220" s="24">
        <f t="shared" si="3"/>
        <v>100.00000000000006</v>
      </c>
      <c r="H220" s="24">
        <v>4.2031523642731994</v>
      </c>
      <c r="O220" s="24">
        <v>0.52539404553415103</v>
      </c>
      <c r="P220" s="24">
        <v>1.4010507880910699</v>
      </c>
      <c r="Q220" s="24">
        <v>0.17513134851138401</v>
      </c>
      <c r="V220" s="24">
        <v>0.17513134851138401</v>
      </c>
      <c r="X220" s="24">
        <v>2.4518388791593702</v>
      </c>
      <c r="AA220" s="24">
        <v>53.765323992994794</v>
      </c>
      <c r="AK220" s="24">
        <v>1.4010507880910699</v>
      </c>
      <c r="AL220" s="24">
        <v>5.0788091068301195</v>
      </c>
      <c r="AQ220" s="24">
        <v>1.7513134851138399</v>
      </c>
      <c r="AV220" s="24">
        <v>22.4168126094571</v>
      </c>
      <c r="AW220" s="24">
        <v>0.52539404553415103</v>
      </c>
      <c r="BB220" s="24">
        <v>4.9036777583187403</v>
      </c>
      <c r="BH220" s="24">
        <v>1.22591943957968</v>
      </c>
    </row>
    <row r="221" spans="1:68" x14ac:dyDescent="0.2">
      <c r="A221" s="24" t="s">
        <v>384</v>
      </c>
      <c r="B221" s="24">
        <v>-10.31</v>
      </c>
      <c r="C221" s="24">
        <v>37.75</v>
      </c>
      <c r="D221" s="24" t="s">
        <v>165</v>
      </c>
      <c r="E221" s="24">
        <f t="shared" si="3"/>
        <v>99.999999999999972</v>
      </c>
      <c r="K221" s="24">
        <v>1.3888888888888899</v>
      </c>
      <c r="N221" s="24">
        <v>1.3888888888888899</v>
      </c>
      <c r="O221" s="24">
        <v>2.7777777777777799</v>
      </c>
      <c r="V221" s="24">
        <v>59.722222222222193</v>
      </c>
      <c r="AA221" s="24">
        <v>9.0277777777777803</v>
      </c>
      <c r="AG221" s="24">
        <v>2.0833333333333299</v>
      </c>
      <c r="AJ221" s="24">
        <v>2.0833333333333299</v>
      </c>
      <c r="AL221" s="24">
        <v>2.0833333333333299</v>
      </c>
      <c r="AM221" s="24">
        <v>2.7777777777777799</v>
      </c>
      <c r="AP221" s="24">
        <v>1.3888888888888899</v>
      </c>
      <c r="AQ221" s="24">
        <v>4.8611111111111098</v>
      </c>
      <c r="AT221" s="24">
        <v>7.6388888888888902</v>
      </c>
      <c r="BB221" s="24">
        <v>0.69444444444444398</v>
      </c>
      <c r="BD221" s="24">
        <v>1.3888888888888899</v>
      </c>
      <c r="BF221" s="24">
        <v>0.69444444444444398</v>
      </c>
    </row>
    <row r="222" spans="1:68" x14ac:dyDescent="0.2">
      <c r="A222" s="24" t="s">
        <v>385</v>
      </c>
      <c r="B222" s="24">
        <v>-9.49</v>
      </c>
      <c r="C222" s="24">
        <v>37.880000000000003</v>
      </c>
      <c r="D222" s="24" t="s">
        <v>165</v>
      </c>
      <c r="E222" s="24">
        <f t="shared" si="3"/>
        <v>100</v>
      </c>
      <c r="K222" s="24">
        <v>0.480769230769231</v>
      </c>
      <c r="N222" s="24">
        <v>0.72115384615384603</v>
      </c>
      <c r="O222" s="24">
        <v>0.480769230769231</v>
      </c>
      <c r="Q222" s="24">
        <v>0.480769230769231</v>
      </c>
      <c r="V222" s="24">
        <v>66.586538461538495</v>
      </c>
      <c r="X222" s="24">
        <v>0.96153846153846101</v>
      </c>
      <c r="AA222" s="24">
        <v>7.4519230769230802</v>
      </c>
      <c r="AG222" s="24">
        <v>0.24038461538461503</v>
      </c>
      <c r="AH222" s="24">
        <v>0.480769230769231</v>
      </c>
      <c r="AJ222" s="24">
        <v>0.72115384615384603</v>
      </c>
      <c r="AK222" s="24">
        <v>0.24038461538461503</v>
      </c>
      <c r="AL222" s="24">
        <v>2.4038461538461502</v>
      </c>
      <c r="AM222" s="24">
        <v>2.1634615384615401</v>
      </c>
      <c r="AO222" s="24">
        <v>1.9230769230769202</v>
      </c>
      <c r="AP222" s="24">
        <v>0.96153846153846101</v>
      </c>
      <c r="AQ222" s="24">
        <v>2.6442307692307701</v>
      </c>
      <c r="AT222" s="24">
        <v>4.8076923076923102</v>
      </c>
      <c r="BB222" s="24">
        <v>4.8076923076923102</v>
      </c>
      <c r="BE222" s="24">
        <v>0.480769230769231</v>
      </c>
      <c r="BF222" s="24">
        <v>0.480769230769231</v>
      </c>
      <c r="BH222" s="24">
        <v>0.480769230769231</v>
      </c>
    </row>
    <row r="223" spans="1:68" x14ac:dyDescent="0.2">
      <c r="A223" s="24" t="s">
        <v>386</v>
      </c>
      <c r="B223" s="24">
        <v>-9.9499999999999993</v>
      </c>
      <c r="C223" s="24">
        <v>37.869999999999997</v>
      </c>
      <c r="D223" s="24" t="s">
        <v>165</v>
      </c>
      <c r="E223" s="24">
        <f t="shared" si="3"/>
        <v>99.999999999999957</v>
      </c>
      <c r="K223" s="24">
        <v>0.87336244541484709</v>
      </c>
      <c r="N223" s="24">
        <v>0.87336244541484709</v>
      </c>
      <c r="O223" s="24">
        <v>0.87336244541484709</v>
      </c>
      <c r="P223" s="24">
        <v>0.87336244541484709</v>
      </c>
      <c r="Q223" s="24">
        <v>0.87336244541484709</v>
      </c>
      <c r="V223" s="24">
        <v>63.318777292576399</v>
      </c>
      <c r="X223" s="24">
        <v>0.87336244541484709</v>
      </c>
      <c r="AA223" s="24">
        <v>10.9170305676856</v>
      </c>
      <c r="AC223" s="24">
        <v>0.43668122270742399</v>
      </c>
      <c r="AG223" s="24">
        <v>0.87336244541484709</v>
      </c>
      <c r="AJ223" s="24">
        <v>1.31004366812227</v>
      </c>
      <c r="AL223" s="24">
        <v>1.74672489082969</v>
      </c>
      <c r="AM223" s="24">
        <v>0.87336244541484709</v>
      </c>
      <c r="AN223" s="24">
        <v>0.43668122270742399</v>
      </c>
      <c r="AO223" s="24">
        <v>0.43668122270742399</v>
      </c>
      <c r="AQ223" s="24">
        <v>3.05676855895197</v>
      </c>
      <c r="AT223" s="24">
        <v>7.4235807860262</v>
      </c>
      <c r="AV223" s="24">
        <v>0.43668122270742399</v>
      </c>
      <c r="BB223" s="24">
        <v>2.1834061135371199</v>
      </c>
      <c r="BD223" s="24">
        <v>0.43668122270742399</v>
      </c>
      <c r="BE223" s="24">
        <v>0.87336244541484709</v>
      </c>
    </row>
    <row r="224" spans="1:68" x14ac:dyDescent="0.2">
      <c r="A224" s="24" t="s">
        <v>387</v>
      </c>
      <c r="B224" s="24">
        <v>0.61</v>
      </c>
      <c r="C224" s="24">
        <v>57.73</v>
      </c>
      <c r="D224" s="24" t="s">
        <v>165</v>
      </c>
      <c r="E224" s="24">
        <f t="shared" si="3"/>
        <v>100.00000000000009</v>
      </c>
      <c r="H224" s="24">
        <v>6.4989517819706508</v>
      </c>
      <c r="X224" s="24">
        <v>2.0964360587002102</v>
      </c>
      <c r="AA224" s="24">
        <v>45.073375262054498</v>
      </c>
      <c r="AK224" s="24">
        <v>1.0482180293501</v>
      </c>
      <c r="AL224" s="24">
        <v>15.513626834381601</v>
      </c>
      <c r="AQ224" s="24">
        <v>1.2578616352201299</v>
      </c>
      <c r="AT224" s="24">
        <v>1.6771488469601699</v>
      </c>
      <c r="AV224" s="24">
        <v>20.545073375262099</v>
      </c>
      <c r="BB224" s="24">
        <v>2.5157232704402501</v>
      </c>
      <c r="BH224" s="24">
        <v>3.3542976939203397</v>
      </c>
      <c r="BP224" s="24">
        <v>0.41928721174004202</v>
      </c>
    </row>
    <row r="225" spans="1:68" x14ac:dyDescent="0.2">
      <c r="A225" s="24" t="s">
        <v>388</v>
      </c>
      <c r="B225" s="24">
        <v>-1.75</v>
      </c>
      <c r="C225" s="24">
        <v>57.07</v>
      </c>
      <c r="D225" s="24" t="s">
        <v>165</v>
      </c>
      <c r="E225" s="24">
        <f t="shared" si="3"/>
        <v>100.00000000000006</v>
      </c>
      <c r="H225" s="24">
        <v>6.4432989690721696</v>
      </c>
      <c r="X225" s="24">
        <v>0.51546391752577292</v>
      </c>
      <c r="AA225" s="24">
        <v>23.7113402061856</v>
      </c>
      <c r="AH225" s="24">
        <v>1.28865979381443</v>
      </c>
      <c r="AK225" s="24">
        <v>0.77319587628865993</v>
      </c>
      <c r="AL225" s="24">
        <v>17.783505154639201</v>
      </c>
      <c r="AP225" s="24">
        <v>0.25773195876288701</v>
      </c>
      <c r="AT225" s="24">
        <v>3.0927835051546397</v>
      </c>
      <c r="AV225" s="24">
        <v>38.659793814433002</v>
      </c>
      <c r="BB225" s="24">
        <v>2.8350515463917501</v>
      </c>
      <c r="BH225" s="24">
        <v>2.5773195876288701</v>
      </c>
      <c r="BP225" s="24">
        <v>2.0618556701030899</v>
      </c>
    </row>
    <row r="226" spans="1:68" x14ac:dyDescent="0.2">
      <c r="A226" s="24" t="s">
        <v>389</v>
      </c>
      <c r="B226" s="24">
        <v>9.01</v>
      </c>
      <c r="C226" s="24">
        <v>57.85</v>
      </c>
      <c r="D226" s="24" t="s">
        <v>165</v>
      </c>
      <c r="E226" s="24">
        <f t="shared" si="3"/>
        <v>100</v>
      </c>
      <c r="G226" s="24">
        <v>0.55865921787709494</v>
      </c>
      <c r="H226" s="24">
        <v>3.6312849162011198</v>
      </c>
      <c r="V226" s="24">
        <v>0.55865921787709494</v>
      </c>
      <c r="X226" s="24">
        <v>1.1173184357541899</v>
      </c>
      <c r="AA226" s="24">
        <v>35.195530726256997</v>
      </c>
      <c r="AH226" s="24">
        <v>0.27932960893854697</v>
      </c>
      <c r="AK226" s="24">
        <v>2.5139664804469302</v>
      </c>
      <c r="AL226" s="24">
        <v>3.6312849162011198</v>
      </c>
      <c r="AQ226" s="24">
        <v>3.0726256983240203</v>
      </c>
      <c r="AT226" s="24">
        <v>1.9553072625698298</v>
      </c>
      <c r="AV226" s="24">
        <v>35.474860335195501</v>
      </c>
      <c r="AW226" s="24">
        <v>0.27932960893854697</v>
      </c>
      <c r="BB226" s="24">
        <v>7.8212290502793298</v>
      </c>
      <c r="BD226" s="24">
        <v>0.55865921787709494</v>
      </c>
      <c r="BF226" s="24">
        <v>0.83798882681564213</v>
      </c>
      <c r="BG226" s="24">
        <v>0.27932960893854697</v>
      </c>
      <c r="BH226" s="24">
        <v>1.6759776536312798</v>
      </c>
      <c r="BP226" s="24">
        <v>0.55865921787709494</v>
      </c>
    </row>
    <row r="227" spans="1:68" x14ac:dyDescent="0.2">
      <c r="A227" s="24" t="s">
        <v>390</v>
      </c>
      <c r="B227" s="24">
        <v>8.33</v>
      </c>
      <c r="C227" s="24">
        <v>57.61</v>
      </c>
      <c r="D227" s="24" t="s">
        <v>165</v>
      </c>
      <c r="E227" s="24">
        <f t="shared" si="3"/>
        <v>99.999999999999986</v>
      </c>
      <c r="H227" s="24">
        <v>2.36220472440945</v>
      </c>
      <c r="V227" s="24">
        <v>1.0498687664042001</v>
      </c>
      <c r="AA227" s="24">
        <v>33.3333333333333</v>
      </c>
      <c r="AH227" s="24">
        <v>0.26246719160105003</v>
      </c>
      <c r="AK227" s="24">
        <v>1.8372703412073499</v>
      </c>
      <c r="AL227" s="24">
        <v>7.611548556430451</v>
      </c>
      <c r="AQ227" s="24">
        <v>2.8871391076115502</v>
      </c>
      <c r="AT227" s="24">
        <v>1.8372703412073499</v>
      </c>
      <c r="AV227" s="24">
        <v>37.270341207349098</v>
      </c>
      <c r="AW227" s="24">
        <v>1.0498687664042001</v>
      </c>
      <c r="BB227" s="24">
        <v>8.6614173228346498</v>
      </c>
      <c r="BD227" s="24">
        <v>0.26246719160105003</v>
      </c>
      <c r="BH227" s="24">
        <v>1.0498687664042001</v>
      </c>
      <c r="BJ227" s="24">
        <v>0.26246719160105003</v>
      </c>
      <c r="BO227" s="24">
        <v>0.26246719160105003</v>
      </c>
    </row>
    <row r="228" spans="1:68" x14ac:dyDescent="0.2">
      <c r="A228" s="24" t="s">
        <v>391</v>
      </c>
      <c r="B228" s="24">
        <v>-7.12</v>
      </c>
      <c r="C228" s="24">
        <v>66.989999999999995</v>
      </c>
      <c r="D228" s="24" t="s">
        <v>165</v>
      </c>
      <c r="E228" s="24">
        <f t="shared" si="3"/>
        <v>100.00000000000006</v>
      </c>
      <c r="G228" s="24">
        <v>0.17361111111111099</v>
      </c>
      <c r="H228" s="24">
        <v>1.2152777777777799</v>
      </c>
      <c r="M228" s="24">
        <v>0.69444444444444398</v>
      </c>
      <c r="X228" s="24">
        <v>16.4930555555556</v>
      </c>
      <c r="AA228" s="24">
        <v>64.4097222222222</v>
      </c>
      <c r="AK228" s="24">
        <v>0.86805555555555602</v>
      </c>
      <c r="AT228" s="24">
        <v>1.5625</v>
      </c>
      <c r="AV228" s="24">
        <v>5.7291666666666696</v>
      </c>
      <c r="AX228" s="24">
        <v>0.34722222222222199</v>
      </c>
      <c r="BB228" s="24">
        <v>5.5555555555555598</v>
      </c>
      <c r="BH228" s="24">
        <v>1.0416666666666701</v>
      </c>
      <c r="BJ228" s="24">
        <v>1.2152777777777799</v>
      </c>
      <c r="BP228" s="24">
        <v>0.69444444444444398</v>
      </c>
    </row>
    <row r="229" spans="1:68" x14ac:dyDescent="0.2">
      <c r="A229" s="24" t="s">
        <v>392</v>
      </c>
      <c r="B229" s="24">
        <v>-3.64</v>
      </c>
      <c r="C229" s="24">
        <v>68.3</v>
      </c>
      <c r="D229" s="24" t="s">
        <v>165</v>
      </c>
      <c r="E229" s="24">
        <f t="shared" si="3"/>
        <v>100.00000000000004</v>
      </c>
      <c r="G229" s="24">
        <v>0.15128593040847199</v>
      </c>
      <c r="H229" s="24">
        <v>0.15128593040847199</v>
      </c>
      <c r="M229" s="24">
        <v>0.60514372163388797</v>
      </c>
      <c r="X229" s="24">
        <v>6.6565809379727696</v>
      </c>
      <c r="AA229" s="24">
        <v>85.627836611195193</v>
      </c>
      <c r="AK229" s="24">
        <v>0.45385779122541603</v>
      </c>
      <c r="AQ229" s="24">
        <v>0.15128593040847199</v>
      </c>
      <c r="AT229" s="24">
        <v>0.45385779122541603</v>
      </c>
      <c r="AV229" s="24">
        <v>2.7231467473525002</v>
      </c>
      <c r="AX229" s="24">
        <v>0.15128593040847199</v>
      </c>
      <c r="BB229" s="24">
        <v>2.4205748865355501</v>
      </c>
      <c r="BJ229" s="24">
        <v>0.30257186081694398</v>
      </c>
      <c r="BP229" s="24">
        <v>0.15128593040847199</v>
      </c>
    </row>
    <row r="230" spans="1:68" x14ac:dyDescent="0.2">
      <c r="A230" s="24" t="s">
        <v>393</v>
      </c>
      <c r="B230" s="24">
        <v>-8.67</v>
      </c>
      <c r="C230" s="24">
        <v>69.37</v>
      </c>
      <c r="D230" s="24" t="s">
        <v>165</v>
      </c>
      <c r="E230" s="24">
        <f t="shared" si="3"/>
        <v>99.999999999999972</v>
      </c>
      <c r="M230" s="24">
        <v>4.6296296296296298</v>
      </c>
      <c r="X230" s="24">
        <v>18.8888888888889</v>
      </c>
      <c r="AA230" s="24">
        <v>74.4444444444444</v>
      </c>
      <c r="AK230" s="24">
        <v>0.18518518518518501</v>
      </c>
      <c r="AV230" s="24">
        <v>0.37037037037037002</v>
      </c>
      <c r="BB230" s="24">
        <v>1.4814814814814801</v>
      </c>
    </row>
    <row r="231" spans="1:68" x14ac:dyDescent="0.2">
      <c r="A231" s="24" t="s">
        <v>394</v>
      </c>
      <c r="B231" s="24">
        <v>-12.92</v>
      </c>
      <c r="C231" s="24">
        <v>69.41</v>
      </c>
      <c r="D231" s="24" t="s">
        <v>165</v>
      </c>
      <c r="E231" s="24">
        <f t="shared" si="3"/>
        <v>100.00000000000003</v>
      </c>
      <c r="M231" s="24">
        <v>19.1891891891892</v>
      </c>
      <c r="X231" s="24">
        <v>41.081081081081102</v>
      </c>
      <c r="AA231" s="24">
        <v>32.4324324324324</v>
      </c>
      <c r="AK231" s="24">
        <v>0.27027027027027001</v>
      </c>
      <c r="AT231" s="24">
        <v>0.54054054054054101</v>
      </c>
      <c r="AV231" s="24">
        <v>1.08108108108108</v>
      </c>
      <c r="AX231" s="24">
        <v>0.27027027027027001</v>
      </c>
      <c r="BB231" s="24">
        <v>5.1351351351351395</v>
      </c>
    </row>
    <row r="232" spans="1:68" x14ac:dyDescent="0.2">
      <c r="A232" s="24" t="s">
        <v>395</v>
      </c>
      <c r="B232" s="24">
        <v>-21.11</v>
      </c>
      <c r="C232" s="24">
        <v>70</v>
      </c>
      <c r="D232" s="24" t="s">
        <v>165</v>
      </c>
      <c r="E232" s="24">
        <f t="shared" si="3"/>
        <v>99.999999999999943</v>
      </c>
      <c r="M232" s="24">
        <v>1.0309278350515501</v>
      </c>
      <c r="X232" s="24">
        <v>5.1546391752577296</v>
      </c>
      <c r="AA232" s="24">
        <v>4.46735395189003</v>
      </c>
      <c r="AK232" s="24">
        <v>1.0309278350515501</v>
      </c>
      <c r="AV232" s="24">
        <v>2.0618556701030899</v>
      </c>
      <c r="AX232" s="24">
        <v>60.824742268041199</v>
      </c>
      <c r="AY232" s="24">
        <v>0.68728522336769804</v>
      </c>
      <c r="BB232" s="24">
        <v>24.7422680412371</v>
      </c>
    </row>
    <row r="233" spans="1:68" x14ac:dyDescent="0.2">
      <c r="A233" s="24" t="s">
        <v>396</v>
      </c>
      <c r="B233" s="24">
        <v>8.7200000000000006</v>
      </c>
      <c r="C233" s="24">
        <v>78.010000000000005</v>
      </c>
      <c r="D233" s="24" t="s">
        <v>165</v>
      </c>
      <c r="E233" s="24">
        <f t="shared" si="3"/>
        <v>100.00000000000009</v>
      </c>
      <c r="H233" s="24">
        <v>0.35714285714285698</v>
      </c>
      <c r="M233" s="24">
        <v>1.3571428571428599</v>
      </c>
      <c r="X233" s="24">
        <v>10.071428571428601</v>
      </c>
      <c r="AA233" s="24">
        <v>68.357142857142904</v>
      </c>
      <c r="AK233" s="24">
        <v>2.8571428571428603</v>
      </c>
      <c r="AT233" s="24">
        <v>2</v>
      </c>
      <c r="AV233" s="24">
        <v>8.0714285714285694</v>
      </c>
      <c r="AX233" s="24">
        <v>5</v>
      </c>
      <c r="BB233" s="24">
        <v>1.8571428571428601</v>
      </c>
      <c r="BH233" s="24">
        <v>7.1428571428571397E-2</v>
      </c>
    </row>
    <row r="234" spans="1:68" x14ac:dyDescent="0.2">
      <c r="A234" s="24" t="s">
        <v>397</v>
      </c>
      <c r="B234" s="24">
        <v>6.69</v>
      </c>
      <c r="C234" s="24">
        <v>78</v>
      </c>
      <c r="D234" s="24" t="s">
        <v>165</v>
      </c>
      <c r="E234" s="24">
        <f t="shared" si="3"/>
        <v>99.999999999999972</v>
      </c>
      <c r="G234" s="24">
        <v>9.4073377234242708E-2</v>
      </c>
      <c r="H234" s="24">
        <v>0.188146754468485</v>
      </c>
      <c r="M234" s="24">
        <v>1.50517403574788</v>
      </c>
      <c r="X234" s="24">
        <v>8.7488240827845694</v>
      </c>
      <c r="AA234" s="24">
        <v>71.401693320790201</v>
      </c>
      <c r="AK234" s="24">
        <v>1.50517403574788</v>
      </c>
      <c r="AP234" s="24">
        <v>0.188146754468485</v>
      </c>
      <c r="AQ234" s="24">
        <v>9.4073377234242708E-2</v>
      </c>
      <c r="AT234" s="24">
        <v>1.8814675446848501</v>
      </c>
      <c r="AV234" s="24">
        <v>2.6340545625587999</v>
      </c>
      <c r="AX234" s="24">
        <v>8.5606773283160909</v>
      </c>
      <c r="AY234" s="24">
        <v>9.4073377234242708E-2</v>
      </c>
      <c r="BB234" s="24">
        <v>2.9162746942615199</v>
      </c>
      <c r="BH234" s="24">
        <v>9.4073377234242708E-2</v>
      </c>
      <c r="BJ234" s="24">
        <v>9.4073377234242708E-2</v>
      </c>
    </row>
    <row r="235" spans="1:68" x14ac:dyDescent="0.2">
      <c r="A235" s="24" t="s">
        <v>398</v>
      </c>
      <c r="B235" s="24">
        <v>2.4500000000000002</v>
      </c>
      <c r="C235" s="24">
        <v>77.989999999999995</v>
      </c>
      <c r="D235" s="24" t="s">
        <v>165</v>
      </c>
      <c r="E235" s="24">
        <f t="shared" si="3"/>
        <v>99.999999999999986</v>
      </c>
      <c r="G235" s="24">
        <v>0.24330900243309</v>
      </c>
      <c r="H235" s="24">
        <v>0.24330900243309</v>
      </c>
      <c r="M235" s="24">
        <v>10.462287104622899</v>
      </c>
      <c r="X235" s="24">
        <v>16.301703163017002</v>
      </c>
      <c r="AA235" s="24">
        <v>52.554744525547406</v>
      </c>
      <c r="AK235" s="24">
        <v>0.24330900243309</v>
      </c>
      <c r="AT235" s="24">
        <v>0.48661800486618001</v>
      </c>
      <c r="AV235" s="24">
        <v>0.72992700729926996</v>
      </c>
      <c r="AX235" s="24">
        <v>10.705596107056</v>
      </c>
      <c r="BB235" s="24">
        <v>8.0291970802919703</v>
      </c>
    </row>
    <row r="236" spans="1:68" x14ac:dyDescent="0.2">
      <c r="A236" s="24" t="s">
        <v>399</v>
      </c>
      <c r="B236" s="24">
        <v>-1.05</v>
      </c>
      <c r="C236" s="24">
        <v>78</v>
      </c>
      <c r="D236" s="24" t="s">
        <v>165</v>
      </c>
      <c r="E236" s="24">
        <f t="shared" si="3"/>
        <v>100.00000000000001</v>
      </c>
      <c r="H236" s="24">
        <v>0.133868808567604</v>
      </c>
      <c r="M236" s="24">
        <v>10.040160642570299</v>
      </c>
      <c r="X236" s="24">
        <v>16.867469879518101</v>
      </c>
      <c r="AA236" s="24">
        <v>53.949129852744292</v>
      </c>
      <c r="AK236" s="24">
        <v>1.47255689424364</v>
      </c>
      <c r="AT236" s="24">
        <v>0.80321285140562304</v>
      </c>
      <c r="AV236" s="24">
        <v>3.8821954484605099</v>
      </c>
      <c r="AX236" s="24">
        <v>7.7643908969210198</v>
      </c>
      <c r="BB236" s="24">
        <v>4.8192771084337398</v>
      </c>
      <c r="BJ236" s="24">
        <v>0.133868808567604</v>
      </c>
      <c r="BP236" s="24">
        <v>0.133868808567604</v>
      </c>
    </row>
    <row r="237" spans="1:68" x14ac:dyDescent="0.2">
      <c r="A237" s="24" t="s">
        <v>400</v>
      </c>
      <c r="B237" s="24">
        <v>-11.04</v>
      </c>
      <c r="C237" s="24">
        <v>78.62</v>
      </c>
      <c r="D237" s="24" t="s">
        <v>165</v>
      </c>
      <c r="E237" s="24">
        <f t="shared" si="3"/>
        <v>100.00000000000003</v>
      </c>
      <c r="M237" s="24">
        <v>0.27027027027027001</v>
      </c>
      <c r="X237" s="24">
        <v>0.27027027027027001</v>
      </c>
      <c r="AA237" s="24">
        <v>1.08108108108108</v>
      </c>
      <c r="AV237" s="24">
        <v>0.27027027027027001</v>
      </c>
      <c r="AX237" s="24">
        <v>58.3783783783784</v>
      </c>
      <c r="AY237" s="24">
        <v>0.54054054054054101</v>
      </c>
      <c r="BB237" s="24">
        <v>39.1891891891892</v>
      </c>
    </row>
    <row r="238" spans="1:68" x14ac:dyDescent="0.2">
      <c r="A238" s="24" t="s">
        <v>401</v>
      </c>
      <c r="B238" s="24">
        <v>-13.93</v>
      </c>
      <c r="C238" s="24">
        <v>78.989999999999995</v>
      </c>
      <c r="D238" s="24" t="s">
        <v>165</v>
      </c>
      <c r="E238" s="24">
        <f t="shared" si="3"/>
        <v>99.999999999999929</v>
      </c>
      <c r="H238" s="24">
        <v>0.65789473684210509</v>
      </c>
      <c r="AA238" s="24">
        <v>1.3157894736842102</v>
      </c>
      <c r="AX238" s="24">
        <v>28.289473684210499</v>
      </c>
      <c r="AY238" s="24">
        <v>2.6315789473684204</v>
      </c>
      <c r="BB238" s="24">
        <v>67.105263157894697</v>
      </c>
    </row>
    <row r="239" spans="1:68" x14ac:dyDescent="0.2">
      <c r="A239" s="24" t="s">
        <v>402</v>
      </c>
      <c r="B239" s="24">
        <v>-11.55</v>
      </c>
      <c r="C239" s="24">
        <v>80.02</v>
      </c>
      <c r="D239" s="24" t="s">
        <v>165</v>
      </c>
      <c r="E239" s="24">
        <f t="shared" si="3"/>
        <v>99.999999999999972</v>
      </c>
      <c r="AA239" s="24">
        <v>0.51546391752577292</v>
      </c>
      <c r="AX239" s="24">
        <v>60.824742268041199</v>
      </c>
      <c r="AY239" s="24">
        <v>5.6701030927835099</v>
      </c>
      <c r="BB239" s="24">
        <v>32.989690721649495</v>
      </c>
    </row>
    <row r="240" spans="1:68" x14ac:dyDescent="0.2">
      <c r="A240" s="24" t="s">
        <v>403</v>
      </c>
      <c r="B240" s="24">
        <v>-7.88</v>
      </c>
      <c r="C240" s="24">
        <v>79.98</v>
      </c>
      <c r="D240" s="24" t="s">
        <v>165</v>
      </c>
      <c r="E240" s="24">
        <f t="shared" si="3"/>
        <v>99.999999999999972</v>
      </c>
      <c r="X240" s="24">
        <v>0.52631578947368396</v>
      </c>
      <c r="AA240" s="24">
        <v>0.52631578947368396</v>
      </c>
      <c r="AV240" s="24">
        <v>0.26315789473684198</v>
      </c>
      <c r="AX240" s="24">
        <v>48.684210526315795</v>
      </c>
      <c r="AY240" s="24">
        <v>4.2105263157894699</v>
      </c>
      <c r="BB240" s="24">
        <v>45.789473684210499</v>
      </c>
    </row>
    <row r="241" spans="1:68" x14ac:dyDescent="0.2">
      <c r="A241" s="24" t="s">
        <v>404</v>
      </c>
      <c r="B241" s="24">
        <v>-4.83</v>
      </c>
      <c r="C241" s="24">
        <v>80.02</v>
      </c>
      <c r="D241" s="24" t="s">
        <v>165</v>
      </c>
      <c r="E241" s="24">
        <f t="shared" si="3"/>
        <v>100.00000000000001</v>
      </c>
      <c r="M241" s="24">
        <v>0.18248175182481802</v>
      </c>
      <c r="X241" s="24">
        <v>0.18248175182481802</v>
      </c>
      <c r="AA241" s="24">
        <v>0.36496350364963498</v>
      </c>
      <c r="AV241" s="24">
        <v>0.18248175182481802</v>
      </c>
      <c r="AX241" s="24">
        <v>64.416058394160601</v>
      </c>
      <c r="AY241" s="24">
        <v>8.5766423357664188</v>
      </c>
      <c r="BB241" s="24">
        <v>26.094890510948897</v>
      </c>
    </row>
    <row r="242" spans="1:68" x14ac:dyDescent="0.2">
      <c r="A242" s="24" t="s">
        <v>405</v>
      </c>
      <c r="B242" s="24">
        <v>7.79</v>
      </c>
      <c r="C242" s="24">
        <v>79.400000000000006</v>
      </c>
      <c r="D242" s="24" t="s">
        <v>165</v>
      </c>
      <c r="E242" s="24">
        <f t="shared" si="3"/>
        <v>100.00000000000004</v>
      </c>
      <c r="M242" s="24">
        <v>1.3953488372092999</v>
      </c>
      <c r="X242" s="24">
        <v>13.953488372093</v>
      </c>
      <c r="AA242" s="24">
        <v>51.860465116279101</v>
      </c>
      <c r="AK242" s="24">
        <v>1.16279069767442</v>
      </c>
      <c r="AT242" s="24">
        <v>1.3953488372092999</v>
      </c>
      <c r="AV242" s="24">
        <v>6.9767441860465098</v>
      </c>
      <c r="AX242" s="24">
        <v>12.093023255814</v>
      </c>
      <c r="AY242" s="24">
        <v>0.69767441860465096</v>
      </c>
      <c r="BB242" s="24">
        <v>9.3023255813953494</v>
      </c>
      <c r="BH242" s="24">
        <v>0.46511627906976705</v>
      </c>
      <c r="BJ242" s="24">
        <v>0.232558139534884</v>
      </c>
      <c r="BN242" s="24">
        <v>0.46511627906976705</v>
      </c>
    </row>
    <row r="243" spans="1:68" x14ac:dyDescent="0.2">
      <c r="A243" s="24" t="s">
        <v>406</v>
      </c>
      <c r="B243" s="24">
        <v>-3.01</v>
      </c>
      <c r="C243" s="24">
        <v>65.5</v>
      </c>
      <c r="D243" s="24" t="s">
        <v>165</v>
      </c>
      <c r="E243" s="24">
        <f t="shared" si="3"/>
        <v>100.00000000000006</v>
      </c>
      <c r="H243" s="24">
        <v>0.32154340836012901</v>
      </c>
      <c r="M243" s="24">
        <v>0.32154340836012901</v>
      </c>
      <c r="X243" s="24">
        <v>6.7524115755626992</v>
      </c>
      <c r="AA243" s="24">
        <v>87.138263665594906</v>
      </c>
      <c r="AT243" s="24">
        <v>0.64308681672025703</v>
      </c>
      <c r="AV243" s="24">
        <v>3.5369774919614203</v>
      </c>
      <c r="BB243" s="24">
        <v>0.64308681672025703</v>
      </c>
      <c r="BJ243" s="24">
        <v>0.32154340836012901</v>
      </c>
      <c r="BP243" s="24">
        <v>0.32154340836012901</v>
      </c>
    </row>
    <row r="244" spans="1:68" x14ac:dyDescent="0.2">
      <c r="A244" s="24" t="s">
        <v>407</v>
      </c>
      <c r="B244" s="24">
        <v>-0.11</v>
      </c>
      <c r="C244" s="24">
        <v>65.52</v>
      </c>
      <c r="D244" s="24" t="s">
        <v>165</v>
      </c>
      <c r="E244" s="24">
        <f t="shared" si="3"/>
        <v>99.999999999999972</v>
      </c>
      <c r="G244" s="24">
        <v>0.29673590504451003</v>
      </c>
      <c r="H244" s="24">
        <v>0.29673590504451003</v>
      </c>
      <c r="M244" s="24">
        <v>1.1869436201780401</v>
      </c>
      <c r="X244" s="24">
        <v>8.6053412462908003</v>
      </c>
      <c r="AA244" s="24">
        <v>72.106824925815999</v>
      </c>
      <c r="AT244" s="24">
        <v>0.29673590504451003</v>
      </c>
      <c r="AV244" s="24">
        <v>8.3086053412462899</v>
      </c>
      <c r="BB244" s="24">
        <v>6.2314540059347205</v>
      </c>
      <c r="BH244" s="24">
        <v>2.6706231454005898</v>
      </c>
    </row>
    <row r="245" spans="1:68" x14ac:dyDescent="0.2">
      <c r="A245" s="24" t="s">
        <v>408</v>
      </c>
      <c r="B245" s="24">
        <v>3</v>
      </c>
      <c r="C245" s="24">
        <v>69.5</v>
      </c>
      <c r="D245" s="24" t="s">
        <v>165</v>
      </c>
      <c r="E245" s="24">
        <f t="shared" si="3"/>
        <v>99.999999999999957</v>
      </c>
      <c r="M245" s="24">
        <v>0.952380952380952</v>
      </c>
      <c r="X245" s="24">
        <v>13.015873015873002</v>
      </c>
      <c r="AA245" s="24">
        <v>78.412698412698404</v>
      </c>
      <c r="AK245" s="24">
        <v>0.634920634920635</v>
      </c>
      <c r="AT245" s="24">
        <v>0.634920634920635</v>
      </c>
      <c r="AV245" s="24">
        <v>1.26984126984127</v>
      </c>
      <c r="AX245" s="24">
        <v>0.952380952380952</v>
      </c>
      <c r="BB245" s="24">
        <v>3.8095238095238102</v>
      </c>
      <c r="BH245" s="24">
        <v>0.317460317460317</v>
      </c>
    </row>
    <row r="246" spans="1:68" x14ac:dyDescent="0.2">
      <c r="A246" s="24" t="s">
        <v>409</v>
      </c>
      <c r="B246" s="24">
        <v>2.91</v>
      </c>
      <c r="C246" s="24">
        <v>67.09</v>
      </c>
      <c r="D246" s="24" t="s">
        <v>165</v>
      </c>
      <c r="E246" s="24">
        <f t="shared" si="3"/>
        <v>100.00000000000006</v>
      </c>
      <c r="G246" s="24">
        <v>0.149142431021626</v>
      </c>
      <c r="H246" s="24">
        <v>0.298284862043251</v>
      </c>
      <c r="M246" s="24">
        <v>0.52199850857568997</v>
      </c>
      <c r="X246" s="24">
        <v>10.290827740492201</v>
      </c>
      <c r="AA246" s="24">
        <v>78.299776286353492</v>
      </c>
      <c r="AK246" s="24">
        <v>0.37285607755406402</v>
      </c>
      <c r="AQ246" s="24">
        <v>0.149142431021626</v>
      </c>
      <c r="AT246" s="24">
        <v>0.74571215510812805</v>
      </c>
      <c r="AV246" s="24">
        <v>6.4131245339299001</v>
      </c>
      <c r="AX246" s="24">
        <v>7.4571215510812805E-2</v>
      </c>
      <c r="BB246" s="24">
        <v>1.8642803877703202</v>
      </c>
      <c r="BH246" s="24">
        <v>0.298284862043251</v>
      </c>
      <c r="BJ246" s="24">
        <v>0.149142431021626</v>
      </c>
      <c r="BN246" s="24">
        <v>0.223713646532438</v>
      </c>
      <c r="BP246" s="24">
        <v>0.149142431021626</v>
      </c>
    </row>
    <row r="247" spans="1:68" x14ac:dyDescent="0.2">
      <c r="A247" s="24" t="s">
        <v>410</v>
      </c>
      <c r="B247" s="24">
        <v>9.74</v>
      </c>
      <c r="C247" s="24">
        <v>73.06</v>
      </c>
      <c r="D247" s="24" t="s">
        <v>165</v>
      </c>
      <c r="E247" s="24">
        <f t="shared" si="3"/>
        <v>100</v>
      </c>
      <c r="G247" s="24">
        <v>0.13947001394700101</v>
      </c>
      <c r="H247" s="24">
        <v>0.34867503486750401</v>
      </c>
      <c r="M247" s="24">
        <v>0.9065550906555091</v>
      </c>
      <c r="X247" s="24">
        <v>8.4379358437935803</v>
      </c>
      <c r="AA247" s="24">
        <v>71.199442119944194</v>
      </c>
      <c r="AK247" s="24">
        <v>1.53417015341702</v>
      </c>
      <c r="AQ247" s="24">
        <v>0.13947001394700101</v>
      </c>
      <c r="AT247" s="24">
        <v>0.9065550906555091</v>
      </c>
      <c r="AV247" s="24">
        <v>11.2273361227336</v>
      </c>
      <c r="BB247" s="24">
        <v>4.2538354253835404</v>
      </c>
      <c r="BH247" s="24">
        <v>0.418410041841004</v>
      </c>
      <c r="BJ247" s="24">
        <v>0.209205020920502</v>
      </c>
      <c r="BN247" s="24">
        <v>6.9735006973500699E-2</v>
      </c>
      <c r="BP247" s="24">
        <v>0.209205020920502</v>
      </c>
    </row>
    <row r="248" spans="1:68" x14ac:dyDescent="0.2">
      <c r="A248" s="24" t="s">
        <v>411</v>
      </c>
      <c r="B248" s="24">
        <v>11.14</v>
      </c>
      <c r="C248" s="24">
        <v>74.88</v>
      </c>
      <c r="D248" s="24" t="s">
        <v>165</v>
      </c>
      <c r="E248" s="24">
        <f t="shared" si="3"/>
        <v>100.00000000000001</v>
      </c>
      <c r="H248" s="24">
        <v>0.60913705583756406</v>
      </c>
      <c r="M248" s="24">
        <v>3.1472081218274099</v>
      </c>
      <c r="X248" s="24">
        <v>15.736040609137101</v>
      </c>
      <c r="AA248" s="24">
        <v>62.842639593908601</v>
      </c>
      <c r="AK248" s="24">
        <v>1.1167512690355301</v>
      </c>
      <c r="AP248" s="24">
        <v>0.10152284263959399</v>
      </c>
      <c r="AT248" s="24">
        <v>0.91370558375634503</v>
      </c>
      <c r="AV248" s="24">
        <v>6.4974619289340101</v>
      </c>
      <c r="AX248" s="24">
        <v>0.40609137055837596</v>
      </c>
      <c r="BB248" s="24">
        <v>8.426395939086289</v>
      </c>
      <c r="BH248" s="24">
        <v>0.10152284263959399</v>
      </c>
      <c r="BP248" s="24">
        <v>0.10152284263959399</v>
      </c>
    </row>
    <row r="249" spans="1:68" x14ac:dyDescent="0.2">
      <c r="A249" s="24" t="s">
        <v>412</v>
      </c>
      <c r="B249" s="24">
        <v>13.96</v>
      </c>
      <c r="C249" s="24">
        <v>75</v>
      </c>
      <c r="D249" s="24" t="s">
        <v>165</v>
      </c>
      <c r="E249" s="24">
        <f t="shared" si="3"/>
        <v>99.999999999999957</v>
      </c>
      <c r="H249" s="24">
        <v>0.21953896816684998</v>
      </c>
      <c r="M249" s="24">
        <v>0.60373216245883599</v>
      </c>
      <c r="X249" s="24">
        <v>7.9034028540065906</v>
      </c>
      <c r="AA249" s="24">
        <v>76.673984632272195</v>
      </c>
      <c r="AH249" s="24">
        <v>5.4884742041712398E-2</v>
      </c>
      <c r="AK249" s="24">
        <v>2.1953896816684999</v>
      </c>
      <c r="AP249" s="24">
        <v>0.164654226125137</v>
      </c>
      <c r="AQ249" s="24">
        <v>5.4884742041712398E-2</v>
      </c>
      <c r="AT249" s="24">
        <v>1.59165751920966</v>
      </c>
      <c r="AV249" s="24">
        <v>9.60482985729967</v>
      </c>
      <c r="BB249" s="24">
        <v>0.713501646542261</v>
      </c>
      <c r="BH249" s="24">
        <v>5.4884742041712398E-2</v>
      </c>
      <c r="BJ249" s="24">
        <v>0.164654226125137</v>
      </c>
    </row>
    <row r="250" spans="1:68" x14ac:dyDescent="0.2">
      <c r="A250" s="24" t="s">
        <v>413</v>
      </c>
      <c r="B250" s="24">
        <v>9.27</v>
      </c>
      <c r="C250" s="24">
        <v>72.040000000000006</v>
      </c>
      <c r="D250" s="24" t="s">
        <v>165</v>
      </c>
      <c r="E250" s="24">
        <f t="shared" si="3"/>
        <v>99.999999999999986</v>
      </c>
      <c r="G250" s="24">
        <v>0.110132158590308</v>
      </c>
      <c r="H250" s="24">
        <v>0.88105726872246704</v>
      </c>
      <c r="M250" s="24">
        <v>0.55066079295154202</v>
      </c>
      <c r="P250" s="24">
        <v>0.110132158590308</v>
      </c>
      <c r="X250" s="24">
        <v>10.903083700440501</v>
      </c>
      <c r="AA250" s="24">
        <v>64.537444933920696</v>
      </c>
      <c r="AK250" s="24">
        <v>1.2114537444933899</v>
      </c>
      <c r="AO250" s="24">
        <v>0.22026431718061698</v>
      </c>
      <c r="AT250" s="24">
        <v>1.2114537444933899</v>
      </c>
      <c r="AV250" s="24">
        <v>15.308370044052898</v>
      </c>
      <c r="AX250" s="24">
        <v>0.110132158590308</v>
      </c>
      <c r="BB250" s="24">
        <v>4.0748898678414101</v>
      </c>
      <c r="BH250" s="24">
        <v>0.22026431718061698</v>
      </c>
      <c r="BJ250" s="24">
        <v>0.22026431718061698</v>
      </c>
      <c r="BP250" s="24">
        <v>0.33039647577092501</v>
      </c>
    </row>
    <row r="251" spans="1:68" x14ac:dyDescent="0.2">
      <c r="A251" s="24" t="s">
        <v>414</v>
      </c>
      <c r="B251" s="24">
        <v>11.45</v>
      </c>
      <c r="C251" s="24">
        <v>72.14</v>
      </c>
      <c r="D251" s="24" t="s">
        <v>165</v>
      </c>
      <c r="E251" s="24">
        <f t="shared" si="3"/>
        <v>100.00000000000007</v>
      </c>
      <c r="G251" s="24">
        <v>9.5648015303682402E-2</v>
      </c>
      <c r="H251" s="24">
        <v>0.57388809182209499</v>
      </c>
      <c r="M251" s="24">
        <v>0.62171209947393602</v>
      </c>
      <c r="P251" s="24">
        <v>4.7824007651841201E-2</v>
      </c>
      <c r="V251" s="24">
        <v>4.7824007651841201E-2</v>
      </c>
      <c r="X251" s="24">
        <v>8.9909134385461495</v>
      </c>
      <c r="AA251" s="24">
        <v>72.453371592539497</v>
      </c>
      <c r="AK251" s="24">
        <v>0.86083213773314193</v>
      </c>
      <c r="AL251" s="24">
        <v>4.7824007651841201E-2</v>
      </c>
      <c r="AO251" s="24">
        <v>4.7824007651841201E-2</v>
      </c>
      <c r="AP251" s="24">
        <v>0.23912003825920597</v>
      </c>
      <c r="AQ251" s="24">
        <v>0.23912003825920597</v>
      </c>
      <c r="AT251" s="24">
        <v>1.14777618364419</v>
      </c>
      <c r="AV251" s="24">
        <v>11.9081779053085</v>
      </c>
      <c r="AX251" s="24">
        <v>4.7824007651841201E-2</v>
      </c>
      <c r="BB251" s="24">
        <v>1.8651362984218101</v>
      </c>
      <c r="BH251" s="24">
        <v>0.23912003825920597</v>
      </c>
      <c r="BJ251" s="24">
        <v>0.43041606886657097</v>
      </c>
      <c r="BP251" s="24">
        <v>9.5648015303682402E-2</v>
      </c>
    </row>
    <row r="252" spans="1:68" x14ac:dyDescent="0.2">
      <c r="A252" s="24" t="s">
        <v>415</v>
      </c>
      <c r="B252" s="24">
        <v>13.1</v>
      </c>
      <c r="C252" s="24">
        <v>72.180000000000007</v>
      </c>
      <c r="D252" s="24" t="s">
        <v>165</v>
      </c>
      <c r="E252" s="24">
        <f t="shared" si="3"/>
        <v>100.00000000000006</v>
      </c>
      <c r="G252" s="24">
        <v>6.5789473684210495E-2</v>
      </c>
      <c r="H252" s="24">
        <v>0.92105263157894712</v>
      </c>
      <c r="M252" s="24">
        <v>0.98684210526315808</v>
      </c>
      <c r="P252" s="24">
        <v>0.13157894736842099</v>
      </c>
      <c r="X252" s="24">
        <v>14.8684210526316</v>
      </c>
      <c r="AA252" s="24">
        <v>61.842105263157897</v>
      </c>
      <c r="AK252" s="24">
        <v>1.9078947368421102</v>
      </c>
      <c r="AL252" s="24">
        <v>6.5789473684210495E-2</v>
      </c>
      <c r="AO252" s="24">
        <v>0.13157894736842099</v>
      </c>
      <c r="AP252" s="24">
        <v>0.13157894736842099</v>
      </c>
      <c r="AQ252" s="24">
        <v>6.5789473684210495E-2</v>
      </c>
      <c r="AT252" s="24">
        <v>1.1842105263157898</v>
      </c>
      <c r="AV252" s="24">
        <v>11.644736842105299</v>
      </c>
      <c r="BB252" s="24">
        <v>5.3289473684210495</v>
      </c>
      <c r="BH252" s="24">
        <v>0.26315789473684198</v>
      </c>
      <c r="BJ252" s="24">
        <v>0.26315789473684198</v>
      </c>
      <c r="BP252" s="24">
        <v>0.197368421052632</v>
      </c>
    </row>
    <row r="253" spans="1:68" x14ac:dyDescent="0.2">
      <c r="A253" s="24" t="s">
        <v>416</v>
      </c>
      <c r="B253" s="24">
        <v>14.43</v>
      </c>
      <c r="C253" s="24">
        <v>72.23</v>
      </c>
      <c r="D253" s="24" t="s">
        <v>165</v>
      </c>
      <c r="E253" s="24">
        <f t="shared" si="3"/>
        <v>99.999999999999972</v>
      </c>
      <c r="G253" s="24">
        <v>0.41025641025641002</v>
      </c>
      <c r="H253" s="24">
        <v>1.4358974358974401</v>
      </c>
      <c r="M253" s="24">
        <v>0.82051282051282004</v>
      </c>
      <c r="X253" s="24">
        <v>20.205128205128197</v>
      </c>
      <c r="AA253" s="24">
        <v>57.128205128205103</v>
      </c>
      <c r="AJ253" s="24">
        <v>0.102564102564103</v>
      </c>
      <c r="AK253" s="24">
        <v>3.1794871794871797</v>
      </c>
      <c r="AL253" s="24">
        <v>0.20512820512820501</v>
      </c>
      <c r="AO253" s="24">
        <v>0.102564102564103</v>
      </c>
      <c r="AT253" s="24">
        <v>1.94871794871795</v>
      </c>
      <c r="AV253" s="24">
        <v>7.7948717948717903</v>
      </c>
      <c r="BB253" s="24">
        <v>5.6410256410256405</v>
      </c>
      <c r="BH253" s="24">
        <v>0.41025641025641002</v>
      </c>
      <c r="BJ253" s="24">
        <v>0.41025641025641002</v>
      </c>
      <c r="BP253" s="24">
        <v>0.20512820512820501</v>
      </c>
    </row>
    <row r="254" spans="1:68" x14ac:dyDescent="0.2">
      <c r="A254" s="24" t="s">
        <v>417</v>
      </c>
      <c r="B254" s="24">
        <v>15.83</v>
      </c>
      <c r="C254" s="24">
        <v>71.2</v>
      </c>
      <c r="D254" s="24" t="s">
        <v>165</v>
      </c>
      <c r="E254" s="24">
        <f t="shared" si="3"/>
        <v>100.00000000000001</v>
      </c>
      <c r="G254" s="24">
        <v>0.11933174224343698</v>
      </c>
      <c r="H254" s="24">
        <v>0.47732696897374699</v>
      </c>
      <c r="M254" s="24">
        <v>0.536992840095465</v>
      </c>
      <c r="P254" s="24">
        <v>0.11933174224343698</v>
      </c>
      <c r="X254" s="24">
        <v>13.484486873508398</v>
      </c>
      <c r="AA254" s="24">
        <v>56.264916467780402</v>
      </c>
      <c r="AK254" s="24">
        <v>1.6109785202864</v>
      </c>
      <c r="AL254" s="24">
        <v>5.9665871121718395E-2</v>
      </c>
      <c r="AP254" s="24">
        <v>0.17899761336515502</v>
      </c>
      <c r="AT254" s="24">
        <v>1.4319809069212401</v>
      </c>
      <c r="AV254" s="24">
        <v>21.062052505966598</v>
      </c>
      <c r="AX254" s="24">
        <v>0.11933174224343698</v>
      </c>
      <c r="BB254" s="24">
        <v>3.5202863961813797</v>
      </c>
      <c r="BH254" s="24">
        <v>0.35799522673031003</v>
      </c>
      <c r="BJ254" s="24">
        <v>0.238663484486873</v>
      </c>
      <c r="BN254" s="24">
        <v>0.11933174224343698</v>
      </c>
      <c r="BP254" s="24">
        <v>0.29832935560859203</v>
      </c>
    </row>
    <row r="255" spans="1:68" x14ac:dyDescent="0.2">
      <c r="A255" s="24" t="s">
        <v>418</v>
      </c>
      <c r="B255" s="24">
        <v>7.49</v>
      </c>
      <c r="C255" s="24">
        <v>71.989999999999995</v>
      </c>
      <c r="D255" s="24" t="s">
        <v>165</v>
      </c>
      <c r="E255" s="24">
        <f t="shared" si="3"/>
        <v>99.999999999999972</v>
      </c>
      <c r="H255" s="24">
        <v>0.52083333333333304</v>
      </c>
      <c r="M255" s="24">
        <v>0.69444444444444398</v>
      </c>
      <c r="X255" s="24">
        <v>11.863425925925899</v>
      </c>
      <c r="AA255" s="24">
        <v>70.3125</v>
      </c>
      <c r="AK255" s="24">
        <v>1.5625</v>
      </c>
      <c r="AO255" s="24">
        <v>0.17361111111111099</v>
      </c>
      <c r="AP255" s="24">
        <v>5.7870370370370405E-2</v>
      </c>
      <c r="AQ255" s="24">
        <v>0.115740740740741</v>
      </c>
      <c r="AT255" s="24">
        <v>0.405092592592593</v>
      </c>
      <c r="AV255" s="24">
        <v>10.879629629629601</v>
      </c>
      <c r="BB255" s="24">
        <v>2.48842592592593</v>
      </c>
      <c r="BH255" s="24">
        <v>0.34722222222222199</v>
      </c>
      <c r="BJ255" s="24">
        <v>0.34722222222222199</v>
      </c>
      <c r="BP255" s="24">
        <v>0.23148148148148101</v>
      </c>
    </row>
    <row r="256" spans="1:68" x14ac:dyDescent="0.2">
      <c r="A256" s="24" t="s">
        <v>419</v>
      </c>
      <c r="B256" s="24">
        <v>4.99</v>
      </c>
      <c r="C256" s="24">
        <v>72.010000000000005</v>
      </c>
      <c r="D256" s="24" t="s">
        <v>165</v>
      </c>
      <c r="E256" s="24">
        <f t="shared" si="3"/>
        <v>99.999999999999972</v>
      </c>
      <c r="H256" s="24">
        <v>0.55841924398625398</v>
      </c>
      <c r="M256" s="24">
        <v>0.90206185567010311</v>
      </c>
      <c r="P256" s="24">
        <v>4.29553264604811E-2</v>
      </c>
      <c r="X256" s="24">
        <v>9.9656357388316188</v>
      </c>
      <c r="AA256" s="24">
        <v>74.699312714776596</v>
      </c>
      <c r="AK256" s="24">
        <v>1.2457044673539499</v>
      </c>
      <c r="AP256" s="24">
        <v>4.29553264604811E-2</v>
      </c>
      <c r="AQ256" s="24">
        <v>8.5910652920962199E-2</v>
      </c>
      <c r="AT256" s="24">
        <v>0.55841924398625398</v>
      </c>
      <c r="AV256" s="24">
        <v>9.9226804123711307</v>
      </c>
      <c r="BB256" s="24">
        <v>1.84707903780069</v>
      </c>
      <c r="BH256" s="24">
        <v>4.29553264604811E-2</v>
      </c>
      <c r="BJ256" s="24">
        <v>8.5910652920962199E-2</v>
      </c>
    </row>
    <row r="257" spans="1:68" x14ac:dyDescent="0.2">
      <c r="A257" s="24" t="s">
        <v>420</v>
      </c>
      <c r="B257" s="24">
        <v>0.66</v>
      </c>
      <c r="C257" s="24">
        <v>71.44</v>
      </c>
      <c r="D257" s="24" t="s">
        <v>165</v>
      </c>
      <c r="E257" s="24">
        <f t="shared" si="3"/>
        <v>100.00000000000006</v>
      </c>
      <c r="G257" s="24">
        <v>0.35778175313059002</v>
      </c>
      <c r="H257" s="24">
        <v>0.44722719141323797</v>
      </c>
      <c r="M257" s="24">
        <v>1.3416815742397099</v>
      </c>
      <c r="X257" s="24">
        <v>10.822898032200401</v>
      </c>
      <c r="AA257" s="24">
        <v>72.182468694096599</v>
      </c>
      <c r="AK257" s="24">
        <v>0.17889087656529501</v>
      </c>
      <c r="AT257" s="24">
        <v>0.89445438282647594</v>
      </c>
      <c r="AV257" s="24">
        <v>4.38282647584973</v>
      </c>
      <c r="AX257" s="24">
        <v>0.35778175313059002</v>
      </c>
      <c r="BB257" s="24">
        <v>8.8550983899821105</v>
      </c>
      <c r="BJ257" s="24">
        <v>8.9445438282647602E-2</v>
      </c>
      <c r="BP257" s="24">
        <v>8.9445438282647602E-2</v>
      </c>
    </row>
    <row r="258" spans="1:68" x14ac:dyDescent="0.2">
      <c r="A258" s="24" t="s">
        <v>421</v>
      </c>
      <c r="B258" s="24">
        <v>-0.81</v>
      </c>
      <c r="C258" s="24">
        <v>73.17</v>
      </c>
      <c r="D258" s="24" t="s">
        <v>165</v>
      </c>
      <c r="E258" s="24">
        <f t="shared" si="3"/>
        <v>100.00000000000004</v>
      </c>
      <c r="H258" s="24">
        <v>0.37037037037037002</v>
      </c>
      <c r="M258" s="24">
        <v>29.629629629629601</v>
      </c>
      <c r="P258" s="24">
        <v>0.37037037037037002</v>
      </c>
      <c r="X258" s="24">
        <v>22.962962962962997</v>
      </c>
      <c r="AA258" s="24">
        <v>32.2222222222222</v>
      </c>
      <c r="AT258" s="24">
        <v>0.37037037037037002</v>
      </c>
      <c r="AV258" s="24">
        <v>1.4814814814814801</v>
      </c>
      <c r="AX258" s="24">
        <v>0.74074074074074103</v>
      </c>
      <c r="BB258" s="24">
        <v>11.851851851851901</v>
      </c>
    </row>
    <row r="259" spans="1:68" x14ac:dyDescent="0.2">
      <c r="A259" s="24" t="s">
        <v>422</v>
      </c>
      <c r="B259" s="24">
        <v>-0.62</v>
      </c>
      <c r="C259" s="24">
        <v>72.040000000000006</v>
      </c>
      <c r="D259" s="24" t="s">
        <v>165</v>
      </c>
      <c r="E259" s="24">
        <f t="shared" ref="E259:E322" si="4">SUM(F259:CR259)</f>
        <v>100.00000000000007</v>
      </c>
      <c r="H259" s="24">
        <v>0.223713646532438</v>
      </c>
      <c r="M259" s="24">
        <v>10.9619686800895</v>
      </c>
      <c r="X259" s="24">
        <v>14.317673378076099</v>
      </c>
      <c r="AA259" s="24">
        <v>63.087248322147694</v>
      </c>
      <c r="AK259" s="24">
        <v>0.223713646532438</v>
      </c>
      <c r="AT259" s="24">
        <v>0.44742729306487694</v>
      </c>
      <c r="AV259" s="24">
        <v>0.44742729306487694</v>
      </c>
      <c r="AX259" s="24">
        <v>0.223713646532438</v>
      </c>
      <c r="AY259" s="24">
        <v>0.223713646532438</v>
      </c>
      <c r="BB259" s="24">
        <v>9.6196868008948595</v>
      </c>
      <c r="BJ259" s="24">
        <v>0.223713646532438</v>
      </c>
    </row>
    <row r="260" spans="1:68" x14ac:dyDescent="0.2">
      <c r="A260" s="24" t="s">
        <v>423</v>
      </c>
      <c r="B260" s="24">
        <v>-0.22</v>
      </c>
      <c r="C260" s="24">
        <v>72.06</v>
      </c>
      <c r="D260" s="24" t="s">
        <v>165</v>
      </c>
      <c r="E260" s="24">
        <f t="shared" si="4"/>
        <v>100.00000000000007</v>
      </c>
      <c r="H260" s="24">
        <v>8.4388185654008394E-2</v>
      </c>
      <c r="M260" s="24">
        <v>9.7890295358649801</v>
      </c>
      <c r="X260" s="24">
        <v>16.793248945147702</v>
      </c>
      <c r="AA260" s="24">
        <v>66.751054852320706</v>
      </c>
      <c r="AK260" s="24">
        <v>0.506329113924051</v>
      </c>
      <c r="AT260" s="24">
        <v>0.33755274261603396</v>
      </c>
      <c r="AV260" s="24">
        <v>1.26582278481013</v>
      </c>
      <c r="AX260" s="24">
        <v>0.84388185654008407</v>
      </c>
      <c r="AY260" s="24">
        <v>8.4388185654008394E-2</v>
      </c>
      <c r="BB260" s="24">
        <v>2.8691983122362901</v>
      </c>
      <c r="BH260" s="24">
        <v>0.42194092827004204</v>
      </c>
      <c r="BJ260" s="24">
        <v>0.253164556962025</v>
      </c>
    </row>
    <row r="261" spans="1:68" x14ac:dyDescent="0.2">
      <c r="A261" s="24" t="s">
        <v>424</v>
      </c>
      <c r="B261" s="24">
        <v>1.8</v>
      </c>
      <c r="C261" s="24">
        <v>72.38</v>
      </c>
      <c r="D261" s="24" t="s">
        <v>165</v>
      </c>
      <c r="E261" s="24">
        <f t="shared" si="4"/>
        <v>100.00000000000001</v>
      </c>
      <c r="H261" s="24">
        <v>0.22026431718061698</v>
      </c>
      <c r="M261" s="24">
        <v>6.3876651982378903</v>
      </c>
      <c r="P261" s="24">
        <v>0.22026431718061698</v>
      </c>
      <c r="X261" s="24">
        <v>18.392070484581502</v>
      </c>
      <c r="AA261" s="24">
        <v>58.700440528634395</v>
      </c>
      <c r="AK261" s="24">
        <v>0.44052863436123302</v>
      </c>
      <c r="AT261" s="24">
        <v>0.77092511013215903</v>
      </c>
      <c r="AV261" s="24">
        <v>3.0837004405286299</v>
      </c>
      <c r="AX261" s="24">
        <v>1.2114537444933899</v>
      </c>
      <c r="AY261" s="24">
        <v>1.1013215859030798</v>
      </c>
      <c r="BB261" s="24">
        <v>8.9207048458149796</v>
      </c>
      <c r="BD261" s="24">
        <v>0.110132158590308</v>
      </c>
      <c r="BH261" s="24">
        <v>0.110132158590308</v>
      </c>
      <c r="BJ261" s="24">
        <v>0.110132158590308</v>
      </c>
      <c r="BP261" s="24">
        <v>0.22026431718061698</v>
      </c>
    </row>
    <row r="262" spans="1:68" x14ac:dyDescent="0.2">
      <c r="A262" s="24" t="s">
        <v>425</v>
      </c>
      <c r="B262" s="24">
        <v>1.51</v>
      </c>
      <c r="C262" s="24">
        <v>72.39</v>
      </c>
      <c r="D262" s="24" t="s">
        <v>165</v>
      </c>
      <c r="E262" s="24">
        <f t="shared" si="4"/>
        <v>99.999999999999986</v>
      </c>
      <c r="H262" s="24">
        <v>0.13227513227513199</v>
      </c>
      <c r="M262" s="24">
        <v>8.7301587301587311</v>
      </c>
      <c r="X262" s="24">
        <v>16.798941798941801</v>
      </c>
      <c r="AA262" s="24">
        <v>60.714285714285701</v>
      </c>
      <c r="AK262" s="24">
        <v>0.92592592592592593</v>
      </c>
      <c r="AT262" s="24">
        <v>0.26455026455026498</v>
      </c>
      <c r="AV262" s="24">
        <v>4.1005291005290996</v>
      </c>
      <c r="AX262" s="24">
        <v>0.13227513227513199</v>
      </c>
      <c r="BB262" s="24">
        <v>7.5396825396825404</v>
      </c>
      <c r="BH262" s="24">
        <v>0.26455026455026498</v>
      </c>
      <c r="BJ262" s="24">
        <v>0.26455026455026498</v>
      </c>
      <c r="BP262" s="24">
        <v>0.13227513227513199</v>
      </c>
    </row>
    <row r="263" spans="1:68" x14ac:dyDescent="0.2">
      <c r="A263" s="24" t="s">
        <v>426</v>
      </c>
      <c r="B263" s="24">
        <v>-6.59</v>
      </c>
      <c r="C263" s="24">
        <v>72.62</v>
      </c>
      <c r="D263" s="24" t="s">
        <v>165</v>
      </c>
      <c r="E263" s="24">
        <f t="shared" si="4"/>
        <v>100.00000000000003</v>
      </c>
      <c r="M263" s="24">
        <v>32.572115384615401</v>
      </c>
      <c r="P263" s="24">
        <v>0.120192307692308</v>
      </c>
      <c r="X263" s="24">
        <v>27.524038461538499</v>
      </c>
      <c r="AA263" s="24">
        <v>33.413461538461505</v>
      </c>
      <c r="AK263" s="24">
        <v>1.20192307692308</v>
      </c>
      <c r="AT263" s="24">
        <v>0.84134615384615397</v>
      </c>
      <c r="AV263" s="24">
        <v>3.0048076923076898</v>
      </c>
      <c r="BB263" s="24">
        <v>1.0817307692307701</v>
      </c>
      <c r="BJ263" s="24">
        <v>0.24038461538461503</v>
      </c>
    </row>
    <row r="264" spans="1:68" x14ac:dyDescent="0.2">
      <c r="A264" s="24" t="s">
        <v>427</v>
      </c>
      <c r="B264" s="24">
        <v>-10.6</v>
      </c>
      <c r="C264" s="24">
        <v>72.37</v>
      </c>
      <c r="D264" s="24" t="s">
        <v>165</v>
      </c>
      <c r="E264" s="24">
        <f t="shared" si="4"/>
        <v>100</v>
      </c>
      <c r="G264" s="24">
        <v>0.22205773501110299</v>
      </c>
      <c r="M264" s="24">
        <v>21.169504071058501</v>
      </c>
      <c r="X264" s="24">
        <v>31.3101406365655</v>
      </c>
      <c r="AA264" s="24">
        <v>39.378238341968895</v>
      </c>
      <c r="AK264" s="24">
        <v>0.81421169504071089</v>
      </c>
      <c r="AT264" s="24">
        <v>1.1843079200592199</v>
      </c>
      <c r="AV264" s="24">
        <v>3.0347890451517401</v>
      </c>
      <c r="AX264" s="24">
        <v>7.4019245003700995E-2</v>
      </c>
      <c r="BB264" s="24">
        <v>2.59067357512953</v>
      </c>
      <c r="BH264" s="24">
        <v>0.22205773501110299</v>
      </c>
    </row>
    <row r="265" spans="1:68" x14ac:dyDescent="0.2">
      <c r="A265" s="24" t="s">
        <v>428</v>
      </c>
      <c r="B265" s="24">
        <v>-5.87</v>
      </c>
      <c r="C265" s="24">
        <v>71.17</v>
      </c>
      <c r="D265" s="24" t="s">
        <v>165</v>
      </c>
      <c r="E265" s="24">
        <f t="shared" si="4"/>
        <v>100.00000000000003</v>
      </c>
      <c r="H265" s="24">
        <v>0.101419878296146</v>
      </c>
      <c r="M265" s="24">
        <v>6.1866125760649098</v>
      </c>
      <c r="X265" s="24">
        <v>13.184584178499</v>
      </c>
      <c r="AA265" s="24">
        <v>69.574036511156208</v>
      </c>
      <c r="AK265" s="24">
        <v>0.101419878296146</v>
      </c>
      <c r="AX265" s="24">
        <v>1.21703853955375</v>
      </c>
      <c r="AY265" s="24">
        <v>0.202839756592292</v>
      </c>
      <c r="BB265" s="24">
        <v>9.4320486815415805</v>
      </c>
    </row>
    <row r="266" spans="1:68" x14ac:dyDescent="0.2">
      <c r="A266" s="24" t="s">
        <v>429</v>
      </c>
      <c r="B266" s="24">
        <v>0.08</v>
      </c>
      <c r="C266" s="24">
        <v>70.010000000000005</v>
      </c>
      <c r="D266" s="24" t="s">
        <v>165</v>
      </c>
      <c r="E266" s="24">
        <f t="shared" si="4"/>
        <v>100.00000000000001</v>
      </c>
      <c r="H266" s="24">
        <v>0.59171597633136108</v>
      </c>
      <c r="M266" s="24">
        <v>0.94674556213017702</v>
      </c>
      <c r="V266" s="24">
        <v>0.11834319526627199</v>
      </c>
      <c r="X266" s="24">
        <v>12.7810650887574</v>
      </c>
      <c r="AA266" s="24">
        <v>71.479289940828409</v>
      </c>
      <c r="AK266" s="24">
        <v>0.59171597633136108</v>
      </c>
      <c r="AT266" s="24">
        <v>0.94674556213017702</v>
      </c>
      <c r="AV266" s="24">
        <v>2.72189349112426</v>
      </c>
      <c r="BB266" s="24">
        <v>8.9940828402366897</v>
      </c>
      <c r="BH266" s="24">
        <v>0.47337278106508907</v>
      </c>
      <c r="BJ266" s="24">
        <v>0.23668639053254398</v>
      </c>
      <c r="BP266" s="24">
        <v>0.11834319526627199</v>
      </c>
    </row>
    <row r="267" spans="1:68" x14ac:dyDescent="0.2">
      <c r="A267" s="24" t="s">
        <v>430</v>
      </c>
      <c r="B267" s="24">
        <v>1.49</v>
      </c>
      <c r="C267" s="24">
        <v>68.33</v>
      </c>
      <c r="D267" s="24" t="s">
        <v>165</v>
      </c>
      <c r="E267" s="24">
        <f t="shared" si="4"/>
        <v>100</v>
      </c>
      <c r="H267" s="24">
        <v>0.91743119266054995</v>
      </c>
      <c r="M267" s="24">
        <v>0.91743119266054995</v>
      </c>
      <c r="P267" s="24">
        <v>7.64525993883792E-2</v>
      </c>
      <c r="X267" s="24">
        <v>10.550458715596299</v>
      </c>
      <c r="AA267" s="24">
        <v>70.03058103975539</v>
      </c>
      <c r="AK267" s="24">
        <v>0.38226299694189597</v>
      </c>
      <c r="AQ267" s="24">
        <v>7.64525993883792E-2</v>
      </c>
      <c r="AT267" s="24">
        <v>0.30581039755351702</v>
      </c>
      <c r="AV267" s="24">
        <v>5.7339449541284404</v>
      </c>
      <c r="AX267" s="24">
        <v>7.64525993883792E-2</v>
      </c>
      <c r="AY267" s="24">
        <v>7.64525993883792E-2</v>
      </c>
      <c r="BB267" s="24">
        <v>8.5626911314984699</v>
      </c>
      <c r="BD267" s="24">
        <v>0.15290519877675798</v>
      </c>
      <c r="BH267" s="24">
        <v>1.2232415902140699</v>
      </c>
      <c r="BJ267" s="24">
        <v>0.22935779816513802</v>
      </c>
      <c r="BN267" s="24">
        <v>7.64525993883792E-2</v>
      </c>
      <c r="BP267" s="24">
        <v>0.61162079510703404</v>
      </c>
    </row>
    <row r="268" spans="1:68" x14ac:dyDescent="0.2">
      <c r="A268" s="24" t="s">
        <v>431</v>
      </c>
      <c r="B268" s="24">
        <v>7.76</v>
      </c>
      <c r="C268" s="24">
        <v>67.010000000000005</v>
      </c>
      <c r="D268" s="24" t="s">
        <v>165</v>
      </c>
      <c r="E268" s="24">
        <f t="shared" si="4"/>
        <v>99.999999999999872</v>
      </c>
      <c r="G268" s="24">
        <v>7.3046018991964903E-2</v>
      </c>
      <c r="H268" s="24">
        <v>0.73046018991964901</v>
      </c>
      <c r="M268" s="24">
        <v>0.43827611395179</v>
      </c>
      <c r="P268" s="24">
        <v>7.3046018991964903E-2</v>
      </c>
      <c r="V268" s="24">
        <v>7.3046018991964903E-2</v>
      </c>
      <c r="X268" s="24">
        <v>14.536157779401</v>
      </c>
      <c r="AA268" s="24">
        <v>51.789627465303099</v>
      </c>
      <c r="AH268" s="24">
        <v>7.3046018991964903E-2</v>
      </c>
      <c r="AK268" s="24">
        <v>1.0956902848794701</v>
      </c>
      <c r="AL268" s="24">
        <v>7.3046018991964903E-2</v>
      </c>
      <c r="AP268" s="24">
        <v>0.14609203798393</v>
      </c>
      <c r="AQ268" s="24">
        <v>0.219138056975895</v>
      </c>
      <c r="AT268" s="24">
        <v>0.584368151935719</v>
      </c>
      <c r="AV268" s="24">
        <v>22.425127830533199</v>
      </c>
      <c r="AY268" s="24">
        <v>0.80350620891161406</v>
      </c>
      <c r="BB268" s="24">
        <v>3.7983929875821802</v>
      </c>
      <c r="BH268" s="24">
        <v>1.2417823228634</v>
      </c>
      <c r="BJ268" s="24">
        <v>1.2417823228634</v>
      </c>
      <c r="BP268" s="24">
        <v>0.584368151935719</v>
      </c>
    </row>
    <row r="269" spans="1:68" x14ac:dyDescent="0.2">
      <c r="A269" s="24" t="s">
        <v>432</v>
      </c>
      <c r="B269" s="24">
        <v>8.0399999999999991</v>
      </c>
      <c r="C269" s="24">
        <v>66.89</v>
      </c>
      <c r="D269" s="24" t="s">
        <v>165</v>
      </c>
      <c r="E269" s="24">
        <f t="shared" si="4"/>
        <v>100</v>
      </c>
      <c r="M269" s="24">
        <v>0.47003525264394802</v>
      </c>
      <c r="P269" s="24">
        <v>0.11750881316098701</v>
      </c>
      <c r="X269" s="24">
        <v>20.916568742655702</v>
      </c>
      <c r="AA269" s="24">
        <v>38.190364277320796</v>
      </c>
      <c r="AK269" s="24">
        <v>1.17508813160987</v>
      </c>
      <c r="AL269" s="24">
        <v>0.11750881316098701</v>
      </c>
      <c r="AP269" s="24">
        <v>0.11750881316098701</v>
      </c>
      <c r="AT269" s="24">
        <v>0.94007050528789704</v>
      </c>
      <c r="AV269" s="24">
        <v>23.854289071680402</v>
      </c>
      <c r="AY269" s="24">
        <v>0.94007050528789704</v>
      </c>
      <c r="BB269" s="24">
        <v>10.928319623971799</v>
      </c>
      <c r="BH269" s="24">
        <v>1.05757931844888</v>
      </c>
      <c r="BJ269" s="24">
        <v>1.05757931844888</v>
      </c>
      <c r="BN269" s="24">
        <v>0.11750881316098701</v>
      </c>
    </row>
    <row r="270" spans="1:68" x14ac:dyDescent="0.2">
      <c r="A270" s="24" t="s">
        <v>433</v>
      </c>
      <c r="B270" s="24">
        <v>5.87</v>
      </c>
      <c r="C270" s="24">
        <v>67.69</v>
      </c>
      <c r="D270" s="24" t="s">
        <v>165</v>
      </c>
      <c r="E270" s="24">
        <f t="shared" si="4"/>
        <v>99.999999999999957</v>
      </c>
      <c r="G270" s="24">
        <v>6.1842918985776096E-2</v>
      </c>
      <c r="H270" s="24">
        <v>0.55658627087198498</v>
      </c>
      <c r="M270" s="24">
        <v>0.37105751391465697</v>
      </c>
      <c r="P270" s="24">
        <v>6.1842918985776096E-2</v>
      </c>
      <c r="X270" s="24">
        <v>8.5961657390228794</v>
      </c>
      <c r="AA270" s="24">
        <v>83.920841063698191</v>
      </c>
      <c r="AK270" s="24">
        <v>0.37105751391465697</v>
      </c>
      <c r="AQ270" s="24">
        <v>0.123685837971552</v>
      </c>
      <c r="AT270" s="24">
        <v>0.30921459492888104</v>
      </c>
      <c r="AV270" s="24">
        <v>1.7316017316017303</v>
      </c>
      <c r="AX270" s="24">
        <v>0.247371675943105</v>
      </c>
      <c r="AY270" s="24">
        <v>6.1842918985776096E-2</v>
      </c>
      <c r="BB270" s="24">
        <v>3.4013605442176904</v>
      </c>
      <c r="BH270" s="24">
        <v>0.123685837971552</v>
      </c>
      <c r="BJ270" s="24">
        <v>6.1842918985776096E-2</v>
      </c>
    </row>
    <row r="271" spans="1:68" x14ac:dyDescent="0.2">
      <c r="A271" s="24" t="s">
        <v>434</v>
      </c>
      <c r="B271" s="24">
        <v>-5.56</v>
      </c>
      <c r="C271" s="24">
        <v>70.95</v>
      </c>
      <c r="D271" s="24" t="s">
        <v>165</v>
      </c>
      <c r="E271" s="24">
        <f t="shared" si="4"/>
        <v>100</v>
      </c>
      <c r="M271" s="24">
        <v>4.97967479674797</v>
      </c>
      <c r="X271" s="24">
        <v>10.060975609756101</v>
      </c>
      <c r="AA271" s="24">
        <v>74.898373983739802</v>
      </c>
      <c r="AK271" s="24">
        <v>0.10162601626016302</v>
      </c>
      <c r="AV271" s="24">
        <v>0.91463414634146312</v>
      </c>
      <c r="AX271" s="24">
        <v>0.203252032520325</v>
      </c>
      <c r="AY271" s="24">
        <v>1.11788617886179</v>
      </c>
      <c r="BB271" s="24">
        <v>7.52032520325203</v>
      </c>
      <c r="BD271" s="24">
        <v>0.10162601626016302</v>
      </c>
      <c r="BH271" s="24">
        <v>0.10162601626016302</v>
      </c>
    </row>
    <row r="272" spans="1:68" x14ac:dyDescent="0.2">
      <c r="A272" s="24" t="s">
        <v>435</v>
      </c>
      <c r="B272" s="24">
        <v>-8.42</v>
      </c>
      <c r="C272" s="24">
        <v>71.63</v>
      </c>
      <c r="D272" s="24" t="s">
        <v>165</v>
      </c>
      <c r="E272" s="24">
        <f t="shared" si="4"/>
        <v>99.999999999999929</v>
      </c>
      <c r="H272" s="24">
        <v>0.266666666666667</v>
      </c>
      <c r="M272" s="24">
        <v>26.4</v>
      </c>
      <c r="P272" s="24">
        <v>0.266666666666667</v>
      </c>
      <c r="X272" s="24">
        <v>19.733333333333299</v>
      </c>
      <c r="AA272" s="24">
        <v>27.733333333333299</v>
      </c>
      <c r="AT272" s="24">
        <v>0.266666666666667</v>
      </c>
      <c r="AV272" s="24">
        <v>1.06666666666667</v>
      </c>
      <c r="AX272" s="24">
        <v>1.06666666666667</v>
      </c>
      <c r="AY272" s="24">
        <v>0.53333333333333299</v>
      </c>
      <c r="BB272" s="24">
        <v>22.400000000000002</v>
      </c>
      <c r="BH272" s="24">
        <v>0.266666666666667</v>
      </c>
    </row>
    <row r="273" spans="1:62" x14ac:dyDescent="0.2">
      <c r="A273" s="24" t="s">
        <v>436</v>
      </c>
      <c r="B273" s="24">
        <v>-12.98</v>
      </c>
      <c r="C273" s="24">
        <v>72.22</v>
      </c>
      <c r="D273" s="24" t="s">
        <v>165</v>
      </c>
      <c r="E273" s="24">
        <f t="shared" si="4"/>
        <v>100.00000000000004</v>
      </c>
      <c r="H273" s="24">
        <v>0.60606060606060597</v>
      </c>
      <c r="M273" s="24">
        <v>23.2323232323232</v>
      </c>
      <c r="X273" s="24">
        <v>25.858585858585901</v>
      </c>
      <c r="AA273" s="24">
        <v>21.818181818181799</v>
      </c>
      <c r="AK273" s="24">
        <v>1.0101010101010099</v>
      </c>
      <c r="AT273" s="24">
        <v>0.60606060606060597</v>
      </c>
      <c r="AV273" s="24">
        <v>10.1010101010101</v>
      </c>
      <c r="BB273" s="24">
        <v>16.161616161616202</v>
      </c>
      <c r="BH273" s="24">
        <v>0.60606060606060597</v>
      </c>
    </row>
    <row r="274" spans="1:62" x14ac:dyDescent="0.2">
      <c r="A274" s="24" t="s">
        <v>437</v>
      </c>
      <c r="B274" s="24">
        <v>-15.59</v>
      </c>
      <c r="C274" s="24">
        <v>71.739999999999995</v>
      </c>
      <c r="D274" s="24" t="s">
        <v>165</v>
      </c>
      <c r="E274" s="24">
        <f t="shared" si="4"/>
        <v>99.999999999999986</v>
      </c>
      <c r="H274" s="24">
        <v>0.29850746268656703</v>
      </c>
      <c r="M274" s="24">
        <v>25.9701492537313</v>
      </c>
      <c r="X274" s="24">
        <v>24.776119402985099</v>
      </c>
      <c r="AA274" s="24">
        <v>18.208955223880601</v>
      </c>
      <c r="AK274" s="24">
        <v>0.59701492537313405</v>
      </c>
      <c r="AT274" s="24">
        <v>0.29850746268656703</v>
      </c>
      <c r="AV274" s="24">
        <v>2.3880597014925398</v>
      </c>
      <c r="AX274" s="24">
        <v>7.7611940298507509</v>
      </c>
      <c r="AY274" s="24">
        <v>9.2537313432835795</v>
      </c>
      <c r="BB274" s="24">
        <v>9.5522388059701502</v>
      </c>
      <c r="BH274" s="24">
        <v>0.29850746268656703</v>
      </c>
      <c r="BJ274" s="24">
        <v>0.59701492537313405</v>
      </c>
    </row>
    <row r="275" spans="1:62" x14ac:dyDescent="0.2">
      <c r="A275" s="24" t="s">
        <v>438</v>
      </c>
      <c r="B275" s="24">
        <v>-14.07</v>
      </c>
      <c r="C275" s="24">
        <v>71.290000000000006</v>
      </c>
      <c r="D275" s="24" t="s">
        <v>165</v>
      </c>
      <c r="E275" s="24">
        <f t="shared" si="4"/>
        <v>99.999999999999943</v>
      </c>
      <c r="M275" s="24">
        <v>25.482625482625501</v>
      </c>
      <c r="X275" s="24">
        <v>24.7104247104247</v>
      </c>
      <c r="AA275" s="24">
        <v>22.007722007722002</v>
      </c>
      <c r="AV275" s="24">
        <v>1.15830115830116</v>
      </c>
      <c r="AX275" s="24">
        <v>10.038610038609999</v>
      </c>
      <c r="BB275" s="24">
        <v>15.830115830115801</v>
      </c>
      <c r="BH275" s="24">
        <v>0.77220077220077199</v>
      </c>
    </row>
    <row r="276" spans="1:62" x14ac:dyDescent="0.2">
      <c r="A276" s="24" t="s">
        <v>439</v>
      </c>
      <c r="B276" s="24">
        <v>-16.079999999999998</v>
      </c>
      <c r="C276" s="24">
        <v>70.44</v>
      </c>
      <c r="D276" s="24" t="s">
        <v>165</v>
      </c>
      <c r="E276" s="24">
        <f t="shared" si="4"/>
        <v>99.999999999999986</v>
      </c>
      <c r="M276" s="24">
        <v>35.986159169550199</v>
      </c>
      <c r="P276" s="24">
        <v>0.34602076124567499</v>
      </c>
      <c r="X276" s="24">
        <v>26.989619377162597</v>
      </c>
      <c r="AA276" s="24">
        <v>20.0692041522491</v>
      </c>
      <c r="AK276" s="24">
        <v>0.34602076124567499</v>
      </c>
      <c r="AV276" s="24">
        <v>2.4221453287197199</v>
      </c>
      <c r="AX276" s="24">
        <v>1.0380622837370201</v>
      </c>
      <c r="BB276" s="24">
        <v>12.802768166089999</v>
      </c>
    </row>
    <row r="277" spans="1:62" x14ac:dyDescent="0.2">
      <c r="A277" s="24" t="s">
        <v>440</v>
      </c>
      <c r="B277" s="24">
        <v>-18.940000000000001</v>
      </c>
      <c r="C277" s="24">
        <v>70.41</v>
      </c>
      <c r="D277" s="24" t="s">
        <v>165</v>
      </c>
      <c r="E277" s="24">
        <f t="shared" si="4"/>
        <v>99.999999999999972</v>
      </c>
      <c r="M277" s="24">
        <v>6.3758389261745005</v>
      </c>
      <c r="X277" s="24">
        <v>8.3892617449664399</v>
      </c>
      <c r="AA277" s="24">
        <v>7.7181208053691295</v>
      </c>
      <c r="AK277" s="24">
        <v>0.67114093959731502</v>
      </c>
      <c r="AT277" s="24">
        <v>0.33557046979865801</v>
      </c>
      <c r="AV277" s="24">
        <v>1.0067114093959701</v>
      </c>
      <c r="AX277" s="24">
        <v>27.516778523489897</v>
      </c>
      <c r="AY277" s="24">
        <v>12.751677852349001</v>
      </c>
      <c r="BB277" s="24">
        <v>34.899328859060397</v>
      </c>
      <c r="BH277" s="24">
        <v>0.33557046979865801</v>
      </c>
    </row>
    <row r="278" spans="1:62" x14ac:dyDescent="0.2">
      <c r="A278" s="24" t="s">
        <v>441</v>
      </c>
      <c r="B278" s="24">
        <v>-20.2</v>
      </c>
      <c r="C278" s="24">
        <v>70.39</v>
      </c>
      <c r="D278" s="24" t="s">
        <v>165</v>
      </c>
      <c r="E278" s="24">
        <f t="shared" si="4"/>
        <v>100</v>
      </c>
      <c r="M278" s="24">
        <v>1.71428571428571</v>
      </c>
      <c r="X278" s="24">
        <v>3.4285714285714297</v>
      </c>
      <c r="AA278" s="24">
        <v>4.5714285714285703</v>
      </c>
      <c r="AK278" s="24">
        <v>0.57142857142857095</v>
      </c>
      <c r="AV278" s="24">
        <v>1.71428571428571</v>
      </c>
      <c r="AX278" s="24">
        <v>24</v>
      </c>
      <c r="AY278" s="24">
        <v>13.1428571428571</v>
      </c>
      <c r="BB278" s="24">
        <v>50.857142857142904</v>
      </c>
    </row>
    <row r="279" spans="1:62" x14ac:dyDescent="0.2">
      <c r="A279" s="24" t="s">
        <v>442</v>
      </c>
      <c r="B279" s="24">
        <v>-19.329999999999998</v>
      </c>
      <c r="C279" s="24">
        <v>70.39</v>
      </c>
      <c r="D279" s="24" t="s">
        <v>165</v>
      </c>
      <c r="E279" s="24">
        <f t="shared" si="4"/>
        <v>99.999999999999972</v>
      </c>
      <c r="H279" s="24">
        <v>0.29154518950437297</v>
      </c>
      <c r="M279" s="24">
        <v>6.12244897959184</v>
      </c>
      <c r="X279" s="24">
        <v>6.4139941690962106</v>
      </c>
      <c r="AA279" s="24">
        <v>4.6647230320699702</v>
      </c>
      <c r="AK279" s="24">
        <v>0.29154518950437297</v>
      </c>
      <c r="AV279" s="24">
        <v>0.58309037900874594</v>
      </c>
      <c r="AX279" s="24">
        <v>35.568513119533499</v>
      </c>
      <c r="AY279" s="24">
        <v>8.7463556851311903</v>
      </c>
      <c r="BB279" s="24">
        <v>37.0262390670554</v>
      </c>
      <c r="BH279" s="24">
        <v>0.29154518950437297</v>
      </c>
    </row>
    <row r="280" spans="1:62" x14ac:dyDescent="0.2">
      <c r="A280" s="24" t="s">
        <v>443</v>
      </c>
      <c r="B280" s="24">
        <v>-18.21</v>
      </c>
      <c r="C280" s="24">
        <v>70.36</v>
      </c>
      <c r="D280" s="24" t="s">
        <v>165</v>
      </c>
      <c r="E280" s="24">
        <f t="shared" si="4"/>
        <v>100.00000000000001</v>
      </c>
      <c r="H280" s="24">
        <v>0.238095238095238</v>
      </c>
      <c r="M280" s="24">
        <v>20.238095238095202</v>
      </c>
      <c r="X280" s="24">
        <v>20.476190476190499</v>
      </c>
      <c r="AA280" s="24">
        <v>35.952380952380999</v>
      </c>
      <c r="AK280" s="24">
        <v>0.476190476190476</v>
      </c>
      <c r="AT280" s="24">
        <v>0.71428571428571397</v>
      </c>
      <c r="AV280" s="24">
        <v>2.1428571428571397</v>
      </c>
      <c r="AX280" s="24">
        <v>1.6666666666666701</v>
      </c>
      <c r="AY280" s="24">
        <v>1.19047619047619</v>
      </c>
      <c r="BB280" s="24">
        <v>16.904761904761902</v>
      </c>
    </row>
    <row r="281" spans="1:62" x14ac:dyDescent="0.2">
      <c r="A281" s="24" t="s">
        <v>444</v>
      </c>
      <c r="B281" s="24">
        <v>-12.43</v>
      </c>
      <c r="C281" s="24">
        <v>70.010000000000005</v>
      </c>
      <c r="D281" s="24" t="s">
        <v>165</v>
      </c>
      <c r="E281" s="24">
        <f t="shared" si="4"/>
        <v>100.00000000000006</v>
      </c>
      <c r="M281" s="24">
        <v>28.721174004192896</v>
      </c>
      <c r="X281" s="24">
        <v>32.285115303983204</v>
      </c>
      <c r="AA281" s="24">
        <v>30.6079664570231</v>
      </c>
      <c r="AV281" s="24">
        <v>6.2893081761006302</v>
      </c>
      <c r="AX281" s="24">
        <v>0.20964360587002101</v>
      </c>
      <c r="AY281" s="24">
        <v>0.20964360587002101</v>
      </c>
      <c r="BB281" s="24">
        <v>1.0482180293501</v>
      </c>
      <c r="BH281" s="24">
        <v>0.20964360587002101</v>
      </c>
      <c r="BJ281" s="24">
        <v>0.41928721174004202</v>
      </c>
    </row>
    <row r="282" spans="1:62" x14ac:dyDescent="0.2">
      <c r="A282" s="24" t="s">
        <v>445</v>
      </c>
      <c r="B282" s="24">
        <v>-12.73</v>
      </c>
      <c r="C282" s="24">
        <v>70.569999999999993</v>
      </c>
      <c r="D282" s="24" t="s">
        <v>165</v>
      </c>
      <c r="E282" s="24">
        <f t="shared" si="4"/>
        <v>100.00000000000009</v>
      </c>
      <c r="M282" s="24">
        <v>20.370370370370402</v>
      </c>
      <c r="X282" s="24">
        <v>22.9166666666667</v>
      </c>
      <c r="AA282" s="24">
        <v>47.685185185185205</v>
      </c>
      <c r="AK282" s="24">
        <v>0.23148148148148101</v>
      </c>
      <c r="AV282" s="24">
        <v>0.46296296296296297</v>
      </c>
      <c r="AX282" s="24">
        <v>2.31481481481481</v>
      </c>
      <c r="AY282" s="24">
        <v>1.8518518518518501</v>
      </c>
      <c r="BB282" s="24">
        <v>4.1666666666666696</v>
      </c>
    </row>
    <row r="283" spans="1:62" x14ac:dyDescent="0.2">
      <c r="A283" s="24" t="s">
        <v>446</v>
      </c>
      <c r="B283" s="24">
        <v>-10.63</v>
      </c>
      <c r="C283" s="24">
        <v>70.34</v>
      </c>
      <c r="D283" s="24" t="s">
        <v>165</v>
      </c>
      <c r="E283" s="24">
        <f t="shared" si="4"/>
        <v>100</v>
      </c>
      <c r="M283" s="24">
        <v>9.7412480974124804</v>
      </c>
      <c r="X283" s="24">
        <v>21.1567732115677</v>
      </c>
      <c r="AA283" s="24">
        <v>65.144596651445994</v>
      </c>
      <c r="AK283" s="24">
        <v>0.45662100456620996</v>
      </c>
      <c r="AV283" s="24">
        <v>3.0441400304414001</v>
      </c>
      <c r="BB283" s="24">
        <v>0.45662100456620996</v>
      </c>
    </row>
    <row r="284" spans="1:62" x14ac:dyDescent="0.2">
      <c r="A284" s="24" t="s">
        <v>447</v>
      </c>
      <c r="B284" s="24">
        <v>-4.1500000000000004</v>
      </c>
      <c r="C284" s="24">
        <v>65.53</v>
      </c>
      <c r="D284" s="24" t="s">
        <v>165</v>
      </c>
      <c r="E284" s="24">
        <f t="shared" si="4"/>
        <v>100</v>
      </c>
      <c r="M284" s="24">
        <v>1.5950920245398801</v>
      </c>
      <c r="X284" s="24">
        <v>17.177914110429402</v>
      </c>
      <c r="AA284" s="24">
        <v>65.398773006135002</v>
      </c>
      <c r="AK284" s="24">
        <v>0.49079754601227005</v>
      </c>
      <c r="AT284" s="24">
        <v>0.122699386503067</v>
      </c>
      <c r="AV284" s="24">
        <v>6.50306748466258</v>
      </c>
      <c r="AX284" s="24">
        <v>0.122699386503067</v>
      </c>
      <c r="BB284" s="24">
        <v>7.4846625766871195</v>
      </c>
      <c r="BH284" s="24">
        <v>0.98159509202454009</v>
      </c>
      <c r="BJ284" s="24">
        <v>0.122699386503067</v>
      </c>
    </row>
    <row r="285" spans="1:62" x14ac:dyDescent="0.2">
      <c r="A285" s="24" t="s">
        <v>448</v>
      </c>
      <c r="B285" s="24">
        <v>-9.18</v>
      </c>
      <c r="C285" s="24">
        <v>73.52</v>
      </c>
      <c r="D285" s="24" t="s">
        <v>165</v>
      </c>
      <c r="E285" s="24">
        <f t="shared" si="4"/>
        <v>100.00000000000006</v>
      </c>
      <c r="M285" s="24">
        <v>39.817629179331298</v>
      </c>
      <c r="X285" s="24">
        <v>31.914893617021299</v>
      </c>
      <c r="AA285" s="24">
        <v>18.541033434650501</v>
      </c>
      <c r="AK285" s="24">
        <v>0.91185410334346495</v>
      </c>
      <c r="AT285" s="24">
        <v>1.21580547112462</v>
      </c>
      <c r="AV285" s="24">
        <v>0.91185410334346495</v>
      </c>
      <c r="AX285" s="24">
        <v>0.303951367781155</v>
      </c>
      <c r="BB285" s="24">
        <v>6.3829787234042596</v>
      </c>
    </row>
    <row r="286" spans="1:62" x14ac:dyDescent="0.2">
      <c r="A286" s="24" t="s">
        <v>449</v>
      </c>
      <c r="B286" s="24">
        <v>-10.48</v>
      </c>
      <c r="C286" s="24">
        <v>73.75</v>
      </c>
      <c r="D286" s="24" t="s">
        <v>165</v>
      </c>
      <c r="E286" s="24">
        <f t="shared" si="4"/>
        <v>100.00000000000007</v>
      </c>
      <c r="M286" s="24">
        <v>17.8571428571429</v>
      </c>
      <c r="X286" s="24">
        <v>14.682539682539701</v>
      </c>
      <c r="AA286" s="24">
        <v>50.793650793650798</v>
      </c>
      <c r="AK286" s="24">
        <v>1.5873015873015901</v>
      </c>
      <c r="AT286" s="24">
        <v>0.39682539682539703</v>
      </c>
      <c r="AV286" s="24">
        <v>5.5555555555555598</v>
      </c>
      <c r="BB286" s="24">
        <v>9.1269841269841301</v>
      </c>
    </row>
    <row r="287" spans="1:62" x14ac:dyDescent="0.2">
      <c r="A287" s="24" t="s">
        <v>450</v>
      </c>
      <c r="B287" s="24">
        <v>-14.47</v>
      </c>
      <c r="C287" s="24">
        <v>74.19</v>
      </c>
      <c r="D287" s="24" t="s">
        <v>165</v>
      </c>
      <c r="E287" s="24">
        <f t="shared" si="4"/>
        <v>100.00000000000001</v>
      </c>
      <c r="M287" s="24">
        <v>14.325068870523401</v>
      </c>
      <c r="X287" s="24">
        <v>20.1101928374656</v>
      </c>
      <c r="AA287" s="24">
        <v>50.688705234159798</v>
      </c>
      <c r="AK287" s="24">
        <v>1.6528925619834698</v>
      </c>
      <c r="AT287" s="24">
        <v>1.6528925619834698</v>
      </c>
      <c r="AV287" s="24">
        <v>4.1322314049586799</v>
      </c>
      <c r="AX287" s="24">
        <v>0.27548209366391202</v>
      </c>
      <c r="BB287" s="24">
        <v>7.1625344352617102</v>
      </c>
    </row>
    <row r="288" spans="1:62" x14ac:dyDescent="0.2">
      <c r="A288" s="24" t="s">
        <v>451</v>
      </c>
      <c r="B288" s="24">
        <v>-15.31</v>
      </c>
      <c r="C288" s="24">
        <v>74.430000000000007</v>
      </c>
      <c r="D288" s="24" t="s">
        <v>165</v>
      </c>
      <c r="E288" s="24">
        <f t="shared" si="4"/>
        <v>99.999999999999972</v>
      </c>
      <c r="M288" s="24">
        <v>2.9126213592233001</v>
      </c>
      <c r="P288" s="24">
        <v>0.97087378640776689</v>
      </c>
      <c r="X288" s="24">
        <v>18.446601941747598</v>
      </c>
      <c r="AA288" s="24">
        <v>14.0776699029126</v>
      </c>
      <c r="AK288" s="24">
        <v>0.97087378640776689</v>
      </c>
      <c r="AV288" s="24">
        <v>0.485436893203883</v>
      </c>
      <c r="AX288" s="24">
        <v>9.7087378640776709</v>
      </c>
      <c r="AY288" s="24">
        <v>8.7378640776699008</v>
      </c>
      <c r="BB288" s="24">
        <v>43.203883495145604</v>
      </c>
      <c r="BH288" s="24">
        <v>0.485436893203883</v>
      </c>
    </row>
    <row r="289" spans="1:60" x14ac:dyDescent="0.2">
      <c r="A289" s="24" t="s">
        <v>452</v>
      </c>
      <c r="B289" s="24">
        <v>-17.850000000000001</v>
      </c>
      <c r="C289" s="24">
        <v>72.66</v>
      </c>
      <c r="D289" s="24" t="s">
        <v>165</v>
      </c>
      <c r="E289" s="24">
        <f t="shared" si="4"/>
        <v>100.00000000000003</v>
      </c>
      <c r="M289" s="24">
        <v>1.9512195121951201</v>
      </c>
      <c r="X289" s="24">
        <v>3.4146341463414602</v>
      </c>
      <c r="AA289" s="24">
        <v>4.3902439024390194</v>
      </c>
      <c r="AT289" s="24">
        <v>0.48780487804878003</v>
      </c>
      <c r="AV289" s="24">
        <v>0.97560975609756095</v>
      </c>
      <c r="AX289" s="24">
        <v>27.317073170731696</v>
      </c>
      <c r="AY289" s="24">
        <v>10.243902439024399</v>
      </c>
      <c r="BB289" s="24">
        <v>51.219512195122</v>
      </c>
    </row>
    <row r="290" spans="1:60" x14ac:dyDescent="0.2">
      <c r="A290" s="24" t="s">
        <v>453</v>
      </c>
      <c r="B290" s="24">
        <v>-17.54</v>
      </c>
      <c r="C290" s="24">
        <v>74.41</v>
      </c>
      <c r="D290" s="24" t="s">
        <v>165</v>
      </c>
      <c r="E290" s="24">
        <f t="shared" si="4"/>
        <v>99.999999999999986</v>
      </c>
      <c r="H290" s="24">
        <v>0.42194092827004204</v>
      </c>
      <c r="M290" s="24">
        <v>1.6877637130801699</v>
      </c>
      <c r="X290" s="24">
        <v>0.42194092827004204</v>
      </c>
      <c r="AA290" s="24">
        <v>1.6877637130801699</v>
      </c>
      <c r="AT290" s="24">
        <v>0.42194092827004204</v>
      </c>
      <c r="AV290" s="24">
        <v>2.1097046413502101</v>
      </c>
      <c r="AX290" s="24">
        <v>12.236286919831199</v>
      </c>
      <c r="AY290" s="24">
        <v>7.59493670886076</v>
      </c>
      <c r="BB290" s="24">
        <v>72.995780590717303</v>
      </c>
      <c r="BH290" s="24">
        <v>0.42194092827004204</v>
      </c>
    </row>
    <row r="291" spans="1:60" x14ac:dyDescent="0.2">
      <c r="A291" s="24" t="s">
        <v>454</v>
      </c>
      <c r="B291" s="24">
        <v>-9.7799999999999994</v>
      </c>
      <c r="C291" s="24">
        <v>74.83</v>
      </c>
      <c r="D291" s="24" t="s">
        <v>165</v>
      </c>
      <c r="E291" s="24">
        <f t="shared" si="4"/>
        <v>100</v>
      </c>
      <c r="M291" s="24">
        <v>22.881355932203398</v>
      </c>
      <c r="X291" s="24">
        <v>12.7118644067797</v>
      </c>
      <c r="AA291" s="24">
        <v>48.305084745762699</v>
      </c>
      <c r="AK291" s="24">
        <v>2.1186440677966099</v>
      </c>
      <c r="AT291" s="24">
        <v>0.84745762711864392</v>
      </c>
      <c r="AV291" s="24">
        <v>2.9661016949152499</v>
      </c>
      <c r="BB291" s="24">
        <v>10.1694915254237</v>
      </c>
    </row>
    <row r="292" spans="1:60" x14ac:dyDescent="0.2">
      <c r="A292" s="24" t="s">
        <v>455</v>
      </c>
      <c r="B292" s="24">
        <v>-14.36</v>
      </c>
      <c r="C292" s="24">
        <v>79.760000000000005</v>
      </c>
      <c r="D292" s="24" t="s">
        <v>165</v>
      </c>
      <c r="E292" s="24">
        <f t="shared" si="4"/>
        <v>99.999999999999957</v>
      </c>
      <c r="AX292" s="24">
        <v>13.385826771653502</v>
      </c>
      <c r="AY292" s="24">
        <v>0.78740157480314998</v>
      </c>
      <c r="BB292" s="24">
        <v>85.826771653543304</v>
      </c>
    </row>
    <row r="293" spans="1:60" x14ac:dyDescent="0.2">
      <c r="A293" s="24" t="s">
        <v>456</v>
      </c>
      <c r="B293" s="24">
        <v>1.06</v>
      </c>
      <c r="C293" s="24">
        <v>78.41</v>
      </c>
      <c r="D293" s="24" t="s">
        <v>165</v>
      </c>
      <c r="E293" s="24">
        <f t="shared" si="4"/>
        <v>100.00000000000001</v>
      </c>
      <c r="H293" s="24">
        <v>0.338983050847458</v>
      </c>
      <c r="M293" s="24">
        <v>7.457627118644071</v>
      </c>
      <c r="X293" s="24">
        <v>15.9322033898305</v>
      </c>
      <c r="AA293" s="24">
        <v>34.237288135593204</v>
      </c>
      <c r="AK293" s="24">
        <v>1.0169491525423699</v>
      </c>
      <c r="AT293" s="24">
        <v>0.677966101694915</v>
      </c>
      <c r="AV293" s="24">
        <v>2.3728813559321997</v>
      </c>
      <c r="AX293" s="24">
        <v>7.7966101694915295</v>
      </c>
      <c r="AY293" s="24">
        <v>1.0169491525423699</v>
      </c>
      <c r="BB293" s="24">
        <v>29.152542372881403</v>
      </c>
    </row>
    <row r="294" spans="1:60" x14ac:dyDescent="0.2">
      <c r="A294" s="24" t="s">
        <v>457</v>
      </c>
      <c r="B294" s="24">
        <v>-10.06</v>
      </c>
      <c r="C294" s="24">
        <v>74.25</v>
      </c>
      <c r="D294" s="24" t="s">
        <v>165</v>
      </c>
      <c r="E294" s="24">
        <f t="shared" si="4"/>
        <v>99.999999999999986</v>
      </c>
      <c r="G294" s="24">
        <v>0.21598272138228899</v>
      </c>
      <c r="H294" s="24">
        <v>0.21598272138228899</v>
      </c>
      <c r="M294" s="24">
        <v>15.334773218142498</v>
      </c>
      <c r="P294" s="24">
        <v>0.43196544276457899</v>
      </c>
      <c r="X294" s="24">
        <v>20.734341252699799</v>
      </c>
      <c r="AA294" s="24">
        <v>39.740820734341298</v>
      </c>
      <c r="AK294" s="24">
        <v>1.9438444924406</v>
      </c>
      <c r="AV294" s="24">
        <v>1.5118790496760299</v>
      </c>
      <c r="AX294" s="24">
        <v>1.0799136069114499</v>
      </c>
      <c r="AY294" s="24">
        <v>0.64794816414686796</v>
      </c>
      <c r="BB294" s="24">
        <v>17.926565874729999</v>
      </c>
      <c r="BH294" s="24">
        <v>0.21598272138228899</v>
      </c>
    </row>
    <row r="295" spans="1:60" x14ac:dyDescent="0.2">
      <c r="A295" s="24" t="s">
        <v>458</v>
      </c>
      <c r="B295" s="24">
        <v>-13.84</v>
      </c>
      <c r="C295" s="24">
        <v>72.62</v>
      </c>
      <c r="D295" s="24" t="s">
        <v>165</v>
      </c>
      <c r="E295" s="24">
        <f t="shared" si="4"/>
        <v>99.999999999999972</v>
      </c>
      <c r="M295" s="24">
        <v>12.781954887217999</v>
      </c>
      <c r="P295" s="24">
        <v>0.75187969924812004</v>
      </c>
      <c r="X295" s="24">
        <v>17.293233082706799</v>
      </c>
      <c r="AA295" s="24">
        <v>52.130325814536299</v>
      </c>
      <c r="AK295" s="24">
        <v>0.75187969924812004</v>
      </c>
      <c r="AT295" s="24">
        <v>0.75187969924812004</v>
      </c>
      <c r="AV295" s="24">
        <v>2.7568922305764398</v>
      </c>
      <c r="AX295" s="24">
        <v>0.50125313283207995</v>
      </c>
      <c r="BB295" s="24">
        <v>12.280701754386</v>
      </c>
    </row>
    <row r="296" spans="1:60" x14ac:dyDescent="0.2">
      <c r="A296" s="24" t="s">
        <v>459</v>
      </c>
      <c r="B296" s="24">
        <v>-12.57</v>
      </c>
      <c r="C296" s="24">
        <v>71.81</v>
      </c>
      <c r="D296" s="24" t="s">
        <v>165</v>
      </c>
      <c r="E296" s="24">
        <f t="shared" si="4"/>
        <v>100.00000000000001</v>
      </c>
      <c r="H296" s="24">
        <v>0.73529411764705899</v>
      </c>
      <c r="M296" s="24">
        <v>14.705882352941199</v>
      </c>
      <c r="X296" s="24">
        <v>22.0588235294118</v>
      </c>
      <c r="AA296" s="24">
        <v>45.588235294117602</v>
      </c>
      <c r="AK296" s="24">
        <v>1.47058823529412</v>
      </c>
      <c r="AT296" s="24">
        <v>0.36764705882352899</v>
      </c>
      <c r="AV296" s="24">
        <v>1.8382352941176499</v>
      </c>
      <c r="AX296" s="24">
        <v>0.73529411764705899</v>
      </c>
      <c r="BB296" s="24">
        <v>12.5</v>
      </c>
    </row>
    <row r="297" spans="1:60" x14ac:dyDescent="0.2">
      <c r="A297" s="24" t="s">
        <v>460</v>
      </c>
      <c r="B297" s="24">
        <v>-18.36</v>
      </c>
      <c r="C297" s="24">
        <v>67.930000000000007</v>
      </c>
      <c r="D297" s="24" t="s">
        <v>165</v>
      </c>
      <c r="E297" s="24">
        <f t="shared" si="4"/>
        <v>99.999999999999986</v>
      </c>
      <c r="M297" s="24">
        <v>0.13783597518952401</v>
      </c>
      <c r="X297" s="24">
        <v>2.9290144727773901</v>
      </c>
      <c r="AA297" s="24">
        <v>1.8952446588559599</v>
      </c>
      <c r="AK297" s="24">
        <v>0.27567195037904901</v>
      </c>
      <c r="AT297" s="24">
        <v>6.8917987594762198E-2</v>
      </c>
      <c r="AV297" s="24">
        <v>93.418332184700205</v>
      </c>
      <c r="AX297" s="24">
        <v>0.34458993797381099</v>
      </c>
      <c r="BB297" s="24">
        <v>0.65472088215024093</v>
      </c>
      <c r="BH297" s="24">
        <v>0.27567195037904901</v>
      </c>
    </row>
    <row r="298" spans="1:60" x14ac:dyDescent="0.2">
      <c r="A298" s="24" t="s">
        <v>461</v>
      </c>
      <c r="B298" s="24">
        <v>-18.02</v>
      </c>
      <c r="C298" s="24">
        <v>69.03</v>
      </c>
      <c r="D298" s="24" t="s">
        <v>165</v>
      </c>
      <c r="E298" s="24">
        <f t="shared" si="4"/>
        <v>99.999999999999972</v>
      </c>
      <c r="H298" s="24">
        <v>0.22271714922049002</v>
      </c>
      <c r="M298" s="24">
        <v>12.4721603563474</v>
      </c>
      <c r="X298" s="24">
        <v>17.817371937639201</v>
      </c>
      <c r="AA298" s="24">
        <v>13.8084632516704</v>
      </c>
      <c r="AK298" s="24">
        <v>0.66815144766146994</v>
      </c>
      <c r="AT298" s="24">
        <v>0.44543429844098004</v>
      </c>
      <c r="AV298" s="24">
        <v>6.01336302895323</v>
      </c>
      <c r="AX298" s="24">
        <v>36.080178173719403</v>
      </c>
      <c r="BB298" s="24">
        <v>12.4721603563474</v>
      </c>
    </row>
    <row r="299" spans="1:60" x14ac:dyDescent="0.2">
      <c r="A299" s="24" t="s">
        <v>462</v>
      </c>
      <c r="B299" s="24">
        <v>-16.82</v>
      </c>
      <c r="C299" s="24">
        <v>69.2</v>
      </c>
      <c r="D299" s="24" t="s">
        <v>165</v>
      </c>
      <c r="E299" s="24">
        <f t="shared" si="4"/>
        <v>100</v>
      </c>
      <c r="M299" s="24">
        <v>21.145374449339201</v>
      </c>
      <c r="X299" s="24">
        <v>20.704845814978</v>
      </c>
      <c r="AA299" s="24">
        <v>25.1101321585903</v>
      </c>
      <c r="AO299" s="24">
        <v>0.44052863436123302</v>
      </c>
      <c r="AV299" s="24">
        <v>1.3215859030837001</v>
      </c>
      <c r="AX299" s="24">
        <v>13.656387665198201</v>
      </c>
      <c r="AY299" s="24">
        <v>0.88105726872246704</v>
      </c>
      <c r="BB299" s="24">
        <v>16.740088105726901</v>
      </c>
    </row>
    <row r="300" spans="1:60" x14ac:dyDescent="0.2">
      <c r="A300" s="24" t="s">
        <v>463</v>
      </c>
      <c r="B300" s="24">
        <v>-16.52</v>
      </c>
      <c r="C300" s="24">
        <v>69.17</v>
      </c>
      <c r="D300" s="24" t="s">
        <v>165</v>
      </c>
      <c r="E300" s="24">
        <f t="shared" si="4"/>
        <v>100.00000000000006</v>
      </c>
      <c r="M300" s="24">
        <v>24.630541871921203</v>
      </c>
      <c r="X300" s="24">
        <v>27.093596059113299</v>
      </c>
      <c r="AA300" s="24">
        <v>16.748768472906399</v>
      </c>
      <c r="AV300" s="24">
        <v>1.97044334975369</v>
      </c>
      <c r="AX300" s="24">
        <v>9.8522167487684698</v>
      </c>
      <c r="AY300" s="24">
        <v>1.97044334975369</v>
      </c>
      <c r="BB300" s="24">
        <v>17.733990147783299</v>
      </c>
    </row>
    <row r="301" spans="1:60" x14ac:dyDescent="0.2">
      <c r="A301" s="24" t="s">
        <v>464</v>
      </c>
      <c r="B301" s="24">
        <v>-16.850000000000001</v>
      </c>
      <c r="C301" s="24">
        <v>68.59</v>
      </c>
      <c r="D301" s="24" t="s">
        <v>165</v>
      </c>
      <c r="E301" s="24">
        <f t="shared" si="4"/>
        <v>100.00000000000007</v>
      </c>
      <c r="M301" s="24">
        <v>8.2474226804123703</v>
      </c>
      <c r="X301" s="24">
        <v>19.845360824742301</v>
      </c>
      <c r="AA301" s="24">
        <v>2.5773195876288701</v>
      </c>
      <c r="AT301" s="24">
        <v>0.51546391752577292</v>
      </c>
      <c r="AV301" s="24">
        <v>48.711340206185596</v>
      </c>
      <c r="AX301" s="24">
        <v>9.7938144329896897</v>
      </c>
      <c r="AY301" s="24">
        <v>1.5463917525773199</v>
      </c>
      <c r="BB301" s="24">
        <v>8.5051546391752595</v>
      </c>
      <c r="BH301" s="24">
        <v>0.25773195876288701</v>
      </c>
    </row>
    <row r="302" spans="1:60" x14ac:dyDescent="0.2">
      <c r="A302" s="24" t="s">
        <v>465</v>
      </c>
      <c r="B302" s="24">
        <v>-17.16</v>
      </c>
      <c r="C302" s="24">
        <v>68.64</v>
      </c>
      <c r="D302" s="24" t="s">
        <v>165</v>
      </c>
      <c r="E302" s="24">
        <f t="shared" si="4"/>
        <v>99.999999999999957</v>
      </c>
      <c r="M302" s="24">
        <v>6.4367816091953998</v>
      </c>
      <c r="X302" s="24">
        <v>10.804597701149401</v>
      </c>
      <c r="AA302" s="24">
        <v>11.954022988505701</v>
      </c>
      <c r="AK302" s="24">
        <v>0.229885057471264</v>
      </c>
      <c r="AT302" s="24">
        <v>0.68965517241379293</v>
      </c>
      <c r="AV302" s="24">
        <v>53.793103448275893</v>
      </c>
      <c r="AX302" s="24">
        <v>8.2758620689655196</v>
      </c>
      <c r="AY302" s="24">
        <v>1.14942528735632</v>
      </c>
      <c r="BB302" s="24">
        <v>5.9770114942528698</v>
      </c>
      <c r="BH302" s="24">
        <v>0.68965517241379293</v>
      </c>
    </row>
    <row r="303" spans="1:60" x14ac:dyDescent="0.2">
      <c r="A303" s="24" t="s">
        <v>466</v>
      </c>
      <c r="B303" s="24">
        <v>-17.54</v>
      </c>
      <c r="C303" s="24">
        <v>68.95</v>
      </c>
      <c r="D303" s="24" t="s">
        <v>165</v>
      </c>
      <c r="E303" s="24">
        <f t="shared" si="4"/>
        <v>100.00000000000001</v>
      </c>
      <c r="G303" s="24">
        <v>0.352112676056338</v>
      </c>
      <c r="M303" s="24">
        <v>7.7464788732394396</v>
      </c>
      <c r="X303" s="24">
        <v>20.0704225352113</v>
      </c>
      <c r="AA303" s="24">
        <v>14.788732394366201</v>
      </c>
      <c r="AK303" s="24">
        <v>0.352112676056338</v>
      </c>
      <c r="AT303" s="24">
        <v>0.70422535211267601</v>
      </c>
      <c r="AV303" s="24">
        <v>8.0985915492957705</v>
      </c>
      <c r="AX303" s="24">
        <v>34.154929577464799</v>
      </c>
      <c r="AY303" s="24">
        <v>2.46478873239437</v>
      </c>
      <c r="BB303" s="24">
        <v>11.2676056338028</v>
      </c>
    </row>
    <row r="304" spans="1:60" x14ac:dyDescent="0.2">
      <c r="A304" s="24" t="s">
        <v>467</v>
      </c>
      <c r="B304" s="24">
        <v>-18.3</v>
      </c>
      <c r="C304" s="24">
        <v>68.17</v>
      </c>
      <c r="D304" s="24" t="s">
        <v>165</v>
      </c>
      <c r="E304" s="24">
        <f t="shared" si="4"/>
        <v>99.999999999999957</v>
      </c>
      <c r="H304" s="24">
        <v>3.9416633819471802E-2</v>
      </c>
      <c r="M304" s="24">
        <v>0.23649980291683098</v>
      </c>
      <c r="X304" s="24">
        <v>3.5474970437524598</v>
      </c>
      <c r="AA304" s="24">
        <v>3.3504138746551</v>
      </c>
      <c r="AK304" s="24">
        <v>0.23649980291683098</v>
      </c>
      <c r="AT304" s="24">
        <v>0.63066614111154906</v>
      </c>
      <c r="AV304" s="24">
        <v>90.855340953882504</v>
      </c>
      <c r="AX304" s="24">
        <v>0.27591643673630301</v>
      </c>
      <c r="AY304" s="24">
        <v>3.9416633819471802E-2</v>
      </c>
      <c r="BB304" s="24">
        <v>0.63066614111154906</v>
      </c>
      <c r="BH304" s="24">
        <v>0.15766653527788702</v>
      </c>
    </row>
    <row r="305" spans="1:60" x14ac:dyDescent="0.2">
      <c r="A305" s="24" t="s">
        <v>468</v>
      </c>
      <c r="B305" s="24">
        <v>-5.18</v>
      </c>
      <c r="C305" s="24">
        <v>74.33</v>
      </c>
      <c r="D305" s="24" t="s">
        <v>165</v>
      </c>
      <c r="E305" s="24">
        <f t="shared" si="4"/>
        <v>99.999999999999915</v>
      </c>
      <c r="M305" s="24">
        <v>22.881355932203398</v>
      </c>
      <c r="X305" s="24">
        <v>25.847457627118597</v>
      </c>
      <c r="AA305" s="24">
        <v>27.542372881355902</v>
      </c>
      <c r="AK305" s="24">
        <v>0.42372881355932196</v>
      </c>
      <c r="AT305" s="24">
        <v>0.42372881355932196</v>
      </c>
      <c r="AV305" s="24">
        <v>0.84745762711864392</v>
      </c>
      <c r="AX305" s="24">
        <v>9.3220338983050901</v>
      </c>
      <c r="AY305" s="24">
        <v>0.84745762711864392</v>
      </c>
      <c r="BB305" s="24">
        <v>11.864406779661</v>
      </c>
    </row>
    <row r="306" spans="1:60" x14ac:dyDescent="0.2">
      <c r="A306" s="24" t="s">
        <v>469</v>
      </c>
      <c r="B306" s="24">
        <v>-14.88</v>
      </c>
      <c r="C306" s="24">
        <v>73.739999999999995</v>
      </c>
      <c r="D306" s="24" t="s">
        <v>165</v>
      </c>
      <c r="E306" s="24">
        <f t="shared" si="4"/>
        <v>99.999999999999943</v>
      </c>
      <c r="H306" s="24">
        <v>0.14903129657228001</v>
      </c>
      <c r="M306" s="24">
        <v>4.6199701937406896</v>
      </c>
      <c r="X306" s="24">
        <v>12.0715350223547</v>
      </c>
      <c r="AA306" s="24">
        <v>39.642324888226497</v>
      </c>
      <c r="AK306" s="24">
        <v>1.4903129657228</v>
      </c>
      <c r="AL306" s="24">
        <v>0.14903129657228001</v>
      </c>
      <c r="AT306" s="24">
        <v>0.59612518628912103</v>
      </c>
      <c r="AV306" s="24">
        <v>2.0864381520119197</v>
      </c>
      <c r="AX306" s="24">
        <v>28.315946348733199</v>
      </c>
      <c r="AY306" s="24">
        <v>2.5335320417287601</v>
      </c>
      <c r="BB306" s="24">
        <v>8.0476900149031287</v>
      </c>
      <c r="BH306" s="24">
        <v>0.29806259314456002</v>
      </c>
    </row>
    <row r="307" spans="1:60" x14ac:dyDescent="0.2">
      <c r="A307" s="24" t="s">
        <v>470</v>
      </c>
      <c r="B307" s="24">
        <v>-11.57</v>
      </c>
      <c r="C307" s="24">
        <v>75.33</v>
      </c>
      <c r="D307" s="24" t="s">
        <v>165</v>
      </c>
      <c r="E307" s="24">
        <f t="shared" si="4"/>
        <v>99.999999999999929</v>
      </c>
      <c r="M307" s="24">
        <v>2.57936507936508</v>
      </c>
      <c r="X307" s="24">
        <v>9.7222222222222197</v>
      </c>
      <c r="AA307" s="24">
        <v>31.9444444444444</v>
      </c>
      <c r="AK307" s="24">
        <v>1.19047619047619</v>
      </c>
      <c r="AV307" s="24">
        <v>1.5873015873015901</v>
      </c>
      <c r="AX307" s="24">
        <v>45.8333333333333</v>
      </c>
      <c r="AY307" s="24">
        <v>0.59523809523809501</v>
      </c>
      <c r="BB307" s="24">
        <v>6.3492063492063497</v>
      </c>
      <c r="BH307" s="24">
        <v>0.19841269841269799</v>
      </c>
    </row>
    <row r="308" spans="1:60" x14ac:dyDescent="0.2">
      <c r="A308" s="24" t="s">
        <v>471</v>
      </c>
      <c r="B308" s="24">
        <v>-5.58</v>
      </c>
      <c r="C308" s="24">
        <v>76.790000000000006</v>
      </c>
      <c r="D308" s="24" t="s">
        <v>165</v>
      </c>
      <c r="E308" s="24">
        <f t="shared" si="4"/>
        <v>100.00000000000003</v>
      </c>
      <c r="M308" s="24">
        <v>3.7267080745341601</v>
      </c>
      <c r="X308" s="24">
        <v>10.0266193433895</v>
      </c>
      <c r="AA308" s="24">
        <v>28.305235137533298</v>
      </c>
      <c r="AK308" s="24">
        <v>1.1535048802129499</v>
      </c>
      <c r="AT308" s="24">
        <v>0.177462289263531</v>
      </c>
      <c r="AV308" s="24">
        <v>1.9520851818988501</v>
      </c>
      <c r="AX308" s="24">
        <v>42.590949423247601</v>
      </c>
      <c r="AY308" s="24">
        <v>4.0816326530612201</v>
      </c>
      <c r="BB308" s="24">
        <v>7.54214729370009</v>
      </c>
      <c r="BH308" s="24">
        <v>0.44365572315882906</v>
      </c>
    </row>
    <row r="309" spans="1:60" x14ac:dyDescent="0.2">
      <c r="A309" s="24" t="s">
        <v>472</v>
      </c>
      <c r="B309" s="24">
        <v>-6.02</v>
      </c>
      <c r="C309" s="24">
        <v>76.92</v>
      </c>
      <c r="D309" s="24" t="s">
        <v>165</v>
      </c>
      <c r="E309" s="24">
        <f t="shared" si="4"/>
        <v>99.999999999999929</v>
      </c>
      <c r="H309" s="24">
        <v>7.86163522012579E-2</v>
      </c>
      <c r="M309" s="24">
        <v>1.6509433962264199</v>
      </c>
      <c r="V309" s="24">
        <v>7.86163522012579E-2</v>
      </c>
      <c r="X309" s="24">
        <v>6.7610062893081802</v>
      </c>
      <c r="AA309" s="24">
        <v>26.808176100628902</v>
      </c>
      <c r="AK309" s="24">
        <v>0.393081761006289</v>
      </c>
      <c r="AT309" s="24">
        <v>0.786163522012579</v>
      </c>
      <c r="AV309" s="24">
        <v>1.17924528301887</v>
      </c>
      <c r="AX309" s="24">
        <v>57.940251572327</v>
      </c>
      <c r="AY309" s="24">
        <v>0.70754716981132104</v>
      </c>
      <c r="BB309" s="24">
        <v>3.3805031446540901</v>
      </c>
      <c r="BH309" s="24">
        <v>0.235849056603774</v>
      </c>
    </row>
    <row r="310" spans="1:60" x14ac:dyDescent="0.2">
      <c r="A310" s="24" t="s">
        <v>473</v>
      </c>
      <c r="B310" s="24">
        <v>1</v>
      </c>
      <c r="C310" s="24">
        <v>77.75</v>
      </c>
      <c r="D310" s="24" t="s">
        <v>165</v>
      </c>
      <c r="E310" s="24">
        <f t="shared" si="4"/>
        <v>100.00000000000009</v>
      </c>
      <c r="M310" s="24">
        <v>16.901408450704203</v>
      </c>
      <c r="X310" s="24">
        <v>17.840375586854499</v>
      </c>
      <c r="AA310" s="24">
        <v>42.723004694835701</v>
      </c>
      <c r="AK310" s="24">
        <v>0.93896713615023497</v>
      </c>
      <c r="AT310" s="24">
        <v>0.70422535211267601</v>
      </c>
      <c r="AV310" s="24">
        <v>0.70422535211267601</v>
      </c>
      <c r="AX310" s="24">
        <v>12.2065727699531</v>
      </c>
      <c r="BB310" s="24">
        <v>7.9812206572769995</v>
      </c>
    </row>
    <row r="311" spans="1:60" x14ac:dyDescent="0.2">
      <c r="A311" s="24" t="s">
        <v>474</v>
      </c>
      <c r="B311" s="24">
        <v>-4.55</v>
      </c>
      <c r="C311" s="24">
        <v>77.989999999999995</v>
      </c>
      <c r="D311" s="24" t="s">
        <v>165</v>
      </c>
      <c r="E311" s="24">
        <f t="shared" si="4"/>
        <v>99.999999999999943</v>
      </c>
      <c r="M311" s="24">
        <v>2.4809160305343498</v>
      </c>
      <c r="P311" s="24">
        <v>0.19083969465648901</v>
      </c>
      <c r="X311" s="24">
        <v>9.5419847328244298</v>
      </c>
      <c r="AA311" s="24">
        <v>31.297709923664097</v>
      </c>
      <c r="AK311" s="24">
        <v>0.38167938931297696</v>
      </c>
      <c r="AT311" s="24">
        <v>0.38167938931297696</v>
      </c>
      <c r="AV311" s="24">
        <v>2.6717557251908399</v>
      </c>
      <c r="AX311" s="24">
        <v>45.992366412213698</v>
      </c>
      <c r="AY311" s="24">
        <v>0.19083969465648901</v>
      </c>
      <c r="BB311" s="24">
        <v>6.6793893129771007</v>
      </c>
      <c r="BH311" s="24">
        <v>0.19083969465648901</v>
      </c>
    </row>
    <row r="312" spans="1:60" x14ac:dyDescent="0.2">
      <c r="A312" s="24" t="s">
        <v>475</v>
      </c>
      <c r="B312" s="24">
        <v>0.83</v>
      </c>
      <c r="C312" s="24">
        <v>75.52</v>
      </c>
      <c r="D312" s="24" t="s">
        <v>165</v>
      </c>
      <c r="E312" s="24">
        <f t="shared" si="4"/>
        <v>99.999999999999972</v>
      </c>
      <c r="M312" s="24">
        <v>13.559322033898301</v>
      </c>
      <c r="X312" s="24">
        <v>24.5762711864407</v>
      </c>
      <c r="AA312" s="24">
        <v>44.915254237288096</v>
      </c>
      <c r="AK312" s="24">
        <v>1.27118644067797</v>
      </c>
      <c r="AV312" s="24">
        <v>2.1186440677966099</v>
      </c>
      <c r="AX312" s="24">
        <v>6.3559322033898296</v>
      </c>
      <c r="BB312" s="24">
        <v>7.2033898305084705</v>
      </c>
    </row>
    <row r="313" spans="1:60" x14ac:dyDescent="0.2">
      <c r="A313" s="24" t="s">
        <v>476</v>
      </c>
      <c r="B313" s="24">
        <v>-6.66</v>
      </c>
      <c r="C313" s="24">
        <v>80.06</v>
      </c>
      <c r="D313" s="24" t="s">
        <v>165</v>
      </c>
      <c r="E313" s="24">
        <f t="shared" si="4"/>
        <v>100.00000000000001</v>
      </c>
      <c r="X313" s="24">
        <v>0.88105726872246704</v>
      </c>
      <c r="AA313" s="24">
        <v>3.5242290748898695</v>
      </c>
      <c r="AL313" s="24">
        <v>0.44052863436123302</v>
      </c>
      <c r="AV313" s="24">
        <v>0.44052863436123302</v>
      </c>
      <c r="AX313" s="24">
        <v>7.0484581497797389</v>
      </c>
      <c r="AY313" s="24">
        <v>0.88105726872246704</v>
      </c>
      <c r="BB313" s="24">
        <v>86.784140969163005</v>
      </c>
    </row>
    <row r="314" spans="1:60" x14ac:dyDescent="0.2">
      <c r="A314" s="24" t="s">
        <v>477</v>
      </c>
      <c r="B314" s="24">
        <v>-10.71</v>
      </c>
      <c r="C314" s="24">
        <v>80.150000000000006</v>
      </c>
      <c r="D314" s="24" t="s">
        <v>165</v>
      </c>
      <c r="E314" s="24">
        <f t="shared" si="4"/>
        <v>100.00000000000003</v>
      </c>
      <c r="M314" s="24">
        <v>0.84033613445378208</v>
      </c>
      <c r="AA314" s="24">
        <v>1.6806722689075599</v>
      </c>
      <c r="AL314" s="24">
        <v>0.84033613445378208</v>
      </c>
      <c r="AV314" s="24">
        <v>0.84033613445378208</v>
      </c>
      <c r="AX314" s="24">
        <v>7.5630252100840298</v>
      </c>
      <c r="BB314" s="24">
        <v>88.235294117647101</v>
      </c>
    </row>
    <row r="315" spans="1:60" x14ac:dyDescent="0.2">
      <c r="A315" s="24" t="s">
        <v>478</v>
      </c>
      <c r="B315" s="24">
        <v>-11.8</v>
      </c>
      <c r="C315" s="24">
        <v>79.59</v>
      </c>
      <c r="D315" s="24" t="s">
        <v>165</v>
      </c>
      <c r="E315" s="24">
        <f t="shared" si="4"/>
        <v>99.999999999999943</v>
      </c>
      <c r="M315" s="24">
        <v>0.91743119266054995</v>
      </c>
      <c r="X315" s="24">
        <v>0.91743119266054995</v>
      </c>
      <c r="AX315" s="24">
        <v>0.91743119266054995</v>
      </c>
      <c r="BB315" s="24">
        <v>97.247706422018297</v>
      </c>
    </row>
    <row r="316" spans="1:60" x14ac:dyDescent="0.2">
      <c r="A316" s="24" t="s">
        <v>479</v>
      </c>
      <c r="B316" s="24">
        <v>-11.32</v>
      </c>
      <c r="C316" s="24">
        <v>80.62</v>
      </c>
      <c r="D316" s="24" t="s">
        <v>165</v>
      </c>
      <c r="E316" s="24">
        <f t="shared" si="4"/>
        <v>99.999999999999943</v>
      </c>
      <c r="AA316" s="24">
        <v>3.17460317460317</v>
      </c>
      <c r="AK316" s="24">
        <v>0.79365079365079405</v>
      </c>
      <c r="AT316" s="24">
        <v>2.38095238095238</v>
      </c>
      <c r="AX316" s="24">
        <v>11.1111111111111</v>
      </c>
      <c r="BB316" s="24">
        <v>82.539682539682502</v>
      </c>
    </row>
    <row r="317" spans="1:60" x14ac:dyDescent="0.2">
      <c r="A317" s="24" t="s">
        <v>480</v>
      </c>
      <c r="B317" s="24">
        <v>-13.66</v>
      </c>
      <c r="C317" s="24">
        <v>80.45</v>
      </c>
      <c r="D317" s="24" t="s">
        <v>165</v>
      </c>
      <c r="E317" s="24">
        <f t="shared" si="4"/>
        <v>100.00000000000006</v>
      </c>
      <c r="M317" s="24">
        <v>0.68965517241379293</v>
      </c>
      <c r="X317" s="24">
        <v>0.68965517241379293</v>
      </c>
      <c r="AA317" s="24">
        <v>0.68965517241379293</v>
      </c>
      <c r="AV317" s="24">
        <v>0.68965517241379293</v>
      </c>
      <c r="AX317" s="24">
        <v>22.068965517241402</v>
      </c>
      <c r="AY317" s="24">
        <v>0.68965517241379293</v>
      </c>
      <c r="BB317" s="24">
        <v>74.482758620689694</v>
      </c>
    </row>
    <row r="318" spans="1:60" x14ac:dyDescent="0.2">
      <c r="A318" s="24" t="s">
        <v>481</v>
      </c>
      <c r="B318" s="24">
        <v>-11</v>
      </c>
      <c r="C318" s="24">
        <v>79.89</v>
      </c>
      <c r="D318" s="24" t="s">
        <v>165</v>
      </c>
      <c r="E318" s="24">
        <f t="shared" si="4"/>
        <v>99.999999999999986</v>
      </c>
      <c r="AA318" s="24">
        <v>0.81967213114754089</v>
      </c>
      <c r="AX318" s="24">
        <v>26.229508196721298</v>
      </c>
      <c r="AY318" s="24">
        <v>0.81967213114754089</v>
      </c>
      <c r="BB318" s="24">
        <v>72.131147540983605</v>
      </c>
    </row>
    <row r="319" spans="1:60" x14ac:dyDescent="0.2">
      <c r="A319" s="24" t="s">
        <v>482</v>
      </c>
      <c r="B319" s="24">
        <v>50.45</v>
      </c>
      <c r="C319" s="24">
        <v>70.319999999999993</v>
      </c>
      <c r="D319" s="24" t="s">
        <v>165</v>
      </c>
      <c r="E319" s="24">
        <f t="shared" si="4"/>
        <v>99.999999999999986</v>
      </c>
      <c r="M319" s="24">
        <v>0.36900369003689998</v>
      </c>
      <c r="AA319" s="24">
        <v>12.546125461254601</v>
      </c>
      <c r="AK319" s="24">
        <v>17.158671586715901</v>
      </c>
      <c r="AT319" s="24">
        <v>0.18450184501844999</v>
      </c>
      <c r="AV319" s="24">
        <v>67.712177121771191</v>
      </c>
      <c r="AW319" s="24">
        <v>0.18450184501844999</v>
      </c>
      <c r="AX319" s="24">
        <v>0.55350553505535094</v>
      </c>
      <c r="BB319" s="24">
        <v>1.29151291512915</v>
      </c>
    </row>
    <row r="320" spans="1:60" x14ac:dyDescent="0.2">
      <c r="A320" s="24" t="s">
        <v>483</v>
      </c>
      <c r="B320" s="24">
        <v>51.3</v>
      </c>
      <c r="C320" s="24">
        <v>70.739999999999995</v>
      </c>
      <c r="D320" s="24" t="s">
        <v>165</v>
      </c>
      <c r="E320" s="24">
        <f t="shared" si="4"/>
        <v>99.999999999999957</v>
      </c>
      <c r="H320" s="24">
        <v>0.40733197556008199</v>
      </c>
      <c r="AA320" s="24">
        <v>31.160896130346202</v>
      </c>
      <c r="AK320" s="24">
        <v>46.435845213849305</v>
      </c>
      <c r="AT320" s="24">
        <v>0.8146639511201631</v>
      </c>
      <c r="AV320" s="24">
        <v>21.181262729124199</v>
      </c>
    </row>
    <row r="321" spans="1:68" x14ac:dyDescent="0.2">
      <c r="A321" s="24" t="s">
        <v>484</v>
      </c>
      <c r="B321" s="24">
        <v>51.75</v>
      </c>
      <c r="C321" s="24">
        <v>70.989999999999995</v>
      </c>
      <c r="D321" s="24" t="s">
        <v>165</v>
      </c>
      <c r="E321" s="24">
        <f t="shared" si="4"/>
        <v>100.00000000000003</v>
      </c>
      <c r="H321" s="24">
        <v>0.33557046979865801</v>
      </c>
      <c r="P321" s="24">
        <v>0.33557046979865801</v>
      </c>
      <c r="AA321" s="24">
        <v>29.865771812080499</v>
      </c>
      <c r="AK321" s="24">
        <v>47.986577181208098</v>
      </c>
      <c r="AL321" s="24">
        <v>0.67114093959731502</v>
      </c>
      <c r="AT321" s="24">
        <v>1.0067114093959701</v>
      </c>
      <c r="AV321" s="24">
        <v>8.0536912751677896</v>
      </c>
      <c r="AW321" s="24">
        <v>0.33557046979865801</v>
      </c>
      <c r="AX321" s="24">
        <v>0.67114093959731502</v>
      </c>
      <c r="BB321" s="24">
        <v>10.402684563758401</v>
      </c>
      <c r="BP321" s="24">
        <v>0.33557046979865801</v>
      </c>
    </row>
    <row r="322" spans="1:68" x14ac:dyDescent="0.2">
      <c r="A322" s="24" t="s">
        <v>485</v>
      </c>
      <c r="B322" s="24">
        <v>52.55</v>
      </c>
      <c r="C322" s="24">
        <v>71.14</v>
      </c>
      <c r="D322" s="24" t="s">
        <v>165</v>
      </c>
      <c r="E322" s="24">
        <f t="shared" si="4"/>
        <v>99.999999999999986</v>
      </c>
      <c r="H322" s="24">
        <v>1.10803324099723</v>
      </c>
      <c r="M322" s="24">
        <v>0.277008310249307</v>
      </c>
      <c r="X322" s="24">
        <v>0.277008310249307</v>
      </c>
      <c r="AA322" s="24">
        <v>40.997229916897496</v>
      </c>
      <c r="AK322" s="24">
        <v>37.119113573407205</v>
      </c>
      <c r="AL322" s="24">
        <v>0.554016620498615</v>
      </c>
      <c r="AT322" s="24">
        <v>1.10803324099723</v>
      </c>
      <c r="AV322" s="24">
        <v>7.2022160664819905</v>
      </c>
      <c r="AX322" s="24">
        <v>1.10803324099723</v>
      </c>
      <c r="BB322" s="24">
        <v>9.4182825484764514</v>
      </c>
      <c r="BP322" s="24">
        <v>0.83102493074792194</v>
      </c>
    </row>
    <row r="323" spans="1:68" x14ac:dyDescent="0.2">
      <c r="A323" s="24" t="s">
        <v>486</v>
      </c>
      <c r="B323" s="24">
        <v>53.4</v>
      </c>
      <c r="C323" s="24">
        <v>70.67</v>
      </c>
      <c r="D323" s="24" t="s">
        <v>165</v>
      </c>
      <c r="E323" s="24">
        <f t="shared" ref="E323:E386" si="5">SUM(F323:CR323)</f>
        <v>99.999999999999986</v>
      </c>
      <c r="H323" s="24">
        <v>0.28490028490028496</v>
      </c>
      <c r="M323" s="24">
        <v>0.28490028490028496</v>
      </c>
      <c r="AA323" s="24">
        <v>15.6695156695157</v>
      </c>
      <c r="AK323" s="24">
        <v>20.7977207977208</v>
      </c>
      <c r="AL323" s="24">
        <v>0.28490028490028496</v>
      </c>
      <c r="AT323" s="24">
        <v>0.854700854700855</v>
      </c>
      <c r="AV323" s="24">
        <v>48.148148148148103</v>
      </c>
      <c r="AX323" s="24">
        <v>3.9886039886039901</v>
      </c>
      <c r="BB323" s="24">
        <v>9.1168091168091188</v>
      </c>
      <c r="BH323" s="24">
        <v>0.28490028490028496</v>
      </c>
      <c r="BP323" s="24">
        <v>0.28490028490028496</v>
      </c>
    </row>
    <row r="324" spans="1:68" x14ac:dyDescent="0.2">
      <c r="A324" s="24" t="s">
        <v>487</v>
      </c>
      <c r="B324" s="24">
        <v>53.06</v>
      </c>
      <c r="C324" s="24">
        <v>70.540000000000006</v>
      </c>
      <c r="D324" s="24" t="s">
        <v>165</v>
      </c>
      <c r="E324" s="24">
        <f t="shared" si="5"/>
        <v>100.00000000000006</v>
      </c>
      <c r="H324" s="24">
        <v>0.29940119760479</v>
      </c>
      <c r="AA324" s="24">
        <v>29.341317365269497</v>
      </c>
      <c r="AK324" s="24">
        <v>47.904191616766504</v>
      </c>
      <c r="AL324" s="24">
        <v>0.29940119760479</v>
      </c>
      <c r="AT324" s="24">
        <v>0.59880239520958101</v>
      </c>
      <c r="AV324" s="24">
        <v>11.976047904191599</v>
      </c>
      <c r="AX324" s="24">
        <v>0.59880239520958101</v>
      </c>
      <c r="BB324" s="24">
        <v>8.3832335329341312</v>
      </c>
      <c r="BD324" s="24">
        <v>0.29940119760479</v>
      </c>
      <c r="BP324" s="24">
        <v>0.29940119760479</v>
      </c>
    </row>
    <row r="325" spans="1:68" x14ac:dyDescent="0.2">
      <c r="A325" s="24" t="s">
        <v>488</v>
      </c>
      <c r="B325" s="24">
        <v>51.3</v>
      </c>
      <c r="C325" s="24">
        <v>70.739999999999995</v>
      </c>
      <c r="D325" s="24" t="s">
        <v>165</v>
      </c>
      <c r="E325" s="24">
        <f t="shared" si="5"/>
        <v>99.999999999999943</v>
      </c>
      <c r="H325" s="24">
        <v>0.41025641025641002</v>
      </c>
      <c r="M325" s="24">
        <v>0.20512820512820501</v>
      </c>
      <c r="AA325" s="24">
        <v>14.974358974359001</v>
      </c>
      <c r="AK325" s="24">
        <v>14.051282051282001</v>
      </c>
      <c r="AV325" s="24">
        <v>68.820512820512789</v>
      </c>
      <c r="BB325" s="24">
        <v>1.2307692307692299</v>
      </c>
      <c r="BH325" s="24">
        <v>0.102564102564103</v>
      </c>
      <c r="BP325" s="24">
        <v>0.20512820512820501</v>
      </c>
    </row>
    <row r="326" spans="1:68" x14ac:dyDescent="0.2">
      <c r="A326" s="24" t="s">
        <v>489</v>
      </c>
      <c r="B326" s="24">
        <v>51.89</v>
      </c>
      <c r="C326" s="24">
        <v>70.05</v>
      </c>
      <c r="D326" s="24" t="s">
        <v>165</v>
      </c>
      <c r="E326" s="24">
        <f t="shared" si="5"/>
        <v>99.999999999999972</v>
      </c>
      <c r="H326" s="24">
        <v>0.50251256281407009</v>
      </c>
      <c r="M326" s="24">
        <v>1.0050251256281402</v>
      </c>
      <c r="X326" s="24">
        <v>0.25125628140703504</v>
      </c>
      <c r="AA326" s="24">
        <v>17.3366834170854</v>
      </c>
      <c r="AK326" s="24">
        <v>25.628140703517602</v>
      </c>
      <c r="AL326" s="24">
        <v>0.12562814070351799</v>
      </c>
      <c r="AT326" s="24">
        <v>0.25125628140703504</v>
      </c>
      <c r="AV326" s="24">
        <v>50.753768844221099</v>
      </c>
      <c r="AX326" s="24">
        <v>0.75376884422110602</v>
      </c>
      <c r="BB326" s="24">
        <v>3.2663316582914597</v>
      </c>
      <c r="BH326" s="24">
        <v>0.12562814070351799</v>
      </c>
    </row>
    <row r="327" spans="1:68" x14ac:dyDescent="0.2">
      <c r="A327" s="24" t="s">
        <v>490</v>
      </c>
      <c r="B327" s="24">
        <v>54.26</v>
      </c>
      <c r="C327" s="24">
        <v>70.5</v>
      </c>
      <c r="D327" s="24" t="s">
        <v>165</v>
      </c>
      <c r="E327" s="24">
        <f t="shared" si="5"/>
        <v>99.999999999999972</v>
      </c>
      <c r="H327" s="24">
        <v>0.98039215686274495</v>
      </c>
      <c r="M327" s="24">
        <v>0.73529411764705899</v>
      </c>
      <c r="X327" s="24">
        <v>0.49019607843137197</v>
      </c>
      <c r="AA327" s="24">
        <v>19.117647058823501</v>
      </c>
      <c r="AK327" s="24">
        <v>20.588235294117602</v>
      </c>
      <c r="AT327" s="24">
        <v>0.49019607843137197</v>
      </c>
      <c r="AV327" s="24">
        <v>54.1666666666667</v>
      </c>
      <c r="AX327" s="24">
        <v>0.73529411764705899</v>
      </c>
      <c r="BB327" s="24">
        <v>2.6960784313725501</v>
      </c>
    </row>
    <row r="328" spans="1:68" x14ac:dyDescent="0.2">
      <c r="A328" s="24" t="s">
        <v>491</v>
      </c>
      <c r="B328" s="24">
        <v>54.55</v>
      </c>
      <c r="C328" s="24">
        <v>70.62</v>
      </c>
      <c r="D328" s="24" t="s">
        <v>165</v>
      </c>
      <c r="E328" s="24">
        <f t="shared" si="5"/>
        <v>100.0000000000001</v>
      </c>
      <c r="H328" s="24">
        <v>0.29585798816567999</v>
      </c>
      <c r="M328" s="24">
        <v>0.59171597633136108</v>
      </c>
      <c r="X328" s="24">
        <v>0.29585798816567999</v>
      </c>
      <c r="AA328" s="24">
        <v>32.544378698224897</v>
      </c>
      <c r="AK328" s="24">
        <v>23.372781065088798</v>
      </c>
      <c r="AT328" s="24">
        <v>0.59171597633136108</v>
      </c>
      <c r="AV328" s="24">
        <v>35.207100591715999</v>
      </c>
      <c r="AX328" s="24">
        <v>1.4792899408284002</v>
      </c>
      <c r="BB328" s="24">
        <v>5.0295857988165702</v>
      </c>
      <c r="BH328" s="24">
        <v>0.29585798816567999</v>
      </c>
      <c r="BP328" s="24">
        <v>0.29585798816567999</v>
      </c>
    </row>
    <row r="329" spans="1:68" x14ac:dyDescent="0.2">
      <c r="A329" s="24" t="s">
        <v>492</v>
      </c>
      <c r="B329" s="24">
        <v>54.43</v>
      </c>
      <c r="C329" s="24">
        <v>70.260000000000005</v>
      </c>
      <c r="D329" s="24" t="s">
        <v>165</v>
      </c>
      <c r="E329" s="24">
        <f t="shared" si="5"/>
        <v>99.999999999999886</v>
      </c>
      <c r="M329" s="24">
        <v>0.54844606946983498</v>
      </c>
      <c r="AA329" s="24">
        <v>12.248628884826299</v>
      </c>
      <c r="AK329" s="24">
        <v>15.173674588665401</v>
      </c>
      <c r="AV329" s="24">
        <v>70.201096892138906</v>
      </c>
      <c r="AX329" s="24">
        <v>0.18281535648994501</v>
      </c>
      <c r="BB329" s="24">
        <v>1.6453382084095101</v>
      </c>
    </row>
    <row r="330" spans="1:68" x14ac:dyDescent="0.2">
      <c r="A330" s="24" t="s">
        <v>493</v>
      </c>
      <c r="B330" s="24">
        <v>55.08</v>
      </c>
      <c r="C330" s="24">
        <v>70.5</v>
      </c>
      <c r="D330" s="24" t="s">
        <v>165</v>
      </c>
      <c r="E330" s="24">
        <f t="shared" si="5"/>
        <v>99.999999999999957</v>
      </c>
      <c r="P330" s="24">
        <v>0.22675736961451198</v>
      </c>
      <c r="X330" s="24">
        <v>0.45351473922902502</v>
      </c>
      <c r="AA330" s="24">
        <v>10.2040816326531</v>
      </c>
      <c r="AK330" s="24">
        <v>11.7913832199546</v>
      </c>
      <c r="AV330" s="24">
        <v>75.283446712018105</v>
      </c>
      <c r="AX330" s="24">
        <v>0.45351473922902502</v>
      </c>
      <c r="BB330" s="24">
        <v>1.5873015873015901</v>
      </c>
    </row>
    <row r="331" spans="1:68" x14ac:dyDescent="0.2">
      <c r="A331" s="24" t="s">
        <v>494</v>
      </c>
      <c r="B331" s="24">
        <v>55.88</v>
      </c>
      <c r="C331" s="24">
        <v>70.2</v>
      </c>
      <c r="D331" s="24" t="s">
        <v>165</v>
      </c>
      <c r="E331" s="24">
        <f t="shared" si="5"/>
        <v>99.999999999999972</v>
      </c>
      <c r="H331" s="24">
        <v>0.40705563093622799</v>
      </c>
      <c r="M331" s="24">
        <v>0.40705563093622799</v>
      </c>
      <c r="AA331" s="24">
        <v>8.9552238805970106</v>
      </c>
      <c r="AK331" s="24">
        <v>10.583446404341901</v>
      </c>
      <c r="AL331" s="24">
        <v>0.135685210312076</v>
      </c>
      <c r="AT331" s="24">
        <v>0.135685210312076</v>
      </c>
      <c r="AV331" s="24">
        <v>76.255088195386705</v>
      </c>
      <c r="AX331" s="24">
        <v>0.94979647218453189</v>
      </c>
      <c r="BB331" s="24">
        <v>1.89959294436906</v>
      </c>
      <c r="BH331" s="24">
        <v>0.135685210312076</v>
      </c>
      <c r="BP331" s="24">
        <v>0.135685210312076</v>
      </c>
    </row>
    <row r="332" spans="1:68" x14ac:dyDescent="0.2">
      <c r="A332" s="24" t="s">
        <v>495</v>
      </c>
      <c r="B332" s="24">
        <v>56.5</v>
      </c>
      <c r="C332" s="24">
        <v>70.42</v>
      </c>
      <c r="D332" s="24" t="s">
        <v>165</v>
      </c>
      <c r="E332" s="24">
        <f t="shared" si="5"/>
        <v>99.999999999999972</v>
      </c>
      <c r="G332" s="24">
        <v>0.23419203747072598</v>
      </c>
      <c r="X332" s="24">
        <v>0.23419203747072598</v>
      </c>
      <c r="AA332" s="24">
        <v>6.5573770491803298</v>
      </c>
      <c r="AK332" s="24">
        <v>6.3231850117096</v>
      </c>
      <c r="AL332" s="24">
        <v>0.23419203747072598</v>
      </c>
      <c r="AT332" s="24">
        <v>0.23419203747072598</v>
      </c>
      <c r="AV332" s="24">
        <v>82.201405152224794</v>
      </c>
      <c r="AX332" s="24">
        <v>1.87353629976581</v>
      </c>
      <c r="BB332" s="24">
        <v>2.1077283372365301</v>
      </c>
    </row>
    <row r="333" spans="1:68" x14ac:dyDescent="0.2">
      <c r="A333" s="24" t="s">
        <v>496</v>
      </c>
      <c r="B333" s="24">
        <v>57.17</v>
      </c>
      <c r="C333" s="24">
        <v>70.3</v>
      </c>
      <c r="D333" s="24" t="s">
        <v>165</v>
      </c>
      <c r="E333" s="24">
        <f t="shared" si="5"/>
        <v>100.00000000000006</v>
      </c>
      <c r="H333" s="24">
        <v>0.28089887640449401</v>
      </c>
      <c r="M333" s="24">
        <v>0.28089887640449401</v>
      </c>
      <c r="X333" s="24">
        <v>0.28089887640449401</v>
      </c>
      <c r="AA333" s="24">
        <v>6.7415730337078701</v>
      </c>
      <c r="AK333" s="24">
        <v>10.955056179775301</v>
      </c>
      <c r="AT333" s="24">
        <v>0.28089887640449401</v>
      </c>
      <c r="AV333" s="24">
        <v>77.247191011235998</v>
      </c>
      <c r="AX333" s="24">
        <v>1.40449438202247</v>
      </c>
      <c r="BB333" s="24">
        <v>2.2471910112359597</v>
      </c>
      <c r="BP333" s="24">
        <v>0.28089887640449401</v>
      </c>
    </row>
    <row r="334" spans="1:68" x14ac:dyDescent="0.2">
      <c r="A334" s="24" t="s">
        <v>497</v>
      </c>
      <c r="B334" s="24">
        <v>57.36</v>
      </c>
      <c r="C334" s="24">
        <v>70.36</v>
      </c>
      <c r="D334" s="24" t="s">
        <v>165</v>
      </c>
      <c r="E334" s="24">
        <f t="shared" si="5"/>
        <v>100.00000000000006</v>
      </c>
      <c r="H334" s="24">
        <v>1.0238907849829402</v>
      </c>
      <c r="M334" s="24">
        <v>0.34129692832764502</v>
      </c>
      <c r="AA334" s="24">
        <v>5.8020477815699696</v>
      </c>
      <c r="AK334" s="24">
        <v>8.1911262798634787</v>
      </c>
      <c r="AL334" s="24">
        <v>0.34129692832764502</v>
      </c>
      <c r="AT334" s="24">
        <v>0.34129692832764502</v>
      </c>
      <c r="AV334" s="24">
        <v>79.1808873720137</v>
      </c>
      <c r="AX334" s="24">
        <v>2.3890784982935203</v>
      </c>
      <c r="BB334" s="24">
        <v>2.3890784982935203</v>
      </c>
    </row>
    <row r="335" spans="1:68" x14ac:dyDescent="0.2">
      <c r="A335" s="24" t="s">
        <v>498</v>
      </c>
      <c r="B335" s="24">
        <v>56.49</v>
      </c>
      <c r="C335" s="24">
        <v>70.069999999999993</v>
      </c>
      <c r="D335" s="24" t="s">
        <v>165</v>
      </c>
      <c r="E335" s="24">
        <f t="shared" si="5"/>
        <v>99.999999999999972</v>
      </c>
      <c r="H335" s="24">
        <v>8.7260034904014003E-2</v>
      </c>
      <c r="M335" s="24">
        <v>0.17452006980802801</v>
      </c>
      <c r="X335" s="24">
        <v>8.7260034904014003E-2</v>
      </c>
      <c r="AA335" s="24">
        <v>4.0139616055846403</v>
      </c>
      <c r="AK335" s="24">
        <v>4.0139616055846403</v>
      </c>
      <c r="AL335" s="24">
        <v>8.7260034904014003E-2</v>
      </c>
      <c r="AT335" s="24">
        <v>8.7260034904014003E-2</v>
      </c>
      <c r="AV335" s="24">
        <v>89.528795811518293</v>
      </c>
      <c r="AX335" s="24">
        <v>0.87260034904013994</v>
      </c>
      <c r="BB335" s="24">
        <v>1.04712041884817</v>
      </c>
    </row>
    <row r="336" spans="1:68" x14ac:dyDescent="0.2">
      <c r="A336" s="24" t="s">
        <v>499</v>
      </c>
      <c r="B336" s="24">
        <v>57.02</v>
      </c>
      <c r="C336" s="24">
        <v>70.03</v>
      </c>
      <c r="D336" s="24" t="s">
        <v>165</v>
      </c>
      <c r="E336" s="24">
        <f t="shared" si="5"/>
        <v>99.999999999999943</v>
      </c>
      <c r="H336" s="24">
        <v>0.16447368421052599</v>
      </c>
      <c r="M336" s="24">
        <v>0.16447368421052599</v>
      </c>
      <c r="X336" s="24">
        <v>0.16447368421052599</v>
      </c>
      <c r="AA336" s="24">
        <v>4.7697368421052602</v>
      </c>
      <c r="AK336" s="24">
        <v>3.9473684210526301</v>
      </c>
      <c r="AT336" s="24">
        <v>0.16447368421052599</v>
      </c>
      <c r="AV336" s="24">
        <v>87.171052631578902</v>
      </c>
      <c r="AX336" s="24">
        <v>1.4802631578947401</v>
      </c>
      <c r="AY336" s="24">
        <v>0.32894736842105299</v>
      </c>
      <c r="BB336" s="24">
        <v>1.3157894736842102</v>
      </c>
      <c r="BH336" s="24">
        <v>0.16447368421052599</v>
      </c>
      <c r="BP336" s="24">
        <v>0.16447368421052599</v>
      </c>
    </row>
    <row r="337" spans="1:68" x14ac:dyDescent="0.2">
      <c r="A337" s="24" t="s">
        <v>500</v>
      </c>
      <c r="B337" s="24">
        <v>54.82</v>
      </c>
      <c r="C337" s="24">
        <v>70.31</v>
      </c>
      <c r="D337" s="24" t="s">
        <v>165</v>
      </c>
      <c r="E337" s="24">
        <f t="shared" si="5"/>
        <v>100.00000000000004</v>
      </c>
      <c r="H337" s="24">
        <v>0.235849056603774</v>
      </c>
      <c r="M337" s="24">
        <v>0.235849056603774</v>
      </c>
      <c r="AA337" s="24">
        <v>6.6037735849056602</v>
      </c>
      <c r="AK337" s="24">
        <v>7.0754716981132102</v>
      </c>
      <c r="AT337" s="24">
        <v>0.235849056603774</v>
      </c>
      <c r="AV337" s="24">
        <v>82.547169811320799</v>
      </c>
      <c r="AX337" s="24">
        <v>0.94339622641509402</v>
      </c>
      <c r="BB337" s="24">
        <v>2.1226415094339601</v>
      </c>
    </row>
    <row r="338" spans="1:68" x14ac:dyDescent="0.2">
      <c r="A338" s="24" t="s">
        <v>501</v>
      </c>
      <c r="B338" s="24">
        <v>2.73</v>
      </c>
      <c r="C338" s="24">
        <v>62.62</v>
      </c>
      <c r="D338" s="24" t="s">
        <v>165</v>
      </c>
      <c r="E338" s="24">
        <f t="shared" si="5"/>
        <v>100</v>
      </c>
      <c r="H338" s="24">
        <v>5.2</v>
      </c>
      <c r="P338" s="24">
        <v>0.4</v>
      </c>
      <c r="V338" s="24">
        <v>0.4</v>
      </c>
      <c r="X338" s="24">
        <v>12.4</v>
      </c>
      <c r="AA338" s="24">
        <v>56.8</v>
      </c>
      <c r="AK338" s="24">
        <v>0.8</v>
      </c>
      <c r="AL338" s="24">
        <v>2.4</v>
      </c>
      <c r="AT338" s="24">
        <v>1.2</v>
      </c>
      <c r="AV338" s="24">
        <v>3.6</v>
      </c>
      <c r="BB338" s="24">
        <v>12.4</v>
      </c>
      <c r="BD338" s="24">
        <v>0.8</v>
      </c>
      <c r="BH338" s="24">
        <v>1.6</v>
      </c>
      <c r="BP338" s="24">
        <v>2</v>
      </c>
    </row>
    <row r="339" spans="1:68" x14ac:dyDescent="0.2">
      <c r="A339" s="24" t="s">
        <v>502</v>
      </c>
      <c r="B339" s="24">
        <v>2.33</v>
      </c>
      <c r="C339" s="24">
        <v>62.58</v>
      </c>
      <c r="D339" s="24" t="s">
        <v>165</v>
      </c>
      <c r="E339" s="24">
        <f t="shared" si="5"/>
        <v>100.00000000000001</v>
      </c>
      <c r="H339" s="24">
        <v>1.8779342723004699</v>
      </c>
      <c r="X339" s="24">
        <v>7.9812206572769995</v>
      </c>
      <c r="AA339" s="24">
        <v>55.399061032863905</v>
      </c>
      <c r="AK339" s="24">
        <v>1.8779342723004699</v>
      </c>
      <c r="AL339" s="24">
        <v>0.93896713615023497</v>
      </c>
      <c r="AV339" s="24">
        <v>9.8591549295774605</v>
      </c>
      <c r="BB339" s="24">
        <v>17.370892018779301</v>
      </c>
      <c r="BH339" s="24">
        <v>3.7558685446009399</v>
      </c>
      <c r="BP339" s="24">
        <v>0.93896713615023497</v>
      </c>
    </row>
    <row r="340" spans="1:68" x14ac:dyDescent="0.2">
      <c r="A340" s="24" t="s">
        <v>503</v>
      </c>
      <c r="B340" s="24">
        <v>2.0699999999999998</v>
      </c>
      <c r="C340" s="24">
        <v>62.42</v>
      </c>
      <c r="D340" s="24" t="s">
        <v>165</v>
      </c>
      <c r="E340" s="24">
        <f t="shared" si="5"/>
        <v>100</v>
      </c>
      <c r="H340" s="24">
        <v>2.2222222222222201</v>
      </c>
      <c r="X340" s="24">
        <v>15.5555555555556</v>
      </c>
      <c r="AA340" s="24">
        <v>47.7777777777778</v>
      </c>
      <c r="AK340" s="24">
        <v>2.2222222222222201</v>
      </c>
      <c r="AL340" s="24">
        <v>1.1111111111111101</v>
      </c>
      <c r="AV340" s="24">
        <v>13.3333333333333</v>
      </c>
      <c r="BB340" s="24">
        <v>13.3333333333333</v>
      </c>
      <c r="BH340" s="24">
        <v>4.4444444444444402</v>
      </c>
    </row>
    <row r="341" spans="1:68" x14ac:dyDescent="0.2">
      <c r="A341" s="24" t="s">
        <v>504</v>
      </c>
      <c r="B341" s="24">
        <v>1.71</v>
      </c>
      <c r="C341" s="24">
        <v>62.3</v>
      </c>
      <c r="D341" s="24" t="s">
        <v>165</v>
      </c>
      <c r="E341" s="24">
        <f t="shared" si="5"/>
        <v>100</v>
      </c>
      <c r="H341" s="24">
        <v>3.125</v>
      </c>
      <c r="P341" s="24">
        <v>1.5625</v>
      </c>
      <c r="X341" s="24">
        <v>8.59375</v>
      </c>
      <c r="AA341" s="24">
        <v>57.03125</v>
      </c>
      <c r="AT341" s="24">
        <v>0.78125</v>
      </c>
      <c r="AV341" s="24">
        <v>6.25</v>
      </c>
      <c r="BB341" s="24">
        <v>20.3125</v>
      </c>
      <c r="BD341" s="24">
        <v>0.78125</v>
      </c>
      <c r="BP341" s="24">
        <v>1.5625</v>
      </c>
    </row>
    <row r="342" spans="1:68" x14ac:dyDescent="0.2">
      <c r="A342" s="24" t="s">
        <v>505</v>
      </c>
      <c r="B342" s="24">
        <v>1.25</v>
      </c>
      <c r="C342" s="24">
        <v>62.53</v>
      </c>
      <c r="D342" s="24" t="s">
        <v>165</v>
      </c>
      <c r="E342" s="24">
        <f t="shared" si="5"/>
        <v>100.00000000000003</v>
      </c>
      <c r="G342" s="24">
        <v>0.209205020920502</v>
      </c>
      <c r="H342" s="24">
        <v>4.1841004184100399</v>
      </c>
      <c r="M342" s="24">
        <v>0.62761506276150603</v>
      </c>
      <c r="X342" s="24">
        <v>8.99581589958159</v>
      </c>
      <c r="AA342" s="24">
        <v>52.092050209204999</v>
      </c>
      <c r="AH342" s="24">
        <v>0.209205020920502</v>
      </c>
      <c r="AK342" s="24">
        <v>1.6736401673640198</v>
      </c>
      <c r="AL342" s="24">
        <v>1.8828451882845201</v>
      </c>
      <c r="AQ342" s="24">
        <v>0.209205020920502</v>
      </c>
      <c r="AT342" s="24">
        <v>0.209205020920502</v>
      </c>
      <c r="AV342" s="24">
        <v>16.108786610878703</v>
      </c>
      <c r="BB342" s="24">
        <v>8.99581589958159</v>
      </c>
      <c r="BH342" s="24">
        <v>2.5104602510460201</v>
      </c>
      <c r="BP342" s="24">
        <v>2.0920502092050199</v>
      </c>
    </row>
    <row r="343" spans="1:68" x14ac:dyDescent="0.2">
      <c r="A343" s="24" t="s">
        <v>506</v>
      </c>
      <c r="B343" s="24">
        <v>-9.85</v>
      </c>
      <c r="C343" s="24">
        <v>36.76</v>
      </c>
      <c r="D343" s="24" t="s">
        <v>165</v>
      </c>
      <c r="E343" s="24">
        <f t="shared" si="5"/>
        <v>100.00000000000007</v>
      </c>
      <c r="K343" s="24">
        <v>1.7647058823529398</v>
      </c>
      <c r="N343" s="24">
        <v>0.58823529411764697</v>
      </c>
      <c r="O343" s="24">
        <v>2.15686274509804</v>
      </c>
      <c r="P343" s="24">
        <v>1.1764705882352899</v>
      </c>
      <c r="Q343" s="24">
        <v>0.39215686274509798</v>
      </c>
      <c r="V343" s="24">
        <v>80.196078431372598</v>
      </c>
      <c r="X343" s="24">
        <v>0.19607843137254899</v>
      </c>
      <c r="AA343" s="24">
        <v>1.37254901960784</v>
      </c>
      <c r="AH343" s="24">
        <v>0.19607843137254899</v>
      </c>
      <c r="AJ343" s="24">
        <v>0.39215686274509798</v>
      </c>
      <c r="AL343" s="24">
        <v>1.5686274509803899</v>
      </c>
      <c r="AN343" s="24">
        <v>0.39215686274509798</v>
      </c>
      <c r="AO343" s="24">
        <v>0.98039215686274495</v>
      </c>
      <c r="AQ343" s="24">
        <v>1.37254901960784</v>
      </c>
      <c r="AT343" s="24">
        <v>1.37254901960784</v>
      </c>
      <c r="BB343" s="24">
        <v>2.5490196078431397</v>
      </c>
      <c r="BD343" s="24">
        <v>0.39215686274509798</v>
      </c>
      <c r="BF343" s="24">
        <v>2.3529411764705896</v>
      </c>
      <c r="BJ343" s="24">
        <v>0.58823529411764697</v>
      </c>
    </row>
    <row r="344" spans="1:68" x14ac:dyDescent="0.2">
      <c r="A344" s="24" t="s">
        <v>507</v>
      </c>
      <c r="B344" s="24">
        <v>-11.48</v>
      </c>
      <c r="C344" s="24">
        <v>38.840000000000003</v>
      </c>
      <c r="D344" s="24" t="s">
        <v>165</v>
      </c>
      <c r="E344" s="24">
        <f t="shared" si="5"/>
        <v>100.00000000000006</v>
      </c>
      <c r="H344" s="24">
        <v>0.84033613445378208</v>
      </c>
      <c r="K344" s="24">
        <v>4.2016806722689095</v>
      </c>
      <c r="N344" s="24">
        <v>3.7815126050420198</v>
      </c>
      <c r="O344" s="24">
        <v>3.3613445378151297</v>
      </c>
      <c r="P344" s="24">
        <v>1.6806722689075599</v>
      </c>
      <c r="Q344" s="24">
        <v>1.26050420168067</v>
      </c>
      <c r="V344" s="24">
        <v>36.974789915966397</v>
      </c>
      <c r="AA344" s="24">
        <v>8.8235294117647101</v>
      </c>
      <c r="AH344" s="24">
        <v>7.5630252100840298</v>
      </c>
      <c r="AJ344" s="24">
        <v>0.42016806722689104</v>
      </c>
      <c r="AK344" s="24">
        <v>0.42016806722689104</v>
      </c>
      <c r="AL344" s="24">
        <v>1.26050420168067</v>
      </c>
      <c r="AM344" s="24">
        <v>1.6806722689075599</v>
      </c>
      <c r="AN344" s="24">
        <v>0.42016806722689104</v>
      </c>
      <c r="AO344" s="24">
        <v>1.6806722689075599</v>
      </c>
      <c r="AQ344" s="24">
        <v>19.747899159663898</v>
      </c>
      <c r="AT344" s="24">
        <v>0.84033613445378208</v>
      </c>
      <c r="BB344" s="24">
        <v>1.26050420168067</v>
      </c>
      <c r="BD344" s="24">
        <v>0.84033613445378208</v>
      </c>
      <c r="BF344" s="24">
        <v>1.6806722689075599</v>
      </c>
      <c r="BJ344" s="24">
        <v>1.26050420168067</v>
      </c>
    </row>
    <row r="345" spans="1:68" x14ac:dyDescent="0.2">
      <c r="A345" s="24" t="s">
        <v>508</v>
      </c>
      <c r="B345" s="24">
        <v>-10.85</v>
      </c>
      <c r="C345" s="24">
        <v>40.99</v>
      </c>
      <c r="D345" s="24" t="s">
        <v>165</v>
      </c>
      <c r="E345" s="24">
        <f t="shared" si="5"/>
        <v>99.999999999999986</v>
      </c>
      <c r="H345" s="24">
        <v>3.6363636363636402</v>
      </c>
      <c r="K345" s="24">
        <v>0.90909090909090895</v>
      </c>
      <c r="N345" s="24">
        <v>3.6363636363636402</v>
      </c>
      <c r="O345" s="24">
        <v>1.8181818181818201</v>
      </c>
      <c r="Q345" s="24">
        <v>2.7272727272727297</v>
      </c>
      <c r="V345" s="24">
        <v>2.7272727272727297</v>
      </c>
      <c r="AA345" s="24">
        <v>7.2727272727272707</v>
      </c>
      <c r="AH345" s="24">
        <v>21.818181818181799</v>
      </c>
      <c r="AJ345" s="24">
        <v>1.8181818181818201</v>
      </c>
      <c r="AL345" s="24">
        <v>6.3636363636363598</v>
      </c>
      <c r="AO345" s="24">
        <v>6.3636363636363598</v>
      </c>
      <c r="AQ345" s="24">
        <v>31.818181818181802</v>
      </c>
      <c r="AT345" s="24">
        <v>3.6363636363636402</v>
      </c>
      <c r="BB345" s="24">
        <v>1.8181818181818201</v>
      </c>
      <c r="BJ345" s="24">
        <v>3.6363636363636402</v>
      </c>
    </row>
    <row r="346" spans="1:68" x14ac:dyDescent="0.2">
      <c r="A346" s="24" t="s">
        <v>509</v>
      </c>
      <c r="B346" s="24">
        <v>-9.9700000000000006</v>
      </c>
      <c r="C346" s="24">
        <v>41.82</v>
      </c>
      <c r="D346" s="24" t="s">
        <v>165</v>
      </c>
      <c r="E346" s="24">
        <f t="shared" si="5"/>
        <v>100.00000000000001</v>
      </c>
      <c r="H346" s="24">
        <v>0.53475935828876997</v>
      </c>
      <c r="K346" s="24">
        <v>6.4171122994652405</v>
      </c>
      <c r="N346" s="24">
        <v>2.6737967914438499</v>
      </c>
      <c r="O346" s="24">
        <v>0.53475935828876997</v>
      </c>
      <c r="V346" s="24">
        <v>10.695187165775399</v>
      </c>
      <c r="AA346" s="24">
        <v>17.1122994652406</v>
      </c>
      <c r="AH346" s="24">
        <v>13.368983957219299</v>
      </c>
      <c r="AK346" s="24">
        <v>0.53475935828876997</v>
      </c>
      <c r="AN346" s="24">
        <v>0.53475935828876997</v>
      </c>
      <c r="AO346" s="24">
        <v>1.0695187165775399</v>
      </c>
      <c r="AQ346" s="24">
        <v>34.224598930481299</v>
      </c>
      <c r="AT346" s="24">
        <v>8.0213903743315491</v>
      </c>
      <c r="BB346" s="24">
        <v>1.6042780748663101</v>
      </c>
      <c r="BJ346" s="24">
        <v>2.6737967914438499</v>
      </c>
    </row>
    <row r="347" spans="1:68" x14ac:dyDescent="0.2">
      <c r="A347" s="24" t="s">
        <v>510</v>
      </c>
      <c r="B347" s="24">
        <v>-9.7799999999999994</v>
      </c>
      <c r="C347" s="24">
        <v>42.1</v>
      </c>
      <c r="D347" s="24" t="s">
        <v>165</v>
      </c>
      <c r="E347" s="24">
        <f t="shared" si="5"/>
        <v>100.00000000000004</v>
      </c>
      <c r="K347" s="24">
        <v>3.8961038961039001</v>
      </c>
      <c r="N347" s="24">
        <v>1.94805194805195</v>
      </c>
      <c r="O347" s="24">
        <v>0.64935064935064901</v>
      </c>
      <c r="P347" s="24">
        <v>3.8961038961039001</v>
      </c>
      <c r="Q347" s="24">
        <v>1.2987012987013</v>
      </c>
      <c r="V347" s="24">
        <v>6.4935064935064899</v>
      </c>
      <c r="AA347" s="24">
        <v>11.6883116883117</v>
      </c>
      <c r="AH347" s="24">
        <v>23.3766233766234</v>
      </c>
      <c r="AN347" s="24">
        <v>1.2987012987013</v>
      </c>
      <c r="AQ347" s="24">
        <v>30.519480519480499</v>
      </c>
      <c r="AT347" s="24">
        <v>12.987012987012999</v>
      </c>
      <c r="BB347" s="24">
        <v>1.2987012987013</v>
      </c>
      <c r="BJ347" s="24">
        <v>0.64935064935064901</v>
      </c>
    </row>
    <row r="348" spans="1:68" x14ac:dyDescent="0.2">
      <c r="A348" s="24" t="s">
        <v>511</v>
      </c>
      <c r="B348" s="24">
        <v>-11.13</v>
      </c>
      <c r="C348" s="24">
        <v>42.3</v>
      </c>
      <c r="D348" s="24" t="s">
        <v>165</v>
      </c>
      <c r="E348" s="24">
        <f t="shared" si="5"/>
        <v>100</v>
      </c>
      <c r="K348" s="24">
        <v>4.6875</v>
      </c>
      <c r="N348" s="24">
        <v>0.78125</v>
      </c>
      <c r="Q348" s="24">
        <v>0.78125</v>
      </c>
      <c r="V348" s="24">
        <v>2.34375</v>
      </c>
      <c r="AA348" s="24">
        <v>13.28125</v>
      </c>
      <c r="AL348" s="24">
        <v>0.78125</v>
      </c>
      <c r="AQ348" s="24">
        <v>65.625</v>
      </c>
      <c r="AT348" s="24">
        <v>11.71875</v>
      </c>
    </row>
    <row r="349" spans="1:68" x14ac:dyDescent="0.2">
      <c r="A349" s="24" t="s">
        <v>512</v>
      </c>
      <c r="B349" s="24">
        <v>-2.7</v>
      </c>
      <c r="C349" s="24">
        <v>44.26</v>
      </c>
      <c r="D349" s="24" t="s">
        <v>165</v>
      </c>
      <c r="E349" s="24">
        <f t="shared" si="5"/>
        <v>99.999999999999972</v>
      </c>
      <c r="H349" s="24">
        <v>1.6064257028112501</v>
      </c>
      <c r="K349" s="24">
        <v>14.859437751004</v>
      </c>
      <c r="N349" s="24">
        <v>2.0080321285140599</v>
      </c>
      <c r="P349" s="24">
        <v>0.40160642570281102</v>
      </c>
      <c r="V349" s="24">
        <v>3.6144578313253</v>
      </c>
      <c r="AA349" s="24">
        <v>40.160642570281098</v>
      </c>
      <c r="AJ349" s="24">
        <v>1.2048192771084301</v>
      </c>
      <c r="AL349" s="24">
        <v>2.4096385542168699</v>
      </c>
      <c r="AM349" s="24">
        <v>0.80321285140562304</v>
      </c>
      <c r="AO349" s="24">
        <v>2.8112449799196799</v>
      </c>
      <c r="AQ349" s="24">
        <v>24.497991967871499</v>
      </c>
      <c r="BD349" s="24">
        <v>2.4096385542168699</v>
      </c>
      <c r="BF349" s="24">
        <v>0.40160642570281102</v>
      </c>
      <c r="BH349" s="24">
        <v>1.6064257028112501</v>
      </c>
      <c r="BJ349" s="24">
        <v>1.2048192771084301</v>
      </c>
    </row>
    <row r="350" spans="1:68" x14ac:dyDescent="0.2">
      <c r="A350" s="24" t="s">
        <v>513</v>
      </c>
      <c r="B350" s="24">
        <v>-8.09</v>
      </c>
      <c r="C350" s="24">
        <v>46.91</v>
      </c>
      <c r="D350" s="24" t="s">
        <v>165</v>
      </c>
      <c r="E350" s="24">
        <f t="shared" si="5"/>
        <v>99.999999999999972</v>
      </c>
      <c r="H350" s="24">
        <v>6.37254901960784</v>
      </c>
      <c r="K350" s="24">
        <v>51.470588235294102</v>
      </c>
      <c r="N350" s="24">
        <v>6.8627450980392197</v>
      </c>
      <c r="O350" s="24">
        <v>0.49019607843137197</v>
      </c>
      <c r="P350" s="24">
        <v>5.8823529411764701</v>
      </c>
      <c r="Q350" s="24">
        <v>0.49019607843137197</v>
      </c>
      <c r="X350" s="24">
        <v>0.49019607843137197</v>
      </c>
      <c r="AA350" s="24">
        <v>4.4117647058823497</v>
      </c>
      <c r="AQ350" s="24">
        <v>16.176470588235301</v>
      </c>
      <c r="AT350" s="24">
        <v>2.9411764705882399</v>
      </c>
      <c r="BB350" s="24">
        <v>3.9215686274509798</v>
      </c>
      <c r="BJ350" s="24">
        <v>0.49019607843137197</v>
      </c>
    </row>
    <row r="351" spans="1:68" x14ac:dyDescent="0.2">
      <c r="A351" s="24" t="s">
        <v>514</v>
      </c>
      <c r="B351" s="24">
        <v>-8.68</v>
      </c>
      <c r="C351" s="24">
        <v>46.77</v>
      </c>
      <c r="D351" s="24" t="s">
        <v>165</v>
      </c>
      <c r="E351" s="24">
        <f t="shared" si="5"/>
        <v>99.999999999999972</v>
      </c>
      <c r="K351" s="24">
        <v>65.734265734265705</v>
      </c>
      <c r="N351" s="24">
        <v>3.4965034965035002</v>
      </c>
      <c r="P351" s="24">
        <v>5.5944055944055897</v>
      </c>
      <c r="X351" s="24">
        <v>2.0979020979021001</v>
      </c>
      <c r="AA351" s="24">
        <v>1.3986013986013999</v>
      </c>
      <c r="AQ351" s="24">
        <v>20.979020979021001</v>
      </c>
      <c r="AT351" s="24">
        <v>0.69930069930069894</v>
      </c>
    </row>
    <row r="352" spans="1:68" x14ac:dyDescent="0.2">
      <c r="A352" s="24" t="s">
        <v>515</v>
      </c>
      <c r="B352" s="24">
        <v>-8.9700000000000006</v>
      </c>
      <c r="C352" s="24">
        <v>46.68</v>
      </c>
      <c r="D352" s="24" t="s">
        <v>165</v>
      </c>
      <c r="E352" s="24">
        <f t="shared" si="5"/>
        <v>99.999999999999957</v>
      </c>
      <c r="H352" s="24">
        <v>2.32558139534884</v>
      </c>
      <c r="K352" s="24">
        <v>83.720930232558104</v>
      </c>
      <c r="AA352" s="24">
        <v>1.16279069767442</v>
      </c>
      <c r="AQ352" s="24">
        <v>4.6511627906976702</v>
      </c>
      <c r="AT352" s="24">
        <v>8.1395348837209305</v>
      </c>
    </row>
    <row r="353" spans="1:70" x14ac:dyDescent="0.2">
      <c r="A353" s="24" t="s">
        <v>516</v>
      </c>
      <c r="B353" s="24">
        <v>-29.13</v>
      </c>
      <c r="C353" s="24">
        <v>57.94</v>
      </c>
      <c r="D353" s="24" t="s">
        <v>165</v>
      </c>
      <c r="E353" s="24">
        <f t="shared" si="5"/>
        <v>100.00000000000001</v>
      </c>
      <c r="G353" s="24">
        <v>0.52910052910052907</v>
      </c>
      <c r="H353" s="24">
        <v>1.5873015873015901</v>
      </c>
      <c r="M353" s="24">
        <v>0.52910052910052907</v>
      </c>
      <c r="N353" s="24">
        <v>1.0582010582010599</v>
      </c>
      <c r="P353" s="24">
        <v>0.52910052910052907</v>
      </c>
      <c r="X353" s="24">
        <v>19.576719576719601</v>
      </c>
      <c r="AA353" s="24">
        <v>29.629629629629601</v>
      </c>
      <c r="AK353" s="24">
        <v>12.1693121693122</v>
      </c>
      <c r="AL353" s="24">
        <v>0.52910052910052907</v>
      </c>
      <c r="AV353" s="24">
        <v>31.746031746031701</v>
      </c>
      <c r="BJ353" s="24">
        <v>1.5873015873015901</v>
      </c>
      <c r="BP353" s="24">
        <v>0.52910052910052907</v>
      </c>
    </row>
    <row r="354" spans="1:70" x14ac:dyDescent="0.2">
      <c r="A354" s="24" t="s">
        <v>517</v>
      </c>
      <c r="B354" s="24">
        <v>-10.46</v>
      </c>
      <c r="C354" s="24">
        <v>66.599999999999994</v>
      </c>
      <c r="D354" s="24" t="s">
        <v>165</v>
      </c>
      <c r="E354" s="24">
        <f t="shared" si="5"/>
        <v>100.00000000000001</v>
      </c>
      <c r="X354" s="24">
        <v>1.4563106796116501</v>
      </c>
      <c r="AA354" s="24">
        <v>21.3592233009709</v>
      </c>
      <c r="AC354" s="24">
        <v>0.485436893203883</v>
      </c>
      <c r="AK354" s="24">
        <v>2.42718446601942</v>
      </c>
      <c r="AL354" s="24">
        <v>0.485436893203883</v>
      </c>
      <c r="AV354" s="24">
        <v>73.300970873786397</v>
      </c>
      <c r="BB354" s="24">
        <v>0.485436893203883</v>
      </c>
    </row>
    <row r="355" spans="1:70" x14ac:dyDescent="0.2">
      <c r="A355" s="24" t="s">
        <v>518</v>
      </c>
      <c r="B355" s="24">
        <v>-17.739999999999998</v>
      </c>
      <c r="C355" s="24">
        <v>60.94</v>
      </c>
      <c r="D355" s="24" t="s">
        <v>165</v>
      </c>
      <c r="E355" s="24">
        <f t="shared" si="5"/>
        <v>100.00000000000004</v>
      </c>
      <c r="G355" s="24">
        <v>0.80428954423592491</v>
      </c>
      <c r="H355" s="24">
        <v>1.8766756032171599</v>
      </c>
      <c r="K355" s="24">
        <v>0.26809651474530799</v>
      </c>
      <c r="N355" s="24">
        <v>0.53619302949061698</v>
      </c>
      <c r="P355" s="24">
        <v>0.53619302949061698</v>
      </c>
      <c r="X355" s="24">
        <v>9.3833780160857891</v>
      </c>
      <c r="AA355" s="24">
        <v>25.469168900804299</v>
      </c>
      <c r="AC355" s="24">
        <v>0.53619302949061698</v>
      </c>
      <c r="AK355" s="24">
        <v>7.5067024128686297</v>
      </c>
      <c r="AL355" s="24">
        <v>0.53619302949061698</v>
      </c>
      <c r="AV355" s="24">
        <v>38.337801608579099</v>
      </c>
      <c r="BB355" s="24">
        <v>3.2171581769436997</v>
      </c>
      <c r="BD355" s="24">
        <v>0.26809651474530799</v>
      </c>
      <c r="BH355" s="24">
        <v>0.53619302949061698</v>
      </c>
      <c r="BI355" s="24">
        <v>1.34048257372654</v>
      </c>
      <c r="BJ355" s="24">
        <v>1.8766756032171599</v>
      </c>
      <c r="BP355" s="24">
        <v>6.9705093833780198</v>
      </c>
    </row>
    <row r="356" spans="1:70" x14ac:dyDescent="0.2">
      <c r="A356" s="24" t="s">
        <v>519</v>
      </c>
      <c r="B356" s="24">
        <v>-21.62</v>
      </c>
      <c r="C356" s="24">
        <v>62.95</v>
      </c>
      <c r="D356" s="24" t="s">
        <v>165</v>
      </c>
      <c r="E356" s="24">
        <f t="shared" si="5"/>
        <v>100.00000000000001</v>
      </c>
      <c r="H356" s="24">
        <v>1.4814814814814801</v>
      </c>
      <c r="P356" s="24">
        <v>2.9629629629629601</v>
      </c>
      <c r="X356" s="24">
        <v>22.962962962962997</v>
      </c>
      <c r="AA356" s="24">
        <v>28.148148148148103</v>
      </c>
      <c r="AC356" s="24">
        <v>0.74074074074074103</v>
      </c>
      <c r="AK356" s="24">
        <v>5.1851851851851798</v>
      </c>
      <c r="AL356" s="24">
        <v>4.4444444444444402</v>
      </c>
      <c r="AV356" s="24">
        <v>25.185185185185198</v>
      </c>
      <c r="BB356" s="24">
        <v>0.74074074074074103</v>
      </c>
      <c r="BI356" s="24">
        <v>0.74074074074074103</v>
      </c>
      <c r="BP356" s="24">
        <v>7.4074074074074101</v>
      </c>
    </row>
    <row r="357" spans="1:70" x14ac:dyDescent="0.2">
      <c r="A357" s="24" t="s">
        <v>520</v>
      </c>
      <c r="B357" s="24">
        <v>-65.459999999999994</v>
      </c>
      <c r="C357" s="24">
        <v>41.92</v>
      </c>
      <c r="D357" s="24" t="s">
        <v>165</v>
      </c>
      <c r="E357" s="24">
        <f t="shared" si="5"/>
        <v>100.00000000000004</v>
      </c>
      <c r="H357" s="24">
        <v>1.6161616161616201</v>
      </c>
      <c r="X357" s="24">
        <v>0.80808080808080796</v>
      </c>
      <c r="AA357" s="24">
        <v>65.454545454545496</v>
      </c>
      <c r="AK357" s="24">
        <v>4.6464646464646497</v>
      </c>
      <c r="AL357" s="24">
        <v>6.8686868686868703</v>
      </c>
      <c r="AQ357" s="24">
        <v>0.20202020202020199</v>
      </c>
      <c r="AT357" s="24">
        <v>2.8282828282828301</v>
      </c>
      <c r="AV357" s="24">
        <v>3.0303030303030303</v>
      </c>
      <c r="AX357" s="24">
        <v>1.6161616161616201</v>
      </c>
      <c r="BB357" s="24">
        <v>9.8989898989898997</v>
      </c>
      <c r="BH357" s="24">
        <v>3.0303030303030303</v>
      </c>
    </row>
    <row r="358" spans="1:70" x14ac:dyDescent="0.2">
      <c r="A358" s="24" t="s">
        <v>521</v>
      </c>
      <c r="B358" s="24">
        <v>-67.92</v>
      </c>
      <c r="C358" s="24">
        <v>42.56</v>
      </c>
      <c r="D358" s="24" t="s">
        <v>165</v>
      </c>
      <c r="E358" s="24">
        <f t="shared" si="5"/>
        <v>100.00000000000003</v>
      </c>
      <c r="G358" s="24">
        <v>0.209205020920502</v>
      </c>
      <c r="H358" s="24">
        <v>2.7196652719665297</v>
      </c>
      <c r="P358" s="24">
        <v>0.209205020920502</v>
      </c>
      <c r="V358" s="24">
        <v>0.209205020920502</v>
      </c>
      <c r="X358" s="24">
        <v>1.2552301255230101</v>
      </c>
      <c r="AA358" s="24">
        <v>67.364016736401695</v>
      </c>
      <c r="AK358" s="24">
        <v>4.3933054393305397</v>
      </c>
      <c r="AL358" s="24">
        <v>8.5774058577405903</v>
      </c>
      <c r="AQ358" s="24">
        <v>0.62761506276150603</v>
      </c>
      <c r="AT358" s="24">
        <v>5.02092050209205</v>
      </c>
      <c r="AV358" s="24">
        <v>2.7196652719665297</v>
      </c>
      <c r="AW358" s="24">
        <v>0.209205020920502</v>
      </c>
      <c r="AX358" s="24">
        <v>1.2552301255230101</v>
      </c>
      <c r="BB358" s="24">
        <v>4.8117154811715501</v>
      </c>
      <c r="BH358" s="24">
        <v>0.418410041841004</v>
      </c>
    </row>
    <row r="359" spans="1:70" x14ac:dyDescent="0.2">
      <c r="A359" s="24" t="s">
        <v>522</v>
      </c>
      <c r="B359" s="24">
        <v>-69.66</v>
      </c>
      <c r="C359" s="24">
        <v>42.67</v>
      </c>
      <c r="D359" s="24" t="s">
        <v>165</v>
      </c>
      <c r="E359" s="24">
        <f t="shared" si="5"/>
        <v>99.999999999999915</v>
      </c>
      <c r="G359" s="24">
        <v>0.49019607843137197</v>
      </c>
      <c r="H359" s="24">
        <v>0.49019607843137197</v>
      </c>
      <c r="P359" s="24">
        <v>0.24509803921568599</v>
      </c>
      <c r="X359" s="24">
        <v>0.98039215686274495</v>
      </c>
      <c r="AA359" s="24">
        <v>35.7843137254902</v>
      </c>
      <c r="AK359" s="24">
        <v>3.6764705882352899</v>
      </c>
      <c r="AL359" s="24">
        <v>4.4117647058823497</v>
      </c>
      <c r="AT359" s="24">
        <v>1.2254901960784301</v>
      </c>
      <c r="AV359" s="24">
        <v>38.480392156862699</v>
      </c>
      <c r="AX359" s="24">
        <v>0.49019607843137197</v>
      </c>
      <c r="BB359" s="24">
        <v>12.009803921568601</v>
      </c>
      <c r="BH359" s="24">
        <v>1.7156862745098</v>
      </c>
    </row>
    <row r="360" spans="1:70" x14ac:dyDescent="0.2">
      <c r="A360" s="24" t="s">
        <v>523</v>
      </c>
      <c r="B360" s="24">
        <v>-69.150000000000006</v>
      </c>
      <c r="C360" s="24">
        <v>42.02</v>
      </c>
      <c r="D360" s="24" t="s">
        <v>165</v>
      </c>
      <c r="E360" s="24">
        <f t="shared" si="5"/>
        <v>99.999999999999943</v>
      </c>
      <c r="X360" s="24">
        <v>0.26315789473684198</v>
      </c>
      <c r="AA360" s="24">
        <v>30.526315789473699</v>
      </c>
      <c r="AK360" s="24">
        <v>0.78947368421052599</v>
      </c>
      <c r="AL360" s="24">
        <v>2.3684210526315796</v>
      </c>
      <c r="AQ360" s="24">
        <v>0.26315789473684198</v>
      </c>
      <c r="AT360" s="24">
        <v>1.57894736842105</v>
      </c>
      <c r="AV360" s="24">
        <v>47.631578947368396</v>
      </c>
      <c r="AW360" s="24">
        <v>0.52631578947368396</v>
      </c>
      <c r="AX360" s="24">
        <v>0.52631578947368396</v>
      </c>
      <c r="BB360" s="24">
        <v>13.421052631578899</v>
      </c>
      <c r="BH360" s="24">
        <v>2.1052631578947398</v>
      </c>
    </row>
    <row r="361" spans="1:70" x14ac:dyDescent="0.2">
      <c r="A361" s="24" t="s">
        <v>524</v>
      </c>
      <c r="B361" s="24">
        <v>-69.959999999999994</v>
      </c>
      <c r="C361" s="24">
        <v>42.82</v>
      </c>
      <c r="D361" s="24" t="s">
        <v>165</v>
      </c>
      <c r="E361" s="24">
        <f t="shared" si="5"/>
        <v>99.999999999999972</v>
      </c>
      <c r="H361" s="24">
        <v>1.3618677042801601</v>
      </c>
      <c r="X361" s="24">
        <v>0.77821011673151697</v>
      </c>
      <c r="AA361" s="24">
        <v>45.719844357976598</v>
      </c>
      <c r="AK361" s="24">
        <v>2.72373540856031</v>
      </c>
      <c r="AL361" s="24">
        <v>4.0856031128404702</v>
      </c>
      <c r="AN361" s="24">
        <v>0.19455252918287899</v>
      </c>
      <c r="AQ361" s="24">
        <v>0.19455252918287899</v>
      </c>
      <c r="AT361" s="24">
        <v>2.14007782101167</v>
      </c>
      <c r="AV361" s="24">
        <v>22.373540856031099</v>
      </c>
      <c r="AW361" s="24">
        <v>0.38910505836575904</v>
      </c>
      <c r="AX361" s="24">
        <v>1.1673151750972799</v>
      </c>
      <c r="BB361" s="24">
        <v>16.342412451361902</v>
      </c>
      <c r="BH361" s="24">
        <v>2.52918287937743</v>
      </c>
    </row>
    <row r="362" spans="1:70" x14ac:dyDescent="0.2">
      <c r="A362" s="24" t="s">
        <v>525</v>
      </c>
      <c r="B362" s="24">
        <v>-67.11</v>
      </c>
      <c r="C362" s="24">
        <v>42.47</v>
      </c>
      <c r="D362" s="24" t="s">
        <v>165</v>
      </c>
      <c r="E362" s="24">
        <f t="shared" si="5"/>
        <v>100</v>
      </c>
      <c r="H362" s="24">
        <v>2.79605263157895</v>
      </c>
      <c r="O362" s="24">
        <v>8.3881578947368389</v>
      </c>
      <c r="P362" s="24">
        <v>1.80921052631579</v>
      </c>
      <c r="Q362" s="24">
        <v>0.16447368421052599</v>
      </c>
      <c r="V362" s="24">
        <v>0.32894736842105299</v>
      </c>
      <c r="X362" s="24">
        <v>2.3026315789473699</v>
      </c>
      <c r="AA362" s="24">
        <v>57.565789473684198</v>
      </c>
      <c r="AK362" s="24">
        <v>3.2894736842105301</v>
      </c>
      <c r="AL362" s="24">
        <v>2.6315789473684204</v>
      </c>
      <c r="AQ362" s="24">
        <v>0.16447368421052599</v>
      </c>
      <c r="AT362" s="24">
        <v>1.3157894736842102</v>
      </c>
      <c r="AV362" s="24">
        <v>5.0986842105263204</v>
      </c>
      <c r="AW362" s="24">
        <v>0.82236842105263208</v>
      </c>
      <c r="AX362" s="24">
        <v>0.49342105263157904</v>
      </c>
      <c r="BB362" s="24">
        <v>10.526315789473701</v>
      </c>
      <c r="BH362" s="24">
        <v>2.3026315789473699</v>
      </c>
    </row>
    <row r="363" spans="1:70" x14ac:dyDescent="0.2">
      <c r="A363" s="24" t="s">
        <v>526</v>
      </c>
      <c r="B363" s="24">
        <v>-68.459999999999994</v>
      </c>
      <c r="C363" s="24">
        <v>42.48</v>
      </c>
      <c r="D363" s="24" t="s">
        <v>165</v>
      </c>
      <c r="E363" s="24">
        <f t="shared" si="5"/>
        <v>100.00000000000007</v>
      </c>
      <c r="H363" s="24">
        <v>0.92807424593967502</v>
      </c>
      <c r="O363" s="24">
        <v>0.46403712296983801</v>
      </c>
      <c r="V363" s="24">
        <v>0.46403712296983801</v>
      </c>
      <c r="X363" s="24">
        <v>1.16009280742459</v>
      </c>
      <c r="AA363" s="24">
        <v>45.243619489559201</v>
      </c>
      <c r="AK363" s="24">
        <v>2.3201856148491897</v>
      </c>
      <c r="AL363" s="24">
        <v>3.2482598607888598</v>
      </c>
      <c r="AQ363" s="24">
        <v>1.16009280742459</v>
      </c>
      <c r="AT363" s="24">
        <v>2.5522041763341101</v>
      </c>
      <c r="AV363" s="24">
        <v>4.1763341067285404</v>
      </c>
      <c r="AW363" s="24">
        <v>0.23201856148491901</v>
      </c>
      <c r="AX363" s="24">
        <v>1.85614849187935</v>
      </c>
      <c r="BB363" s="24">
        <v>33.178654292343403</v>
      </c>
      <c r="BH363" s="24">
        <v>2.3201856148491897</v>
      </c>
      <c r="BP363" s="24">
        <v>0.69605568445475607</v>
      </c>
    </row>
    <row r="364" spans="1:70" x14ac:dyDescent="0.2">
      <c r="A364" s="24" t="s">
        <v>527</v>
      </c>
      <c r="B364" s="24">
        <v>-68.19</v>
      </c>
      <c r="C364" s="24">
        <v>42.01</v>
      </c>
      <c r="D364" s="24" t="s">
        <v>165</v>
      </c>
      <c r="E364" s="24">
        <f t="shared" si="5"/>
        <v>100.00000000000001</v>
      </c>
      <c r="O364" s="24">
        <v>0.20120724346076502</v>
      </c>
      <c r="V364" s="24">
        <v>0.40241448692152898</v>
      </c>
      <c r="AA364" s="24">
        <v>68.209255533199197</v>
      </c>
      <c r="AK364" s="24">
        <v>2.41448692152917</v>
      </c>
      <c r="AL364" s="24">
        <v>2.0120724346076502</v>
      </c>
      <c r="AQ364" s="24">
        <v>0.20120724346076502</v>
      </c>
      <c r="AT364" s="24">
        <v>0.80482897384305796</v>
      </c>
      <c r="AV364" s="24">
        <v>7.0422535211267601</v>
      </c>
      <c r="AW364" s="24">
        <v>0.60362173038229394</v>
      </c>
      <c r="AX364" s="24">
        <v>0.60362173038229394</v>
      </c>
      <c r="BB364" s="24">
        <v>16.901408450704203</v>
      </c>
      <c r="BH364" s="24">
        <v>0.40241448692152898</v>
      </c>
      <c r="BP364" s="24">
        <v>0.20120724346076502</v>
      </c>
    </row>
    <row r="365" spans="1:70" x14ac:dyDescent="0.2">
      <c r="A365" s="24" t="s">
        <v>528</v>
      </c>
      <c r="B365" s="24">
        <v>-67.36</v>
      </c>
      <c r="C365" s="24">
        <v>42.94</v>
      </c>
      <c r="D365" s="24" t="s">
        <v>165</v>
      </c>
      <c r="E365" s="24">
        <f t="shared" si="5"/>
        <v>100</v>
      </c>
      <c r="H365" s="24">
        <v>1.4141414141414099</v>
      </c>
      <c r="K365" s="24">
        <v>0.20202020202020199</v>
      </c>
      <c r="O365" s="24">
        <v>0.40404040404040398</v>
      </c>
      <c r="V365" s="24">
        <v>0.40404040404040398</v>
      </c>
      <c r="AA365" s="24">
        <v>42.626262626262601</v>
      </c>
      <c r="AK365" s="24">
        <v>2.4242424242424199</v>
      </c>
      <c r="AL365" s="24">
        <v>2.2222222222222201</v>
      </c>
      <c r="AQ365" s="24">
        <v>1.0101010101010099</v>
      </c>
      <c r="AT365" s="24">
        <v>0.80808080808080796</v>
      </c>
      <c r="AV365" s="24">
        <v>7.67676767676768</v>
      </c>
      <c r="AW365" s="24">
        <v>1.0101010101010099</v>
      </c>
      <c r="AX365" s="24">
        <v>1.6161616161616201</v>
      </c>
      <c r="BB365" s="24">
        <v>37.979797979798001</v>
      </c>
      <c r="BH365" s="24">
        <v>0.20202020202020199</v>
      </c>
    </row>
    <row r="366" spans="1:70" x14ac:dyDescent="0.2">
      <c r="A366" s="24" t="s">
        <v>529</v>
      </c>
      <c r="B366" s="24">
        <v>-67.760000000000005</v>
      </c>
      <c r="C366" s="24">
        <v>43.38</v>
      </c>
      <c r="D366" s="24" t="s">
        <v>165</v>
      </c>
      <c r="E366" s="24">
        <f t="shared" si="5"/>
        <v>99.999999999999943</v>
      </c>
      <c r="H366" s="24">
        <v>0.238095238095238</v>
      </c>
      <c r="K366" s="24">
        <v>0.238095238095238</v>
      </c>
      <c r="O366" s="24">
        <v>0.476190476190476</v>
      </c>
      <c r="X366" s="24">
        <v>0.952380952380952</v>
      </c>
      <c r="AA366" s="24">
        <v>45.238095238095198</v>
      </c>
      <c r="AK366" s="24">
        <v>1.9047619047619002</v>
      </c>
      <c r="AL366" s="24">
        <v>9.0476190476190492</v>
      </c>
      <c r="AQ366" s="24">
        <v>0.238095238095238</v>
      </c>
      <c r="AT366" s="24">
        <v>1.4285714285714302</v>
      </c>
      <c r="AV366" s="24">
        <v>10</v>
      </c>
      <c r="AW366" s="24">
        <v>0.71428571428571397</v>
      </c>
      <c r="AX366" s="24">
        <v>1.6666666666666701</v>
      </c>
      <c r="BB366" s="24">
        <v>23.3333333333333</v>
      </c>
      <c r="BH366" s="24">
        <v>2.8571428571428603</v>
      </c>
      <c r="BI366" s="24">
        <v>1.19047619047619</v>
      </c>
      <c r="BP366" s="24">
        <v>0.476190476190476</v>
      </c>
    </row>
    <row r="367" spans="1:70" x14ac:dyDescent="0.2">
      <c r="A367" s="24" t="s">
        <v>530</v>
      </c>
      <c r="B367" s="24">
        <v>-166.25</v>
      </c>
      <c r="C367" s="24">
        <v>73.45</v>
      </c>
      <c r="D367" s="24" t="s">
        <v>165</v>
      </c>
      <c r="E367" s="24">
        <f t="shared" si="5"/>
        <v>99.999999999999943</v>
      </c>
      <c r="AA367" s="24">
        <v>19.211822660098498</v>
      </c>
      <c r="AK367" s="24">
        <v>0.98522167487684698</v>
      </c>
      <c r="AV367" s="24">
        <v>60.098522167487701</v>
      </c>
      <c r="AX367" s="24">
        <v>11.330049261083699</v>
      </c>
      <c r="AY367" s="24">
        <v>4.4334975369458096</v>
      </c>
      <c r="BB367" s="24">
        <v>1.47783251231527</v>
      </c>
      <c r="BH367" s="24">
        <v>0.49261083743842404</v>
      </c>
      <c r="BQ367" s="24">
        <v>1.47783251231527</v>
      </c>
      <c r="BR367" s="24">
        <v>0.49261083743842404</v>
      </c>
    </row>
    <row r="368" spans="1:70" x14ac:dyDescent="0.2">
      <c r="A368" s="24" t="s">
        <v>531</v>
      </c>
      <c r="B368" s="24">
        <v>-126.46</v>
      </c>
      <c r="C368" s="24">
        <v>73.19</v>
      </c>
      <c r="D368" s="24" t="s">
        <v>165</v>
      </c>
      <c r="E368" s="24">
        <f t="shared" si="5"/>
        <v>99.999999999999986</v>
      </c>
      <c r="G368" s="24">
        <v>0.24813895781637699</v>
      </c>
      <c r="M368" s="24">
        <v>0.24813895781637699</v>
      </c>
      <c r="AA368" s="24">
        <v>10.4218362282878</v>
      </c>
      <c r="AK368" s="24">
        <v>2.7295285359801502</v>
      </c>
      <c r="AV368" s="24">
        <v>2.9776674937965302</v>
      </c>
      <c r="AX368" s="24">
        <v>50.372208436724598</v>
      </c>
      <c r="AY368" s="24">
        <v>3.4739454094292803</v>
      </c>
      <c r="BA368" s="24">
        <v>0.99255583126550895</v>
      </c>
      <c r="BB368" s="24">
        <v>27.047146401985099</v>
      </c>
      <c r="BD368" s="24">
        <v>0.49627791563275397</v>
      </c>
      <c r="BH368" s="24">
        <v>0.24813895781637699</v>
      </c>
      <c r="BQ368" s="24">
        <v>0.74441687344913199</v>
      </c>
    </row>
    <row r="369" spans="1:69" x14ac:dyDescent="0.2">
      <c r="A369" s="24" t="s">
        <v>532</v>
      </c>
      <c r="B369" s="24">
        <v>-133.43</v>
      </c>
      <c r="C369" s="24">
        <v>70.150000000000006</v>
      </c>
      <c r="D369" s="24" t="s">
        <v>165</v>
      </c>
      <c r="E369" s="24">
        <f t="shared" si="5"/>
        <v>99.999999999999929</v>
      </c>
      <c r="AA369" s="24">
        <v>23.8938053097345</v>
      </c>
      <c r="AK369" s="24">
        <v>2.65486725663717</v>
      </c>
      <c r="AV369" s="24">
        <v>30.088495575221202</v>
      </c>
      <c r="AX369" s="24">
        <v>25.663716814159301</v>
      </c>
      <c r="BB369" s="24">
        <v>14.159292035398201</v>
      </c>
      <c r="BD369" s="24">
        <v>1.7699115044247802</v>
      </c>
      <c r="BH369" s="24">
        <v>0.88495575221239009</v>
      </c>
      <c r="BP369" s="24">
        <v>0.88495575221239009</v>
      </c>
    </row>
    <row r="370" spans="1:69" x14ac:dyDescent="0.2">
      <c r="A370" s="24" t="s">
        <v>533</v>
      </c>
      <c r="B370" s="24">
        <v>-134.69</v>
      </c>
      <c r="C370" s="24">
        <v>70.97</v>
      </c>
      <c r="D370" s="24" t="s">
        <v>165</v>
      </c>
      <c r="E370" s="24">
        <f t="shared" si="5"/>
        <v>100.00000000000009</v>
      </c>
      <c r="M370" s="24">
        <v>0.58479532163742698</v>
      </c>
      <c r="AA370" s="24">
        <v>33.918128654970801</v>
      </c>
      <c r="AK370" s="24">
        <v>3.5087719298245603</v>
      </c>
      <c r="AV370" s="24">
        <v>28.0701754385965</v>
      </c>
      <c r="AX370" s="24">
        <v>15.2046783625731</v>
      </c>
      <c r="BB370" s="24">
        <v>16.374269005847999</v>
      </c>
      <c r="BH370" s="24">
        <v>1.16959064327485</v>
      </c>
      <c r="BQ370" s="24">
        <v>1.16959064327485</v>
      </c>
    </row>
    <row r="371" spans="1:69" x14ac:dyDescent="0.2">
      <c r="A371" s="24" t="s">
        <v>534</v>
      </c>
      <c r="B371" s="24">
        <v>-138.59</v>
      </c>
      <c r="C371" s="24">
        <v>70.010000000000005</v>
      </c>
      <c r="D371" s="24" t="s">
        <v>165</v>
      </c>
      <c r="E371" s="24">
        <f t="shared" si="5"/>
        <v>100.00000000000003</v>
      </c>
      <c r="M371" s="24">
        <v>1.0928961748633901</v>
      </c>
      <c r="AA371" s="24">
        <v>43.169398907103798</v>
      </c>
      <c r="AK371" s="24">
        <v>5.4644808743169397</v>
      </c>
      <c r="AT371" s="24">
        <v>0.54644808743169393</v>
      </c>
      <c r="AV371" s="24">
        <v>37.158469945355201</v>
      </c>
      <c r="AX371" s="24">
        <v>0.54644808743169393</v>
      </c>
      <c r="BB371" s="24">
        <v>12.021857923497301</v>
      </c>
    </row>
    <row r="372" spans="1:69" x14ac:dyDescent="0.2">
      <c r="A372" s="24" t="s">
        <v>535</v>
      </c>
      <c r="B372" s="24">
        <v>137.66</v>
      </c>
      <c r="C372" s="24">
        <v>74.010000000000005</v>
      </c>
      <c r="D372" s="24" t="s">
        <v>165</v>
      </c>
      <c r="E372" s="24">
        <f t="shared" si="5"/>
        <v>99.999999999999986</v>
      </c>
      <c r="AX372" s="24">
        <v>58.095238095238095</v>
      </c>
      <c r="AY372" s="24">
        <v>29.523809523809501</v>
      </c>
      <c r="BB372" s="24">
        <v>12.380952380952399</v>
      </c>
    </row>
    <row r="373" spans="1:69" x14ac:dyDescent="0.2">
      <c r="A373" s="24" t="s">
        <v>536</v>
      </c>
      <c r="B373" s="24">
        <v>119.96</v>
      </c>
      <c r="C373" s="24">
        <v>74.489999999999995</v>
      </c>
      <c r="D373" s="24" t="s">
        <v>165</v>
      </c>
      <c r="E373" s="24">
        <f t="shared" si="5"/>
        <v>100.00000000000004</v>
      </c>
      <c r="AX373" s="24">
        <v>53.787878787878796</v>
      </c>
      <c r="AY373" s="24">
        <v>11.363636363636399</v>
      </c>
      <c r="BB373" s="24">
        <v>30.303030303030301</v>
      </c>
      <c r="BQ373" s="24">
        <v>4.5454545454545503</v>
      </c>
    </row>
    <row r="374" spans="1:69" x14ac:dyDescent="0.2">
      <c r="A374" s="24" t="s">
        <v>537</v>
      </c>
      <c r="B374" s="24">
        <v>137.04</v>
      </c>
      <c r="C374" s="24">
        <v>74.48</v>
      </c>
      <c r="D374" s="24" t="s">
        <v>165</v>
      </c>
      <c r="E374" s="24">
        <f t="shared" si="5"/>
        <v>99.999999999999957</v>
      </c>
      <c r="H374" s="24">
        <v>1.8867924528301898</v>
      </c>
      <c r="AV374" s="24">
        <v>0.94339622641509402</v>
      </c>
      <c r="AX374" s="24">
        <v>64.150943396226396</v>
      </c>
      <c r="AY374" s="24">
        <v>15.094339622641499</v>
      </c>
      <c r="BB374" s="24">
        <v>14.150943396226401</v>
      </c>
      <c r="BQ374" s="24">
        <v>3.7735849056603796</v>
      </c>
    </row>
    <row r="375" spans="1:69" x14ac:dyDescent="0.2">
      <c r="A375" s="24" t="s">
        <v>538</v>
      </c>
      <c r="B375" s="24">
        <v>136.03</v>
      </c>
      <c r="C375" s="24">
        <v>75.010000000000005</v>
      </c>
      <c r="D375" s="24" t="s">
        <v>165</v>
      </c>
      <c r="E375" s="24">
        <f t="shared" si="5"/>
        <v>100.00000000000003</v>
      </c>
      <c r="AA375" s="24">
        <v>0.86206896551724088</v>
      </c>
      <c r="AV375" s="24">
        <v>1.72413793103448</v>
      </c>
      <c r="AX375" s="24">
        <v>53.448275862068996</v>
      </c>
      <c r="AY375" s="24">
        <v>20.689655172413801</v>
      </c>
      <c r="BB375" s="24">
        <v>18.965517241379299</v>
      </c>
      <c r="BQ375" s="24">
        <v>4.31034482758621</v>
      </c>
    </row>
    <row r="376" spans="1:69" x14ac:dyDescent="0.2">
      <c r="A376" s="24" t="s">
        <v>539</v>
      </c>
      <c r="B376" s="24">
        <v>119.89</v>
      </c>
      <c r="C376" s="24">
        <v>75.02</v>
      </c>
      <c r="D376" s="24" t="s">
        <v>165</v>
      </c>
      <c r="E376" s="24">
        <f t="shared" si="5"/>
        <v>99.999999999999929</v>
      </c>
      <c r="AX376" s="24">
        <v>45.360824742268001</v>
      </c>
      <c r="AY376" s="24">
        <v>26.2886597938144</v>
      </c>
      <c r="BB376" s="24">
        <v>26.804123711340203</v>
      </c>
      <c r="BQ376" s="24">
        <v>1.5463917525773199</v>
      </c>
    </row>
    <row r="377" spans="1:69" x14ac:dyDescent="0.2">
      <c r="A377" s="24" t="s">
        <v>540</v>
      </c>
      <c r="B377" s="24">
        <v>114.53</v>
      </c>
      <c r="C377" s="24">
        <v>75</v>
      </c>
      <c r="D377" s="24" t="s">
        <v>165</v>
      </c>
      <c r="E377" s="24">
        <f t="shared" si="5"/>
        <v>99.999999999999972</v>
      </c>
      <c r="AX377" s="24">
        <v>62.420382165605098</v>
      </c>
      <c r="AY377" s="24">
        <v>14.012738853503199</v>
      </c>
      <c r="BB377" s="24">
        <v>20.382165605095501</v>
      </c>
      <c r="BQ377" s="24">
        <v>3.1847133757961799</v>
      </c>
    </row>
    <row r="378" spans="1:69" x14ac:dyDescent="0.2">
      <c r="A378" s="24" t="s">
        <v>541</v>
      </c>
      <c r="B378" s="24">
        <v>119.96</v>
      </c>
      <c r="C378" s="24">
        <v>75.47</v>
      </c>
      <c r="D378" s="24" t="s">
        <v>165</v>
      </c>
      <c r="E378" s="24">
        <f t="shared" si="5"/>
        <v>100</v>
      </c>
      <c r="AX378" s="24">
        <v>34.838709677419402</v>
      </c>
      <c r="AY378" s="24">
        <v>32.258064516129004</v>
      </c>
      <c r="BB378" s="24">
        <v>20.645161290322598</v>
      </c>
      <c r="BQ378" s="24">
        <v>12.258064516129</v>
      </c>
    </row>
    <row r="379" spans="1:69" x14ac:dyDescent="0.2">
      <c r="A379" s="24" t="s">
        <v>542</v>
      </c>
      <c r="B379" s="24">
        <v>123.84</v>
      </c>
      <c r="C379" s="24">
        <v>75.48</v>
      </c>
      <c r="D379" s="24" t="s">
        <v>165</v>
      </c>
      <c r="E379" s="24">
        <f t="shared" si="5"/>
        <v>99.999999999999986</v>
      </c>
      <c r="AX379" s="24">
        <v>69.30693069306929</v>
      </c>
      <c r="BB379" s="24">
        <v>30.693069306930699</v>
      </c>
    </row>
    <row r="380" spans="1:69" x14ac:dyDescent="0.2">
      <c r="A380" s="24" t="s">
        <v>543</v>
      </c>
      <c r="B380" s="24">
        <v>125.84</v>
      </c>
      <c r="C380" s="24">
        <v>75.42</v>
      </c>
      <c r="D380" s="24" t="s">
        <v>165</v>
      </c>
      <c r="E380" s="24">
        <f t="shared" si="5"/>
        <v>99.999999999999929</v>
      </c>
      <c r="M380" s="24">
        <v>0.80645161290322598</v>
      </c>
      <c r="AX380" s="24">
        <v>50</v>
      </c>
      <c r="AY380" s="24">
        <v>16.935483870967701</v>
      </c>
      <c r="BB380" s="24">
        <v>22.580645161290299</v>
      </c>
      <c r="BH380" s="24">
        <v>1.6129032258064497</v>
      </c>
      <c r="BQ380" s="24">
        <v>8.0645161290322598</v>
      </c>
    </row>
    <row r="381" spans="1:69" x14ac:dyDescent="0.2">
      <c r="A381" s="24" t="s">
        <v>544</v>
      </c>
      <c r="B381" s="24">
        <v>135.16999999999999</v>
      </c>
      <c r="C381" s="24">
        <v>75.34</v>
      </c>
      <c r="D381" s="24" t="s">
        <v>165</v>
      </c>
      <c r="E381" s="24">
        <f t="shared" si="5"/>
        <v>99.999999999999943</v>
      </c>
      <c r="AX381" s="24">
        <v>85.925925925925895</v>
      </c>
      <c r="BB381" s="24">
        <v>13.3333333333333</v>
      </c>
      <c r="BQ381" s="24">
        <v>0.74074074074074103</v>
      </c>
    </row>
    <row r="382" spans="1:69" x14ac:dyDescent="0.2">
      <c r="A382" s="24" t="s">
        <v>545</v>
      </c>
      <c r="B382" s="24">
        <v>137.22999999999999</v>
      </c>
      <c r="C382" s="24">
        <v>77.11</v>
      </c>
      <c r="D382" s="24" t="s">
        <v>165</v>
      </c>
      <c r="E382" s="24">
        <f t="shared" si="5"/>
        <v>99.999999999999929</v>
      </c>
      <c r="M382" s="24">
        <v>3.9215686274509798</v>
      </c>
      <c r="AX382" s="24">
        <v>24.509803921568597</v>
      </c>
      <c r="AY382" s="24">
        <v>13.7254901960784</v>
      </c>
      <c r="BB382" s="24">
        <v>48.039215686274503</v>
      </c>
      <c r="BQ382" s="24">
        <v>9.8039215686274499</v>
      </c>
    </row>
    <row r="383" spans="1:69" x14ac:dyDescent="0.2">
      <c r="A383" s="24" t="s">
        <v>546</v>
      </c>
      <c r="B383" s="24">
        <v>137.29</v>
      </c>
      <c r="C383" s="24">
        <v>76.84</v>
      </c>
      <c r="D383" s="24" t="s">
        <v>165</v>
      </c>
      <c r="E383" s="24">
        <f t="shared" si="5"/>
        <v>99.999999999999943</v>
      </c>
      <c r="AX383" s="24">
        <v>36.2068965517241</v>
      </c>
      <c r="AY383" s="24">
        <v>17.241379310344801</v>
      </c>
      <c r="BB383" s="24">
        <v>43.1034482758621</v>
      </c>
      <c r="BH383" s="24">
        <v>0.86206896551724088</v>
      </c>
      <c r="BQ383" s="24">
        <v>2.5862068965517198</v>
      </c>
    </row>
    <row r="384" spans="1:69" x14ac:dyDescent="0.2">
      <c r="A384" s="24" t="s">
        <v>547</v>
      </c>
      <c r="B384" s="24">
        <v>115.25</v>
      </c>
      <c r="C384" s="24">
        <v>75.489999999999995</v>
      </c>
      <c r="D384" s="24" t="s">
        <v>165</v>
      </c>
      <c r="E384" s="24">
        <f t="shared" si="5"/>
        <v>99.999999999999986</v>
      </c>
      <c r="AX384" s="24">
        <v>53.797468354430393</v>
      </c>
      <c r="AY384" s="24">
        <v>18.9873417721519</v>
      </c>
      <c r="BB384" s="24">
        <v>20.253164556961998</v>
      </c>
      <c r="BQ384" s="24">
        <v>6.9620253164556996</v>
      </c>
    </row>
    <row r="385" spans="1:69" x14ac:dyDescent="0.2">
      <c r="A385" s="24" t="s">
        <v>548</v>
      </c>
      <c r="B385" s="24">
        <v>119.83</v>
      </c>
      <c r="C385" s="24">
        <v>74.5</v>
      </c>
      <c r="D385" s="24" t="s">
        <v>165</v>
      </c>
      <c r="E385" s="24">
        <f t="shared" si="5"/>
        <v>100.00000000000004</v>
      </c>
      <c r="AX385" s="24">
        <v>90.709459459459509</v>
      </c>
      <c r="AY385" s="24">
        <v>5.7432432432432403</v>
      </c>
      <c r="BB385" s="24">
        <v>2.36486486486486</v>
      </c>
      <c r="BQ385" s="24">
        <v>1.18243243243243</v>
      </c>
    </row>
    <row r="386" spans="1:69" x14ac:dyDescent="0.2">
      <c r="A386" s="24" t="s">
        <v>549</v>
      </c>
      <c r="B386" s="24">
        <v>114.28</v>
      </c>
      <c r="C386" s="24">
        <v>74.5</v>
      </c>
      <c r="D386" s="24" t="s">
        <v>165</v>
      </c>
      <c r="E386" s="24">
        <f t="shared" si="5"/>
        <v>100</v>
      </c>
      <c r="AX386" s="24">
        <v>73.913043478260903</v>
      </c>
      <c r="BB386" s="24">
        <v>26.086956521739104</v>
      </c>
    </row>
    <row r="387" spans="1:69" x14ac:dyDescent="0.2">
      <c r="A387" s="24" t="s">
        <v>550</v>
      </c>
      <c r="B387" s="24">
        <v>115.54</v>
      </c>
      <c r="C387" s="24">
        <v>75.5</v>
      </c>
      <c r="D387" s="24" t="s">
        <v>165</v>
      </c>
      <c r="E387" s="24">
        <f t="shared" ref="E387:E450" si="6">SUM(F387:CR387)</f>
        <v>100</v>
      </c>
      <c r="AX387" s="24">
        <v>72.058823529411796</v>
      </c>
      <c r="BB387" s="24">
        <v>27.941176470588196</v>
      </c>
    </row>
    <row r="388" spans="1:69" x14ac:dyDescent="0.2">
      <c r="A388" s="24" t="s">
        <v>551</v>
      </c>
      <c r="B388" s="24">
        <v>102.31</v>
      </c>
      <c r="C388" s="24">
        <v>78.03</v>
      </c>
      <c r="D388" s="24" t="s">
        <v>165</v>
      </c>
      <c r="E388" s="24">
        <f t="shared" si="6"/>
        <v>100.00000000000004</v>
      </c>
      <c r="AA388" s="24">
        <v>0.73529411764705899</v>
      </c>
      <c r="AK388" s="24">
        <v>0.73529411764705899</v>
      </c>
      <c r="AX388" s="24">
        <v>64.705882352941202</v>
      </c>
      <c r="AY388" s="24">
        <v>2.2058823529411802</v>
      </c>
      <c r="BB388" s="24">
        <v>28.676470588235297</v>
      </c>
      <c r="BQ388" s="24">
        <v>2.9411764705882399</v>
      </c>
    </row>
    <row r="389" spans="1:69" x14ac:dyDescent="0.2">
      <c r="A389" s="24" t="s">
        <v>552</v>
      </c>
      <c r="B389" s="24">
        <v>102.29</v>
      </c>
      <c r="C389" s="24">
        <v>77.709999999999994</v>
      </c>
      <c r="D389" s="24" t="s">
        <v>165</v>
      </c>
      <c r="E389" s="24">
        <f t="shared" si="6"/>
        <v>100.00000000000003</v>
      </c>
      <c r="AA389" s="24">
        <v>0.58823529411764697</v>
      </c>
      <c r="AX389" s="24">
        <v>58.235294117647094</v>
      </c>
      <c r="AY389" s="24">
        <v>4.7058823529411793</v>
      </c>
      <c r="BB389" s="24">
        <v>28.823529411764703</v>
      </c>
      <c r="BQ389" s="24">
        <v>7.6470588235294104</v>
      </c>
    </row>
    <row r="390" spans="1:69" x14ac:dyDescent="0.2">
      <c r="A390" s="24" t="s">
        <v>553</v>
      </c>
      <c r="B390" s="24">
        <v>101.59</v>
      </c>
      <c r="C390" s="24">
        <v>77.89</v>
      </c>
      <c r="D390" s="24" t="s">
        <v>165</v>
      </c>
      <c r="E390" s="24">
        <f t="shared" si="6"/>
        <v>100.00000000000004</v>
      </c>
      <c r="X390" s="24">
        <v>0.775193798449612</v>
      </c>
      <c r="AA390" s="24">
        <v>4.6511627906976702</v>
      </c>
      <c r="AV390" s="24">
        <v>0.775193798449612</v>
      </c>
      <c r="AX390" s="24">
        <v>48.062015503875998</v>
      </c>
      <c r="AY390" s="24">
        <v>8.5271317829457409</v>
      </c>
      <c r="BB390" s="24">
        <v>36.434108527131798</v>
      </c>
      <c r="BQ390" s="24">
        <v>0.775193798449612</v>
      </c>
    </row>
    <row r="391" spans="1:69" x14ac:dyDescent="0.2">
      <c r="A391" s="24" t="s">
        <v>554</v>
      </c>
      <c r="B391" s="24">
        <v>133.35</v>
      </c>
      <c r="C391" s="24">
        <v>76.510000000000005</v>
      </c>
      <c r="D391" s="24" t="s">
        <v>165</v>
      </c>
      <c r="E391" s="24">
        <f t="shared" si="6"/>
        <v>99.999999999999972</v>
      </c>
      <c r="M391" s="24">
        <v>0.52219321148825104</v>
      </c>
      <c r="AA391" s="24">
        <v>1.30548302872063</v>
      </c>
      <c r="AK391" s="24">
        <v>0.26109660574412497</v>
      </c>
      <c r="AX391" s="24">
        <v>78.328981723237604</v>
      </c>
      <c r="AY391" s="24">
        <v>6.7885117493472604</v>
      </c>
      <c r="BB391" s="24">
        <v>11.749347258485599</v>
      </c>
      <c r="BQ391" s="24">
        <v>1.0443864229764999</v>
      </c>
    </row>
    <row r="392" spans="1:69" x14ac:dyDescent="0.2">
      <c r="A392" s="24" t="s">
        <v>555</v>
      </c>
      <c r="B392" s="24">
        <v>130.54</v>
      </c>
      <c r="C392" s="24">
        <v>79.650000000000006</v>
      </c>
      <c r="D392" s="24" t="s">
        <v>165</v>
      </c>
      <c r="E392" s="24">
        <f t="shared" si="6"/>
        <v>100.00000000000007</v>
      </c>
      <c r="M392" s="24">
        <v>8.74316939890711</v>
      </c>
      <c r="X392" s="24">
        <v>15.846994535519098</v>
      </c>
      <c r="AA392" s="24">
        <v>27.322404371584703</v>
      </c>
      <c r="AK392" s="24">
        <v>2.1857923497267802</v>
      </c>
      <c r="AX392" s="24">
        <v>13.1147540983607</v>
      </c>
      <c r="AY392" s="24">
        <v>13.1147540983607</v>
      </c>
      <c r="BB392" s="24">
        <v>16.9398907103825</v>
      </c>
      <c r="BQ392" s="24">
        <v>2.7322404371584699</v>
      </c>
    </row>
    <row r="393" spans="1:69" x14ac:dyDescent="0.2">
      <c r="A393" s="24" t="s">
        <v>556</v>
      </c>
      <c r="B393" s="24">
        <v>133</v>
      </c>
      <c r="C393" s="24">
        <v>78.48</v>
      </c>
      <c r="D393" s="24" t="s">
        <v>165</v>
      </c>
      <c r="E393" s="24">
        <f t="shared" si="6"/>
        <v>99.999999999999929</v>
      </c>
      <c r="M393" s="24">
        <v>5.8419243986254301</v>
      </c>
      <c r="X393" s="24">
        <v>4.8109965635738803</v>
      </c>
      <c r="AA393" s="24">
        <v>13.058419243986298</v>
      </c>
      <c r="AK393" s="24">
        <v>1.7182130584192401</v>
      </c>
      <c r="AX393" s="24">
        <v>23.367697594501699</v>
      </c>
      <c r="AY393" s="24">
        <v>16.494845360824701</v>
      </c>
      <c r="BB393" s="24">
        <v>29.209621993127097</v>
      </c>
      <c r="BQ393" s="24">
        <v>5.4982817869415799</v>
      </c>
    </row>
    <row r="394" spans="1:69" x14ac:dyDescent="0.2">
      <c r="A394" s="24" t="s">
        <v>557</v>
      </c>
      <c r="B394" s="24">
        <v>133.4</v>
      </c>
      <c r="C394" s="24">
        <v>78.17</v>
      </c>
      <c r="D394" s="24" t="s">
        <v>165</v>
      </c>
      <c r="E394" s="24">
        <f t="shared" si="6"/>
        <v>99.999999999999986</v>
      </c>
      <c r="M394" s="24">
        <v>2.0161290322580601</v>
      </c>
      <c r="X394" s="24">
        <v>0.40322580645161299</v>
      </c>
      <c r="AA394" s="24">
        <v>1.6129032258064497</v>
      </c>
      <c r="AX394" s="24">
        <v>34.274193548387096</v>
      </c>
      <c r="AY394" s="24">
        <v>9.67741935483871</v>
      </c>
      <c r="BB394" s="24">
        <v>50</v>
      </c>
      <c r="BQ394" s="24">
        <v>2.0161290322580601</v>
      </c>
    </row>
    <row r="395" spans="1:69" x14ac:dyDescent="0.2">
      <c r="A395" s="24" t="s">
        <v>558</v>
      </c>
      <c r="B395" s="24">
        <v>133.51</v>
      </c>
      <c r="C395" s="24">
        <v>78.099999999999994</v>
      </c>
      <c r="D395" s="24" t="s">
        <v>165</v>
      </c>
      <c r="E395" s="24">
        <f t="shared" si="6"/>
        <v>99.999999999999957</v>
      </c>
      <c r="M395" s="24">
        <v>2.5862068965517198</v>
      </c>
      <c r="AA395" s="24">
        <v>16.379310344827601</v>
      </c>
      <c r="AK395" s="24">
        <v>2.1551724137931001</v>
      </c>
      <c r="AX395" s="24">
        <v>16.810344827586199</v>
      </c>
      <c r="AY395" s="24">
        <v>4.7413793103448301</v>
      </c>
      <c r="BB395" s="24">
        <v>56.896551724137893</v>
      </c>
      <c r="BQ395" s="24">
        <v>0.431034482758621</v>
      </c>
    </row>
    <row r="396" spans="1:69" x14ac:dyDescent="0.2">
      <c r="A396" s="24" t="s">
        <v>559</v>
      </c>
      <c r="B396" s="24">
        <v>133.61000000000001</v>
      </c>
      <c r="C396" s="24">
        <v>78.069999999999993</v>
      </c>
      <c r="D396" s="24" t="s">
        <v>165</v>
      </c>
      <c r="E396" s="24">
        <f t="shared" si="6"/>
        <v>99.999999999999901</v>
      </c>
      <c r="M396" s="24">
        <v>3.1446540880503102</v>
      </c>
      <c r="AA396" s="24">
        <v>23.2704402515723</v>
      </c>
      <c r="AK396" s="24">
        <v>1.8867924528301898</v>
      </c>
      <c r="AX396" s="24">
        <v>32.075471698113198</v>
      </c>
      <c r="AY396" s="24">
        <v>6.9182389937106903</v>
      </c>
      <c r="BB396" s="24">
        <v>31.4465408805031</v>
      </c>
      <c r="BQ396" s="24">
        <v>1.2578616352201299</v>
      </c>
    </row>
    <row r="397" spans="1:69" x14ac:dyDescent="0.2">
      <c r="A397" s="24" t="s">
        <v>560</v>
      </c>
      <c r="B397" s="24">
        <v>133.56</v>
      </c>
      <c r="C397" s="24">
        <v>77.41</v>
      </c>
      <c r="D397" s="24" t="s">
        <v>165</v>
      </c>
      <c r="E397" s="24">
        <f t="shared" si="6"/>
        <v>100</v>
      </c>
      <c r="AA397" s="24">
        <v>8</v>
      </c>
      <c r="AX397" s="24">
        <v>43.2</v>
      </c>
      <c r="AY397" s="24">
        <v>8.8000000000000007</v>
      </c>
      <c r="BB397" s="24">
        <v>33.6</v>
      </c>
      <c r="BQ397" s="24">
        <v>6.4</v>
      </c>
    </row>
    <row r="398" spans="1:69" x14ac:dyDescent="0.2">
      <c r="A398" s="24" t="s">
        <v>561</v>
      </c>
      <c r="B398" s="24">
        <v>125.9</v>
      </c>
      <c r="C398" s="24">
        <v>77.48</v>
      </c>
      <c r="D398" s="24" t="s">
        <v>165</v>
      </c>
      <c r="E398" s="24">
        <f t="shared" si="6"/>
        <v>100</v>
      </c>
      <c r="M398" s="24">
        <v>26.351351351351298</v>
      </c>
      <c r="X398" s="24">
        <v>17.5675675675676</v>
      </c>
      <c r="AA398" s="24">
        <v>10.8108108108108</v>
      </c>
      <c r="AK398" s="24">
        <v>1.35135135135135</v>
      </c>
      <c r="AX398" s="24">
        <v>14.189189189189198</v>
      </c>
      <c r="AY398" s="24">
        <v>16.2162162162162</v>
      </c>
      <c r="BB398" s="24">
        <v>12.1621621621622</v>
      </c>
      <c r="BQ398" s="24">
        <v>1.35135135135135</v>
      </c>
    </row>
    <row r="399" spans="1:69" x14ac:dyDescent="0.2">
      <c r="A399" s="24" t="s">
        <v>562</v>
      </c>
      <c r="B399" s="24">
        <v>126.22</v>
      </c>
      <c r="C399" s="24">
        <v>77.180000000000007</v>
      </c>
      <c r="D399" s="24" t="s">
        <v>165</v>
      </c>
      <c r="E399" s="24">
        <f t="shared" si="6"/>
        <v>100.00000000000003</v>
      </c>
      <c r="M399" s="24">
        <v>11.5671641791045</v>
      </c>
      <c r="X399" s="24">
        <v>2.23880597014925</v>
      </c>
      <c r="AA399" s="24">
        <v>2.23880597014925</v>
      </c>
      <c r="AK399" s="24">
        <v>1.4925373134328399</v>
      </c>
      <c r="AX399" s="24">
        <v>47.388059701492502</v>
      </c>
      <c r="AY399" s="24">
        <v>9.3283582089552191</v>
      </c>
      <c r="BB399" s="24">
        <v>23.134328358209</v>
      </c>
      <c r="BQ399" s="24">
        <v>2.6119402985074602</v>
      </c>
    </row>
    <row r="400" spans="1:69" x14ac:dyDescent="0.2">
      <c r="A400" s="24" t="s">
        <v>563</v>
      </c>
      <c r="B400" s="24">
        <v>126.35</v>
      </c>
      <c r="C400" s="24">
        <v>77.13</v>
      </c>
      <c r="D400" s="24" t="s">
        <v>165</v>
      </c>
      <c r="E400" s="24">
        <f t="shared" si="6"/>
        <v>99.999999999999901</v>
      </c>
      <c r="AA400" s="24">
        <v>1.35135135135135</v>
      </c>
      <c r="AK400" s="24">
        <v>0.45045045045045001</v>
      </c>
      <c r="AX400" s="24">
        <v>47.747747747747702</v>
      </c>
      <c r="AY400" s="24">
        <v>5.4054054054053999</v>
      </c>
      <c r="BB400" s="24">
        <v>45.045045045045001</v>
      </c>
    </row>
    <row r="401" spans="1:69" x14ac:dyDescent="0.2">
      <c r="A401" s="24" t="s">
        <v>564</v>
      </c>
      <c r="B401" s="24">
        <v>126.22</v>
      </c>
      <c r="C401" s="24">
        <v>77.08</v>
      </c>
      <c r="D401" s="24" t="s">
        <v>165</v>
      </c>
      <c r="E401" s="24">
        <f t="shared" si="6"/>
        <v>99.999999999999972</v>
      </c>
      <c r="AA401" s="24">
        <v>3.7383177570093502</v>
      </c>
      <c r="AX401" s="24">
        <v>43.925233644859802</v>
      </c>
      <c r="AY401" s="24">
        <v>15.887850467289701</v>
      </c>
      <c r="BB401" s="24">
        <v>30.841121495327098</v>
      </c>
      <c r="BQ401" s="24">
        <v>5.6074766355140202</v>
      </c>
    </row>
    <row r="402" spans="1:69" x14ac:dyDescent="0.2">
      <c r="A402" s="24" t="s">
        <v>565</v>
      </c>
      <c r="B402" s="24">
        <v>125.89</v>
      </c>
      <c r="C402" s="24">
        <v>77.69</v>
      </c>
      <c r="D402" s="24" t="s">
        <v>165</v>
      </c>
      <c r="E402" s="24">
        <f t="shared" si="6"/>
        <v>99.999999999999972</v>
      </c>
      <c r="M402" s="24">
        <v>26.035502958579901</v>
      </c>
      <c r="X402" s="24">
        <v>7.1005917159763303</v>
      </c>
      <c r="AA402" s="24">
        <v>1.7751479289940799</v>
      </c>
      <c r="AK402" s="24">
        <v>2.9585798816568003</v>
      </c>
      <c r="AX402" s="24">
        <v>22.485207100591701</v>
      </c>
      <c r="AY402" s="24">
        <v>10.0591715976331</v>
      </c>
      <c r="BB402" s="24">
        <v>28.9940828402367</v>
      </c>
      <c r="BQ402" s="24">
        <v>0.59171597633136108</v>
      </c>
    </row>
    <row r="403" spans="1:69" x14ac:dyDescent="0.2">
      <c r="A403" s="24" t="s">
        <v>566</v>
      </c>
      <c r="B403" s="24">
        <v>125</v>
      </c>
      <c r="C403" s="24">
        <v>78.06</v>
      </c>
      <c r="D403" s="24" t="s">
        <v>165</v>
      </c>
      <c r="E403" s="24">
        <f t="shared" si="6"/>
        <v>100</v>
      </c>
      <c r="M403" s="24">
        <v>11.5702479338843</v>
      </c>
      <c r="X403" s="24">
        <v>11.5702479338843</v>
      </c>
      <c r="AA403" s="24">
        <v>1.6528925619834698</v>
      </c>
      <c r="AX403" s="24">
        <v>31.404958677685897</v>
      </c>
      <c r="AY403" s="24">
        <v>22.3140495867769</v>
      </c>
      <c r="BB403" s="24">
        <v>20.6611570247934</v>
      </c>
      <c r="BQ403" s="24">
        <v>0.826446280991736</v>
      </c>
    </row>
    <row r="404" spans="1:69" x14ac:dyDescent="0.2">
      <c r="A404" s="24" t="s">
        <v>567</v>
      </c>
      <c r="B404" s="24">
        <v>122.91</v>
      </c>
      <c r="C404" s="24">
        <v>79.22</v>
      </c>
      <c r="D404" s="24" t="s">
        <v>165</v>
      </c>
      <c r="E404" s="24">
        <f t="shared" si="6"/>
        <v>100.00000000000007</v>
      </c>
      <c r="M404" s="24">
        <v>25.563909774436102</v>
      </c>
      <c r="X404" s="24">
        <v>28.571428571428601</v>
      </c>
      <c r="AA404" s="24">
        <v>1.5037593984962401</v>
      </c>
      <c r="AX404" s="24">
        <v>21.052631578947402</v>
      </c>
      <c r="AY404" s="24">
        <v>7.5187969924811995</v>
      </c>
      <c r="BB404" s="24">
        <v>15.037593984962399</v>
      </c>
      <c r="BQ404" s="24">
        <v>0.75187969924812004</v>
      </c>
    </row>
    <row r="405" spans="1:69" x14ac:dyDescent="0.2">
      <c r="A405" s="24" t="s">
        <v>568</v>
      </c>
      <c r="B405" s="24">
        <v>119.78</v>
      </c>
      <c r="C405" s="24">
        <v>79.16</v>
      </c>
      <c r="D405" s="24" t="s">
        <v>165</v>
      </c>
      <c r="E405" s="24">
        <f t="shared" si="6"/>
        <v>100.00000000000004</v>
      </c>
      <c r="M405" s="24">
        <v>31.632653061224499</v>
      </c>
      <c r="X405" s="24">
        <v>19.387755102040799</v>
      </c>
      <c r="AA405" s="24">
        <v>3.5714285714285703</v>
      </c>
      <c r="AK405" s="24">
        <v>1.0204081632653099</v>
      </c>
      <c r="AX405" s="24">
        <v>19.8979591836735</v>
      </c>
      <c r="AY405" s="24">
        <v>6.6326530612244898</v>
      </c>
      <c r="BB405" s="24">
        <v>16.326530612244902</v>
      </c>
      <c r="BQ405" s="24">
        <v>1.53061224489796</v>
      </c>
    </row>
    <row r="406" spans="1:69" x14ac:dyDescent="0.2">
      <c r="A406" s="24" t="s">
        <v>569</v>
      </c>
      <c r="B406" s="24">
        <v>118.74</v>
      </c>
      <c r="C406" s="24">
        <v>78.67</v>
      </c>
      <c r="D406" s="24" t="s">
        <v>165</v>
      </c>
      <c r="E406" s="24">
        <f t="shared" si="6"/>
        <v>100</v>
      </c>
      <c r="M406" s="24">
        <v>26.254826254826298</v>
      </c>
      <c r="X406" s="24">
        <v>24.324324324324301</v>
      </c>
      <c r="AA406" s="24">
        <v>3.8610038610038599</v>
      </c>
      <c r="AK406" s="24">
        <v>0.38610038610038599</v>
      </c>
      <c r="AX406" s="24">
        <v>20.849420849420802</v>
      </c>
      <c r="AY406" s="24">
        <v>6.5637065637065604</v>
      </c>
      <c r="BB406" s="24">
        <v>15.0579150579151</v>
      </c>
      <c r="BQ406" s="24">
        <v>2.7027027027027</v>
      </c>
    </row>
    <row r="407" spans="1:69" x14ac:dyDescent="0.2">
      <c r="A407" s="24" t="s">
        <v>570</v>
      </c>
      <c r="B407" s="24">
        <v>118.57</v>
      </c>
      <c r="C407" s="24">
        <v>77.98</v>
      </c>
      <c r="D407" s="24" t="s">
        <v>165</v>
      </c>
      <c r="E407" s="24">
        <f t="shared" si="6"/>
        <v>99.999999999999943</v>
      </c>
      <c r="M407" s="24">
        <v>16.402116402116398</v>
      </c>
      <c r="X407" s="24">
        <v>31.746031746031701</v>
      </c>
      <c r="AA407" s="24">
        <v>2.64550264550265</v>
      </c>
      <c r="AK407" s="24">
        <v>3.17460317460317</v>
      </c>
      <c r="AX407" s="24">
        <v>17.460317460317501</v>
      </c>
      <c r="AY407" s="24">
        <v>9.5238095238095202</v>
      </c>
      <c r="BB407" s="24">
        <v>19.047619047619001</v>
      </c>
    </row>
    <row r="408" spans="1:69" x14ac:dyDescent="0.2">
      <c r="A408" s="24" t="s">
        <v>571</v>
      </c>
      <c r="B408" s="24">
        <v>118.57</v>
      </c>
      <c r="C408" s="24">
        <v>77.67</v>
      </c>
      <c r="D408" s="24" t="s">
        <v>165</v>
      </c>
      <c r="E408" s="24">
        <f t="shared" si="6"/>
        <v>100.00000000000006</v>
      </c>
      <c r="M408" s="24">
        <v>30.689655172413801</v>
      </c>
      <c r="X408" s="24">
        <v>24.827586206896601</v>
      </c>
      <c r="AA408" s="24">
        <v>13.448275862069</v>
      </c>
      <c r="AK408" s="24">
        <v>1.0344827586206899</v>
      </c>
      <c r="AX408" s="24">
        <v>11.3793103448276</v>
      </c>
      <c r="AY408" s="24">
        <v>1.72413793103448</v>
      </c>
      <c r="BB408" s="24">
        <v>15.517241379310301</v>
      </c>
      <c r="BQ408" s="24">
        <v>1.3793103448275901</v>
      </c>
    </row>
    <row r="409" spans="1:69" x14ac:dyDescent="0.2">
      <c r="A409" s="24" t="s">
        <v>572</v>
      </c>
      <c r="B409" s="24">
        <v>118.46</v>
      </c>
      <c r="C409" s="24">
        <v>77.53</v>
      </c>
      <c r="D409" s="24" t="s">
        <v>165</v>
      </c>
      <c r="E409" s="24">
        <f t="shared" si="6"/>
        <v>100.00000000000009</v>
      </c>
      <c r="M409" s="24">
        <v>5.9523809523809499</v>
      </c>
      <c r="X409" s="24">
        <v>9.1269841269841301</v>
      </c>
      <c r="AA409" s="24">
        <v>4.3650793650793602</v>
      </c>
      <c r="AK409" s="24">
        <v>1.98412698412698</v>
      </c>
      <c r="AX409" s="24">
        <v>43.253968253968296</v>
      </c>
      <c r="AY409" s="24">
        <v>9.9206349206349209</v>
      </c>
      <c r="BB409" s="24">
        <v>18.650793650793698</v>
      </c>
      <c r="BQ409" s="24">
        <v>6.7460317460317496</v>
      </c>
    </row>
    <row r="410" spans="1:69" x14ac:dyDescent="0.2">
      <c r="A410" s="24" t="s">
        <v>573</v>
      </c>
      <c r="B410" s="24">
        <v>118.19</v>
      </c>
      <c r="C410" s="24">
        <v>77.39</v>
      </c>
      <c r="D410" s="24" t="s">
        <v>165</v>
      </c>
      <c r="E410" s="24">
        <f t="shared" si="6"/>
        <v>100.00000000000006</v>
      </c>
      <c r="X410" s="24">
        <v>0.66225165562913901</v>
      </c>
      <c r="AX410" s="24">
        <v>43.708609271523201</v>
      </c>
      <c r="AY410" s="24">
        <v>9.9337748344370898</v>
      </c>
      <c r="BB410" s="24">
        <v>43.708609271523201</v>
      </c>
      <c r="BQ410" s="24">
        <v>1.98675496688742</v>
      </c>
    </row>
    <row r="411" spans="1:69" x14ac:dyDescent="0.2">
      <c r="A411" s="24" t="s">
        <v>574</v>
      </c>
      <c r="B411" s="24">
        <v>118.71</v>
      </c>
      <c r="C411" s="24">
        <v>77.17</v>
      </c>
      <c r="D411" s="24" t="s">
        <v>165</v>
      </c>
      <c r="E411" s="24">
        <f t="shared" si="6"/>
        <v>100</v>
      </c>
      <c r="AA411" s="24">
        <v>2.5862068965517198</v>
      </c>
      <c r="AX411" s="24">
        <v>61.206896551724107</v>
      </c>
      <c r="AY411" s="24">
        <v>16.379310344827601</v>
      </c>
      <c r="BB411" s="24">
        <v>16.379310344827601</v>
      </c>
      <c r="BQ411" s="24">
        <v>3.4482758620689702</v>
      </c>
    </row>
    <row r="412" spans="1:69" x14ac:dyDescent="0.2">
      <c r="A412" s="24" t="s">
        <v>575</v>
      </c>
      <c r="B412" s="24">
        <v>110.79</v>
      </c>
      <c r="C412" s="24">
        <v>78.47</v>
      </c>
      <c r="D412" s="24" t="s">
        <v>165</v>
      </c>
      <c r="E412" s="24">
        <f t="shared" si="6"/>
        <v>100.00000000000004</v>
      </c>
      <c r="AA412" s="24">
        <v>0.93457943925233589</v>
      </c>
      <c r="AX412" s="24">
        <v>38.317757009345797</v>
      </c>
      <c r="AY412" s="24">
        <v>25.233644859813101</v>
      </c>
      <c r="BB412" s="24">
        <v>32.7102803738318</v>
      </c>
      <c r="BQ412" s="24">
        <v>2.8037383177570101</v>
      </c>
    </row>
    <row r="413" spans="1:69" x14ac:dyDescent="0.2">
      <c r="A413" s="24" t="s">
        <v>576</v>
      </c>
      <c r="B413" s="24">
        <v>112.51</v>
      </c>
      <c r="C413" s="24">
        <v>78.7</v>
      </c>
      <c r="D413" s="24" t="s">
        <v>165</v>
      </c>
      <c r="E413" s="24">
        <f t="shared" si="6"/>
        <v>100.00000000000001</v>
      </c>
      <c r="M413" s="24">
        <v>2.65486725663717</v>
      </c>
      <c r="X413" s="24">
        <v>1.7699115044247802</v>
      </c>
      <c r="AX413" s="24">
        <v>61.061946902654903</v>
      </c>
      <c r="AY413" s="24">
        <v>6.19469026548673</v>
      </c>
      <c r="BB413" s="24">
        <v>21.2389380530973</v>
      </c>
      <c r="BH413" s="24">
        <v>3.5398230088495604</v>
      </c>
      <c r="BQ413" s="24">
        <v>3.5398230088495604</v>
      </c>
    </row>
    <row r="414" spans="1:69" x14ac:dyDescent="0.2">
      <c r="A414" s="24" t="s">
        <v>577</v>
      </c>
      <c r="B414" s="24">
        <v>112.7</v>
      </c>
      <c r="C414" s="24">
        <v>78.760000000000005</v>
      </c>
      <c r="D414" s="24" t="s">
        <v>165</v>
      </c>
      <c r="E414" s="24">
        <f t="shared" si="6"/>
        <v>99.999999999999986</v>
      </c>
      <c r="M414" s="24">
        <v>4.5454545454545503</v>
      </c>
      <c r="X414" s="24">
        <v>5.4545454545454497</v>
      </c>
      <c r="AA414" s="24">
        <v>11.818181818181801</v>
      </c>
      <c r="AX414" s="24">
        <v>46.363636363636402</v>
      </c>
      <c r="AY414" s="24">
        <v>5.4545454545454497</v>
      </c>
      <c r="BB414" s="24">
        <v>22.727272727272698</v>
      </c>
      <c r="BQ414" s="24">
        <v>3.6363636363636402</v>
      </c>
    </row>
    <row r="415" spans="1:69" x14ac:dyDescent="0.2">
      <c r="A415" s="24" t="s">
        <v>578</v>
      </c>
      <c r="B415" s="24">
        <v>111.38</v>
      </c>
      <c r="C415" s="24">
        <v>78.58</v>
      </c>
      <c r="D415" s="24" t="s">
        <v>165</v>
      </c>
      <c r="E415" s="24">
        <f t="shared" si="6"/>
        <v>100.00000000000001</v>
      </c>
      <c r="AA415" s="24">
        <v>0.96153846153846101</v>
      </c>
      <c r="AX415" s="24">
        <v>45.192307692307701</v>
      </c>
      <c r="AY415" s="24">
        <v>15.865384615384599</v>
      </c>
      <c r="BB415" s="24">
        <v>29.326923076923102</v>
      </c>
      <c r="BQ415" s="24">
        <v>8.6538461538461497</v>
      </c>
    </row>
    <row r="416" spans="1:69" x14ac:dyDescent="0.2">
      <c r="A416" s="24" t="s">
        <v>579</v>
      </c>
      <c r="B416" s="24">
        <v>105.08</v>
      </c>
      <c r="C416" s="24">
        <v>77.900000000000006</v>
      </c>
      <c r="D416" s="24" t="s">
        <v>165</v>
      </c>
      <c r="E416" s="24">
        <f t="shared" si="6"/>
        <v>100</v>
      </c>
      <c r="AA416" s="24">
        <v>1.25</v>
      </c>
      <c r="AK416" s="24">
        <v>1.25</v>
      </c>
      <c r="AX416" s="24">
        <v>57.1875</v>
      </c>
      <c r="AY416" s="24">
        <v>6.875</v>
      </c>
      <c r="BB416" s="24">
        <v>32.1875</v>
      </c>
      <c r="BQ416" s="24">
        <v>1.25</v>
      </c>
    </row>
    <row r="417" spans="1:69" x14ac:dyDescent="0.2">
      <c r="A417" s="24" t="s">
        <v>580</v>
      </c>
      <c r="B417" s="24">
        <v>114.5</v>
      </c>
      <c r="C417" s="24">
        <v>75.540000000000006</v>
      </c>
      <c r="D417" s="24" t="s">
        <v>165</v>
      </c>
      <c r="E417" s="24">
        <f t="shared" si="6"/>
        <v>99.999999999999929</v>
      </c>
      <c r="AA417" s="24">
        <v>0.65789473684210509</v>
      </c>
      <c r="AX417" s="24">
        <v>42.7631578947368</v>
      </c>
      <c r="AY417" s="24">
        <v>17.7631578947368</v>
      </c>
      <c r="BB417" s="24">
        <v>36.842105263157904</v>
      </c>
      <c r="BQ417" s="24">
        <v>1.9736842105263199</v>
      </c>
    </row>
    <row r="418" spans="1:69" x14ac:dyDescent="0.2">
      <c r="A418" s="24" t="s">
        <v>581</v>
      </c>
      <c r="B418" s="24">
        <v>116.05</v>
      </c>
      <c r="C418" s="24">
        <v>77.02</v>
      </c>
      <c r="D418" s="24" t="s">
        <v>165</v>
      </c>
      <c r="E418" s="24">
        <f t="shared" si="6"/>
        <v>99.999999999999986</v>
      </c>
      <c r="AA418" s="24">
        <v>2.7272727272727297</v>
      </c>
      <c r="AK418" s="24">
        <v>0.90909090909090895</v>
      </c>
      <c r="AX418" s="24">
        <v>42.727272727272705</v>
      </c>
      <c r="AY418" s="24">
        <v>21.818181818181799</v>
      </c>
      <c r="BB418" s="24">
        <v>29.090909090909101</v>
      </c>
      <c r="BQ418" s="24">
        <v>2.7272727272727297</v>
      </c>
    </row>
    <row r="419" spans="1:69" x14ac:dyDescent="0.2">
      <c r="A419" s="24" t="s">
        <v>582</v>
      </c>
      <c r="B419" s="24">
        <v>-24.23</v>
      </c>
      <c r="C419" s="24">
        <v>64.3</v>
      </c>
      <c r="D419" s="24" t="s">
        <v>165</v>
      </c>
      <c r="E419" s="24">
        <f t="shared" si="6"/>
        <v>100.00000000000011</v>
      </c>
      <c r="H419" s="24">
        <v>0.18867924528301899</v>
      </c>
      <c r="X419" s="24">
        <v>22.8301886792453</v>
      </c>
      <c r="AA419" s="24">
        <v>18.679245283018901</v>
      </c>
      <c r="AK419" s="24">
        <v>0.18867924528301899</v>
      </c>
      <c r="AL419" s="24">
        <v>3.3962264150943398</v>
      </c>
      <c r="AT419" s="24">
        <v>1.32075471698113</v>
      </c>
      <c r="AV419" s="24">
        <v>44.528301886792505</v>
      </c>
      <c r="AX419" s="24">
        <v>0.37735849056603799</v>
      </c>
      <c r="BB419" s="24">
        <v>4.1509433962264195</v>
      </c>
      <c r="BH419" s="24">
        <v>3.9622641509433998</v>
      </c>
      <c r="BP419" s="24">
        <v>0.37735849056603799</v>
      </c>
    </row>
    <row r="420" spans="1:69" x14ac:dyDescent="0.2">
      <c r="A420" s="24" t="s">
        <v>583</v>
      </c>
      <c r="B420" s="24">
        <v>-30.82</v>
      </c>
      <c r="C420" s="24">
        <v>67.150000000000006</v>
      </c>
      <c r="D420" s="24" t="s">
        <v>165</v>
      </c>
      <c r="E420" s="24">
        <f t="shared" si="6"/>
        <v>99.999999999999972</v>
      </c>
      <c r="H420" s="24">
        <v>0.50890585241730302</v>
      </c>
      <c r="M420" s="24">
        <v>0.76335877862595392</v>
      </c>
      <c r="X420" s="24">
        <v>23.409669211195897</v>
      </c>
      <c r="AA420" s="24">
        <v>29.770992366412202</v>
      </c>
      <c r="AK420" s="24">
        <v>0.25445292620865101</v>
      </c>
      <c r="AL420" s="24">
        <v>1.2722646310432599</v>
      </c>
      <c r="AT420" s="24">
        <v>1.5267175572519101</v>
      </c>
      <c r="AV420" s="24">
        <v>42.493638676844803</v>
      </c>
    </row>
    <row r="421" spans="1:69" x14ac:dyDescent="0.2">
      <c r="A421" s="24" t="s">
        <v>584</v>
      </c>
      <c r="B421" s="24">
        <v>-31.88</v>
      </c>
      <c r="C421" s="24">
        <v>67.14</v>
      </c>
      <c r="D421" s="24" t="s">
        <v>165</v>
      </c>
      <c r="E421" s="24">
        <f t="shared" si="6"/>
        <v>100.00000000000006</v>
      </c>
      <c r="M421" s="24">
        <v>0.334448160535117</v>
      </c>
      <c r="X421" s="24">
        <v>25.083612040133801</v>
      </c>
      <c r="AA421" s="24">
        <v>7.3578595317725801</v>
      </c>
      <c r="AV421" s="24">
        <v>20.401337792642099</v>
      </c>
      <c r="AX421" s="24">
        <v>31.103678929765902</v>
      </c>
      <c r="BB421" s="24">
        <v>14.715719063545199</v>
      </c>
      <c r="BH421" s="24">
        <v>0.668896321070234</v>
      </c>
      <c r="BP421" s="24">
        <v>0.334448160535117</v>
      </c>
    </row>
    <row r="422" spans="1:69" x14ac:dyDescent="0.2">
      <c r="A422" s="24" t="s">
        <v>585</v>
      </c>
      <c r="B422" s="24">
        <v>33.42</v>
      </c>
      <c r="C422" s="24">
        <v>69.11</v>
      </c>
      <c r="D422" s="24" t="s">
        <v>165</v>
      </c>
      <c r="E422" s="24">
        <f t="shared" si="6"/>
        <v>100.00000000000003</v>
      </c>
      <c r="G422" s="24">
        <v>0.66666666666666696</v>
      </c>
      <c r="M422" s="24">
        <v>0.33333333333333298</v>
      </c>
      <c r="X422" s="24">
        <v>0.33333333333333298</v>
      </c>
      <c r="AA422" s="24">
        <v>20.6666666666667</v>
      </c>
      <c r="AK422" s="24">
        <v>2</v>
      </c>
      <c r="AL422" s="24">
        <v>1.3333333333333299</v>
      </c>
      <c r="AT422" s="24">
        <v>0.33333333333333298</v>
      </c>
      <c r="AV422" s="24">
        <v>68</v>
      </c>
      <c r="AX422" s="24">
        <v>0.66666666666666696</v>
      </c>
      <c r="BB422" s="24">
        <v>5</v>
      </c>
      <c r="BH422" s="24">
        <v>0.66666666666666696</v>
      </c>
    </row>
    <row r="423" spans="1:69" x14ac:dyDescent="0.2">
      <c r="A423" s="24" t="s">
        <v>586</v>
      </c>
      <c r="B423" s="24">
        <v>33.56</v>
      </c>
      <c r="C423" s="24">
        <v>69.180000000000007</v>
      </c>
      <c r="D423" s="24" t="s">
        <v>165</v>
      </c>
      <c r="E423" s="24">
        <f t="shared" si="6"/>
        <v>100</v>
      </c>
      <c r="G423" s="24">
        <v>0.32258064516128998</v>
      </c>
      <c r="X423" s="24">
        <v>0.32258064516128998</v>
      </c>
      <c r="AA423" s="24">
        <v>14.193548387096801</v>
      </c>
      <c r="AK423" s="24">
        <v>0.967741935483871</v>
      </c>
      <c r="AL423" s="24">
        <v>0.64516129032258096</v>
      </c>
      <c r="AV423" s="24">
        <v>79.0322580645161</v>
      </c>
      <c r="AX423" s="24">
        <v>0.32258064516128998</v>
      </c>
      <c r="BB423" s="24">
        <v>4.1935483870967705</v>
      </c>
    </row>
    <row r="424" spans="1:69" x14ac:dyDescent="0.2">
      <c r="A424" s="24" t="s">
        <v>587</v>
      </c>
      <c r="B424" s="24">
        <v>33.54</v>
      </c>
      <c r="C424" s="24">
        <v>69.3</v>
      </c>
      <c r="D424" s="24" t="s">
        <v>165</v>
      </c>
      <c r="E424" s="24">
        <f t="shared" si="6"/>
        <v>100</v>
      </c>
      <c r="N424" s="24">
        <v>0.19455252918287899</v>
      </c>
      <c r="X424" s="24">
        <v>0.38910505836575904</v>
      </c>
      <c r="AA424" s="24">
        <v>7.1984435797665398</v>
      </c>
      <c r="AK424" s="24">
        <v>0.97276264591439698</v>
      </c>
      <c r="AT424" s="24">
        <v>0.77821011673151697</v>
      </c>
      <c r="AV424" s="24">
        <v>86.575875486381307</v>
      </c>
      <c r="AX424" s="24">
        <v>1.1673151750972799</v>
      </c>
      <c r="AY424" s="24">
        <v>0.97276264591439698</v>
      </c>
      <c r="BB424" s="24">
        <v>1.5564202334630299</v>
      </c>
      <c r="BH424" s="24">
        <v>0.19455252918287899</v>
      </c>
    </row>
    <row r="425" spans="1:69" x14ac:dyDescent="0.2">
      <c r="A425" s="24" t="s">
        <v>588</v>
      </c>
      <c r="B425" s="24">
        <v>33.72</v>
      </c>
      <c r="C425" s="24">
        <v>69.37</v>
      </c>
      <c r="D425" s="24" t="s">
        <v>165</v>
      </c>
      <c r="E425" s="24">
        <f t="shared" si="6"/>
        <v>99.999999999999972</v>
      </c>
      <c r="H425" s="24">
        <v>0.33277870216306199</v>
      </c>
      <c r="M425" s="24">
        <v>0.166389351081531</v>
      </c>
      <c r="P425" s="24">
        <v>0.166389351081531</v>
      </c>
      <c r="X425" s="24">
        <v>0.33277870216306199</v>
      </c>
      <c r="AA425" s="24">
        <v>23.294509151414299</v>
      </c>
      <c r="AK425" s="24">
        <v>3.1613976705490798</v>
      </c>
      <c r="AL425" s="24">
        <v>1.33111480865225</v>
      </c>
      <c r="AV425" s="24">
        <v>68.219633943427596</v>
      </c>
      <c r="AX425" s="24">
        <v>1.33111480865225</v>
      </c>
      <c r="AY425" s="24">
        <v>0.166389351081531</v>
      </c>
      <c r="BB425" s="24">
        <v>1.33111480865225</v>
      </c>
      <c r="BH425" s="24">
        <v>0.166389351081531</v>
      </c>
    </row>
    <row r="426" spans="1:69" x14ac:dyDescent="0.2">
      <c r="A426" s="24" t="s">
        <v>589</v>
      </c>
      <c r="B426" s="24">
        <v>33.83</v>
      </c>
      <c r="C426" s="24">
        <v>69.489999999999995</v>
      </c>
      <c r="D426" s="24" t="s">
        <v>165</v>
      </c>
      <c r="E426" s="24">
        <f t="shared" si="6"/>
        <v>100.00000000000009</v>
      </c>
      <c r="H426" s="24">
        <v>0.165289256198347</v>
      </c>
      <c r="X426" s="24">
        <v>0.826446280991736</v>
      </c>
      <c r="AA426" s="24">
        <v>27.933884297520699</v>
      </c>
      <c r="AK426" s="24">
        <v>4.95867768595041</v>
      </c>
      <c r="AL426" s="24">
        <v>0.99173553719008312</v>
      </c>
      <c r="AT426" s="24">
        <v>0.330578512396694</v>
      </c>
      <c r="AV426" s="24">
        <v>62.644628099173602</v>
      </c>
      <c r="AX426" s="24">
        <v>0.330578512396694</v>
      </c>
      <c r="BB426" s="24">
        <v>1.6528925619834698</v>
      </c>
      <c r="BP426" s="24">
        <v>0.165289256198347</v>
      </c>
    </row>
    <row r="427" spans="1:69" x14ac:dyDescent="0.2">
      <c r="A427" s="24" t="s">
        <v>590</v>
      </c>
      <c r="B427" s="24">
        <v>34.369999999999997</v>
      </c>
      <c r="C427" s="24">
        <v>70.34</v>
      </c>
      <c r="D427" s="24" t="s">
        <v>165</v>
      </c>
      <c r="E427" s="24">
        <f t="shared" si="6"/>
        <v>99.999999999999872</v>
      </c>
      <c r="H427" s="24">
        <v>0.15060240963855401</v>
      </c>
      <c r="M427" s="24">
        <v>0.45180722891566305</v>
      </c>
      <c r="X427" s="24">
        <v>0.15060240963855401</v>
      </c>
      <c r="AA427" s="24">
        <v>32.078313253011999</v>
      </c>
      <c r="AK427" s="24">
        <v>10.090361445783099</v>
      </c>
      <c r="AL427" s="24">
        <v>0.75301204819277101</v>
      </c>
      <c r="AV427" s="24">
        <v>54.819277108433695</v>
      </c>
      <c r="AX427" s="24">
        <v>0.30120481927710802</v>
      </c>
      <c r="BB427" s="24">
        <v>1.05421686746988</v>
      </c>
      <c r="BH427" s="24">
        <v>0.15060240963855401</v>
      </c>
    </row>
    <row r="428" spans="1:69" x14ac:dyDescent="0.2">
      <c r="A428" s="24" t="s">
        <v>591</v>
      </c>
      <c r="B428" s="24">
        <v>42.61</v>
      </c>
      <c r="C428" s="24">
        <v>71.739999999999995</v>
      </c>
      <c r="D428" s="24" t="s">
        <v>165</v>
      </c>
      <c r="E428" s="24">
        <f t="shared" si="6"/>
        <v>99.999999999999915</v>
      </c>
      <c r="M428" s="24">
        <v>0.16501650165016499</v>
      </c>
      <c r="X428" s="24">
        <v>0.33003300330032997</v>
      </c>
      <c r="AA428" s="24">
        <v>26.732673267326696</v>
      </c>
      <c r="AK428" s="24">
        <v>2.9702970297029703</v>
      </c>
      <c r="AL428" s="24">
        <v>0.16501650165016499</v>
      </c>
      <c r="AQ428" s="24">
        <v>0.16501650165016499</v>
      </c>
      <c r="AT428" s="24">
        <v>0.16501650165016499</v>
      </c>
      <c r="AV428" s="24">
        <v>65.346534653465298</v>
      </c>
      <c r="BB428" s="24">
        <v>3.9603960396039595</v>
      </c>
    </row>
    <row r="429" spans="1:69" x14ac:dyDescent="0.2">
      <c r="A429" s="24" t="s">
        <v>592</v>
      </c>
      <c r="B429" s="24">
        <v>45.25</v>
      </c>
      <c r="C429" s="24">
        <v>71.12</v>
      </c>
      <c r="D429" s="24" t="s">
        <v>165</v>
      </c>
      <c r="E429" s="24">
        <f t="shared" si="6"/>
        <v>100.00000000000001</v>
      </c>
      <c r="M429" s="24">
        <v>0.46153846153846201</v>
      </c>
      <c r="X429" s="24">
        <v>1.2307692307692299</v>
      </c>
      <c r="AA429" s="24">
        <v>16.461538461538503</v>
      </c>
      <c r="AK429" s="24">
        <v>9.3846153846153904</v>
      </c>
      <c r="AT429" s="24">
        <v>0.15384615384615402</v>
      </c>
      <c r="AV429" s="24">
        <v>71.230769230769198</v>
      </c>
      <c r="BB429" s="24">
        <v>1.07692307692308</v>
      </c>
    </row>
    <row r="430" spans="1:69" x14ac:dyDescent="0.2">
      <c r="A430" s="24" t="s">
        <v>593</v>
      </c>
      <c r="B430" s="24">
        <v>-97.18</v>
      </c>
      <c r="C430" s="24">
        <v>74.819999999999993</v>
      </c>
      <c r="D430" s="24" t="s">
        <v>165</v>
      </c>
      <c r="E430" s="24">
        <f t="shared" si="6"/>
        <v>100.00000000000004</v>
      </c>
      <c r="AA430" s="24">
        <v>0.4149377593361</v>
      </c>
      <c r="AX430" s="24">
        <v>57.468879668049794</v>
      </c>
      <c r="AY430" s="24">
        <v>3.11203319502075</v>
      </c>
      <c r="BB430" s="24">
        <v>38.174273858921204</v>
      </c>
      <c r="BQ430" s="24">
        <v>0.82987551867219911</v>
      </c>
    </row>
    <row r="431" spans="1:69" x14ac:dyDescent="0.2">
      <c r="A431" s="24" t="s">
        <v>594</v>
      </c>
      <c r="B431" s="24">
        <v>-92.58</v>
      </c>
      <c r="C431" s="24">
        <v>74.5</v>
      </c>
      <c r="D431" s="24" t="s">
        <v>165</v>
      </c>
      <c r="E431" s="24">
        <f t="shared" si="6"/>
        <v>100.00000000000003</v>
      </c>
      <c r="AA431" s="24">
        <v>0.27548209366391202</v>
      </c>
      <c r="AX431" s="24">
        <v>50.413223140495901</v>
      </c>
      <c r="AY431" s="24">
        <v>4.6831955922865003</v>
      </c>
      <c r="BB431" s="24">
        <v>42.148760330578497</v>
      </c>
      <c r="BQ431" s="24">
        <v>2.4793388429752099</v>
      </c>
    </row>
    <row r="432" spans="1:69" x14ac:dyDescent="0.2">
      <c r="A432" s="24" t="s">
        <v>595</v>
      </c>
      <c r="B432" s="24">
        <v>-133.80000000000001</v>
      </c>
      <c r="C432" s="24">
        <v>70.349999999999994</v>
      </c>
      <c r="D432" s="24" t="s">
        <v>165</v>
      </c>
      <c r="E432" s="24">
        <f t="shared" si="6"/>
        <v>100.00000000000014</v>
      </c>
      <c r="AA432" s="24">
        <v>56.849315068493198</v>
      </c>
      <c r="AK432" s="24">
        <v>3.0821917808219199</v>
      </c>
      <c r="AV432" s="24">
        <v>15.4109589041096</v>
      </c>
      <c r="AX432" s="24">
        <v>11.6438356164384</v>
      </c>
      <c r="AY432" s="24">
        <v>1.3698630136986298</v>
      </c>
      <c r="BB432" s="24">
        <v>11.6438356164384</v>
      </c>
    </row>
    <row r="433" spans="1:61" x14ac:dyDescent="0.2">
      <c r="A433" s="24" t="s">
        <v>596</v>
      </c>
      <c r="B433" s="24">
        <v>58.55</v>
      </c>
      <c r="C433" s="24">
        <v>73.22</v>
      </c>
      <c r="D433" s="24" t="s">
        <v>165</v>
      </c>
      <c r="E433" s="24">
        <f t="shared" si="6"/>
        <v>99.999999999999943</v>
      </c>
      <c r="X433" s="24">
        <v>1.35135135135135</v>
      </c>
      <c r="AA433" s="24">
        <v>2.7027027027027</v>
      </c>
      <c r="AK433" s="24">
        <v>3.6036036036036001</v>
      </c>
      <c r="AT433" s="24">
        <v>0.45045045045045001</v>
      </c>
      <c r="AV433" s="24">
        <v>91.441441441441398</v>
      </c>
      <c r="BB433" s="24">
        <v>0.45045045045045001</v>
      </c>
    </row>
    <row r="434" spans="1:61" x14ac:dyDescent="0.2">
      <c r="A434" s="24" t="s">
        <v>597</v>
      </c>
      <c r="B434" s="24">
        <v>57.64</v>
      </c>
      <c r="C434" s="24">
        <v>72.290000000000006</v>
      </c>
      <c r="D434" s="24" t="s">
        <v>165</v>
      </c>
      <c r="E434" s="24">
        <f t="shared" si="6"/>
        <v>99.999999999999957</v>
      </c>
      <c r="AA434" s="24">
        <v>2.8806584362139902</v>
      </c>
      <c r="AK434" s="24">
        <v>0.82304526748971196</v>
      </c>
      <c r="AT434" s="24">
        <v>0.41152263374485598</v>
      </c>
      <c r="AV434" s="24">
        <v>95.884773662551396</v>
      </c>
    </row>
    <row r="435" spans="1:61" x14ac:dyDescent="0.2">
      <c r="A435" s="24" t="s">
        <v>598</v>
      </c>
      <c r="B435" s="24">
        <v>30.42</v>
      </c>
      <c r="C435" s="24">
        <v>71.42</v>
      </c>
      <c r="D435" s="24" t="s">
        <v>165</v>
      </c>
      <c r="E435" s="24">
        <f t="shared" si="6"/>
        <v>99.999999999999972</v>
      </c>
      <c r="H435" s="24">
        <v>0.41666666666666696</v>
      </c>
      <c r="M435" s="24">
        <v>0.41666666666666696</v>
      </c>
      <c r="X435" s="24">
        <v>4.375</v>
      </c>
      <c r="AA435" s="24">
        <v>73.3333333333333</v>
      </c>
      <c r="AK435" s="24">
        <v>6.6666666666666696</v>
      </c>
      <c r="AL435" s="24">
        <v>2.7083333333333299</v>
      </c>
      <c r="AT435" s="24">
        <v>1.0416666666666701</v>
      </c>
      <c r="AV435" s="24">
        <v>7.9166666666666696</v>
      </c>
      <c r="AX435" s="24">
        <v>0.20833333333333298</v>
      </c>
      <c r="BB435" s="24">
        <v>2.9166666666666701</v>
      </c>
    </row>
    <row r="436" spans="1:61" x14ac:dyDescent="0.2">
      <c r="A436" s="24" t="s">
        <v>599</v>
      </c>
      <c r="B436" s="24">
        <v>31.97</v>
      </c>
      <c r="C436" s="24">
        <v>71.39</v>
      </c>
      <c r="D436" s="24" t="s">
        <v>165</v>
      </c>
      <c r="E436" s="24">
        <f t="shared" si="6"/>
        <v>99.999999999999972</v>
      </c>
      <c r="M436" s="24">
        <v>0.18348623853210999</v>
      </c>
      <c r="X436" s="24">
        <v>3.8532110091743101</v>
      </c>
      <c r="AA436" s="24">
        <v>83.853211009174302</v>
      </c>
      <c r="AK436" s="24">
        <v>4.2201834862385299</v>
      </c>
      <c r="AL436" s="24">
        <v>1.1009174311926599</v>
      </c>
      <c r="AV436" s="24">
        <v>5.6880733944954098</v>
      </c>
      <c r="BB436" s="24">
        <v>0.55045871559632997</v>
      </c>
      <c r="BD436" s="24">
        <v>0.18348623853210999</v>
      </c>
      <c r="BE436" s="24">
        <v>0.18348623853210999</v>
      </c>
      <c r="BI436" s="24">
        <v>0.18348623853210999</v>
      </c>
    </row>
    <row r="437" spans="1:61" x14ac:dyDescent="0.2">
      <c r="A437" s="24" t="s">
        <v>600</v>
      </c>
      <c r="B437" s="24">
        <v>36.270000000000003</v>
      </c>
      <c r="C437" s="24">
        <v>70.83</v>
      </c>
      <c r="D437" s="24" t="s">
        <v>165</v>
      </c>
      <c r="E437" s="24">
        <f t="shared" si="6"/>
        <v>100.00000000000001</v>
      </c>
      <c r="M437" s="24">
        <v>0.11248593925759301</v>
      </c>
      <c r="X437" s="24">
        <v>1.4623172103487101</v>
      </c>
      <c r="AA437" s="24">
        <v>65.241844769403798</v>
      </c>
      <c r="AH437" s="24">
        <v>0.11248593925759301</v>
      </c>
      <c r="AK437" s="24">
        <v>8.6614173228346498</v>
      </c>
      <c r="AT437" s="24">
        <v>0.22497187851518602</v>
      </c>
      <c r="AV437" s="24">
        <v>20.809898762654701</v>
      </c>
      <c r="BB437" s="24">
        <v>3.3745781777277797</v>
      </c>
    </row>
    <row r="438" spans="1:61" x14ac:dyDescent="0.2">
      <c r="A438" s="24" t="s">
        <v>601</v>
      </c>
      <c r="B438" s="24">
        <v>37.049999999999997</v>
      </c>
      <c r="C438" s="24">
        <v>71.069999999999993</v>
      </c>
      <c r="D438" s="24" t="s">
        <v>165</v>
      </c>
      <c r="E438" s="24">
        <f t="shared" si="6"/>
        <v>100.00000000000001</v>
      </c>
      <c r="X438" s="24">
        <v>1.6194331983805701</v>
      </c>
      <c r="AA438" s="24">
        <v>65.991902834008101</v>
      </c>
      <c r="AH438" s="24">
        <v>0.40485829959514197</v>
      </c>
      <c r="AK438" s="24">
        <v>8.50202429149798</v>
      </c>
      <c r="AT438" s="24">
        <v>1.2145748987854301</v>
      </c>
      <c r="AV438" s="24">
        <v>14.5748987854251</v>
      </c>
      <c r="BB438" s="24">
        <v>5.2631578947368407</v>
      </c>
      <c r="BD438" s="24">
        <v>2.42914979757085</v>
      </c>
    </row>
    <row r="439" spans="1:61" x14ac:dyDescent="0.2">
      <c r="A439" s="24" t="s">
        <v>602</v>
      </c>
      <c r="B439" s="24">
        <v>37.92</v>
      </c>
      <c r="C439" s="24">
        <v>71.260000000000005</v>
      </c>
      <c r="D439" s="24" t="s">
        <v>165</v>
      </c>
      <c r="E439" s="24">
        <f t="shared" si="6"/>
        <v>99.999999999999943</v>
      </c>
      <c r="X439" s="24">
        <v>1.0238907849829402</v>
      </c>
      <c r="AA439" s="24">
        <v>51.535836177474401</v>
      </c>
      <c r="AK439" s="24">
        <v>6.8259385665528995</v>
      </c>
      <c r="AT439" s="24">
        <v>0.34129692832764502</v>
      </c>
      <c r="AV439" s="24">
        <v>31.399317406143304</v>
      </c>
      <c r="AX439" s="24">
        <v>2.0477815699658697</v>
      </c>
      <c r="BB439" s="24">
        <v>6.8259385665528995</v>
      </c>
    </row>
    <row r="440" spans="1:61" x14ac:dyDescent="0.2">
      <c r="A440" s="24" t="s">
        <v>603</v>
      </c>
      <c r="B440" s="24">
        <v>59.77</v>
      </c>
      <c r="C440" s="24">
        <v>76.72</v>
      </c>
      <c r="D440" s="24" t="s">
        <v>165</v>
      </c>
      <c r="E440" s="24">
        <f t="shared" si="6"/>
        <v>99.999999999999986</v>
      </c>
      <c r="M440" s="24">
        <v>1.0638297872340401</v>
      </c>
      <c r="P440" s="24">
        <v>1.0638297872340401</v>
      </c>
      <c r="X440" s="24">
        <v>2.12765957446809</v>
      </c>
      <c r="AA440" s="24">
        <v>38.297872340425499</v>
      </c>
      <c r="AK440" s="24">
        <v>4.6099290780141802</v>
      </c>
      <c r="AV440" s="24">
        <v>26.241134751773096</v>
      </c>
      <c r="AX440" s="24">
        <v>20.5673758865248</v>
      </c>
      <c r="BB440" s="24">
        <v>6.0283687943262398</v>
      </c>
    </row>
    <row r="441" spans="1:61" x14ac:dyDescent="0.2">
      <c r="A441" s="24" t="s">
        <v>604</v>
      </c>
      <c r="B441" s="24">
        <v>57.32</v>
      </c>
      <c r="C441" s="24">
        <v>75.430000000000007</v>
      </c>
      <c r="D441" s="24" t="s">
        <v>165</v>
      </c>
      <c r="E441" s="24">
        <f t="shared" si="6"/>
        <v>99.999999999999915</v>
      </c>
      <c r="AA441" s="24">
        <v>20</v>
      </c>
      <c r="AK441" s="24">
        <v>11.818181818181801</v>
      </c>
      <c r="AT441" s="24">
        <v>0.90909090909090895</v>
      </c>
      <c r="AV441" s="24">
        <v>38.181818181818201</v>
      </c>
      <c r="AX441" s="24">
        <v>14.545454545454501</v>
      </c>
      <c r="BB441" s="24">
        <v>14.545454545454501</v>
      </c>
    </row>
    <row r="442" spans="1:61" x14ac:dyDescent="0.2">
      <c r="A442" s="24" t="s">
        <v>605</v>
      </c>
      <c r="B442" s="24">
        <v>56.43</v>
      </c>
      <c r="C442" s="24">
        <v>75.62</v>
      </c>
      <c r="D442" s="24" t="s">
        <v>165</v>
      </c>
      <c r="E442" s="24">
        <f t="shared" si="6"/>
        <v>100</v>
      </c>
      <c r="H442" s="24">
        <v>0.86206896551724088</v>
      </c>
      <c r="M442" s="24">
        <v>0.86206896551724088</v>
      </c>
      <c r="AA442" s="24">
        <v>17.241379310344801</v>
      </c>
      <c r="AK442" s="24">
        <v>34.482758620689701</v>
      </c>
      <c r="AL442" s="24">
        <v>0.431034482758621</v>
      </c>
      <c r="AT442" s="24">
        <v>1.2931034482758599</v>
      </c>
      <c r="AV442" s="24">
        <v>15.086206896551701</v>
      </c>
      <c r="AX442" s="24">
        <v>22.8448275862069</v>
      </c>
      <c r="BB442" s="24">
        <v>6.8965517241379306</v>
      </c>
    </row>
    <row r="443" spans="1:61" x14ac:dyDescent="0.2">
      <c r="A443" s="24" t="s">
        <v>606</v>
      </c>
      <c r="B443" s="24">
        <v>70.010000000000005</v>
      </c>
      <c r="C443" s="24">
        <v>77</v>
      </c>
      <c r="D443" s="24" t="s">
        <v>165</v>
      </c>
      <c r="E443" s="24">
        <f t="shared" si="6"/>
        <v>99.999999999999858</v>
      </c>
      <c r="M443" s="24">
        <v>0.31545741324921101</v>
      </c>
      <c r="X443" s="24">
        <v>2.8391167192428997</v>
      </c>
      <c r="AA443" s="24">
        <v>34.700315457413197</v>
      </c>
      <c r="AK443" s="24">
        <v>1.26182965299685</v>
      </c>
      <c r="AT443" s="24">
        <v>1.5772870662460599</v>
      </c>
      <c r="AV443" s="24">
        <v>23.343848580441598</v>
      </c>
      <c r="AX443" s="24">
        <v>31.861198738170298</v>
      </c>
      <c r="BB443" s="24">
        <v>4.1009463722397497</v>
      </c>
    </row>
    <row r="444" spans="1:61" x14ac:dyDescent="0.2">
      <c r="A444" s="24" t="s">
        <v>607</v>
      </c>
      <c r="B444" s="24">
        <v>70.03</v>
      </c>
      <c r="C444" s="24">
        <v>78.319999999999993</v>
      </c>
      <c r="D444" s="24" t="s">
        <v>165</v>
      </c>
      <c r="E444" s="24">
        <f t="shared" si="6"/>
        <v>100.00000000000009</v>
      </c>
      <c r="H444" s="24">
        <v>0.74906367041198496</v>
      </c>
      <c r="M444" s="24">
        <v>1.4981273408239699</v>
      </c>
      <c r="P444" s="24">
        <v>0.37453183520599298</v>
      </c>
      <c r="X444" s="24">
        <v>1.4981273408239699</v>
      </c>
      <c r="AA444" s="24">
        <v>50.561797752808999</v>
      </c>
      <c r="AK444" s="24">
        <v>2.9962546816479398</v>
      </c>
      <c r="AL444" s="24">
        <v>0.37453183520599298</v>
      </c>
      <c r="AT444" s="24">
        <v>0.74906367041198496</v>
      </c>
      <c r="AV444" s="24">
        <v>16.4794007490637</v>
      </c>
      <c r="AX444" s="24">
        <v>21.722846441947603</v>
      </c>
      <c r="BB444" s="24">
        <v>2.9962546816479398</v>
      </c>
    </row>
    <row r="445" spans="1:61" x14ac:dyDescent="0.2">
      <c r="A445" s="24" t="s">
        <v>608</v>
      </c>
      <c r="B445" s="24">
        <v>50.72</v>
      </c>
      <c r="C445" s="24">
        <v>73.62</v>
      </c>
      <c r="D445" s="24" t="s">
        <v>165</v>
      </c>
      <c r="E445" s="24">
        <f t="shared" si="6"/>
        <v>100.00000000000006</v>
      </c>
      <c r="H445" s="24">
        <v>0.29673590504451003</v>
      </c>
      <c r="X445" s="24">
        <v>1.1869436201780401</v>
      </c>
      <c r="AA445" s="24">
        <v>39.169139465875404</v>
      </c>
      <c r="AK445" s="24">
        <v>6.528189910979231</v>
      </c>
      <c r="AL445" s="24">
        <v>0.29673590504451003</v>
      </c>
      <c r="AT445" s="24">
        <v>8.0118694362017813</v>
      </c>
      <c r="AV445" s="24">
        <v>39.169139465875404</v>
      </c>
      <c r="AX445" s="24">
        <v>3.8575667655786297</v>
      </c>
      <c r="BB445" s="24">
        <v>1.4836795252225499</v>
      </c>
    </row>
    <row r="446" spans="1:61" x14ac:dyDescent="0.2">
      <c r="A446" s="24" t="s">
        <v>609</v>
      </c>
      <c r="B446" s="24">
        <v>55.52</v>
      </c>
      <c r="C446" s="24">
        <v>74.14</v>
      </c>
      <c r="D446" s="24" t="s">
        <v>165</v>
      </c>
      <c r="E446" s="24">
        <f t="shared" si="6"/>
        <v>99.999999999999957</v>
      </c>
      <c r="H446" s="24">
        <v>1.3888888888888899</v>
      </c>
      <c r="P446" s="24">
        <v>0.34722222222222199</v>
      </c>
      <c r="AA446" s="24">
        <v>22.2222222222222</v>
      </c>
      <c r="AK446" s="24">
        <v>27.7777777777778</v>
      </c>
      <c r="AL446" s="24">
        <v>0.69444444444444398</v>
      </c>
      <c r="AT446" s="24">
        <v>3.4722222222222201</v>
      </c>
      <c r="AV446" s="24">
        <v>35.0694444444444</v>
      </c>
      <c r="AX446" s="24">
        <v>5.9027777777777803</v>
      </c>
      <c r="BB446" s="24">
        <v>3.125</v>
      </c>
    </row>
    <row r="447" spans="1:61" x14ac:dyDescent="0.2">
      <c r="A447" s="24" t="s">
        <v>610</v>
      </c>
      <c r="B447" s="24">
        <v>52.43</v>
      </c>
      <c r="C447" s="24">
        <v>74.45</v>
      </c>
      <c r="D447" s="24" t="s">
        <v>165</v>
      </c>
      <c r="E447" s="24">
        <f t="shared" si="6"/>
        <v>100.00000000000007</v>
      </c>
      <c r="M447" s="24">
        <v>0.29411764705882398</v>
      </c>
      <c r="P447" s="24">
        <v>0.58823529411764697</v>
      </c>
      <c r="X447" s="24">
        <v>0.58823529411764697</v>
      </c>
      <c r="AA447" s="24">
        <v>23.529411764705902</v>
      </c>
      <c r="AK447" s="24">
        <v>4.7058823529411793</v>
      </c>
      <c r="AT447" s="24">
        <v>1.47058823529412</v>
      </c>
      <c r="AV447" s="24">
        <v>43.235294117647101</v>
      </c>
      <c r="AX447" s="24">
        <v>22.352941176470601</v>
      </c>
      <c r="BB447" s="24">
        <v>3.2352941176470602</v>
      </c>
    </row>
    <row r="448" spans="1:61" x14ac:dyDescent="0.2">
      <c r="A448" s="24" t="s">
        <v>611</v>
      </c>
      <c r="B448" s="24">
        <v>-161.4</v>
      </c>
      <c r="C448" s="24">
        <v>74</v>
      </c>
      <c r="D448" s="24" t="s">
        <v>165</v>
      </c>
      <c r="E448" s="24">
        <f t="shared" si="6"/>
        <v>100</v>
      </c>
      <c r="AA448" s="24">
        <v>22.8187919463087</v>
      </c>
      <c r="AT448" s="24">
        <v>4.0268456375838904</v>
      </c>
      <c r="AV448" s="24">
        <v>73.154362416107404</v>
      </c>
    </row>
    <row r="449" spans="1:69" x14ac:dyDescent="0.2">
      <c r="A449" s="24" t="s">
        <v>612</v>
      </c>
      <c r="B449" s="24">
        <v>-159.97999999999999</v>
      </c>
      <c r="C449" s="24">
        <v>74.510000000000005</v>
      </c>
      <c r="D449" s="24" t="s">
        <v>165</v>
      </c>
      <c r="E449" s="24">
        <f t="shared" si="6"/>
        <v>100</v>
      </c>
      <c r="AA449" s="24">
        <v>21</v>
      </c>
      <c r="AK449" s="24">
        <v>3</v>
      </c>
      <c r="AV449" s="24">
        <v>76</v>
      </c>
    </row>
    <row r="450" spans="1:69" x14ac:dyDescent="0.2">
      <c r="A450" s="24" t="s">
        <v>613</v>
      </c>
      <c r="B450" s="24">
        <v>-72.48</v>
      </c>
      <c r="C450" s="24">
        <v>76.959999999999994</v>
      </c>
      <c r="D450" s="24" t="s">
        <v>165</v>
      </c>
      <c r="E450" s="24">
        <f t="shared" si="6"/>
        <v>99.999999999999943</v>
      </c>
      <c r="AA450" s="24">
        <v>1.79640718562874</v>
      </c>
      <c r="AX450" s="24">
        <v>70.658682634730496</v>
      </c>
      <c r="AY450" s="24">
        <v>5.9880239520958103</v>
      </c>
      <c r="BB450" s="24">
        <v>21.556886227544901</v>
      </c>
    </row>
    <row r="451" spans="1:69" x14ac:dyDescent="0.2">
      <c r="A451" s="24" t="s">
        <v>614</v>
      </c>
      <c r="B451" s="24">
        <v>-74.7</v>
      </c>
      <c r="C451" s="24">
        <v>78.34</v>
      </c>
      <c r="D451" s="24" t="s">
        <v>165</v>
      </c>
      <c r="E451" s="24">
        <f t="shared" ref="E451:E514" si="7">SUM(F451:CR451)</f>
        <v>100.00000000000006</v>
      </c>
      <c r="M451" s="24">
        <v>0.53763440860215106</v>
      </c>
      <c r="AX451" s="24">
        <v>69.892473118279597</v>
      </c>
      <c r="AY451" s="24">
        <v>8.6021505376344098</v>
      </c>
      <c r="BB451" s="24">
        <v>20.9677419354839</v>
      </c>
    </row>
    <row r="452" spans="1:69" x14ac:dyDescent="0.2">
      <c r="A452" s="24" t="s">
        <v>615</v>
      </c>
      <c r="B452" s="24">
        <v>-75.05</v>
      </c>
      <c r="C452" s="24">
        <v>76.98</v>
      </c>
      <c r="D452" s="24" t="s">
        <v>165</v>
      </c>
      <c r="E452" s="24">
        <f t="shared" si="7"/>
        <v>100.00000000000003</v>
      </c>
      <c r="AA452" s="24">
        <v>1.2987012987013</v>
      </c>
      <c r="AX452" s="24">
        <v>66.883116883116898</v>
      </c>
      <c r="AY452" s="24">
        <v>5.8441558441558401</v>
      </c>
      <c r="BB452" s="24">
        <v>25.974025974025999</v>
      </c>
    </row>
    <row r="453" spans="1:69" x14ac:dyDescent="0.2">
      <c r="A453" s="24" t="s">
        <v>616</v>
      </c>
      <c r="B453" s="24">
        <v>-74.790000000000006</v>
      </c>
      <c r="C453" s="24">
        <v>77.849999999999994</v>
      </c>
      <c r="D453" s="24" t="s">
        <v>165</v>
      </c>
      <c r="E453" s="24">
        <f t="shared" si="7"/>
        <v>99.999999999999972</v>
      </c>
      <c r="AX453" s="24">
        <v>71.18644067796609</v>
      </c>
      <c r="AY453" s="24">
        <v>5.0847457627118597</v>
      </c>
      <c r="BB453" s="24">
        <v>23.163841807909598</v>
      </c>
      <c r="BQ453" s="24">
        <v>0.56497175141242895</v>
      </c>
    </row>
    <row r="454" spans="1:69" x14ac:dyDescent="0.2">
      <c r="A454" s="24" t="s">
        <v>617</v>
      </c>
      <c r="B454" s="24">
        <v>-74.66</v>
      </c>
      <c r="C454" s="24">
        <v>76.27</v>
      </c>
      <c r="D454" s="24" t="s">
        <v>165</v>
      </c>
      <c r="E454" s="24">
        <f t="shared" si="7"/>
        <v>99.999999999999957</v>
      </c>
      <c r="AA454" s="24">
        <v>2.6315789473684204</v>
      </c>
      <c r="AK454" s="24">
        <v>0.65789473684210509</v>
      </c>
      <c r="AX454" s="24">
        <v>66.447368421052602</v>
      </c>
      <c r="AY454" s="24">
        <v>5.2631578947368407</v>
      </c>
      <c r="BB454" s="24">
        <v>25</v>
      </c>
    </row>
    <row r="455" spans="1:69" x14ac:dyDescent="0.2">
      <c r="A455" s="24" t="s">
        <v>618</v>
      </c>
      <c r="B455" s="24">
        <v>-77.41</v>
      </c>
      <c r="C455" s="24">
        <v>76.38</v>
      </c>
      <c r="D455" s="24" t="s">
        <v>165</v>
      </c>
      <c r="E455" s="24">
        <f t="shared" si="7"/>
        <v>99.999999999999943</v>
      </c>
      <c r="AA455" s="24">
        <v>0.61349693251533699</v>
      </c>
      <c r="AV455" s="24">
        <v>0.61349693251533699</v>
      </c>
      <c r="AX455" s="24">
        <v>67.4846625766871</v>
      </c>
      <c r="AY455" s="24">
        <v>9.2024539877300597</v>
      </c>
      <c r="BB455" s="24">
        <v>22.085889570552101</v>
      </c>
    </row>
    <row r="456" spans="1:69" x14ac:dyDescent="0.2">
      <c r="A456" s="24" t="s">
        <v>619</v>
      </c>
      <c r="B456" s="24">
        <v>-73.33</v>
      </c>
      <c r="C456" s="24">
        <v>78.989999999999995</v>
      </c>
      <c r="D456" s="24" t="s">
        <v>165</v>
      </c>
      <c r="E456" s="24">
        <f t="shared" si="7"/>
        <v>100.00000000000006</v>
      </c>
      <c r="AX456" s="24">
        <v>77.272727272727295</v>
      </c>
      <c r="AY456" s="24">
        <v>6.0606060606060606</v>
      </c>
      <c r="BB456" s="24">
        <v>16.6666666666667</v>
      </c>
    </row>
    <row r="457" spans="1:69" x14ac:dyDescent="0.2">
      <c r="A457" s="24" t="s">
        <v>620</v>
      </c>
      <c r="B457" s="24">
        <v>-76.48</v>
      </c>
      <c r="C457" s="24">
        <v>77.34</v>
      </c>
      <c r="D457" s="24" t="s">
        <v>165</v>
      </c>
      <c r="E457" s="24">
        <f t="shared" si="7"/>
        <v>100.00000000000004</v>
      </c>
      <c r="AA457" s="24">
        <v>0.62893081761006298</v>
      </c>
      <c r="AX457" s="24">
        <v>54.716981132075503</v>
      </c>
      <c r="AY457" s="24">
        <v>7.5471698113207593</v>
      </c>
      <c r="BB457" s="24">
        <v>35.849056603773604</v>
      </c>
      <c r="BQ457" s="24">
        <v>1.2578616352201299</v>
      </c>
    </row>
    <row r="458" spans="1:69" x14ac:dyDescent="0.2">
      <c r="A458" s="24" t="s">
        <v>621</v>
      </c>
      <c r="B458" s="24">
        <v>-75</v>
      </c>
      <c r="C458" s="24">
        <v>76.989999999999995</v>
      </c>
      <c r="D458" s="24" t="s">
        <v>165</v>
      </c>
      <c r="E458" s="24">
        <f t="shared" si="7"/>
        <v>99.999999999999972</v>
      </c>
      <c r="AX458" s="24">
        <v>78.9156626506024</v>
      </c>
      <c r="AY458" s="24">
        <v>1.80722891566265</v>
      </c>
      <c r="BB458" s="24">
        <v>18.674698795180699</v>
      </c>
      <c r="BQ458" s="24">
        <v>0.60240963855421703</v>
      </c>
    </row>
    <row r="459" spans="1:69" x14ac:dyDescent="0.2">
      <c r="A459" s="24" t="s">
        <v>622</v>
      </c>
      <c r="B459" s="24">
        <v>-72.03</v>
      </c>
      <c r="C459" s="24">
        <v>76.290000000000006</v>
      </c>
      <c r="D459" s="24" t="s">
        <v>165</v>
      </c>
      <c r="E459" s="24">
        <f t="shared" si="7"/>
        <v>100.00000000000007</v>
      </c>
      <c r="AA459" s="24">
        <v>2.5806451612903198</v>
      </c>
      <c r="AK459" s="24">
        <v>1.2903225806451599</v>
      </c>
      <c r="AX459" s="24">
        <v>77.419354838709708</v>
      </c>
      <c r="AY459" s="24">
        <v>7.0967741935483897</v>
      </c>
      <c r="BB459" s="24">
        <v>11.6129032258065</v>
      </c>
    </row>
    <row r="460" spans="1:69" x14ac:dyDescent="0.2">
      <c r="A460" s="24" t="s">
        <v>623</v>
      </c>
      <c r="B460" s="24">
        <v>-77.28</v>
      </c>
      <c r="C460" s="24">
        <v>76.37</v>
      </c>
      <c r="D460" s="24" t="s">
        <v>165</v>
      </c>
      <c r="E460" s="24">
        <f t="shared" si="7"/>
        <v>100</v>
      </c>
      <c r="AA460" s="24">
        <v>1.25</v>
      </c>
      <c r="AX460" s="24">
        <v>73.75</v>
      </c>
      <c r="AY460" s="24">
        <v>6.25</v>
      </c>
      <c r="BB460" s="24">
        <v>18.75</v>
      </c>
    </row>
    <row r="461" spans="1:69" x14ac:dyDescent="0.2">
      <c r="A461" s="24" t="s">
        <v>624</v>
      </c>
      <c r="B461" s="24">
        <v>-74.48</v>
      </c>
      <c r="C461" s="24">
        <v>78.349999999999994</v>
      </c>
      <c r="D461" s="24" t="s">
        <v>165</v>
      </c>
      <c r="E461" s="24">
        <f t="shared" si="7"/>
        <v>99.999999999999972</v>
      </c>
      <c r="AA461" s="24">
        <v>1.8404907975460101</v>
      </c>
      <c r="AX461" s="24">
        <v>65.644171779141089</v>
      </c>
      <c r="AY461" s="24">
        <v>6.1349693251533699</v>
      </c>
      <c r="BB461" s="24">
        <v>26.380368098159501</v>
      </c>
    </row>
    <row r="462" spans="1:69" x14ac:dyDescent="0.2">
      <c r="A462" s="24" t="s">
        <v>625</v>
      </c>
      <c r="B462" s="24">
        <v>-72.63</v>
      </c>
      <c r="C462" s="24">
        <v>77.010000000000005</v>
      </c>
      <c r="D462" s="24" t="s">
        <v>165</v>
      </c>
      <c r="E462" s="24">
        <f t="shared" si="7"/>
        <v>100.00000000000009</v>
      </c>
      <c r="AA462" s="24">
        <v>2.5806451612903198</v>
      </c>
      <c r="AK462" s="24">
        <v>0.64516129032258096</v>
      </c>
      <c r="AX462" s="24">
        <v>81.29032258064521</v>
      </c>
      <c r="AY462" s="24">
        <v>3.8709677419354795</v>
      </c>
      <c r="BB462" s="24">
        <v>11.6129032258065</v>
      </c>
    </row>
    <row r="463" spans="1:69" x14ac:dyDescent="0.2">
      <c r="A463" s="24" t="s">
        <v>626</v>
      </c>
      <c r="B463" s="24">
        <v>-74.94</v>
      </c>
      <c r="C463" s="24">
        <v>75.22</v>
      </c>
      <c r="D463" s="24" t="s">
        <v>165</v>
      </c>
      <c r="E463" s="24">
        <f t="shared" si="7"/>
        <v>99.999999999999929</v>
      </c>
      <c r="AA463" s="24">
        <v>25.3333333333333</v>
      </c>
      <c r="AK463" s="24">
        <v>7.3333333333333304</v>
      </c>
      <c r="AV463" s="24">
        <v>2</v>
      </c>
      <c r="AX463" s="24">
        <v>51.3333333333333</v>
      </c>
      <c r="AY463" s="24">
        <v>4.6666666666666696</v>
      </c>
      <c r="BB463" s="24">
        <v>9.3333333333333304</v>
      </c>
    </row>
    <row r="464" spans="1:69" x14ac:dyDescent="0.2">
      <c r="A464" s="24" t="s">
        <v>627</v>
      </c>
      <c r="B464" s="24">
        <v>-74.239999999999995</v>
      </c>
      <c r="C464" s="24">
        <v>76.28</v>
      </c>
      <c r="D464" s="24" t="s">
        <v>165</v>
      </c>
      <c r="E464" s="24">
        <f t="shared" si="7"/>
        <v>100.00000000000007</v>
      </c>
      <c r="M464" s="24">
        <v>0.60240963855421703</v>
      </c>
      <c r="AA464" s="24">
        <v>0.60240963855421703</v>
      </c>
      <c r="AK464" s="24">
        <v>0.60240963855421703</v>
      </c>
      <c r="AX464" s="24">
        <v>77.108433734939794</v>
      </c>
      <c r="AY464" s="24">
        <v>8.4337349397590398</v>
      </c>
      <c r="BB464" s="24">
        <v>12.6506024096386</v>
      </c>
    </row>
    <row r="465" spans="1:70" x14ac:dyDescent="0.2">
      <c r="A465" s="24" t="s">
        <v>628</v>
      </c>
      <c r="B465" s="24">
        <v>73.73</v>
      </c>
      <c r="C465" s="24">
        <v>72.69</v>
      </c>
      <c r="D465" s="24" t="s">
        <v>165</v>
      </c>
      <c r="E465" s="24">
        <f t="shared" si="7"/>
        <v>100.00000000000001</v>
      </c>
      <c r="AA465" s="24">
        <v>7.4074074074074101</v>
      </c>
      <c r="AK465" s="24">
        <v>1.2345679012345701</v>
      </c>
      <c r="AX465" s="24">
        <v>58.024691358024697</v>
      </c>
      <c r="AY465" s="24">
        <v>11.1111111111111</v>
      </c>
      <c r="BB465" s="24">
        <v>19.7530864197531</v>
      </c>
      <c r="BQ465" s="24">
        <v>2.4691358024691401</v>
      </c>
    </row>
    <row r="466" spans="1:70" x14ac:dyDescent="0.2">
      <c r="A466" s="24" t="s">
        <v>629</v>
      </c>
      <c r="B466" s="24">
        <v>79.02</v>
      </c>
      <c r="C466" s="24">
        <v>74</v>
      </c>
      <c r="D466" s="24" t="s">
        <v>165</v>
      </c>
      <c r="E466" s="24">
        <f t="shared" si="7"/>
        <v>100</v>
      </c>
      <c r="AA466" s="24">
        <v>0.98039215686274495</v>
      </c>
      <c r="AK466" s="24">
        <v>0.98039215686274495</v>
      </c>
      <c r="AX466" s="24">
        <v>42.156862745097996</v>
      </c>
      <c r="AY466" s="24">
        <v>23.529411764705902</v>
      </c>
      <c r="BB466" s="24">
        <v>23.529411764705902</v>
      </c>
      <c r="BD466" s="24">
        <v>0.98039215686274495</v>
      </c>
      <c r="BQ466" s="24">
        <v>7.8431372549019596</v>
      </c>
    </row>
    <row r="467" spans="1:70" x14ac:dyDescent="0.2">
      <c r="A467" s="24" t="s">
        <v>630</v>
      </c>
      <c r="B467" s="24">
        <v>81</v>
      </c>
      <c r="C467" s="24">
        <v>74</v>
      </c>
      <c r="D467" s="24" t="s">
        <v>165</v>
      </c>
      <c r="E467" s="24">
        <f t="shared" si="7"/>
        <v>99.999999999999972</v>
      </c>
      <c r="AX467" s="24">
        <v>60.396039603960403</v>
      </c>
      <c r="AY467" s="24">
        <v>20.7920792079208</v>
      </c>
      <c r="BB467" s="24">
        <v>16.8316831683168</v>
      </c>
      <c r="BQ467" s="24">
        <v>1.9801980198019797</v>
      </c>
    </row>
    <row r="468" spans="1:70" x14ac:dyDescent="0.2">
      <c r="A468" s="24" t="s">
        <v>631</v>
      </c>
      <c r="B468" s="24">
        <v>79.92</v>
      </c>
      <c r="C468" s="24">
        <v>73.53</v>
      </c>
      <c r="D468" s="24" t="s">
        <v>165</v>
      </c>
      <c r="E468" s="24">
        <f t="shared" si="7"/>
        <v>99.999999999999915</v>
      </c>
      <c r="AK468" s="24">
        <v>0.74626865671641807</v>
      </c>
      <c r="AX468" s="24">
        <v>55.223880597014897</v>
      </c>
      <c r="AY468" s="24">
        <v>21.641791044776099</v>
      </c>
      <c r="BB468" s="24">
        <v>18.656716417910399</v>
      </c>
      <c r="BQ468" s="24">
        <v>3.7313432835820897</v>
      </c>
    </row>
    <row r="469" spans="1:70" x14ac:dyDescent="0.2">
      <c r="A469" s="24" t="s">
        <v>632</v>
      </c>
      <c r="B469" s="24">
        <v>81.67</v>
      </c>
      <c r="C469" s="24">
        <v>73.89</v>
      </c>
      <c r="D469" s="24" t="s">
        <v>165</v>
      </c>
      <c r="E469" s="24">
        <f t="shared" si="7"/>
        <v>100.00000000000006</v>
      </c>
      <c r="AK469" s="24">
        <v>0.86206896551724088</v>
      </c>
      <c r="AX469" s="24">
        <v>66.379310344827601</v>
      </c>
      <c r="AY469" s="24">
        <v>10.3448275862069</v>
      </c>
      <c r="BB469" s="24">
        <v>19.827586206896601</v>
      </c>
      <c r="BQ469" s="24">
        <v>2.5862068965517198</v>
      </c>
    </row>
    <row r="470" spans="1:70" x14ac:dyDescent="0.2">
      <c r="A470" s="24" t="s">
        <v>633</v>
      </c>
      <c r="B470" s="24">
        <v>77.2</v>
      </c>
      <c r="C470" s="24">
        <v>73.989999999999995</v>
      </c>
      <c r="D470" s="24" t="s">
        <v>165</v>
      </c>
      <c r="E470" s="24">
        <f t="shared" si="7"/>
        <v>100.00000000000001</v>
      </c>
      <c r="AA470" s="24">
        <v>0.69444444444444398</v>
      </c>
      <c r="AX470" s="24">
        <v>47.2222222222222</v>
      </c>
      <c r="AY470" s="24">
        <v>26.388888888888903</v>
      </c>
      <c r="BB470" s="24">
        <v>21.5277777777778</v>
      </c>
      <c r="BQ470" s="24">
        <v>4.1666666666666696</v>
      </c>
    </row>
    <row r="471" spans="1:70" x14ac:dyDescent="0.2">
      <c r="A471" s="24" t="s">
        <v>634</v>
      </c>
      <c r="B471" s="24">
        <v>73.14</v>
      </c>
      <c r="C471" s="24">
        <v>72.959999999999994</v>
      </c>
      <c r="D471" s="24" t="s">
        <v>165</v>
      </c>
      <c r="E471" s="24">
        <f t="shared" si="7"/>
        <v>99.999999999999986</v>
      </c>
      <c r="AA471" s="24">
        <v>1.7543859649122802</v>
      </c>
      <c r="AV471" s="24">
        <v>1.7543859649122802</v>
      </c>
      <c r="AX471" s="24">
        <v>60.526315789473699</v>
      </c>
      <c r="AY471" s="24">
        <v>11.403508771929801</v>
      </c>
      <c r="BB471" s="24">
        <v>21.9298245614035</v>
      </c>
      <c r="BQ471" s="24">
        <v>2.6315789473684204</v>
      </c>
    </row>
    <row r="472" spans="1:70" x14ac:dyDescent="0.2">
      <c r="A472" s="24" t="s">
        <v>635</v>
      </c>
      <c r="B472" s="24">
        <v>72.89</v>
      </c>
      <c r="C472" s="24">
        <v>73.209999999999994</v>
      </c>
      <c r="D472" s="24" t="s">
        <v>165</v>
      </c>
      <c r="E472" s="24">
        <f t="shared" si="7"/>
        <v>100</v>
      </c>
      <c r="AA472" s="24">
        <v>3.9370078740157504</v>
      </c>
      <c r="AX472" s="24">
        <v>66.141732283464606</v>
      </c>
      <c r="AY472" s="24">
        <v>18.110236220472398</v>
      </c>
      <c r="BB472" s="24">
        <v>7.8740157480315007</v>
      </c>
      <c r="BQ472" s="24">
        <v>3.9370078740157504</v>
      </c>
    </row>
    <row r="473" spans="1:70" x14ac:dyDescent="0.2">
      <c r="A473" s="24" t="s">
        <v>636</v>
      </c>
      <c r="B473" s="24">
        <v>72.95</v>
      </c>
      <c r="C473" s="24">
        <v>73.61</v>
      </c>
      <c r="D473" s="24" t="s">
        <v>165</v>
      </c>
      <c r="E473" s="24">
        <f t="shared" si="7"/>
        <v>99.999999999999886</v>
      </c>
      <c r="AA473" s="24">
        <v>2.83687943262411</v>
      </c>
      <c r="AL473" s="24">
        <v>0.70921985815602795</v>
      </c>
      <c r="AT473" s="24">
        <v>0.70921985815602795</v>
      </c>
      <c r="AV473" s="24">
        <v>3.5460992907801399</v>
      </c>
      <c r="AX473" s="24">
        <v>53.191489361702097</v>
      </c>
      <c r="AY473" s="24">
        <v>21.276595744680797</v>
      </c>
      <c r="BB473" s="24">
        <v>15.602836879432601</v>
      </c>
      <c r="BQ473" s="24">
        <v>2.12765957446809</v>
      </c>
    </row>
    <row r="474" spans="1:70" x14ac:dyDescent="0.2">
      <c r="A474" s="24" t="s">
        <v>637</v>
      </c>
      <c r="B474" s="24">
        <v>72.66</v>
      </c>
      <c r="C474" s="24">
        <v>74</v>
      </c>
      <c r="D474" s="24" t="s">
        <v>165</v>
      </c>
      <c r="E474" s="24">
        <f t="shared" si="7"/>
        <v>99.999999999999972</v>
      </c>
      <c r="AA474" s="24">
        <v>5.0505050505050502</v>
      </c>
      <c r="AK474" s="24">
        <v>2.0202020202020199</v>
      </c>
      <c r="AX474" s="24">
        <v>42.424242424242401</v>
      </c>
      <c r="AY474" s="24">
        <v>23.2323232323232</v>
      </c>
      <c r="BB474" s="24">
        <v>27.272727272727298</v>
      </c>
    </row>
    <row r="475" spans="1:70" x14ac:dyDescent="0.2">
      <c r="A475" s="24" t="s">
        <v>638</v>
      </c>
      <c r="B475" s="24">
        <v>75.62</v>
      </c>
      <c r="C475" s="24">
        <v>73.22</v>
      </c>
      <c r="D475" s="24" t="s">
        <v>165</v>
      </c>
      <c r="E475" s="24">
        <f t="shared" si="7"/>
        <v>100</v>
      </c>
      <c r="AA475" s="24">
        <v>1</v>
      </c>
      <c r="AX475" s="24">
        <v>77</v>
      </c>
      <c r="AY475" s="24">
        <v>10</v>
      </c>
      <c r="BB475" s="24">
        <v>12</v>
      </c>
    </row>
    <row r="476" spans="1:70" x14ac:dyDescent="0.2">
      <c r="A476" s="24" t="s">
        <v>639</v>
      </c>
      <c r="B476" s="24">
        <v>74.84</v>
      </c>
      <c r="C476" s="24">
        <v>73.650000000000006</v>
      </c>
      <c r="D476" s="24" t="s">
        <v>165</v>
      </c>
      <c r="E476" s="24">
        <f t="shared" si="7"/>
        <v>99.999999999999957</v>
      </c>
      <c r="AA476" s="24">
        <v>1.2903225806451599</v>
      </c>
      <c r="AK476" s="24">
        <v>0.64516129032258096</v>
      </c>
      <c r="AT476" s="24">
        <v>0.64516129032258096</v>
      </c>
      <c r="AV476" s="24">
        <v>0.64516129032258096</v>
      </c>
      <c r="AX476" s="24">
        <v>41.290322580645196</v>
      </c>
      <c r="AY476" s="24">
        <v>22.580645161290299</v>
      </c>
      <c r="BB476" s="24">
        <v>28.387096774193498</v>
      </c>
      <c r="BQ476" s="24">
        <v>4.5161290322580596</v>
      </c>
    </row>
    <row r="477" spans="1:70" x14ac:dyDescent="0.2">
      <c r="A477" s="24" t="s">
        <v>640</v>
      </c>
      <c r="B477" s="24">
        <v>-125.5</v>
      </c>
      <c r="C477" s="24">
        <v>48.77</v>
      </c>
      <c r="D477" s="24" t="s">
        <v>165</v>
      </c>
      <c r="E477" s="24">
        <f t="shared" si="7"/>
        <v>99.999999999999957</v>
      </c>
      <c r="AA477" s="24">
        <v>5.7471264367816097</v>
      </c>
      <c r="AK477" s="24">
        <v>1.14942528735632</v>
      </c>
      <c r="AL477" s="24">
        <v>1.72413793103448</v>
      </c>
      <c r="AT477" s="24">
        <v>1.14942528735632</v>
      </c>
      <c r="AV477" s="24">
        <v>1.14942528735632</v>
      </c>
      <c r="AX477" s="24">
        <v>8.0459770114942497</v>
      </c>
      <c r="AY477" s="24">
        <v>2.8735632183908</v>
      </c>
      <c r="BB477" s="24">
        <v>42.528735632183903</v>
      </c>
      <c r="BD477" s="24">
        <v>8.0459770114942497</v>
      </c>
      <c r="BF477" s="24">
        <v>2.8735632183908</v>
      </c>
      <c r="BH477" s="24">
        <v>7.4712643678160902</v>
      </c>
      <c r="BL477" s="24">
        <v>1.14942528735632</v>
      </c>
      <c r="BM477" s="24">
        <v>2.29885057471264</v>
      </c>
      <c r="BN477" s="24">
        <v>1.14942528735632</v>
      </c>
      <c r="BO477" s="24">
        <v>6.3218390804597702</v>
      </c>
      <c r="BR477" s="24">
        <v>6.3218390804597702</v>
      </c>
    </row>
    <row r="478" spans="1:70" x14ac:dyDescent="0.2">
      <c r="A478" s="24" t="s">
        <v>641</v>
      </c>
      <c r="B478" s="24">
        <v>-126.89</v>
      </c>
      <c r="C478" s="24">
        <v>48.91</v>
      </c>
      <c r="D478" s="24" t="s">
        <v>165</v>
      </c>
      <c r="E478" s="24">
        <f t="shared" si="7"/>
        <v>100.00000000000006</v>
      </c>
      <c r="AA478" s="24">
        <v>29.166666666666703</v>
      </c>
      <c r="AG478" s="24">
        <v>1.1111111111111101</v>
      </c>
      <c r="AK478" s="24">
        <v>1.3888888888888899</v>
      </c>
      <c r="AL478" s="24">
        <v>3.8888888888888902</v>
      </c>
      <c r="AQ478" s="24">
        <v>0.27777777777777801</v>
      </c>
      <c r="AT478" s="24">
        <v>1.6666666666666701</v>
      </c>
      <c r="AV478" s="24">
        <v>6.1111111111111098</v>
      </c>
      <c r="AX478" s="24">
        <v>2.7777777777777799</v>
      </c>
      <c r="AY478" s="24">
        <v>0.55555555555555602</v>
      </c>
      <c r="BB478" s="24">
        <v>38.0555555555556</v>
      </c>
      <c r="BD478" s="24">
        <v>5</v>
      </c>
      <c r="BE478" s="24">
        <v>0.27777777777777801</v>
      </c>
      <c r="BF478" s="24">
        <v>0.27777777777777801</v>
      </c>
      <c r="BH478" s="24">
        <v>1.3888888888888899</v>
      </c>
      <c r="BK478" s="24">
        <v>0.83333333333333304</v>
      </c>
      <c r="BL478" s="24">
        <v>0.55555555555555602</v>
      </c>
      <c r="BM478" s="24">
        <v>0.55555555555555602</v>
      </c>
      <c r="BN478" s="24">
        <v>0.83333333333333304</v>
      </c>
      <c r="BO478" s="24">
        <v>3.3333333333333299</v>
      </c>
      <c r="BR478" s="24">
        <v>1.94444444444444</v>
      </c>
    </row>
    <row r="479" spans="1:70" x14ac:dyDescent="0.2">
      <c r="A479" s="24" t="s">
        <v>642</v>
      </c>
      <c r="B479" s="24">
        <v>-126.88</v>
      </c>
      <c r="C479" s="24">
        <v>48.98</v>
      </c>
      <c r="D479" s="24" t="s">
        <v>165</v>
      </c>
      <c r="E479" s="24">
        <f t="shared" si="7"/>
        <v>99.999999999999915</v>
      </c>
      <c r="AA479" s="24">
        <v>19.1860465116279</v>
      </c>
      <c r="AK479" s="24">
        <v>1.16279069767442</v>
      </c>
      <c r="AL479" s="24">
        <v>7.5581395348837201</v>
      </c>
      <c r="AT479" s="24">
        <v>4.6511627906976702</v>
      </c>
      <c r="AV479" s="24">
        <v>0.581395348837209</v>
      </c>
      <c r="AX479" s="24">
        <v>4.0697674418604599</v>
      </c>
      <c r="AY479" s="24">
        <v>1.7441860465116299</v>
      </c>
      <c r="BB479" s="24">
        <v>45.930232558139501</v>
      </c>
      <c r="BD479" s="24">
        <v>5.2325581395348797</v>
      </c>
      <c r="BE479" s="24">
        <v>0.581395348837209</v>
      </c>
      <c r="BF479" s="24">
        <v>0.581395348837209</v>
      </c>
      <c r="BH479" s="24">
        <v>2.9069767441860499</v>
      </c>
      <c r="BL479" s="24">
        <v>0.581395348837209</v>
      </c>
      <c r="BM479" s="24">
        <v>0.581395348837209</v>
      </c>
      <c r="BO479" s="24">
        <v>4.0697674418604599</v>
      </c>
      <c r="BR479" s="24">
        <v>0.581395348837209</v>
      </c>
    </row>
    <row r="480" spans="1:70" x14ac:dyDescent="0.2">
      <c r="A480" s="24" t="s">
        <v>643</v>
      </c>
      <c r="B480" s="24">
        <v>-127.31</v>
      </c>
      <c r="C480" s="24">
        <v>49.22</v>
      </c>
      <c r="D480" s="24" t="s">
        <v>165</v>
      </c>
      <c r="E480" s="24">
        <f t="shared" si="7"/>
        <v>100.00000000000003</v>
      </c>
      <c r="X480" s="24">
        <v>0.42016806722689104</v>
      </c>
      <c r="AA480" s="24">
        <v>18.067226890756299</v>
      </c>
      <c r="AG480" s="24">
        <v>0.84033613445378208</v>
      </c>
      <c r="AK480" s="24">
        <v>0.84033613445378208</v>
      </c>
      <c r="AL480" s="24">
        <v>0.42016806722689104</v>
      </c>
      <c r="AT480" s="24">
        <v>1.26050420168067</v>
      </c>
      <c r="AV480" s="24">
        <v>2.52100840336134</v>
      </c>
      <c r="AX480" s="24">
        <v>5.0420168067226907</v>
      </c>
      <c r="AY480" s="24">
        <v>0.84033613445378208</v>
      </c>
      <c r="BB480" s="24">
        <v>52.100840336134503</v>
      </c>
      <c r="BD480" s="24">
        <v>7.1428571428571406</v>
      </c>
      <c r="BE480" s="24">
        <v>0.84033613445378208</v>
      </c>
      <c r="BF480" s="24">
        <v>4.2016806722689095</v>
      </c>
      <c r="BH480" s="24">
        <v>0.84033613445378208</v>
      </c>
      <c r="BL480" s="24">
        <v>1.26050420168067</v>
      </c>
      <c r="BO480" s="24">
        <v>2.52100840336134</v>
      </c>
      <c r="BR480" s="24">
        <v>0.84033613445378208</v>
      </c>
    </row>
    <row r="481" spans="1:68" x14ac:dyDescent="0.2">
      <c r="A481" s="24" t="s">
        <v>644</v>
      </c>
      <c r="B481" s="24">
        <v>-148.47</v>
      </c>
      <c r="C481" s="24">
        <v>54.36</v>
      </c>
      <c r="D481" s="24" t="s">
        <v>165</v>
      </c>
      <c r="E481" s="24">
        <f t="shared" si="7"/>
        <v>99.999999999999915</v>
      </c>
      <c r="M481" s="24">
        <v>9.7560975609756095</v>
      </c>
      <c r="X481" s="24">
        <v>29.268292682926802</v>
      </c>
      <c r="AA481" s="24">
        <v>26.016260162601601</v>
      </c>
      <c r="AG481" s="24">
        <v>18.699186991869901</v>
      </c>
      <c r="AK481" s="24">
        <v>8.1300813008130106</v>
      </c>
      <c r="AL481" s="24">
        <v>1.6260162601626</v>
      </c>
      <c r="AV481" s="24">
        <v>6.5040650406504099</v>
      </c>
    </row>
    <row r="482" spans="1:68" x14ac:dyDescent="0.2">
      <c r="A482" s="24" t="s">
        <v>645</v>
      </c>
      <c r="B482" s="24">
        <v>9.35</v>
      </c>
      <c r="C482" s="24">
        <v>58.86</v>
      </c>
      <c r="D482" s="24" t="s">
        <v>165</v>
      </c>
      <c r="E482" s="24">
        <f t="shared" si="7"/>
        <v>99.999999999999915</v>
      </c>
      <c r="V482" s="24">
        <v>2.4691358024691401</v>
      </c>
      <c r="AA482" s="24">
        <v>48.148148148148103</v>
      </c>
      <c r="AL482" s="24">
        <v>1.2345679012345701</v>
      </c>
      <c r="AT482" s="24">
        <v>3.7037037037037002</v>
      </c>
      <c r="AV482" s="24">
        <v>1.2345679012345701</v>
      </c>
      <c r="BB482" s="24">
        <v>33.3333333333333</v>
      </c>
      <c r="BH482" s="24">
        <v>4.9382716049382704</v>
      </c>
      <c r="BP482" s="24">
        <v>4.9382716049382704</v>
      </c>
    </row>
    <row r="483" spans="1:68" x14ac:dyDescent="0.2">
      <c r="A483" s="24" t="s">
        <v>646</v>
      </c>
      <c r="B483" s="24">
        <v>9.09</v>
      </c>
      <c r="C483" s="24">
        <v>58.73</v>
      </c>
      <c r="D483" s="24" t="s">
        <v>165</v>
      </c>
      <c r="E483" s="24">
        <f t="shared" si="7"/>
        <v>99.999999999999986</v>
      </c>
      <c r="V483" s="24">
        <v>14.432989690721602</v>
      </c>
      <c r="AA483" s="24">
        <v>54.639175257731992</v>
      </c>
      <c r="AH483" s="24">
        <v>0.51546391752577292</v>
      </c>
      <c r="AL483" s="24">
        <v>2.5773195876288701</v>
      </c>
      <c r="AT483" s="24">
        <v>7.2164948453608204</v>
      </c>
      <c r="AV483" s="24">
        <v>4.63917525773196</v>
      </c>
      <c r="BB483" s="24">
        <v>11.340206185567</v>
      </c>
      <c r="BH483" s="24">
        <v>4.1237113402061905</v>
      </c>
      <c r="BM483" s="24">
        <v>0.51546391752577292</v>
      </c>
    </row>
    <row r="484" spans="1:68" x14ac:dyDescent="0.2">
      <c r="A484" s="24" t="s">
        <v>647</v>
      </c>
      <c r="B484" s="24">
        <v>8.85</v>
      </c>
      <c r="C484" s="24">
        <v>58.48</v>
      </c>
      <c r="D484" s="24" t="s">
        <v>165</v>
      </c>
      <c r="E484" s="24">
        <f t="shared" si="7"/>
        <v>99.999999999999986</v>
      </c>
      <c r="H484" s="24">
        <v>0.35971223021582699</v>
      </c>
      <c r="V484" s="24">
        <v>2.5179856115107899</v>
      </c>
      <c r="AA484" s="24">
        <v>73.741007194244602</v>
      </c>
      <c r="AT484" s="24">
        <v>5.0359712230215798</v>
      </c>
      <c r="AV484" s="24">
        <v>5.0359712230215798</v>
      </c>
      <c r="BB484" s="24">
        <v>9.7122302158273399</v>
      </c>
      <c r="BH484" s="24">
        <v>3.5971223021582701</v>
      </c>
    </row>
    <row r="485" spans="1:68" x14ac:dyDescent="0.2">
      <c r="A485" s="24" t="s">
        <v>648</v>
      </c>
      <c r="B485" s="24">
        <v>8.61</v>
      </c>
      <c r="C485" s="24">
        <v>58.35</v>
      </c>
      <c r="D485" s="24" t="s">
        <v>165</v>
      </c>
      <c r="E485" s="24">
        <f t="shared" si="7"/>
        <v>100.00000000000004</v>
      </c>
      <c r="V485" s="24">
        <v>3.55987055016181</v>
      </c>
      <c r="AA485" s="24">
        <v>75.404530744336597</v>
      </c>
      <c r="AH485" s="24">
        <v>0.32362459546925598</v>
      </c>
      <c r="AN485" s="24">
        <v>0.32362459546925598</v>
      </c>
      <c r="AT485" s="24">
        <v>12.621359223301001</v>
      </c>
      <c r="AV485" s="24">
        <v>0.97087378640776689</v>
      </c>
      <c r="BB485" s="24">
        <v>3.8834951456310698</v>
      </c>
      <c r="BH485" s="24">
        <v>2.9126213592233001</v>
      </c>
    </row>
    <row r="486" spans="1:68" x14ac:dyDescent="0.2">
      <c r="A486" s="24" t="s">
        <v>649</v>
      </c>
      <c r="B486" s="24">
        <v>8</v>
      </c>
      <c r="C486" s="24">
        <v>58.13</v>
      </c>
      <c r="D486" s="24" t="s">
        <v>165</v>
      </c>
      <c r="E486" s="24">
        <f t="shared" si="7"/>
        <v>100.00000000000006</v>
      </c>
      <c r="V486" s="24">
        <v>21.590909090909101</v>
      </c>
      <c r="AA486" s="24">
        <v>30.681818181818198</v>
      </c>
      <c r="AH486" s="24">
        <v>1.13636363636364</v>
      </c>
      <c r="AN486" s="24">
        <v>1.13636363636364</v>
      </c>
      <c r="AT486" s="24">
        <v>3.4090909090909101</v>
      </c>
      <c r="AV486" s="24">
        <v>4.5454545454545503</v>
      </c>
      <c r="BB486" s="24">
        <v>27.272727272727298</v>
      </c>
      <c r="BH486" s="24">
        <v>9.0909090909090899</v>
      </c>
      <c r="BP486" s="24">
        <v>1.13636363636364</v>
      </c>
    </row>
    <row r="487" spans="1:68" x14ac:dyDescent="0.2">
      <c r="A487" s="24" t="s">
        <v>650</v>
      </c>
      <c r="B487" s="24">
        <v>7.81</v>
      </c>
      <c r="C487" s="24">
        <v>58.07</v>
      </c>
      <c r="D487" s="24" t="s">
        <v>165</v>
      </c>
      <c r="E487" s="24">
        <f t="shared" si="7"/>
        <v>99.999999999999943</v>
      </c>
      <c r="V487" s="24">
        <v>4.3859649122807003</v>
      </c>
      <c r="AA487" s="24">
        <v>61.403508771929793</v>
      </c>
      <c r="AL487" s="24">
        <v>2.6315789473684204</v>
      </c>
      <c r="AT487" s="24">
        <v>13.157894736842101</v>
      </c>
      <c r="AV487" s="24">
        <v>5.2631578947368407</v>
      </c>
      <c r="BB487" s="24">
        <v>3.5087719298245603</v>
      </c>
      <c r="BG487" s="24">
        <v>0.87719298245614008</v>
      </c>
      <c r="BH487" s="24">
        <v>7.8947368421052602</v>
      </c>
      <c r="BL487" s="24">
        <v>0.87719298245614008</v>
      </c>
    </row>
    <row r="488" spans="1:68" x14ac:dyDescent="0.2">
      <c r="A488" s="24" t="s">
        <v>651</v>
      </c>
      <c r="B488" s="24">
        <v>7.14</v>
      </c>
      <c r="C488" s="24">
        <v>58.08</v>
      </c>
      <c r="D488" s="24" t="s">
        <v>165</v>
      </c>
      <c r="E488" s="24">
        <f t="shared" si="7"/>
        <v>100</v>
      </c>
      <c r="V488" s="24">
        <v>1</v>
      </c>
      <c r="AA488" s="24">
        <v>83.75</v>
      </c>
      <c r="AK488" s="24">
        <v>1.25</v>
      </c>
      <c r="AL488" s="24">
        <v>3</v>
      </c>
      <c r="AN488" s="24">
        <v>0.25</v>
      </c>
      <c r="AQ488" s="24">
        <v>0.25</v>
      </c>
      <c r="AT488" s="24">
        <v>2.25</v>
      </c>
      <c r="AV488" s="24">
        <v>1.25</v>
      </c>
      <c r="BB488" s="24">
        <v>4.75</v>
      </c>
      <c r="BH488" s="24">
        <v>2.25</v>
      </c>
    </row>
    <row r="489" spans="1:68" x14ac:dyDescent="0.2">
      <c r="A489" s="24" t="s">
        <v>652</v>
      </c>
      <c r="B489" s="24">
        <v>7.07</v>
      </c>
      <c r="C489" s="24">
        <v>58.05</v>
      </c>
      <c r="D489" s="24" t="s">
        <v>165</v>
      </c>
      <c r="E489" s="24">
        <f t="shared" si="7"/>
        <v>100.00000000000003</v>
      </c>
      <c r="H489" s="24">
        <v>0.54054054054054101</v>
      </c>
      <c r="V489" s="24">
        <v>4.3243243243243201</v>
      </c>
      <c r="AA489" s="24">
        <v>63.783783783783804</v>
      </c>
      <c r="AJ489" s="24">
        <v>0.54054054054054101</v>
      </c>
      <c r="AK489" s="24">
        <v>1.6216216216216199</v>
      </c>
      <c r="AL489" s="24">
        <v>3.7837837837837802</v>
      </c>
      <c r="AP489" s="24">
        <v>1.6216216216216199</v>
      </c>
      <c r="AT489" s="24">
        <v>12.1621621621622</v>
      </c>
      <c r="AV489" s="24">
        <v>1.8918918918918901</v>
      </c>
      <c r="BB489" s="24">
        <v>4.3243243243243201</v>
      </c>
      <c r="BH489" s="24">
        <v>4.0540540540540499</v>
      </c>
      <c r="BJ489" s="24">
        <v>1.08108108108108</v>
      </c>
      <c r="BP489" s="24">
        <v>0.27027027027027001</v>
      </c>
    </row>
    <row r="490" spans="1:68" x14ac:dyDescent="0.2">
      <c r="A490" s="24" t="s">
        <v>653</v>
      </c>
      <c r="B490" s="24">
        <v>7.8</v>
      </c>
      <c r="C490" s="24">
        <v>58.09</v>
      </c>
      <c r="D490" s="24" t="s">
        <v>165</v>
      </c>
      <c r="E490" s="24">
        <f t="shared" si="7"/>
        <v>100.00000000000006</v>
      </c>
      <c r="G490" s="24">
        <v>0.581395348837209</v>
      </c>
      <c r="H490" s="24">
        <v>1.16279069767442</v>
      </c>
      <c r="V490" s="24">
        <v>3.4883720930232598</v>
      </c>
      <c r="AA490" s="24">
        <v>60.465116279069797</v>
      </c>
      <c r="AL490" s="24">
        <v>3.4883720930232598</v>
      </c>
      <c r="AT490" s="24">
        <v>11.6279069767442</v>
      </c>
      <c r="AV490" s="24">
        <v>5.81395348837209</v>
      </c>
      <c r="BB490" s="24">
        <v>5.81395348837209</v>
      </c>
      <c r="BH490" s="24">
        <v>7.5581395348837201</v>
      </c>
    </row>
    <row r="491" spans="1:68" x14ac:dyDescent="0.2">
      <c r="A491" s="24" t="s">
        <v>654</v>
      </c>
      <c r="B491" s="24">
        <v>6.66</v>
      </c>
      <c r="C491" s="24">
        <v>58.28</v>
      </c>
      <c r="D491" s="24" t="s">
        <v>165</v>
      </c>
      <c r="E491" s="24">
        <f t="shared" si="7"/>
        <v>100</v>
      </c>
      <c r="H491" s="24">
        <v>1.4134275618374601</v>
      </c>
      <c r="V491" s="24">
        <v>1.7667844522968199</v>
      </c>
      <c r="AA491" s="24">
        <v>50.530035335689</v>
      </c>
      <c r="AK491" s="24">
        <v>1.0600706713780901</v>
      </c>
      <c r="AL491" s="24">
        <v>3.8869257950530001</v>
      </c>
      <c r="AT491" s="24">
        <v>19.0812720848057</v>
      </c>
      <c r="AV491" s="24">
        <v>9.8939929328621901</v>
      </c>
      <c r="BB491" s="24">
        <v>7.4204946996466408</v>
      </c>
      <c r="BH491" s="24">
        <v>4.5936395759717303</v>
      </c>
      <c r="BJ491" s="24">
        <v>0.35335689045936397</v>
      </c>
    </row>
    <row r="492" spans="1:68" x14ac:dyDescent="0.2">
      <c r="A492" s="24" t="s">
        <v>655</v>
      </c>
      <c r="B492" s="24">
        <v>5.4</v>
      </c>
      <c r="C492" s="24">
        <v>59.17</v>
      </c>
      <c r="D492" s="24" t="s">
        <v>165</v>
      </c>
      <c r="E492" s="24">
        <f t="shared" si="7"/>
        <v>100.00000000000001</v>
      </c>
      <c r="AA492" s="24">
        <v>64.406779661016998</v>
      </c>
      <c r="AT492" s="24">
        <v>10.1694915254237</v>
      </c>
      <c r="BB492" s="24">
        <v>15.254237288135599</v>
      </c>
      <c r="BH492" s="24">
        <v>6.7796610169491505</v>
      </c>
      <c r="BM492" s="24">
        <v>3.3898305084745801</v>
      </c>
    </row>
    <row r="493" spans="1:68" x14ac:dyDescent="0.2">
      <c r="A493" s="24" t="s">
        <v>656</v>
      </c>
      <c r="B493" s="24">
        <v>5.46</v>
      </c>
      <c r="C493" s="24">
        <v>59.63</v>
      </c>
      <c r="D493" s="24" t="s">
        <v>165</v>
      </c>
      <c r="E493" s="24">
        <f t="shared" si="7"/>
        <v>99.999999999999972</v>
      </c>
      <c r="H493" s="24">
        <v>0.230414746543779</v>
      </c>
      <c r="V493" s="24">
        <v>0.230414746543779</v>
      </c>
      <c r="AA493" s="24">
        <v>54.608294930875601</v>
      </c>
      <c r="AK493" s="24">
        <v>1.1520737327188901</v>
      </c>
      <c r="AL493" s="24">
        <v>5.99078341013825</v>
      </c>
      <c r="AT493" s="24">
        <v>10.599078341013799</v>
      </c>
      <c r="AV493" s="24">
        <v>16.129032258064502</v>
      </c>
      <c r="BB493" s="24">
        <v>1.6129032258064497</v>
      </c>
      <c r="BH493" s="24">
        <v>8.5253456221198114</v>
      </c>
      <c r="BJ493" s="24">
        <v>0.92165898617511499</v>
      </c>
    </row>
    <row r="494" spans="1:68" x14ac:dyDescent="0.2">
      <c r="A494" s="24" t="s">
        <v>657</v>
      </c>
      <c r="B494" s="24">
        <v>5.26</v>
      </c>
      <c r="C494" s="24">
        <v>59.8</v>
      </c>
      <c r="D494" s="24" t="s">
        <v>165</v>
      </c>
      <c r="E494" s="24">
        <f t="shared" si="7"/>
        <v>100</v>
      </c>
      <c r="G494" s="24">
        <v>0.33112582781457001</v>
      </c>
      <c r="H494" s="24">
        <v>0.33112582781457001</v>
      </c>
      <c r="V494" s="24">
        <v>2.64900662251656</v>
      </c>
      <c r="AA494" s="24">
        <v>30.463576158940402</v>
      </c>
      <c r="AK494" s="24">
        <v>0.99337748344370902</v>
      </c>
      <c r="AL494" s="24">
        <v>1.32450331125828</v>
      </c>
      <c r="AQ494" s="24">
        <v>1.32450331125828</v>
      </c>
      <c r="AT494" s="24">
        <v>10.9271523178808</v>
      </c>
      <c r="AV494" s="24">
        <v>5.6291390728476802</v>
      </c>
      <c r="BB494" s="24">
        <v>23.841059602649</v>
      </c>
      <c r="BH494" s="24">
        <v>21.523178807946998</v>
      </c>
      <c r="BM494" s="24">
        <v>0.33112582781457001</v>
      </c>
      <c r="BP494" s="24">
        <v>0.33112582781457001</v>
      </c>
    </row>
    <row r="495" spans="1:68" x14ac:dyDescent="0.2">
      <c r="A495" s="24" t="s">
        <v>658</v>
      </c>
      <c r="B495" s="24">
        <v>5.09</v>
      </c>
      <c r="C495" s="24">
        <v>60.52</v>
      </c>
      <c r="D495" s="24" t="s">
        <v>165</v>
      </c>
      <c r="E495" s="24">
        <f t="shared" si="7"/>
        <v>100.00000000000001</v>
      </c>
      <c r="V495" s="24">
        <v>1.71428571428571</v>
      </c>
      <c r="AA495" s="24">
        <v>56.571428571428598</v>
      </c>
      <c r="AL495" s="24">
        <v>0.57142857142857095</v>
      </c>
      <c r="AQ495" s="24">
        <v>1.71428571428571</v>
      </c>
      <c r="AT495" s="24">
        <v>13.714285714285699</v>
      </c>
      <c r="BB495" s="24">
        <v>4.5714285714285703</v>
      </c>
      <c r="BH495" s="24">
        <v>12.571428571428601</v>
      </c>
      <c r="BJ495" s="24">
        <v>8.5714285714285694</v>
      </c>
    </row>
    <row r="496" spans="1:68" x14ac:dyDescent="0.2">
      <c r="A496" s="24" t="s">
        <v>659</v>
      </c>
      <c r="B496" s="24">
        <v>5</v>
      </c>
      <c r="C496" s="24">
        <v>61</v>
      </c>
      <c r="D496" s="24" t="s">
        <v>165</v>
      </c>
      <c r="E496" s="24">
        <f t="shared" si="7"/>
        <v>100.00000000000006</v>
      </c>
      <c r="G496" s="24">
        <v>0.95693779904306209</v>
      </c>
      <c r="AA496" s="24">
        <v>43.540669856459303</v>
      </c>
      <c r="AK496" s="24">
        <v>0.47846889952153104</v>
      </c>
      <c r="AL496" s="24">
        <v>3.3492822966507196</v>
      </c>
      <c r="AT496" s="24">
        <v>10.047846889952201</v>
      </c>
      <c r="AV496" s="24">
        <v>5.7416267942583703</v>
      </c>
      <c r="BB496" s="24">
        <v>16.267942583732101</v>
      </c>
      <c r="BH496" s="24">
        <v>17.224880382775101</v>
      </c>
      <c r="BJ496" s="24">
        <v>2.39234449760766</v>
      </c>
    </row>
    <row r="497" spans="1:68" x14ac:dyDescent="0.2">
      <c r="A497" s="24" t="s">
        <v>660</v>
      </c>
      <c r="B497" s="24">
        <v>5.21</v>
      </c>
      <c r="C497" s="24">
        <v>61.16</v>
      </c>
      <c r="D497" s="24" t="s">
        <v>165</v>
      </c>
      <c r="E497" s="24">
        <f t="shared" si="7"/>
        <v>99.999999999999915</v>
      </c>
      <c r="V497" s="24">
        <v>0.8982035928143709</v>
      </c>
      <c r="AA497" s="24">
        <v>67.065868263472993</v>
      </c>
      <c r="AK497" s="24">
        <v>1.79640718562874</v>
      </c>
      <c r="AL497" s="24">
        <v>4.4910179640718599</v>
      </c>
      <c r="AQ497" s="24">
        <v>0.59880239520958101</v>
      </c>
      <c r="AT497" s="24">
        <v>8.0838323353293404</v>
      </c>
      <c r="AV497" s="24">
        <v>7.1856287425149699</v>
      </c>
      <c r="BB497" s="24">
        <v>2.9940119760478998</v>
      </c>
      <c r="BH497" s="24">
        <v>5.9880239520958103</v>
      </c>
      <c r="BJ497" s="24">
        <v>0.8982035928143709</v>
      </c>
    </row>
    <row r="498" spans="1:68" x14ac:dyDescent="0.2">
      <c r="A498" s="24" t="s">
        <v>661</v>
      </c>
      <c r="B498" s="24">
        <v>5.0599999999999996</v>
      </c>
      <c r="C498" s="24">
        <v>61.41</v>
      </c>
      <c r="D498" s="24" t="s">
        <v>165</v>
      </c>
      <c r="E498" s="24">
        <f t="shared" si="7"/>
        <v>99.999999999999986</v>
      </c>
      <c r="H498" s="24">
        <v>0.26041666666666702</v>
      </c>
      <c r="X498" s="24">
        <v>0.52083333333333304</v>
      </c>
      <c r="AA498" s="24">
        <v>48.1770833333333</v>
      </c>
      <c r="AK498" s="24">
        <v>1.5625</v>
      </c>
      <c r="AL498" s="24">
        <v>5.2083333333333304</v>
      </c>
      <c r="AP498" s="24">
        <v>0.26041666666666702</v>
      </c>
      <c r="AQ498" s="24">
        <v>0.26041666666666702</v>
      </c>
      <c r="AT498" s="24">
        <v>3.125</v>
      </c>
      <c r="AV498" s="24">
        <v>15.1041666666667</v>
      </c>
      <c r="BB498" s="24">
        <v>6.7708333333333304</v>
      </c>
      <c r="BH498" s="24">
        <v>7.8125</v>
      </c>
      <c r="BJ498" s="24">
        <v>10.9375</v>
      </c>
    </row>
    <row r="499" spans="1:68" x14ac:dyDescent="0.2">
      <c r="A499" s="24" t="s">
        <v>662</v>
      </c>
      <c r="B499" s="24">
        <v>5.17</v>
      </c>
      <c r="C499" s="24">
        <v>61.73</v>
      </c>
      <c r="D499" s="24" t="s">
        <v>165</v>
      </c>
      <c r="E499" s="24">
        <f t="shared" si="7"/>
        <v>100.00000000000003</v>
      </c>
      <c r="G499" s="24">
        <v>0.30211480362537801</v>
      </c>
      <c r="AA499" s="24">
        <v>31.722054380664702</v>
      </c>
      <c r="AH499" s="24">
        <v>1.8126888217522701</v>
      </c>
      <c r="AK499" s="24">
        <v>0.60422960725075492</v>
      </c>
      <c r="AL499" s="24">
        <v>3.92749244712991</v>
      </c>
      <c r="AP499" s="24">
        <v>0.60422960725075492</v>
      </c>
      <c r="AT499" s="24">
        <v>7.5528700906344399</v>
      </c>
      <c r="AV499" s="24">
        <v>17.5226586102719</v>
      </c>
      <c r="BB499" s="24">
        <v>3.92749244712991</v>
      </c>
      <c r="BH499" s="24">
        <v>11.782477341389701</v>
      </c>
      <c r="BJ499" s="24">
        <v>20.241691842900302</v>
      </c>
    </row>
    <row r="500" spans="1:68" x14ac:dyDescent="0.2">
      <c r="A500" s="24" t="s">
        <v>663</v>
      </c>
      <c r="B500" s="24">
        <v>5.15</v>
      </c>
      <c r="C500" s="24">
        <v>61.84</v>
      </c>
      <c r="D500" s="24" t="s">
        <v>165</v>
      </c>
      <c r="E500" s="24">
        <f t="shared" si="7"/>
        <v>99.999999999999943</v>
      </c>
      <c r="V500" s="24">
        <v>0.418410041841004</v>
      </c>
      <c r="AA500" s="24">
        <v>38.493723849372401</v>
      </c>
      <c r="AH500" s="24">
        <v>0.418410041841004</v>
      </c>
      <c r="AK500" s="24">
        <v>0.418410041841004</v>
      </c>
      <c r="AL500" s="24">
        <v>4.6025104602510503</v>
      </c>
      <c r="AT500" s="24">
        <v>5.02092050209205</v>
      </c>
      <c r="AV500" s="24">
        <v>15.0627615062761</v>
      </c>
      <c r="BB500" s="24">
        <v>12.5523012552301</v>
      </c>
      <c r="BH500" s="24">
        <v>21.338912133891199</v>
      </c>
      <c r="BJ500" s="24">
        <v>1.6736401673640198</v>
      </c>
    </row>
    <row r="501" spans="1:68" x14ac:dyDescent="0.2">
      <c r="A501" s="24" t="s">
        <v>664</v>
      </c>
      <c r="B501" s="24">
        <v>5.41</v>
      </c>
      <c r="C501" s="24">
        <v>62.02</v>
      </c>
      <c r="D501" s="24" t="s">
        <v>165</v>
      </c>
      <c r="E501" s="24">
        <f t="shared" si="7"/>
        <v>100.00000000000006</v>
      </c>
      <c r="H501" s="24">
        <v>1.9607843137254899</v>
      </c>
      <c r="V501" s="24">
        <v>0.98039215686274495</v>
      </c>
      <c r="AA501" s="24">
        <v>29.411764705882398</v>
      </c>
      <c r="AK501" s="24">
        <v>0.98039215686274495</v>
      </c>
      <c r="AL501" s="24">
        <v>5.8823529411764701</v>
      </c>
      <c r="AT501" s="24">
        <v>16.6666666666667</v>
      </c>
      <c r="AV501" s="24">
        <v>8.8235294117647101</v>
      </c>
      <c r="BB501" s="24">
        <v>26.470588235294098</v>
      </c>
      <c r="BH501" s="24">
        <v>8.8235294117647101</v>
      </c>
    </row>
    <row r="502" spans="1:68" x14ac:dyDescent="0.2">
      <c r="A502" s="24" t="s">
        <v>665</v>
      </c>
      <c r="B502" s="24">
        <v>6.15</v>
      </c>
      <c r="C502" s="24">
        <v>62.46</v>
      </c>
      <c r="D502" s="24" t="s">
        <v>165</v>
      </c>
      <c r="E502" s="24">
        <f t="shared" si="7"/>
        <v>100.00000000000007</v>
      </c>
      <c r="H502" s="24">
        <v>1.9230769230769202</v>
      </c>
      <c r="AA502" s="24">
        <v>58.653846153846203</v>
      </c>
      <c r="AK502" s="24">
        <v>3.8461538461538503</v>
      </c>
      <c r="AL502" s="24">
        <v>0.96153846153846101</v>
      </c>
      <c r="AT502" s="24">
        <v>10.5769230769231</v>
      </c>
      <c r="AV502" s="24">
        <v>8.6538461538461497</v>
      </c>
      <c r="BB502" s="24">
        <v>5.7692307692307701</v>
      </c>
      <c r="BE502" s="24">
        <v>0.96153846153846101</v>
      </c>
      <c r="BH502" s="24">
        <v>8.6538461538461497</v>
      </c>
    </row>
    <row r="503" spans="1:68" x14ac:dyDescent="0.2">
      <c r="A503" s="24" t="s">
        <v>666</v>
      </c>
      <c r="B503" s="24">
        <v>6.6</v>
      </c>
      <c r="C503" s="24">
        <v>62.6</v>
      </c>
      <c r="D503" s="24" t="s">
        <v>165</v>
      </c>
      <c r="E503" s="24">
        <f t="shared" si="7"/>
        <v>99.999999999999986</v>
      </c>
      <c r="V503" s="24">
        <v>0.82304526748971196</v>
      </c>
      <c r="AA503" s="24">
        <v>62.551440329218096</v>
      </c>
      <c r="AK503" s="24">
        <v>4.1152263374485596</v>
      </c>
      <c r="AL503" s="24">
        <v>1.6460905349794199</v>
      </c>
      <c r="AT503" s="24">
        <v>6.9958847736625502</v>
      </c>
      <c r="AV503" s="24">
        <v>8.2304526748971192</v>
      </c>
      <c r="BB503" s="24">
        <v>7.4074074074074101</v>
      </c>
      <c r="BH503" s="24">
        <v>5.3497942386831294</v>
      </c>
      <c r="BJ503" s="24">
        <v>2.8806584362139902</v>
      </c>
    </row>
    <row r="504" spans="1:68" x14ac:dyDescent="0.2">
      <c r="A504" s="24" t="s">
        <v>667</v>
      </c>
      <c r="B504" s="24">
        <v>7.1</v>
      </c>
      <c r="C504" s="24">
        <v>62.84</v>
      </c>
      <c r="D504" s="24" t="s">
        <v>165</v>
      </c>
      <c r="E504" s="24">
        <f t="shared" si="7"/>
        <v>99.999999999999986</v>
      </c>
      <c r="H504" s="24">
        <v>0.32467532467532501</v>
      </c>
      <c r="AA504" s="24">
        <v>69.805194805194802</v>
      </c>
      <c r="AK504" s="24">
        <v>3.8961038961039001</v>
      </c>
      <c r="AL504" s="24">
        <v>2.2727272727272703</v>
      </c>
      <c r="AQ504" s="24">
        <v>0.32467532467532501</v>
      </c>
      <c r="AT504" s="24">
        <v>7.1428571428571406</v>
      </c>
      <c r="AV504" s="24">
        <v>5.5194805194805197</v>
      </c>
      <c r="BB504" s="24">
        <v>2.2727272727272703</v>
      </c>
      <c r="BH504" s="24">
        <v>6.8181818181818201</v>
      </c>
      <c r="BJ504" s="24">
        <v>1.62337662337662</v>
      </c>
    </row>
    <row r="505" spans="1:68" x14ac:dyDescent="0.2">
      <c r="A505" s="24" t="s">
        <v>668</v>
      </c>
      <c r="B505" s="24">
        <v>7.72</v>
      </c>
      <c r="C505" s="24">
        <v>63.1</v>
      </c>
      <c r="D505" s="24" t="s">
        <v>165</v>
      </c>
      <c r="E505" s="24">
        <f t="shared" si="7"/>
        <v>100.00000000000003</v>
      </c>
      <c r="H505" s="24">
        <v>0.62893081761006298</v>
      </c>
      <c r="AA505" s="24">
        <v>53.459119496855308</v>
      </c>
      <c r="AK505" s="24">
        <v>4.4025157232704402</v>
      </c>
      <c r="AL505" s="24">
        <v>5.0314465408805003</v>
      </c>
      <c r="AP505" s="24">
        <v>0.62893081761006298</v>
      </c>
      <c r="AQ505" s="24">
        <v>0.62893081761006298</v>
      </c>
      <c r="AT505" s="24">
        <v>6.9182389937106903</v>
      </c>
      <c r="AV505" s="24">
        <v>5.6603773584905701</v>
      </c>
      <c r="BB505" s="24">
        <v>10.6918238993711</v>
      </c>
      <c r="BH505" s="24">
        <v>10.6918238993711</v>
      </c>
      <c r="BJ505" s="24">
        <v>1.2578616352201299</v>
      </c>
    </row>
    <row r="506" spans="1:68" x14ac:dyDescent="0.2">
      <c r="A506" s="24" t="s">
        <v>669</v>
      </c>
      <c r="B506" s="24">
        <v>9.16</v>
      </c>
      <c r="C506" s="24">
        <v>63.48</v>
      </c>
      <c r="D506" s="24" t="s">
        <v>165</v>
      </c>
      <c r="E506" s="24">
        <f t="shared" si="7"/>
        <v>99.999999999999972</v>
      </c>
      <c r="H506" s="24">
        <v>0.27548209366391202</v>
      </c>
      <c r="AA506" s="24">
        <v>70.24793388429751</v>
      </c>
      <c r="AK506" s="24">
        <v>2.4793388429752099</v>
      </c>
      <c r="AL506" s="24">
        <v>3.3057851239669396</v>
      </c>
      <c r="AT506" s="24">
        <v>7.7134986225895306</v>
      </c>
      <c r="AV506" s="24">
        <v>4.4077134986225897</v>
      </c>
      <c r="BB506" s="24">
        <v>5.2341597796143198</v>
      </c>
      <c r="BH506" s="24">
        <v>4.1322314049586799</v>
      </c>
      <c r="BJ506" s="24">
        <v>2.2038567493113002</v>
      </c>
    </row>
    <row r="507" spans="1:68" x14ac:dyDescent="0.2">
      <c r="A507" s="24" t="s">
        <v>670</v>
      </c>
      <c r="B507" s="24">
        <v>-73.239999999999995</v>
      </c>
      <c r="C507" s="24">
        <v>38.4</v>
      </c>
      <c r="D507" s="24" t="s">
        <v>165</v>
      </c>
      <c r="E507" s="24">
        <f t="shared" si="7"/>
        <v>99.999999999999943</v>
      </c>
      <c r="H507" s="24">
        <v>1.4970059880239499</v>
      </c>
      <c r="K507" s="24">
        <v>0.29940119760479</v>
      </c>
      <c r="N507" s="24">
        <v>2.0958083832335301</v>
      </c>
      <c r="O507" s="24">
        <v>0.8982035928143709</v>
      </c>
      <c r="P507" s="24">
        <v>0.29940119760479</v>
      </c>
      <c r="Q507" s="24">
        <v>0.59880239520958101</v>
      </c>
      <c r="V507" s="24">
        <v>0.59880239520958101</v>
      </c>
      <c r="X507" s="24">
        <v>13.473053892215599</v>
      </c>
      <c r="AA507" s="24">
        <v>39.820359281437099</v>
      </c>
      <c r="AB507" s="24">
        <v>0.8982035928143709</v>
      </c>
      <c r="AG507" s="24">
        <v>0.29940119760479</v>
      </c>
      <c r="AJ507" s="24">
        <v>2.39520958083832</v>
      </c>
      <c r="AK507" s="24">
        <v>1.19760479041916</v>
      </c>
      <c r="AL507" s="24">
        <v>2.9940119760478998</v>
      </c>
      <c r="AN507" s="24">
        <v>0.59880239520958101</v>
      </c>
      <c r="AO507" s="24">
        <v>1.79640718562874</v>
      </c>
      <c r="AQ507" s="24">
        <v>0.59880239520958101</v>
      </c>
      <c r="AT507" s="24">
        <v>0.8982035928143709</v>
      </c>
      <c r="AV507" s="24">
        <v>24.550898203592801</v>
      </c>
      <c r="BB507" s="24">
        <v>2.9940119760478998</v>
      </c>
      <c r="BH507" s="24">
        <v>0.8982035928143709</v>
      </c>
      <c r="BP507" s="24">
        <v>0.29940119760479</v>
      </c>
    </row>
    <row r="508" spans="1:68" x14ac:dyDescent="0.2">
      <c r="A508" s="24" t="s">
        <v>671</v>
      </c>
      <c r="B508" s="24">
        <v>-72.709999999999994</v>
      </c>
      <c r="C508" s="24">
        <v>38.86</v>
      </c>
      <c r="D508" s="24" t="s">
        <v>165</v>
      </c>
      <c r="E508" s="24">
        <f t="shared" si="7"/>
        <v>100.00000000000001</v>
      </c>
      <c r="H508" s="24">
        <v>0.83798882681564213</v>
      </c>
      <c r="O508" s="24">
        <v>0.27932960893854697</v>
      </c>
      <c r="V508" s="24">
        <v>0.27932960893854697</v>
      </c>
      <c r="X508" s="24">
        <v>18.156424581005602</v>
      </c>
      <c r="AA508" s="24">
        <v>40.782122905027897</v>
      </c>
      <c r="AB508" s="24">
        <v>0.83798882681564213</v>
      </c>
      <c r="AJ508" s="24">
        <v>1.1173184357541899</v>
      </c>
      <c r="AK508" s="24">
        <v>1.3966480446927401</v>
      </c>
      <c r="AL508" s="24">
        <v>2.5139664804469302</v>
      </c>
      <c r="AM508" s="24">
        <v>1.3966480446927401</v>
      </c>
      <c r="AO508" s="24">
        <v>0.27932960893854697</v>
      </c>
      <c r="AQ508" s="24">
        <v>0.83798882681564213</v>
      </c>
      <c r="AT508" s="24">
        <v>1.6759776536312798</v>
      </c>
      <c r="AV508" s="24">
        <v>26.256983240223501</v>
      </c>
      <c r="BB508" s="24">
        <v>2.7932960893854699</v>
      </c>
      <c r="BH508" s="24">
        <v>0.55865921787709494</v>
      </c>
    </row>
    <row r="509" spans="1:68" x14ac:dyDescent="0.2">
      <c r="A509" s="24" t="s">
        <v>672</v>
      </c>
      <c r="B509" s="24">
        <v>-72.28</v>
      </c>
      <c r="C509" s="24">
        <v>39.22</v>
      </c>
      <c r="D509" s="24" t="s">
        <v>165</v>
      </c>
      <c r="E509" s="24">
        <f t="shared" si="7"/>
        <v>100.00000000000004</v>
      </c>
      <c r="G509" s="24">
        <v>0.23201856148491901</v>
      </c>
      <c r="H509" s="24">
        <v>6.9605568445475594</v>
      </c>
      <c r="M509" s="24">
        <v>0.23201856148491901</v>
      </c>
      <c r="N509" s="24">
        <v>0.23201856148491901</v>
      </c>
      <c r="V509" s="24">
        <v>0.46403712296983801</v>
      </c>
      <c r="X509" s="24">
        <v>0.23201856148491901</v>
      </c>
      <c r="AA509" s="24">
        <v>35.730858468677503</v>
      </c>
      <c r="AH509" s="24">
        <v>0.23201856148491901</v>
      </c>
      <c r="AJ509" s="24">
        <v>0.23201856148491901</v>
      </c>
      <c r="AK509" s="24">
        <v>4.4083526682134595</v>
      </c>
      <c r="AL509" s="24">
        <v>2.3201856148491897</v>
      </c>
      <c r="AM509" s="24">
        <v>0.23201856148491901</v>
      </c>
      <c r="AO509" s="24">
        <v>0.23201856148491901</v>
      </c>
      <c r="AQ509" s="24">
        <v>0.69605568445475607</v>
      </c>
      <c r="AT509" s="24">
        <v>0.92807424593967502</v>
      </c>
      <c r="AV509" s="24">
        <v>19.489559164733201</v>
      </c>
      <c r="AW509" s="24">
        <v>2.5522041763341101</v>
      </c>
      <c r="AX509" s="24">
        <v>5.1044083526682105</v>
      </c>
      <c r="BB509" s="24">
        <v>18.5614849187935</v>
      </c>
      <c r="BH509" s="24">
        <v>0.92807424593967502</v>
      </c>
    </row>
    <row r="510" spans="1:68" x14ac:dyDescent="0.2">
      <c r="A510" s="24" t="s">
        <v>673</v>
      </c>
      <c r="B510" s="24">
        <v>-72.3</v>
      </c>
      <c r="C510" s="24">
        <v>39.26</v>
      </c>
      <c r="D510" s="24" t="s">
        <v>165</v>
      </c>
      <c r="E510" s="24">
        <f t="shared" si="7"/>
        <v>99.999999999999972</v>
      </c>
      <c r="H510" s="24">
        <v>0.34722222222222199</v>
      </c>
      <c r="N510" s="24">
        <v>1.0416666666666701</v>
      </c>
      <c r="P510" s="24">
        <v>1.3888888888888899</v>
      </c>
      <c r="V510" s="24">
        <v>0.69444444444444398</v>
      </c>
      <c r="X510" s="24">
        <v>6.9444444444444402</v>
      </c>
      <c r="AA510" s="24">
        <v>18.75</v>
      </c>
      <c r="AG510" s="24">
        <v>0.34722222222222199</v>
      </c>
      <c r="AJ510" s="24">
        <v>2.0833333333333299</v>
      </c>
      <c r="AK510" s="24">
        <v>1.0416666666666701</v>
      </c>
      <c r="AL510" s="24">
        <v>1.0416666666666701</v>
      </c>
      <c r="AO510" s="24">
        <v>1.3888888888888899</v>
      </c>
      <c r="AQ510" s="24">
        <v>2.0833333333333299</v>
      </c>
      <c r="AT510" s="24">
        <v>1.3888888888888899</v>
      </c>
      <c r="AV510" s="24">
        <v>22.2222222222222</v>
      </c>
      <c r="AX510" s="24">
        <v>6.9444444444444402</v>
      </c>
      <c r="BB510" s="24">
        <v>29.861111111111097</v>
      </c>
      <c r="BH510" s="24">
        <v>2.4305555555555598</v>
      </c>
    </row>
    <row r="511" spans="1:68" x14ac:dyDescent="0.2">
      <c r="A511" s="24" t="s">
        <v>674</v>
      </c>
      <c r="B511" s="24">
        <v>-72.42</v>
      </c>
      <c r="C511" s="24">
        <v>39.29</v>
      </c>
      <c r="D511" s="24" t="s">
        <v>165</v>
      </c>
      <c r="E511" s="24">
        <f t="shared" si="7"/>
        <v>99.999999999999957</v>
      </c>
      <c r="G511" s="24">
        <v>0.334448160535117</v>
      </c>
      <c r="O511" s="24">
        <v>0.334448160535117</v>
      </c>
      <c r="X511" s="24">
        <v>3.6789297658862901</v>
      </c>
      <c r="AA511" s="24">
        <v>24.080267558528398</v>
      </c>
      <c r="AH511" s="24">
        <v>0.334448160535117</v>
      </c>
      <c r="AJ511" s="24">
        <v>1.0033444816053501</v>
      </c>
      <c r="AK511" s="24">
        <v>0.334448160535117</v>
      </c>
      <c r="AL511" s="24">
        <v>5.0167224080267605</v>
      </c>
      <c r="AM511" s="24">
        <v>1.33779264214047</v>
      </c>
      <c r="AO511" s="24">
        <v>1.6722408026755899</v>
      </c>
      <c r="AQ511" s="24">
        <v>2.67558528428094</v>
      </c>
      <c r="AT511" s="24">
        <v>2.3411371237458201</v>
      </c>
      <c r="AV511" s="24">
        <v>22.408026755852799</v>
      </c>
      <c r="AW511" s="24">
        <v>0.334448160535117</v>
      </c>
      <c r="AX511" s="24">
        <v>1.33779264214047</v>
      </c>
      <c r="AY511" s="24">
        <v>0.668896321070234</v>
      </c>
      <c r="BB511" s="24">
        <v>25.418060200668901</v>
      </c>
      <c r="BF511" s="24">
        <v>0.334448160535117</v>
      </c>
      <c r="BH511" s="24">
        <v>5.6856187290969897</v>
      </c>
      <c r="BJ511" s="24">
        <v>0.668896321070234</v>
      </c>
    </row>
    <row r="512" spans="1:68" x14ac:dyDescent="0.2">
      <c r="A512" s="24" t="s">
        <v>675</v>
      </c>
      <c r="B512" s="24">
        <v>-55.83</v>
      </c>
      <c r="C512" s="24">
        <v>43.07</v>
      </c>
      <c r="D512" s="24" t="s">
        <v>165</v>
      </c>
      <c r="E512" s="24">
        <f t="shared" si="7"/>
        <v>100.00000000000011</v>
      </c>
      <c r="H512" s="24">
        <v>11.0119047619048</v>
      </c>
      <c r="K512" s="24">
        <v>0.89285714285714302</v>
      </c>
      <c r="O512" s="24">
        <v>2.9761904761904798</v>
      </c>
      <c r="P512" s="24">
        <v>1.4880952380952399</v>
      </c>
      <c r="X512" s="24">
        <v>2.6785714285714297</v>
      </c>
      <c r="AA512" s="24">
        <v>62.202380952380999</v>
      </c>
      <c r="AK512" s="24">
        <v>5.6547619047619104</v>
      </c>
      <c r="AL512" s="24">
        <v>2.38095238095238</v>
      </c>
      <c r="AT512" s="24">
        <v>0.59523809523809501</v>
      </c>
      <c r="AV512" s="24">
        <v>6.5476190476190492</v>
      </c>
      <c r="AW512" s="24">
        <v>0.59523809523809501</v>
      </c>
      <c r="BB512" s="24">
        <v>2.0833333333333299</v>
      </c>
      <c r="BH512" s="24">
        <v>0.59523809523809501</v>
      </c>
      <c r="BP512" s="24">
        <v>0.297619047619048</v>
      </c>
    </row>
    <row r="513" spans="1:62" x14ac:dyDescent="0.2">
      <c r="A513" s="24" t="s">
        <v>676</v>
      </c>
      <c r="B513" s="24">
        <v>-54.87</v>
      </c>
      <c r="C513" s="24">
        <v>43.48</v>
      </c>
      <c r="D513" s="24" t="s">
        <v>165</v>
      </c>
      <c r="E513" s="24">
        <f t="shared" si="7"/>
        <v>100.00000000000003</v>
      </c>
      <c r="H513" s="24">
        <v>6.1994609164420504</v>
      </c>
      <c r="M513" s="24">
        <v>0.539083557951482</v>
      </c>
      <c r="O513" s="24">
        <v>0.269541778975741</v>
      </c>
      <c r="P513" s="24">
        <v>0.269541778975741</v>
      </c>
      <c r="X513" s="24">
        <v>4.5822102425875997</v>
      </c>
      <c r="AA513" s="24">
        <v>63.881401617250695</v>
      </c>
      <c r="AB513" s="24">
        <v>0.539083557951482</v>
      </c>
      <c r="AG513" s="24">
        <v>0.269541778975741</v>
      </c>
      <c r="AJ513" s="24">
        <v>0.269541778975741</v>
      </c>
      <c r="AK513" s="24">
        <v>5.3908355795148202</v>
      </c>
      <c r="AL513" s="24">
        <v>0.80862533692722405</v>
      </c>
      <c r="AM513" s="24">
        <v>0.269541778975741</v>
      </c>
      <c r="AO513" s="24">
        <v>0.269541778975741</v>
      </c>
      <c r="AQ513" s="24">
        <v>0.539083557951482</v>
      </c>
      <c r="AT513" s="24">
        <v>0.269541778975741</v>
      </c>
      <c r="AV513" s="24">
        <v>15.3638814016173</v>
      </c>
      <c r="AW513" s="24">
        <v>0.269541778975741</v>
      </c>
    </row>
    <row r="514" spans="1:62" x14ac:dyDescent="0.2">
      <c r="A514" s="24" t="s">
        <v>677</v>
      </c>
      <c r="B514" s="24">
        <v>-55.52</v>
      </c>
      <c r="C514" s="24">
        <v>44.68</v>
      </c>
      <c r="D514" s="24" t="s">
        <v>165</v>
      </c>
      <c r="E514" s="24">
        <f t="shared" si="7"/>
        <v>100</v>
      </c>
      <c r="G514" s="24">
        <v>0.34965034965034997</v>
      </c>
      <c r="H514" s="24">
        <v>14.685314685314699</v>
      </c>
      <c r="M514" s="24">
        <v>0.46620046620046596</v>
      </c>
      <c r="O514" s="24">
        <v>0.116550116550117</v>
      </c>
      <c r="V514" s="24">
        <v>0.46620046620046596</v>
      </c>
      <c r="X514" s="24">
        <v>0.34965034965034997</v>
      </c>
      <c r="AA514" s="24">
        <v>59.440559440559397</v>
      </c>
      <c r="AB514" s="24">
        <v>0.23310023310023298</v>
      </c>
      <c r="AK514" s="24">
        <v>5.5944055944055897</v>
      </c>
      <c r="AL514" s="24">
        <v>0.23310023310023298</v>
      </c>
      <c r="AQ514" s="24">
        <v>0.34965034965034997</v>
      </c>
      <c r="AT514" s="24">
        <v>0.34965034965034997</v>
      </c>
      <c r="AV514" s="24">
        <v>14.4522144522145</v>
      </c>
      <c r="AW514" s="24">
        <v>0.23310023310023298</v>
      </c>
      <c r="BB514" s="24">
        <v>2.4475524475524502</v>
      </c>
      <c r="BH514" s="24">
        <v>0.23310023310023298</v>
      </c>
    </row>
    <row r="515" spans="1:62" x14ac:dyDescent="0.2">
      <c r="A515" s="24" t="s">
        <v>678</v>
      </c>
      <c r="B515" s="24">
        <v>-55.87</v>
      </c>
      <c r="C515" s="24">
        <v>44.5</v>
      </c>
      <c r="D515" s="24" t="s">
        <v>165</v>
      </c>
      <c r="E515" s="24">
        <f t="shared" ref="E515:E578" si="8">SUM(F515:CR515)</f>
        <v>100.00000000000004</v>
      </c>
      <c r="H515" s="24">
        <v>14.409221902017299</v>
      </c>
      <c r="Q515" s="24">
        <v>1.15273775216138</v>
      </c>
      <c r="V515" s="24">
        <v>0.28818443804034599</v>
      </c>
      <c r="AA515" s="24">
        <v>46.974063400576398</v>
      </c>
      <c r="AK515" s="24">
        <v>3.7463976945245001</v>
      </c>
      <c r="AL515" s="24">
        <v>2.3054755043227702</v>
      </c>
      <c r="AQ515" s="24">
        <v>0.28818443804034599</v>
      </c>
      <c r="AT515" s="24">
        <v>0.86455331412103809</v>
      </c>
      <c r="AV515" s="24">
        <v>19.596541786743501</v>
      </c>
      <c r="AW515" s="24">
        <v>1.44092219020173</v>
      </c>
      <c r="AX515" s="24">
        <v>2.0172910662824202</v>
      </c>
      <c r="BB515" s="24">
        <v>6.9164265129683002</v>
      </c>
    </row>
    <row r="516" spans="1:62" x14ac:dyDescent="0.2">
      <c r="A516" s="24" t="s">
        <v>679</v>
      </c>
      <c r="B516" s="24">
        <v>-56.61</v>
      </c>
      <c r="C516" s="24">
        <v>45.37</v>
      </c>
      <c r="D516" s="24" t="s">
        <v>165</v>
      </c>
      <c r="E516" s="24">
        <f t="shared" si="8"/>
        <v>99.999999999999915</v>
      </c>
      <c r="H516" s="24">
        <v>15.911730545876901</v>
      </c>
      <c r="M516" s="24">
        <v>0.58072009291521498</v>
      </c>
      <c r="Q516" s="24">
        <v>0.11614401858304299</v>
      </c>
      <c r="V516" s="24">
        <v>0.11614401858304299</v>
      </c>
      <c r="X516" s="24">
        <v>0.58072009291521498</v>
      </c>
      <c r="AA516" s="24">
        <v>47.967479674796699</v>
      </c>
      <c r="AB516" s="24">
        <v>0.348432055749129</v>
      </c>
      <c r="AJ516" s="24">
        <v>0.23228803716608598</v>
      </c>
      <c r="AK516" s="24">
        <v>4.9941927990708503</v>
      </c>
      <c r="AL516" s="24">
        <v>0.92915214866434392</v>
      </c>
      <c r="AM516" s="24">
        <v>0.11614401858304299</v>
      </c>
      <c r="AQ516" s="24">
        <v>0.11614401858304299</v>
      </c>
      <c r="AT516" s="24">
        <v>0.11614401858304299</v>
      </c>
      <c r="AV516" s="24">
        <v>12.1951219512195</v>
      </c>
      <c r="AW516" s="24">
        <v>0.58072009291521498</v>
      </c>
      <c r="AX516" s="24">
        <v>1.6260162601626</v>
      </c>
      <c r="AY516" s="24">
        <v>0.696864111498258</v>
      </c>
      <c r="BB516" s="24">
        <v>12.5435540069686</v>
      </c>
      <c r="BH516" s="24">
        <v>0.23228803716608598</v>
      </c>
    </row>
    <row r="517" spans="1:62" x14ac:dyDescent="0.2">
      <c r="A517" s="24" t="s">
        <v>680</v>
      </c>
      <c r="B517" s="24">
        <v>-57.64</v>
      </c>
      <c r="C517" s="24">
        <v>43.3</v>
      </c>
      <c r="D517" s="24" t="s">
        <v>165</v>
      </c>
      <c r="E517" s="24">
        <f t="shared" si="8"/>
        <v>99.999999999999986</v>
      </c>
      <c r="G517" s="24">
        <v>1.13421550094518</v>
      </c>
      <c r="H517" s="24">
        <v>10.018903591682399</v>
      </c>
      <c r="M517" s="24">
        <v>0.18903591682419701</v>
      </c>
      <c r="N517" s="24">
        <v>0.18903591682419701</v>
      </c>
      <c r="O517" s="24">
        <v>0.18903591682419701</v>
      </c>
      <c r="X517" s="24">
        <v>1.5122873345935699</v>
      </c>
      <c r="AA517" s="24">
        <v>56.143667296786397</v>
      </c>
      <c r="AK517" s="24">
        <v>3.9697542533081296</v>
      </c>
      <c r="AL517" s="24">
        <v>2.0793950850661598</v>
      </c>
      <c r="AQ517" s="24">
        <v>0.18903591682419701</v>
      </c>
      <c r="AT517" s="24">
        <v>0.56710775047258999</v>
      </c>
      <c r="AV517" s="24">
        <v>18.147448015122897</v>
      </c>
      <c r="AW517" s="24">
        <v>2.0793950850661598</v>
      </c>
      <c r="AX517" s="24">
        <v>1.3232514177693799</v>
      </c>
      <c r="BB517" s="24">
        <v>1.5122873345935699</v>
      </c>
      <c r="BH517" s="24">
        <v>0.75614366729678595</v>
      </c>
    </row>
    <row r="518" spans="1:62" x14ac:dyDescent="0.2">
      <c r="A518" s="24" t="s">
        <v>681</v>
      </c>
      <c r="B518" s="24">
        <v>-57.33</v>
      </c>
      <c r="C518" s="24">
        <v>43.31</v>
      </c>
      <c r="D518" s="24" t="s">
        <v>165</v>
      </c>
      <c r="E518" s="24">
        <f t="shared" si="8"/>
        <v>100.00000000000004</v>
      </c>
      <c r="G518" s="24">
        <v>0.31948881789137401</v>
      </c>
      <c r="H518" s="24">
        <v>7.1884984025559104</v>
      </c>
      <c r="N518" s="24">
        <v>0.15974440894568701</v>
      </c>
      <c r="P518" s="24">
        <v>0.15974440894568701</v>
      </c>
      <c r="V518" s="24">
        <v>0.15974440894568701</v>
      </c>
      <c r="X518" s="24">
        <v>1.7571884984025601</v>
      </c>
      <c r="AA518" s="24">
        <v>70.766773162939302</v>
      </c>
      <c r="AJ518" s="24">
        <v>0.47923322683706104</v>
      </c>
      <c r="AK518" s="24">
        <v>4.47284345047923</v>
      </c>
      <c r="AL518" s="24">
        <v>1.7571884984025601</v>
      </c>
      <c r="AT518" s="24">
        <v>1.2779552715655</v>
      </c>
      <c r="AV518" s="24">
        <v>11.341853035143799</v>
      </c>
      <c r="AW518" s="24">
        <v>0.15974440894568701</v>
      </c>
    </row>
    <row r="519" spans="1:62" x14ac:dyDescent="0.2">
      <c r="A519" s="24" t="s">
        <v>682</v>
      </c>
      <c r="B519" s="24">
        <v>-59.61</v>
      </c>
      <c r="C519" s="24">
        <v>42.46</v>
      </c>
      <c r="D519" s="24" t="s">
        <v>165</v>
      </c>
      <c r="E519" s="24">
        <f t="shared" si="8"/>
        <v>100.00000000000001</v>
      </c>
      <c r="G519" s="24">
        <v>0.677966101694915</v>
      </c>
      <c r="H519" s="24">
        <v>11.864406779661</v>
      </c>
      <c r="K519" s="24">
        <v>0.338983050847458</v>
      </c>
      <c r="M519" s="24">
        <v>0.338983050847458</v>
      </c>
      <c r="O519" s="24">
        <v>0.677966101694915</v>
      </c>
      <c r="P519" s="24">
        <v>2.0338983050847501</v>
      </c>
      <c r="Q519" s="24">
        <v>0.338983050847458</v>
      </c>
      <c r="X519" s="24">
        <v>3.3898305084745801</v>
      </c>
      <c r="AA519" s="24">
        <v>52.542372881355902</v>
      </c>
      <c r="AB519" s="24">
        <v>0.677966101694915</v>
      </c>
      <c r="AJ519" s="24">
        <v>0.338983050847458</v>
      </c>
      <c r="AK519" s="24">
        <v>5.7627118644067803</v>
      </c>
      <c r="AL519" s="24">
        <v>2.0338983050847501</v>
      </c>
      <c r="AO519" s="24">
        <v>0.338983050847458</v>
      </c>
      <c r="AT519" s="24">
        <v>1.6949152542372901</v>
      </c>
      <c r="AV519" s="24">
        <v>13.8983050847458</v>
      </c>
      <c r="AW519" s="24">
        <v>1.0169491525423699</v>
      </c>
      <c r="AX519" s="24">
        <v>0.677966101694915</v>
      </c>
      <c r="BB519" s="24">
        <v>1.35593220338983</v>
      </c>
    </row>
    <row r="520" spans="1:62" x14ac:dyDescent="0.2">
      <c r="A520" s="24" t="s">
        <v>683</v>
      </c>
      <c r="B520" s="24">
        <v>-59.99</v>
      </c>
      <c r="C520" s="24">
        <v>43.12</v>
      </c>
      <c r="D520" s="24" t="s">
        <v>165</v>
      </c>
      <c r="E520" s="24">
        <f t="shared" si="8"/>
        <v>100.00000000000006</v>
      </c>
      <c r="G520" s="24">
        <v>0.20161290322580599</v>
      </c>
      <c r="H520" s="24">
        <v>8.2661290322580605</v>
      </c>
      <c r="N520" s="24">
        <v>0.60483870967741904</v>
      </c>
      <c r="P520" s="24">
        <v>0.40322580645161299</v>
      </c>
      <c r="V520" s="24">
        <v>0.20161290322580599</v>
      </c>
      <c r="X520" s="24">
        <v>1.6129032258064497</v>
      </c>
      <c r="AA520" s="24">
        <v>62.701612903225808</v>
      </c>
      <c r="AJ520" s="24">
        <v>0.20161290322580599</v>
      </c>
      <c r="AK520" s="24">
        <v>4.0322580645161299</v>
      </c>
      <c r="AL520" s="24">
        <v>1.8145161290322602</v>
      </c>
      <c r="AT520" s="24">
        <v>0.60483870967741904</v>
      </c>
      <c r="AV520" s="24">
        <v>14.516129032258101</v>
      </c>
      <c r="AW520" s="24">
        <v>0.20161290322580599</v>
      </c>
      <c r="AX520" s="24">
        <v>1.4112903225806499</v>
      </c>
      <c r="BB520" s="24">
        <v>2.82258064516129</v>
      </c>
      <c r="BH520" s="24">
        <v>0.40322580645161299</v>
      </c>
    </row>
    <row r="521" spans="1:62" x14ac:dyDescent="0.2">
      <c r="A521" s="24" t="s">
        <v>684</v>
      </c>
      <c r="B521" s="24">
        <v>-60</v>
      </c>
      <c r="C521" s="24">
        <v>43.41</v>
      </c>
      <c r="D521" s="24" t="s">
        <v>165</v>
      </c>
      <c r="E521" s="24">
        <f t="shared" si="8"/>
        <v>100.00000000000003</v>
      </c>
      <c r="H521" s="24">
        <v>8.4848484848484809</v>
      </c>
      <c r="N521" s="24">
        <v>0.90909090909090895</v>
      </c>
      <c r="V521" s="24">
        <v>0.90909090909090895</v>
      </c>
      <c r="X521" s="24">
        <v>0.60606060606060597</v>
      </c>
      <c r="AA521" s="24">
        <v>45.151515151515198</v>
      </c>
      <c r="AH521" s="24">
        <v>0.30303030303030298</v>
      </c>
      <c r="AK521" s="24">
        <v>1.2121212121212099</v>
      </c>
      <c r="AL521" s="24">
        <v>6.6666666666666696</v>
      </c>
      <c r="AO521" s="24">
        <v>0.30303030303030298</v>
      </c>
      <c r="AQ521" s="24">
        <v>0.30303030303030298</v>
      </c>
      <c r="AT521" s="24">
        <v>1.8181818181818201</v>
      </c>
      <c r="AV521" s="24">
        <v>11.818181818181801</v>
      </c>
      <c r="AX521" s="24">
        <v>9.696969696969699</v>
      </c>
      <c r="AY521" s="24">
        <v>0.30303030303030298</v>
      </c>
      <c r="BB521" s="24">
        <v>9.696969696969699</v>
      </c>
      <c r="BH521" s="24">
        <v>1.8181818181818201</v>
      </c>
    </row>
    <row r="522" spans="1:62" x14ac:dyDescent="0.2">
      <c r="A522" s="24" t="s">
        <v>685</v>
      </c>
      <c r="B522" s="24">
        <v>-62.16</v>
      </c>
      <c r="C522" s="24">
        <v>43.05</v>
      </c>
      <c r="D522" s="24" t="s">
        <v>165</v>
      </c>
      <c r="E522" s="24">
        <f t="shared" si="8"/>
        <v>99.999999999999943</v>
      </c>
      <c r="G522" s="24">
        <v>0.24038461538461503</v>
      </c>
      <c r="H522" s="24">
        <v>9.1346153846153904</v>
      </c>
      <c r="K522" s="24">
        <v>0.24038461538461503</v>
      </c>
      <c r="X522" s="24">
        <v>2.4038461538461502</v>
      </c>
      <c r="AA522" s="24">
        <v>51.923076923076906</v>
      </c>
      <c r="AB522" s="24">
        <v>0.480769230769231</v>
      </c>
      <c r="AJ522" s="24">
        <v>0.24038461538461503</v>
      </c>
      <c r="AK522" s="24">
        <v>2.1634615384615401</v>
      </c>
      <c r="AL522" s="24">
        <v>5.0480769230769198</v>
      </c>
      <c r="AQ522" s="24">
        <v>0.480769230769231</v>
      </c>
      <c r="AT522" s="24">
        <v>0.24038461538461503</v>
      </c>
      <c r="AV522" s="24">
        <v>22.355769230769202</v>
      </c>
      <c r="AX522" s="24">
        <v>0.72115384615384603</v>
      </c>
      <c r="BB522" s="24">
        <v>4.3269230769230802</v>
      </c>
    </row>
    <row r="523" spans="1:62" x14ac:dyDescent="0.2">
      <c r="A523" s="24" t="s">
        <v>686</v>
      </c>
      <c r="B523" s="24">
        <v>-61.82</v>
      </c>
      <c r="C523" s="24">
        <v>43.53</v>
      </c>
      <c r="D523" s="24" t="s">
        <v>165</v>
      </c>
      <c r="E523" s="24">
        <f t="shared" si="8"/>
        <v>100.00000000000003</v>
      </c>
      <c r="H523" s="24">
        <v>6.9908814589665695</v>
      </c>
      <c r="N523" s="24">
        <v>13.9817629179331</v>
      </c>
      <c r="P523" s="24">
        <v>1.8237082066869299</v>
      </c>
      <c r="Q523" s="24">
        <v>1.8237082066869299</v>
      </c>
      <c r="X523" s="24">
        <v>4.2553191489361701</v>
      </c>
      <c r="AA523" s="24">
        <v>34.650455927051702</v>
      </c>
      <c r="AB523" s="24">
        <v>0.303951367781155</v>
      </c>
      <c r="AJ523" s="24">
        <v>0.303951367781155</v>
      </c>
      <c r="AK523" s="24">
        <v>3.0395136778115499</v>
      </c>
      <c r="AL523" s="24">
        <v>5.1671732522796399</v>
      </c>
      <c r="AQ523" s="24">
        <v>0.91185410334346495</v>
      </c>
      <c r="AV523" s="24">
        <v>9.7264437689969601</v>
      </c>
      <c r="AX523" s="24">
        <v>1.8237082066869299</v>
      </c>
      <c r="BB523" s="24">
        <v>13.677811550152001</v>
      </c>
      <c r="BH523" s="24">
        <v>1.5197568389057801</v>
      </c>
    </row>
    <row r="524" spans="1:62" x14ac:dyDescent="0.2">
      <c r="A524" s="24" t="s">
        <v>687</v>
      </c>
      <c r="B524" s="24">
        <v>-63.54</v>
      </c>
      <c r="C524" s="24">
        <v>43.18</v>
      </c>
      <c r="D524" s="24" t="s">
        <v>165</v>
      </c>
      <c r="E524" s="24">
        <f t="shared" si="8"/>
        <v>100.00000000000003</v>
      </c>
      <c r="H524" s="24">
        <v>6</v>
      </c>
      <c r="K524" s="24">
        <v>0.33333333333333298</v>
      </c>
      <c r="N524" s="24">
        <v>1.3333333333333299</v>
      </c>
      <c r="X524" s="24">
        <v>4.6666666666666696</v>
      </c>
      <c r="AA524" s="24">
        <v>34.6666666666667</v>
      </c>
      <c r="AK524" s="24">
        <v>0.33333333333333298</v>
      </c>
      <c r="AL524" s="24">
        <v>3.3333333333333299</v>
      </c>
      <c r="AQ524" s="24">
        <v>3.3333333333333299</v>
      </c>
      <c r="AT524" s="24">
        <v>1</v>
      </c>
      <c r="AV524" s="24">
        <v>8.6666666666666696</v>
      </c>
      <c r="AX524" s="24">
        <v>3.3333333333333299</v>
      </c>
      <c r="BB524" s="24">
        <v>32</v>
      </c>
      <c r="BH524" s="24">
        <v>1</v>
      </c>
    </row>
    <row r="525" spans="1:62" x14ac:dyDescent="0.2">
      <c r="A525" s="24" t="s">
        <v>688</v>
      </c>
      <c r="B525" s="24">
        <v>-61.74</v>
      </c>
      <c r="C525" s="24">
        <v>42.89</v>
      </c>
      <c r="D525" s="24" t="s">
        <v>165</v>
      </c>
      <c r="E525" s="24">
        <f t="shared" si="8"/>
        <v>99.999999999999915</v>
      </c>
      <c r="H525" s="24">
        <v>6.7961165048543704</v>
      </c>
      <c r="N525" s="24">
        <v>0.64724919093851097</v>
      </c>
      <c r="V525" s="24">
        <v>0.32362459546925598</v>
      </c>
      <c r="X525" s="24">
        <v>2.2653721682847903</v>
      </c>
      <c r="AA525" s="24">
        <v>58.252427184466001</v>
      </c>
      <c r="AH525" s="24">
        <v>0.64724919093851097</v>
      </c>
      <c r="AJ525" s="24">
        <v>0.64724919093851097</v>
      </c>
      <c r="AK525" s="24">
        <v>1.94174757281553</v>
      </c>
      <c r="AL525" s="24">
        <v>3.55987055016181</v>
      </c>
      <c r="AM525" s="24">
        <v>0.64724919093851097</v>
      </c>
      <c r="AO525" s="24">
        <v>0.97087378640776689</v>
      </c>
      <c r="AQ525" s="24">
        <v>0.64724919093851097</v>
      </c>
      <c r="AT525" s="24">
        <v>1.61812297734628</v>
      </c>
      <c r="AV525" s="24">
        <v>16.504854368932001</v>
      </c>
      <c r="AW525" s="24">
        <v>0.32362459546925598</v>
      </c>
      <c r="AX525" s="24">
        <v>1.2944983818770202</v>
      </c>
      <c r="BB525" s="24">
        <v>2.9126213592233001</v>
      </c>
    </row>
    <row r="526" spans="1:62" x14ac:dyDescent="0.2">
      <c r="A526" s="24" t="s">
        <v>689</v>
      </c>
      <c r="B526" s="24">
        <v>-61.82</v>
      </c>
      <c r="C526" s="24">
        <v>42.92</v>
      </c>
      <c r="D526" s="24" t="s">
        <v>165</v>
      </c>
      <c r="E526" s="24">
        <f t="shared" si="8"/>
        <v>100.00000000000001</v>
      </c>
      <c r="G526" s="24">
        <v>0.61349693251533699</v>
      </c>
      <c r="H526" s="24">
        <v>5.8282208588957101</v>
      </c>
      <c r="K526" s="24">
        <v>0.30674846625766899</v>
      </c>
      <c r="X526" s="24">
        <v>3.6809815950920202</v>
      </c>
      <c r="AA526" s="24">
        <v>57.055214723926397</v>
      </c>
      <c r="AB526" s="24">
        <v>0.30674846625766899</v>
      </c>
      <c r="AK526" s="24">
        <v>3.3742331288343599</v>
      </c>
      <c r="AL526" s="24">
        <v>4.2944785276073603</v>
      </c>
      <c r="AQ526" s="24">
        <v>0.30674846625766899</v>
      </c>
      <c r="AT526" s="24">
        <v>1.53374233128834</v>
      </c>
      <c r="AV526" s="24">
        <v>21.472392638036801</v>
      </c>
      <c r="AX526" s="24">
        <v>0.61349693251533699</v>
      </c>
      <c r="BB526" s="24">
        <v>0.30674846625766899</v>
      </c>
      <c r="BH526" s="24">
        <v>0.30674846625766899</v>
      </c>
    </row>
    <row r="527" spans="1:62" x14ac:dyDescent="0.2">
      <c r="A527" s="24" t="s">
        <v>690</v>
      </c>
      <c r="B527" s="24">
        <v>-61.64</v>
      </c>
      <c r="C527" s="24">
        <v>42.73</v>
      </c>
      <c r="D527" s="24" t="s">
        <v>165</v>
      </c>
      <c r="E527" s="24">
        <f t="shared" si="8"/>
        <v>100.00000000000004</v>
      </c>
      <c r="H527" s="24">
        <v>4.19161676646707</v>
      </c>
      <c r="N527" s="24">
        <v>0.399201596806387</v>
      </c>
      <c r="Q527" s="24">
        <v>0.199600798403194</v>
      </c>
      <c r="V527" s="24">
        <v>0.399201596806387</v>
      </c>
      <c r="X527" s="24">
        <v>4.7904191616766498</v>
      </c>
      <c r="AA527" s="24">
        <v>54.091816367265508</v>
      </c>
      <c r="AJ527" s="24">
        <v>0.399201596806387</v>
      </c>
      <c r="AK527" s="24">
        <v>1.39720558882236</v>
      </c>
      <c r="AL527" s="24">
        <v>6.9860279441117799</v>
      </c>
      <c r="AQ527" s="24">
        <v>2.19560878243513</v>
      </c>
      <c r="AT527" s="24">
        <v>2.39520958083832</v>
      </c>
      <c r="AV527" s="24">
        <v>20.758483033932102</v>
      </c>
      <c r="AX527" s="24">
        <v>0.199600798403194</v>
      </c>
      <c r="BB527" s="24">
        <v>1.39720558882236</v>
      </c>
      <c r="BJ527" s="24">
        <v>0.199600798403194</v>
      </c>
    </row>
    <row r="528" spans="1:62" x14ac:dyDescent="0.2">
      <c r="A528" s="24" t="s">
        <v>691</v>
      </c>
      <c r="B528" s="24">
        <v>-62.59</v>
      </c>
      <c r="C528" s="24">
        <v>42.17</v>
      </c>
      <c r="D528" s="24" t="s">
        <v>165</v>
      </c>
      <c r="E528" s="24">
        <f t="shared" si="8"/>
        <v>100</v>
      </c>
      <c r="H528" s="24">
        <v>7.8085642317380302</v>
      </c>
      <c r="K528" s="24">
        <v>0.50377833753148604</v>
      </c>
      <c r="O528" s="24">
        <v>0.25188916876574302</v>
      </c>
      <c r="Q528" s="24">
        <v>0.25188916876574302</v>
      </c>
      <c r="X528" s="24">
        <v>3.7783375314861503</v>
      </c>
      <c r="AA528" s="24">
        <v>75.314861460957189</v>
      </c>
      <c r="AB528" s="24">
        <v>0.25188916876574302</v>
      </c>
      <c r="AJ528" s="24">
        <v>0.50377833753148604</v>
      </c>
      <c r="AK528" s="24">
        <v>2.77078085642317</v>
      </c>
      <c r="AL528" s="24">
        <v>1.0075566750629701</v>
      </c>
      <c r="AN528" s="24">
        <v>0.50377833753148604</v>
      </c>
      <c r="AP528" s="24">
        <v>0.75566750629722901</v>
      </c>
      <c r="AQ528" s="24">
        <v>1.2594458438287199</v>
      </c>
      <c r="AV528" s="24">
        <v>5.0377833753148602</v>
      </c>
    </row>
    <row r="529" spans="1:69" x14ac:dyDescent="0.2">
      <c r="A529" s="24" t="s">
        <v>692</v>
      </c>
      <c r="B529" s="24">
        <v>-62.8</v>
      </c>
      <c r="C529" s="24">
        <v>43.88</v>
      </c>
      <c r="D529" s="24" t="s">
        <v>165</v>
      </c>
      <c r="E529" s="24">
        <f t="shared" si="8"/>
        <v>99.999999999999943</v>
      </c>
      <c r="G529" s="24">
        <v>0.32154340836012901</v>
      </c>
      <c r="K529" s="24">
        <v>0.32154340836012901</v>
      </c>
      <c r="M529" s="24">
        <v>0.64308681672025703</v>
      </c>
      <c r="N529" s="24">
        <v>1.2861736334405101</v>
      </c>
      <c r="P529" s="24">
        <v>0.32154340836012901</v>
      </c>
      <c r="Q529" s="24">
        <v>0.64308681672025703</v>
      </c>
      <c r="V529" s="24">
        <v>0.32154340836012901</v>
      </c>
      <c r="X529" s="24">
        <v>4.1800643086816702</v>
      </c>
      <c r="AA529" s="24">
        <v>34.083601286173597</v>
      </c>
      <c r="AB529" s="24">
        <v>0.32154340836012901</v>
      </c>
      <c r="AJ529" s="24">
        <v>1.6077170418006399</v>
      </c>
      <c r="AK529" s="24">
        <v>1.9292604501607697</v>
      </c>
      <c r="AL529" s="24">
        <v>3.5369774919614203</v>
      </c>
      <c r="AO529" s="24">
        <v>2.2508038585209</v>
      </c>
      <c r="AQ529" s="24">
        <v>1.2861736334405101</v>
      </c>
      <c r="AT529" s="24">
        <v>0.96463022508038598</v>
      </c>
      <c r="AV529" s="24">
        <v>12.540192926045</v>
      </c>
      <c r="AW529" s="24">
        <v>0.64308681672025703</v>
      </c>
      <c r="AX529" s="24">
        <v>8.6816720257234703</v>
      </c>
      <c r="BB529" s="24">
        <v>23.472668810289399</v>
      </c>
      <c r="BH529" s="24">
        <v>0.64308681672025703</v>
      </c>
    </row>
    <row r="530" spans="1:69" x14ac:dyDescent="0.2">
      <c r="A530" s="24" t="s">
        <v>693</v>
      </c>
      <c r="B530" s="24">
        <v>-60.79</v>
      </c>
      <c r="C530" s="24">
        <v>45.11</v>
      </c>
      <c r="D530" s="24" t="s">
        <v>165</v>
      </c>
      <c r="E530" s="24">
        <f t="shared" si="8"/>
        <v>100.00000000000004</v>
      </c>
      <c r="H530" s="24">
        <v>1.8018018018018001</v>
      </c>
      <c r="X530" s="24">
        <v>0.90090090090090091</v>
      </c>
      <c r="AA530" s="24">
        <v>25.675675675675699</v>
      </c>
      <c r="AH530" s="24">
        <v>0.90090090090090091</v>
      </c>
      <c r="AJ530" s="24">
        <v>0.45045045045045001</v>
      </c>
      <c r="AL530" s="24">
        <v>2.2522522522522501</v>
      </c>
      <c r="AO530" s="24">
        <v>0.45045045045045001</v>
      </c>
      <c r="AT530" s="24">
        <v>1.35135135135135</v>
      </c>
      <c r="AV530" s="24">
        <v>3.1531531531531498</v>
      </c>
      <c r="AX530" s="24">
        <v>25.675675675675699</v>
      </c>
      <c r="AY530" s="24">
        <v>0.90090090090090091</v>
      </c>
      <c r="BB530" s="24">
        <v>36.486486486486498</v>
      </c>
    </row>
    <row r="531" spans="1:69" x14ac:dyDescent="0.2">
      <c r="A531" s="24" t="s">
        <v>694</v>
      </c>
      <c r="B531" s="24">
        <v>-60.83</v>
      </c>
      <c r="C531" s="24">
        <v>45.16</v>
      </c>
      <c r="D531" s="24" t="s">
        <v>165</v>
      </c>
      <c r="E531" s="24">
        <f t="shared" si="8"/>
        <v>99.999999999999929</v>
      </c>
      <c r="G531" s="24">
        <v>0.32679738562091498</v>
      </c>
      <c r="H531" s="24">
        <v>3.2679738562091503</v>
      </c>
      <c r="X531" s="24">
        <v>0.98039215686274495</v>
      </c>
      <c r="AA531" s="24">
        <v>29.084967320261399</v>
      </c>
      <c r="AH531" s="24">
        <v>0.32679738562091498</v>
      </c>
      <c r="AK531" s="24">
        <v>0.32679738562091498</v>
      </c>
      <c r="AL531" s="24">
        <v>2.6143790849673199</v>
      </c>
      <c r="AO531" s="24">
        <v>1.9607843137254899</v>
      </c>
      <c r="AT531" s="24">
        <v>0.65359477124182996</v>
      </c>
      <c r="AV531" s="24">
        <v>0.98039215686274495</v>
      </c>
      <c r="AX531" s="24">
        <v>31.372549019607799</v>
      </c>
      <c r="BB531" s="24">
        <v>27.7777777777778</v>
      </c>
      <c r="BH531" s="24">
        <v>0.32679738562091498</v>
      </c>
    </row>
    <row r="532" spans="1:69" x14ac:dyDescent="0.2">
      <c r="A532" s="24" t="s">
        <v>695</v>
      </c>
      <c r="B532" s="24">
        <v>-60.84</v>
      </c>
      <c r="C532" s="24">
        <v>45.17</v>
      </c>
      <c r="D532" s="24" t="s">
        <v>165</v>
      </c>
      <c r="E532" s="24">
        <f t="shared" si="8"/>
        <v>99.999999999999972</v>
      </c>
      <c r="H532" s="24">
        <v>0.33557046979865801</v>
      </c>
      <c r="X532" s="24">
        <v>0.67114093959731502</v>
      </c>
      <c r="AA532" s="24">
        <v>36.912751677852299</v>
      </c>
      <c r="AJ532" s="24">
        <v>0.33557046979865801</v>
      </c>
      <c r="AK532" s="24">
        <v>0.67114093959731502</v>
      </c>
      <c r="AL532" s="24">
        <v>2.6845637583892601</v>
      </c>
      <c r="AN532" s="24">
        <v>0.33557046979865801</v>
      </c>
      <c r="AO532" s="24">
        <v>1.0067114093959701</v>
      </c>
      <c r="AQ532" s="24">
        <v>1.0067114093959701</v>
      </c>
      <c r="AT532" s="24">
        <v>1.34228187919463</v>
      </c>
      <c r="AV532" s="24">
        <v>2.0134228187919501</v>
      </c>
      <c r="AX532" s="24">
        <v>25.167785234899302</v>
      </c>
      <c r="AY532" s="24">
        <v>0.67114093959731502</v>
      </c>
      <c r="BB532" s="24">
        <v>26.510067114093999</v>
      </c>
      <c r="BH532" s="24">
        <v>0.33557046979865801</v>
      </c>
    </row>
    <row r="533" spans="1:69" x14ac:dyDescent="0.2">
      <c r="A533" s="24" t="s">
        <v>696</v>
      </c>
      <c r="B533" s="24">
        <v>-60.86</v>
      </c>
      <c r="C533" s="24">
        <v>45.2</v>
      </c>
      <c r="D533" s="24" t="s">
        <v>165</v>
      </c>
      <c r="E533" s="24">
        <f t="shared" si="8"/>
        <v>100.00000000000004</v>
      </c>
      <c r="G533" s="24">
        <v>0.37593984962406002</v>
      </c>
      <c r="H533" s="24">
        <v>1.1278195488721798</v>
      </c>
      <c r="X533" s="24">
        <v>0.75187969924812004</v>
      </c>
      <c r="AA533" s="24">
        <v>46.616541353383504</v>
      </c>
      <c r="AJ533" s="24">
        <v>2.2556390977443597</v>
      </c>
      <c r="AK533" s="24">
        <v>0.75187969924812004</v>
      </c>
      <c r="AL533" s="24">
        <v>2.2556390977443597</v>
      </c>
      <c r="AO533" s="24">
        <v>0.37593984962406002</v>
      </c>
      <c r="AQ533" s="24">
        <v>0.37593984962406002</v>
      </c>
      <c r="AT533" s="24">
        <v>0.37593984962406002</v>
      </c>
      <c r="AV533" s="24">
        <v>2.6315789473684204</v>
      </c>
      <c r="AX533" s="24">
        <v>14.661654135338301</v>
      </c>
      <c r="AY533" s="24">
        <v>0.75187969924812004</v>
      </c>
      <c r="BB533" s="24">
        <v>25.939849624060201</v>
      </c>
      <c r="BH533" s="24">
        <v>0.75187969924812004</v>
      </c>
    </row>
    <row r="534" spans="1:69" x14ac:dyDescent="0.2">
      <c r="A534" s="24" t="s">
        <v>697</v>
      </c>
      <c r="B534" s="24">
        <v>-60.87</v>
      </c>
      <c r="C534" s="24">
        <v>45.21</v>
      </c>
      <c r="D534" s="24" t="s">
        <v>165</v>
      </c>
      <c r="E534" s="24">
        <f t="shared" si="8"/>
        <v>100.00000000000001</v>
      </c>
      <c r="H534" s="24">
        <v>0.98684210526315808</v>
      </c>
      <c r="X534" s="24">
        <v>0.65789473684210509</v>
      </c>
      <c r="AA534" s="24">
        <v>20.723684210526301</v>
      </c>
      <c r="AJ534" s="24">
        <v>0.65789473684210509</v>
      </c>
      <c r="AK534" s="24">
        <v>0.32894736842105299</v>
      </c>
      <c r="AL534" s="24">
        <v>2.9605263157894699</v>
      </c>
      <c r="AQ534" s="24">
        <v>0.32894736842105299</v>
      </c>
      <c r="AT534" s="24">
        <v>0.65789473684210509</v>
      </c>
      <c r="AV534" s="24">
        <v>0.65789473684210509</v>
      </c>
      <c r="AX534" s="24">
        <v>21.710526315789501</v>
      </c>
      <c r="AY534" s="24">
        <v>0.32894736842105299</v>
      </c>
      <c r="BB534" s="24">
        <v>50</v>
      </c>
    </row>
    <row r="535" spans="1:69" x14ac:dyDescent="0.2">
      <c r="A535" s="24" t="s">
        <v>698</v>
      </c>
      <c r="B535" s="24">
        <v>-60.9</v>
      </c>
      <c r="C535" s="24">
        <v>45.22</v>
      </c>
      <c r="D535" s="24" t="s">
        <v>165</v>
      </c>
      <c r="E535" s="24">
        <f t="shared" si="8"/>
        <v>100.00000000000014</v>
      </c>
      <c r="H535" s="24">
        <v>1.0169491525423699</v>
      </c>
      <c r="X535" s="24">
        <v>1.0169491525423699</v>
      </c>
      <c r="AA535" s="24">
        <v>29.152542372881403</v>
      </c>
      <c r="AJ535" s="24">
        <v>0.677966101694915</v>
      </c>
      <c r="AL535" s="24">
        <v>1.35593220338983</v>
      </c>
      <c r="AO535" s="24">
        <v>0.338983050847458</v>
      </c>
      <c r="AQ535" s="24">
        <v>0.338983050847458</v>
      </c>
      <c r="AT535" s="24">
        <v>0.338983050847458</v>
      </c>
      <c r="AV535" s="24">
        <v>2.0338983050847501</v>
      </c>
      <c r="AX535" s="24">
        <v>17.966101694915302</v>
      </c>
      <c r="AY535" s="24">
        <v>0.338983050847458</v>
      </c>
      <c r="BB535" s="24">
        <v>45.084745762711904</v>
      </c>
      <c r="BH535" s="24">
        <v>0.338983050847458</v>
      </c>
    </row>
    <row r="536" spans="1:69" x14ac:dyDescent="0.2">
      <c r="A536" s="24" t="s">
        <v>699</v>
      </c>
      <c r="B536" s="24">
        <v>-60.89</v>
      </c>
      <c r="C536" s="24">
        <v>45.23</v>
      </c>
      <c r="D536" s="24" t="s">
        <v>165</v>
      </c>
      <c r="E536" s="24">
        <f t="shared" si="8"/>
        <v>100.00000000000003</v>
      </c>
      <c r="X536" s="24">
        <v>0.61919504643962897</v>
      </c>
      <c r="AA536" s="24">
        <v>29.411764705882398</v>
      </c>
      <c r="AB536" s="24">
        <v>0.30959752321981399</v>
      </c>
      <c r="AJ536" s="24">
        <v>0.30959752321981399</v>
      </c>
      <c r="AL536" s="24">
        <v>2.4767801857585097</v>
      </c>
      <c r="AO536" s="24">
        <v>0.30959752321981399</v>
      </c>
      <c r="AT536" s="24">
        <v>0.92879256965944301</v>
      </c>
      <c r="AV536" s="24">
        <v>2.4767801857585097</v>
      </c>
      <c r="AX536" s="24">
        <v>19.504643962848299</v>
      </c>
      <c r="AY536" s="24">
        <v>2.1671826625386998</v>
      </c>
      <c r="BB536" s="24">
        <v>41.486068111455104</v>
      </c>
    </row>
    <row r="537" spans="1:69" x14ac:dyDescent="0.2">
      <c r="A537" s="24" t="s">
        <v>700</v>
      </c>
      <c r="B537" s="24">
        <v>-63.5</v>
      </c>
      <c r="C537" s="24">
        <v>43.34</v>
      </c>
      <c r="D537" s="24" t="s">
        <v>165</v>
      </c>
      <c r="E537" s="24">
        <f t="shared" si="8"/>
        <v>100</v>
      </c>
      <c r="H537" s="24">
        <v>1</v>
      </c>
      <c r="N537" s="24">
        <v>0.5</v>
      </c>
      <c r="P537" s="24">
        <v>0.5</v>
      </c>
      <c r="V537" s="24">
        <v>2.5</v>
      </c>
      <c r="X537" s="24">
        <v>22.5</v>
      </c>
      <c r="AA537" s="24">
        <v>1</v>
      </c>
      <c r="AK537" s="24">
        <v>1</v>
      </c>
      <c r="AL537" s="24">
        <v>2</v>
      </c>
      <c r="AQ537" s="24">
        <v>2</v>
      </c>
      <c r="AT537" s="24">
        <v>0.5</v>
      </c>
      <c r="AV537" s="24">
        <v>3</v>
      </c>
      <c r="AX537" s="24">
        <v>5</v>
      </c>
      <c r="AY537" s="24">
        <v>1</v>
      </c>
      <c r="BB537" s="24">
        <v>56</v>
      </c>
      <c r="BH537" s="24">
        <v>1.5</v>
      </c>
    </row>
    <row r="538" spans="1:69" x14ac:dyDescent="0.2">
      <c r="A538" s="24" t="s">
        <v>701</v>
      </c>
      <c r="B538" s="24">
        <v>-51.88</v>
      </c>
      <c r="C538" s="24">
        <v>48.85</v>
      </c>
      <c r="D538" s="24" t="s">
        <v>165</v>
      </c>
      <c r="E538" s="24">
        <f t="shared" si="8"/>
        <v>99.999999999999986</v>
      </c>
      <c r="H538" s="24">
        <v>0.29498525073746296</v>
      </c>
      <c r="M538" s="24">
        <v>0.29498525073746296</v>
      </c>
      <c r="P538" s="24">
        <v>0.29498525073746296</v>
      </c>
      <c r="V538" s="24">
        <v>0.58997050147492591</v>
      </c>
      <c r="X538" s="24">
        <v>0.88495575221239009</v>
      </c>
      <c r="AA538" s="24">
        <v>61.651917404129804</v>
      </c>
      <c r="AJ538" s="24">
        <v>1.47492625368732</v>
      </c>
      <c r="AK538" s="24">
        <v>5.3097345132743401</v>
      </c>
      <c r="AL538" s="24">
        <v>1.7699115044247802</v>
      </c>
      <c r="AT538" s="24">
        <v>0.88495575221239009</v>
      </c>
      <c r="AV538" s="24">
        <v>14.159292035398201</v>
      </c>
      <c r="AX538" s="24">
        <v>0.58997050147492591</v>
      </c>
      <c r="BB538" s="24">
        <v>9.7345132743362797</v>
      </c>
      <c r="BG538" s="24">
        <v>0.29498525073746296</v>
      </c>
      <c r="BH538" s="24">
        <v>1.7699115044247802</v>
      </c>
    </row>
    <row r="539" spans="1:69" x14ac:dyDescent="0.2">
      <c r="A539" s="24" t="s">
        <v>702</v>
      </c>
      <c r="B539" s="24">
        <v>-51.8</v>
      </c>
      <c r="C539" s="24">
        <v>48.91</v>
      </c>
      <c r="D539" s="24" t="s">
        <v>165</v>
      </c>
      <c r="E539" s="24">
        <f t="shared" si="8"/>
        <v>99.999999999999929</v>
      </c>
      <c r="G539" s="24">
        <v>0.32258064516128998</v>
      </c>
      <c r="H539" s="24">
        <v>0.64516129032258096</v>
      </c>
      <c r="X539" s="24">
        <v>0.32258064516128998</v>
      </c>
      <c r="AA539" s="24">
        <v>49.677419354838705</v>
      </c>
      <c r="AK539" s="24">
        <v>6.4516129032258105</v>
      </c>
      <c r="AL539" s="24">
        <v>1.9354838709677398</v>
      </c>
      <c r="AM539" s="24">
        <v>0.32258064516128998</v>
      </c>
      <c r="AT539" s="24">
        <v>0.967741935483871</v>
      </c>
      <c r="AV539" s="24">
        <v>9.3548387096774199</v>
      </c>
      <c r="AX539" s="24">
        <v>4.1935483870967705</v>
      </c>
      <c r="BB539" s="24">
        <v>25.161290322580601</v>
      </c>
      <c r="BH539" s="24">
        <v>0.64516129032258096</v>
      </c>
    </row>
    <row r="540" spans="1:69" x14ac:dyDescent="0.2">
      <c r="A540" s="24" t="s">
        <v>703</v>
      </c>
      <c r="B540" s="24">
        <v>-49.14</v>
      </c>
      <c r="C540" s="24">
        <v>43.31</v>
      </c>
      <c r="D540" s="24" t="s">
        <v>165</v>
      </c>
      <c r="E540" s="24">
        <f t="shared" si="8"/>
        <v>100</v>
      </c>
      <c r="G540" s="24">
        <v>0.31948881789137401</v>
      </c>
      <c r="H540" s="24">
        <v>2.5559105431309899</v>
      </c>
      <c r="X540" s="24">
        <v>4.47284345047923</v>
      </c>
      <c r="AA540" s="24">
        <v>65.495207667731592</v>
      </c>
      <c r="AB540" s="24">
        <v>0.31948881789137401</v>
      </c>
      <c r="AJ540" s="24">
        <v>0.63897763578274802</v>
      </c>
      <c r="AK540" s="24">
        <v>6.38977635782748</v>
      </c>
      <c r="AL540" s="24">
        <v>0.63897763578274802</v>
      </c>
      <c r="AQ540" s="24">
        <v>0.63897763578274802</v>
      </c>
      <c r="AT540" s="24">
        <v>0.31948881789137401</v>
      </c>
      <c r="AV540" s="24">
        <v>4.47284345047923</v>
      </c>
      <c r="BB540" s="24">
        <v>13.738019169329101</v>
      </c>
    </row>
    <row r="541" spans="1:69" x14ac:dyDescent="0.2">
      <c r="A541" s="24" t="s">
        <v>704</v>
      </c>
      <c r="B541" s="24">
        <v>-74.16</v>
      </c>
      <c r="C541" s="24">
        <v>76.290000000000006</v>
      </c>
      <c r="D541" s="24" t="s">
        <v>165</v>
      </c>
      <c r="E541" s="24">
        <f t="shared" si="8"/>
        <v>99.999999999999929</v>
      </c>
      <c r="AA541" s="24">
        <v>4.5454545454545503</v>
      </c>
      <c r="AK541" s="24">
        <v>0.64935064935064901</v>
      </c>
      <c r="AX541" s="24">
        <v>79.220779220779193</v>
      </c>
      <c r="AY541" s="24">
        <v>3.2467532467532498</v>
      </c>
      <c r="BB541" s="24">
        <v>12.3376623376623</v>
      </c>
    </row>
    <row r="542" spans="1:69" x14ac:dyDescent="0.2">
      <c r="A542" s="24" t="s">
        <v>705</v>
      </c>
      <c r="B542" s="24">
        <v>-74.25</v>
      </c>
      <c r="C542" s="24">
        <v>76.290000000000006</v>
      </c>
      <c r="D542" s="24" t="s">
        <v>165</v>
      </c>
      <c r="E542" s="24">
        <f t="shared" si="8"/>
        <v>100</v>
      </c>
      <c r="AA542" s="24">
        <v>2.5641025641025599</v>
      </c>
      <c r="AT542" s="24">
        <v>0.64102564102564097</v>
      </c>
      <c r="AX542" s="24">
        <v>69.230769230769198</v>
      </c>
      <c r="AY542" s="24">
        <v>3.2051282051282102</v>
      </c>
      <c r="BB542" s="24">
        <v>24.3589743589744</v>
      </c>
    </row>
    <row r="543" spans="1:69" x14ac:dyDescent="0.2">
      <c r="A543" s="24" t="s">
        <v>706</v>
      </c>
      <c r="B543" s="24">
        <v>-77.459999999999994</v>
      </c>
      <c r="C543" s="24">
        <v>76.41</v>
      </c>
      <c r="D543" s="24" t="s">
        <v>165</v>
      </c>
      <c r="E543" s="24">
        <f t="shared" si="8"/>
        <v>99.999999999999972</v>
      </c>
      <c r="AA543" s="24">
        <v>1.8404907975460101</v>
      </c>
      <c r="AT543" s="24">
        <v>1.22699386503067</v>
      </c>
      <c r="AX543" s="24">
        <v>65.0306748466258</v>
      </c>
      <c r="AY543" s="24">
        <v>1.22699386503067</v>
      </c>
      <c r="BB543" s="24">
        <v>30.061349693251497</v>
      </c>
      <c r="BQ543" s="24">
        <v>0.61349693251533699</v>
      </c>
    </row>
    <row r="544" spans="1:69" x14ac:dyDescent="0.2">
      <c r="A544" s="24" t="s">
        <v>707</v>
      </c>
      <c r="B544" s="24">
        <v>-74.98</v>
      </c>
      <c r="C544" s="24">
        <v>76.84</v>
      </c>
      <c r="D544" s="24" t="s">
        <v>165</v>
      </c>
      <c r="E544" s="24">
        <f t="shared" si="8"/>
        <v>99.999999999999972</v>
      </c>
      <c r="AX544" s="24">
        <v>72.781065088757401</v>
      </c>
      <c r="AY544" s="24">
        <v>1.7751479289940799</v>
      </c>
      <c r="BB544" s="24">
        <v>25.443786982248501</v>
      </c>
    </row>
    <row r="545" spans="1:69" x14ac:dyDescent="0.2">
      <c r="A545" s="24" t="s">
        <v>708</v>
      </c>
      <c r="B545" s="24">
        <v>-74.94</v>
      </c>
      <c r="C545" s="24">
        <v>76.8</v>
      </c>
      <c r="D545" s="24" t="s">
        <v>165</v>
      </c>
      <c r="E545" s="24">
        <f t="shared" si="8"/>
        <v>100</v>
      </c>
      <c r="M545" s="24">
        <v>0.67114093959731502</v>
      </c>
      <c r="AA545" s="24">
        <v>0.67114093959731502</v>
      </c>
      <c r="AV545" s="24">
        <v>0.67114093959731502</v>
      </c>
      <c r="AX545" s="24">
        <v>65.771812080536904</v>
      </c>
      <c r="AY545" s="24">
        <v>2.0134228187919501</v>
      </c>
      <c r="BB545" s="24">
        <v>30.201342281879199</v>
      </c>
    </row>
    <row r="546" spans="1:69" x14ac:dyDescent="0.2">
      <c r="A546" s="24" t="s">
        <v>709</v>
      </c>
      <c r="B546" s="24">
        <v>-72.41</v>
      </c>
      <c r="C546" s="24">
        <v>76.959999999999994</v>
      </c>
      <c r="D546" s="24" t="s">
        <v>165</v>
      </c>
      <c r="E546" s="24">
        <f t="shared" si="8"/>
        <v>100</v>
      </c>
      <c r="AA546" s="24">
        <v>5.5214723926380405</v>
      </c>
      <c r="AK546" s="24">
        <v>0.61349693251533699</v>
      </c>
      <c r="AV546" s="24">
        <v>1.22699386503067</v>
      </c>
      <c r="AX546" s="24">
        <v>61.963190184049097</v>
      </c>
      <c r="AY546" s="24">
        <v>2.4539877300613502</v>
      </c>
      <c r="BB546" s="24">
        <v>28.220858895705497</v>
      </c>
    </row>
    <row r="547" spans="1:69" x14ac:dyDescent="0.2">
      <c r="A547" s="24" t="s">
        <v>710</v>
      </c>
      <c r="B547" s="24">
        <v>-71.87</v>
      </c>
      <c r="C547" s="24">
        <v>76.31</v>
      </c>
      <c r="D547" s="24" t="s">
        <v>165</v>
      </c>
      <c r="E547" s="24">
        <f t="shared" si="8"/>
        <v>100.00000000000004</v>
      </c>
      <c r="M547" s="24">
        <v>0.66666666666666696</v>
      </c>
      <c r="AA547" s="24">
        <v>2.6666666666666701</v>
      </c>
      <c r="AK547" s="24">
        <v>1.3333333333333299</v>
      </c>
      <c r="AX547" s="24">
        <v>70</v>
      </c>
      <c r="AY547" s="24">
        <v>4.6666666666666696</v>
      </c>
      <c r="BB547" s="24">
        <v>20.6666666666667</v>
      </c>
    </row>
    <row r="548" spans="1:69" x14ac:dyDescent="0.2">
      <c r="A548" s="24" t="s">
        <v>711</v>
      </c>
      <c r="B548" s="24">
        <v>-72.34</v>
      </c>
      <c r="C548" s="24">
        <v>77.010000000000005</v>
      </c>
      <c r="D548" s="24" t="s">
        <v>165</v>
      </c>
      <c r="E548" s="24">
        <f t="shared" si="8"/>
        <v>100.00000000000006</v>
      </c>
      <c r="M548" s="24">
        <v>0.64935064935064901</v>
      </c>
      <c r="AA548" s="24">
        <v>2.5974025974026</v>
      </c>
      <c r="AT548" s="24">
        <v>1.94805194805195</v>
      </c>
      <c r="AX548" s="24">
        <v>59.090909090909101</v>
      </c>
      <c r="BB548" s="24">
        <v>35.064935064935099</v>
      </c>
      <c r="BQ548" s="24">
        <v>0.64935064935064901</v>
      </c>
    </row>
    <row r="549" spans="1:69" x14ac:dyDescent="0.2">
      <c r="A549" s="24" t="s">
        <v>712</v>
      </c>
      <c r="B549" s="24">
        <v>-76.650000000000006</v>
      </c>
      <c r="C549" s="24">
        <v>77.08</v>
      </c>
      <c r="D549" s="24" t="s">
        <v>165</v>
      </c>
      <c r="E549" s="24">
        <f t="shared" si="8"/>
        <v>99.999999999999957</v>
      </c>
      <c r="AK549" s="24">
        <v>0.65359477124182996</v>
      </c>
      <c r="AX549" s="24">
        <v>46.405228758169898</v>
      </c>
      <c r="AY549" s="24">
        <v>0.65359477124182996</v>
      </c>
      <c r="BB549" s="24">
        <v>52.287581699346404</v>
      </c>
    </row>
    <row r="550" spans="1:69" x14ac:dyDescent="0.2">
      <c r="A550" s="24" t="s">
        <v>713</v>
      </c>
      <c r="B550" s="24">
        <v>-75.209999999999994</v>
      </c>
      <c r="C550" s="24">
        <v>77.790000000000006</v>
      </c>
      <c r="D550" s="24" t="s">
        <v>165</v>
      </c>
      <c r="E550" s="24">
        <f t="shared" si="8"/>
        <v>99.999999999999943</v>
      </c>
      <c r="AA550" s="24">
        <v>0.57471264367816099</v>
      </c>
      <c r="AX550" s="24">
        <v>64.367816091953998</v>
      </c>
      <c r="AY550" s="24">
        <v>2.8735632183908</v>
      </c>
      <c r="BB550" s="24">
        <v>32.183908045976999</v>
      </c>
    </row>
    <row r="551" spans="1:69" x14ac:dyDescent="0.2">
      <c r="A551" s="24" t="s">
        <v>714</v>
      </c>
      <c r="B551" s="24">
        <v>-76.08</v>
      </c>
      <c r="C551" s="24">
        <v>75.260000000000005</v>
      </c>
      <c r="D551" s="24" t="s">
        <v>165</v>
      </c>
      <c r="E551" s="24">
        <f t="shared" si="8"/>
        <v>100.00000000000007</v>
      </c>
      <c r="AA551" s="24">
        <v>20</v>
      </c>
      <c r="AK551" s="24">
        <v>6.6666666666666696</v>
      </c>
      <c r="AX551" s="24">
        <v>54.6666666666667</v>
      </c>
      <c r="BB551" s="24">
        <v>18.6666666666667</v>
      </c>
    </row>
    <row r="552" spans="1:69" x14ac:dyDescent="0.2">
      <c r="A552" s="24" t="s">
        <v>715</v>
      </c>
      <c r="B552" s="24">
        <v>-70.790000000000006</v>
      </c>
      <c r="C552" s="24">
        <v>75.58</v>
      </c>
      <c r="D552" s="24" t="s">
        <v>165</v>
      </c>
      <c r="E552" s="24">
        <f t="shared" si="8"/>
        <v>99.999999999999986</v>
      </c>
      <c r="M552" s="24">
        <v>0.634920634920635</v>
      </c>
      <c r="X552" s="24">
        <v>0.634920634920635</v>
      </c>
      <c r="AA552" s="24">
        <v>67.301587301587304</v>
      </c>
      <c r="AK552" s="24">
        <v>6.0317460317460299</v>
      </c>
      <c r="AL552" s="24">
        <v>0.952380952380952</v>
      </c>
      <c r="AT552" s="24">
        <v>1.26984126984127</v>
      </c>
      <c r="AV552" s="24">
        <v>0.317460317460317</v>
      </c>
      <c r="AX552" s="24">
        <v>16.1904761904762</v>
      </c>
      <c r="AY552" s="24">
        <v>0.317460317460317</v>
      </c>
      <c r="BB552" s="24">
        <v>6.0317460317460299</v>
      </c>
      <c r="BQ552" s="24">
        <v>0.317460317460317</v>
      </c>
    </row>
    <row r="553" spans="1:69" x14ac:dyDescent="0.2">
      <c r="A553" s="24" t="s">
        <v>716</v>
      </c>
      <c r="B553" s="24">
        <v>-8.67</v>
      </c>
      <c r="C553" s="24">
        <v>46.8</v>
      </c>
      <c r="D553" s="24" t="s">
        <v>165</v>
      </c>
      <c r="E553" s="24">
        <f t="shared" si="8"/>
        <v>100</v>
      </c>
      <c r="H553" s="24">
        <v>2</v>
      </c>
      <c r="K553" s="24">
        <v>5</v>
      </c>
      <c r="N553" s="24">
        <v>2</v>
      </c>
      <c r="P553" s="24">
        <v>1</v>
      </c>
      <c r="X553" s="24">
        <v>1</v>
      </c>
      <c r="AA553" s="24">
        <v>9</v>
      </c>
      <c r="AL553" s="24">
        <v>1</v>
      </c>
      <c r="AQ553" s="24">
        <v>77</v>
      </c>
      <c r="BB553" s="24">
        <v>2</v>
      </c>
    </row>
    <row r="554" spans="1:69" x14ac:dyDescent="0.2">
      <c r="A554" s="24" t="s">
        <v>717</v>
      </c>
      <c r="B554" s="24">
        <v>-10.050000000000001</v>
      </c>
      <c r="C554" s="24">
        <v>57.03</v>
      </c>
      <c r="D554" s="24" t="s">
        <v>165</v>
      </c>
      <c r="E554" s="24">
        <f t="shared" si="8"/>
        <v>100</v>
      </c>
      <c r="H554" s="24">
        <v>1</v>
      </c>
      <c r="X554" s="24">
        <v>6</v>
      </c>
      <c r="AA554" s="24">
        <v>86</v>
      </c>
      <c r="AK554" s="24">
        <v>2</v>
      </c>
      <c r="AQ554" s="24">
        <v>1</v>
      </c>
      <c r="BB554" s="24">
        <v>3</v>
      </c>
      <c r="BH554" s="24">
        <v>1</v>
      </c>
    </row>
    <row r="555" spans="1:69" x14ac:dyDescent="0.2">
      <c r="A555" s="24" t="s">
        <v>718</v>
      </c>
      <c r="B555" s="24">
        <v>-22.07</v>
      </c>
      <c r="C555" s="24">
        <v>60.58</v>
      </c>
      <c r="D555" s="24" t="s">
        <v>165</v>
      </c>
      <c r="E555" s="24">
        <f t="shared" si="8"/>
        <v>100.00000000000006</v>
      </c>
      <c r="H555" s="24">
        <v>7.0707070707070701</v>
      </c>
      <c r="X555" s="24">
        <v>6.0606060606060606</v>
      </c>
      <c r="AA555" s="24">
        <v>56.565656565656603</v>
      </c>
      <c r="AK555" s="24">
        <v>6.0606060606060606</v>
      </c>
      <c r="AT555" s="24">
        <v>1.0101010101010099</v>
      </c>
      <c r="BB555" s="24">
        <v>17.171717171717198</v>
      </c>
      <c r="BH555" s="24">
        <v>6.0606060606060606</v>
      </c>
    </row>
    <row r="556" spans="1:69" x14ac:dyDescent="0.2">
      <c r="A556" s="24" t="s">
        <v>719</v>
      </c>
      <c r="B556" s="24">
        <v>-55.27</v>
      </c>
      <c r="C556" s="24">
        <v>43.1</v>
      </c>
      <c r="D556" s="24" t="s">
        <v>165</v>
      </c>
      <c r="E556" s="24">
        <f t="shared" si="8"/>
        <v>100</v>
      </c>
      <c r="G556" s="24">
        <v>1.0101010101010099</v>
      </c>
      <c r="H556" s="24">
        <v>21.2121212121212</v>
      </c>
      <c r="K556" s="24">
        <v>1.0101010101010099</v>
      </c>
      <c r="P556" s="24">
        <v>2.0202020202020199</v>
      </c>
      <c r="AA556" s="24">
        <v>59.595959595959599</v>
      </c>
      <c r="AK556" s="24">
        <v>7.0707070707070701</v>
      </c>
      <c r="AQ556" s="24">
        <v>1.0101010101010099</v>
      </c>
      <c r="AV556" s="24">
        <v>2.0202020202020199</v>
      </c>
      <c r="BB556" s="24">
        <v>5.0505050505050502</v>
      </c>
    </row>
    <row r="557" spans="1:69" x14ac:dyDescent="0.2">
      <c r="A557" s="24" t="s">
        <v>720</v>
      </c>
      <c r="B557" s="24">
        <v>-55.62</v>
      </c>
      <c r="C557" s="24">
        <v>44.65</v>
      </c>
      <c r="D557" s="24" t="s">
        <v>165</v>
      </c>
      <c r="E557" s="24">
        <f t="shared" si="8"/>
        <v>100</v>
      </c>
      <c r="G557" s="24">
        <v>1</v>
      </c>
      <c r="H557" s="24">
        <v>30</v>
      </c>
      <c r="AA557" s="24">
        <v>51</v>
      </c>
      <c r="AK557" s="24">
        <v>10</v>
      </c>
      <c r="AQ557" s="24">
        <v>1</v>
      </c>
      <c r="AV557" s="24">
        <v>4</v>
      </c>
      <c r="AX557" s="24">
        <v>1</v>
      </c>
      <c r="BB557" s="24">
        <v>2</v>
      </c>
    </row>
    <row r="558" spans="1:69" x14ac:dyDescent="0.2">
      <c r="A558" s="24" t="s">
        <v>721</v>
      </c>
      <c r="B558" s="24">
        <v>-76.44</v>
      </c>
      <c r="C558" s="24">
        <v>75.849999999999994</v>
      </c>
      <c r="D558" s="24" t="s">
        <v>165</v>
      </c>
      <c r="E558" s="24">
        <f t="shared" si="8"/>
        <v>100</v>
      </c>
      <c r="AX558" s="24">
        <v>45.161290322580598</v>
      </c>
      <c r="BB558" s="24">
        <v>54.838709677419402</v>
      </c>
    </row>
    <row r="559" spans="1:69" x14ac:dyDescent="0.2">
      <c r="A559" s="24" t="s">
        <v>722</v>
      </c>
      <c r="B559" s="24">
        <v>-78.709999999999994</v>
      </c>
      <c r="C559" s="24">
        <v>75.22</v>
      </c>
      <c r="D559" s="24" t="s">
        <v>165</v>
      </c>
      <c r="E559" s="24">
        <f t="shared" si="8"/>
        <v>100</v>
      </c>
      <c r="AX559" s="24">
        <v>60.465116279069797</v>
      </c>
      <c r="BB559" s="24">
        <v>39.534883720930203</v>
      </c>
    </row>
    <row r="560" spans="1:69" x14ac:dyDescent="0.2">
      <c r="A560" s="24" t="s">
        <v>723</v>
      </c>
      <c r="B560" s="24">
        <v>-74.66</v>
      </c>
      <c r="C560" s="24">
        <v>76.22</v>
      </c>
      <c r="D560" s="24" t="s">
        <v>165</v>
      </c>
      <c r="E560" s="24">
        <f t="shared" si="8"/>
        <v>100.00000000000003</v>
      </c>
      <c r="AA560" s="24">
        <v>1.16279069767442</v>
      </c>
      <c r="AX560" s="24">
        <v>66.860465116279101</v>
      </c>
      <c r="BB560" s="24">
        <v>31.976744186046499</v>
      </c>
    </row>
    <row r="561" spans="1:69" x14ac:dyDescent="0.2">
      <c r="A561" s="24" t="s">
        <v>724</v>
      </c>
      <c r="B561" s="24">
        <v>-71.06</v>
      </c>
      <c r="C561" s="24">
        <v>76.19</v>
      </c>
      <c r="D561" s="24" t="s">
        <v>165</v>
      </c>
      <c r="E561" s="24">
        <f t="shared" si="8"/>
        <v>99.999999999999986</v>
      </c>
      <c r="AX561" s="24">
        <v>67.08860759493669</v>
      </c>
      <c r="BB561" s="24">
        <v>32.911392405063296</v>
      </c>
    </row>
    <row r="562" spans="1:69" x14ac:dyDescent="0.2">
      <c r="A562" s="24" t="s">
        <v>725</v>
      </c>
      <c r="B562" s="24">
        <v>-69.08</v>
      </c>
      <c r="C562" s="24">
        <v>76.58</v>
      </c>
      <c r="D562" s="24" t="s">
        <v>165</v>
      </c>
      <c r="E562" s="24">
        <f t="shared" si="8"/>
        <v>99.999999999999972</v>
      </c>
      <c r="AA562" s="24">
        <v>3.7037037037037002</v>
      </c>
      <c r="AX562" s="24">
        <v>45.370370370370395</v>
      </c>
      <c r="AY562" s="24">
        <v>2.7777777777777799</v>
      </c>
      <c r="BA562" s="24">
        <v>0.92592592592592593</v>
      </c>
      <c r="BB562" s="24">
        <v>44.4444444444444</v>
      </c>
      <c r="BP562" s="24">
        <v>0.92592592592592593</v>
      </c>
      <c r="BQ562" s="24">
        <v>1.8518518518518501</v>
      </c>
    </row>
    <row r="563" spans="1:69" x14ac:dyDescent="0.2">
      <c r="A563" s="24" t="s">
        <v>726</v>
      </c>
      <c r="B563" s="24">
        <v>-69.08</v>
      </c>
      <c r="C563" s="24">
        <v>76.540000000000006</v>
      </c>
      <c r="D563" s="24" t="s">
        <v>165</v>
      </c>
      <c r="E563" s="24">
        <f t="shared" si="8"/>
        <v>100</v>
      </c>
      <c r="AA563" s="24">
        <v>1</v>
      </c>
      <c r="AK563" s="24">
        <v>1</v>
      </c>
      <c r="AT563" s="24">
        <v>1</v>
      </c>
      <c r="AX563" s="24">
        <v>54</v>
      </c>
      <c r="AY563" s="24">
        <v>1</v>
      </c>
      <c r="BA563" s="24">
        <v>1</v>
      </c>
      <c r="BB563" s="24">
        <v>40</v>
      </c>
      <c r="BP563" s="24">
        <v>1</v>
      </c>
    </row>
    <row r="564" spans="1:69" x14ac:dyDescent="0.2">
      <c r="A564" s="24" t="s">
        <v>727</v>
      </c>
      <c r="B564" s="24">
        <v>-69.209999999999994</v>
      </c>
      <c r="C564" s="24">
        <v>76.56</v>
      </c>
      <c r="D564" s="24" t="s">
        <v>165</v>
      </c>
      <c r="E564" s="24">
        <f t="shared" si="8"/>
        <v>99.999999999999986</v>
      </c>
      <c r="AX564" s="24">
        <v>40.860215053763397</v>
      </c>
      <c r="BB564" s="24">
        <v>56.989247311828002</v>
      </c>
      <c r="BQ564" s="24">
        <v>2.1505376344085998</v>
      </c>
    </row>
    <row r="565" spans="1:69" x14ac:dyDescent="0.2">
      <c r="A565" s="24" t="s">
        <v>728</v>
      </c>
      <c r="B565" s="24">
        <v>-69.13</v>
      </c>
      <c r="C565" s="24">
        <v>76.53</v>
      </c>
      <c r="D565" s="24" t="s">
        <v>165</v>
      </c>
      <c r="E565" s="24">
        <f t="shared" si="8"/>
        <v>100.00000000000001</v>
      </c>
      <c r="AX565" s="24">
        <v>34.868421052631604</v>
      </c>
      <c r="BB565" s="24">
        <v>63.157894736842103</v>
      </c>
      <c r="BQ565" s="24">
        <v>1.9736842105263199</v>
      </c>
    </row>
    <row r="566" spans="1:69" x14ac:dyDescent="0.2">
      <c r="A566" s="24" t="s">
        <v>729</v>
      </c>
      <c r="B566" s="24">
        <v>-69.099999999999994</v>
      </c>
      <c r="C566" s="24">
        <v>76.53</v>
      </c>
      <c r="D566" s="24" t="s">
        <v>165</v>
      </c>
      <c r="E566" s="24">
        <f t="shared" si="8"/>
        <v>100.00000000000001</v>
      </c>
      <c r="M566" s="24">
        <v>0.72992700729926996</v>
      </c>
      <c r="AX566" s="24">
        <v>48.9051094890511</v>
      </c>
      <c r="BB566" s="24">
        <v>46.715328467153299</v>
      </c>
      <c r="BQ566" s="24">
        <v>3.6496350364963499</v>
      </c>
    </row>
    <row r="567" spans="1:69" x14ac:dyDescent="0.2">
      <c r="A567" s="24" t="s">
        <v>730</v>
      </c>
      <c r="B567" s="24">
        <v>-78.709999999999994</v>
      </c>
      <c r="C567" s="24">
        <v>75.22</v>
      </c>
      <c r="D567" s="24" t="s">
        <v>165</v>
      </c>
      <c r="E567" s="24">
        <f t="shared" si="8"/>
        <v>100</v>
      </c>
      <c r="AX567" s="24">
        <v>63</v>
      </c>
      <c r="AY567" s="24">
        <v>2</v>
      </c>
      <c r="BB567" s="24">
        <v>34</v>
      </c>
      <c r="BH567" s="24">
        <v>1</v>
      </c>
    </row>
    <row r="568" spans="1:69" x14ac:dyDescent="0.2">
      <c r="A568" s="24" t="s">
        <v>731</v>
      </c>
      <c r="B568" s="24">
        <v>-97</v>
      </c>
      <c r="C568" s="24">
        <v>75.16</v>
      </c>
      <c r="D568" s="24" t="s">
        <v>165</v>
      </c>
      <c r="E568" s="24">
        <f t="shared" si="8"/>
        <v>100.00000000000004</v>
      </c>
      <c r="AX568" s="24">
        <v>25.403225806451598</v>
      </c>
      <c r="AY568" s="24">
        <v>0.40322580645161299</v>
      </c>
      <c r="BB568" s="24">
        <v>70.564516129032299</v>
      </c>
      <c r="BQ568" s="24">
        <v>3.6290322580645205</v>
      </c>
    </row>
    <row r="569" spans="1:69" x14ac:dyDescent="0.2">
      <c r="A569" s="24" t="s">
        <v>732</v>
      </c>
      <c r="B569" s="24">
        <v>-98</v>
      </c>
      <c r="C569" s="24">
        <v>76.989999999999995</v>
      </c>
      <c r="D569" s="24" t="s">
        <v>165</v>
      </c>
      <c r="E569" s="24">
        <f t="shared" si="8"/>
        <v>100.00000000000007</v>
      </c>
      <c r="AX569" s="24">
        <v>38.064516129032299</v>
      </c>
      <c r="AY569" s="24">
        <v>0.64516129032258096</v>
      </c>
      <c r="BB569" s="24">
        <v>50.9677419354839</v>
      </c>
      <c r="BQ569" s="24">
        <v>10.322580645161299</v>
      </c>
    </row>
    <row r="570" spans="1:69" x14ac:dyDescent="0.2">
      <c r="A570" s="24" t="s">
        <v>733</v>
      </c>
      <c r="B570" s="24">
        <v>-96.52</v>
      </c>
      <c r="C570" s="24">
        <v>77.260000000000005</v>
      </c>
      <c r="D570" s="24" t="s">
        <v>165</v>
      </c>
      <c r="E570" s="24">
        <f t="shared" si="8"/>
        <v>100.00000000000003</v>
      </c>
      <c r="AX570" s="24">
        <v>36.1111111111111</v>
      </c>
      <c r="AY570" s="24">
        <v>0.69444444444444398</v>
      </c>
      <c r="BB570" s="24">
        <v>60.4166666666667</v>
      </c>
      <c r="BQ570" s="24">
        <v>2.7777777777777799</v>
      </c>
    </row>
    <row r="571" spans="1:69" x14ac:dyDescent="0.2">
      <c r="A571" s="24" t="s">
        <v>734</v>
      </c>
      <c r="B571" s="24">
        <v>-89.52</v>
      </c>
      <c r="C571" s="24">
        <v>77.069999999999993</v>
      </c>
      <c r="D571" s="24" t="s">
        <v>165</v>
      </c>
      <c r="E571" s="24">
        <f t="shared" si="8"/>
        <v>99.999999999999972</v>
      </c>
      <c r="AA571" s="24">
        <v>1.63934426229508</v>
      </c>
      <c r="AX571" s="24">
        <v>50.819672131147499</v>
      </c>
      <c r="BB571" s="24">
        <v>37.7049180327869</v>
      </c>
      <c r="BQ571" s="24">
        <v>9.8360655737704903</v>
      </c>
    </row>
    <row r="572" spans="1:69" x14ac:dyDescent="0.2">
      <c r="A572" s="24" t="s">
        <v>735</v>
      </c>
      <c r="B572" s="24">
        <v>-93.5</v>
      </c>
      <c r="C572" s="24">
        <v>75.739999999999995</v>
      </c>
      <c r="D572" s="24" t="s">
        <v>165</v>
      </c>
      <c r="E572" s="24">
        <f t="shared" si="8"/>
        <v>99.999999999999972</v>
      </c>
      <c r="AX572" s="24">
        <v>21.818181818181799</v>
      </c>
      <c r="BB572" s="24">
        <v>71.515151515151501</v>
      </c>
      <c r="BQ572" s="24">
        <v>6.6666666666666696</v>
      </c>
    </row>
    <row r="573" spans="1:69" x14ac:dyDescent="0.2">
      <c r="A573" s="24" t="s">
        <v>736</v>
      </c>
      <c r="B573" s="24">
        <v>-93</v>
      </c>
      <c r="C573" s="24">
        <v>75</v>
      </c>
      <c r="D573" s="24" t="s">
        <v>165</v>
      </c>
      <c r="E573" s="24">
        <f t="shared" si="8"/>
        <v>100.00000000000003</v>
      </c>
      <c r="AX573" s="24">
        <v>17.985611510791401</v>
      </c>
      <c r="BB573" s="24">
        <v>77.697841726618691</v>
      </c>
      <c r="BQ573" s="24">
        <v>4.3165467625899305</v>
      </c>
    </row>
    <row r="574" spans="1:69" x14ac:dyDescent="0.2">
      <c r="A574" s="24" t="s">
        <v>737</v>
      </c>
      <c r="B574" s="24">
        <v>-85.98</v>
      </c>
      <c r="C574" s="24">
        <v>74.25</v>
      </c>
      <c r="D574" s="24" t="s">
        <v>165</v>
      </c>
      <c r="E574" s="24">
        <f t="shared" si="8"/>
        <v>100</v>
      </c>
      <c r="AX574" s="24">
        <v>40.776699029126199</v>
      </c>
      <c r="AY574" s="24">
        <v>1.94174757281553</v>
      </c>
      <c r="BB574" s="24">
        <v>43.6893203883495</v>
      </c>
      <c r="BI574" s="24">
        <v>0.97087378640776689</v>
      </c>
      <c r="BQ574" s="24">
        <v>12.621359223301001</v>
      </c>
    </row>
    <row r="575" spans="1:69" x14ac:dyDescent="0.2">
      <c r="A575" s="24" t="s">
        <v>738</v>
      </c>
      <c r="B575" s="24">
        <v>-83.06</v>
      </c>
      <c r="C575" s="24">
        <v>74.239999999999995</v>
      </c>
      <c r="D575" s="24" t="s">
        <v>165</v>
      </c>
      <c r="E575" s="24">
        <f t="shared" si="8"/>
        <v>100.00000000000003</v>
      </c>
      <c r="AA575" s="24">
        <v>2.7027027027027</v>
      </c>
      <c r="AK575" s="24">
        <v>0.67567567567567599</v>
      </c>
      <c r="AX575" s="24">
        <v>41.891891891891902</v>
      </c>
      <c r="AY575" s="24">
        <v>0.67567567567567599</v>
      </c>
      <c r="BB575" s="24">
        <v>50.675675675675699</v>
      </c>
      <c r="BF575" s="24">
        <v>0.337837837837838</v>
      </c>
      <c r="BQ575" s="24">
        <v>3.0405405405405399</v>
      </c>
    </row>
    <row r="576" spans="1:69" x14ac:dyDescent="0.2">
      <c r="A576" s="24" t="s">
        <v>739</v>
      </c>
      <c r="B576" s="24">
        <v>-85.01</v>
      </c>
      <c r="C576" s="24">
        <v>73.489999999999995</v>
      </c>
      <c r="D576" s="24" t="s">
        <v>165</v>
      </c>
      <c r="E576" s="24">
        <f t="shared" si="8"/>
        <v>100</v>
      </c>
      <c r="AX576" s="24">
        <v>14.285714285714301</v>
      </c>
      <c r="BB576" s="24">
        <v>76.6233766233766</v>
      </c>
      <c r="BQ576" s="24">
        <v>9.0909090909090899</v>
      </c>
    </row>
    <row r="577" spans="1:70" x14ac:dyDescent="0.2">
      <c r="A577" s="24" t="s">
        <v>740</v>
      </c>
      <c r="B577" s="24">
        <v>-84.85</v>
      </c>
      <c r="C577" s="24">
        <v>73.11</v>
      </c>
      <c r="D577" s="24" t="s">
        <v>165</v>
      </c>
      <c r="E577" s="24">
        <f t="shared" si="8"/>
        <v>100</v>
      </c>
      <c r="AA577" s="24">
        <v>1.8348623853210999</v>
      </c>
      <c r="AV577" s="24">
        <v>0.45871559633027498</v>
      </c>
      <c r="AX577" s="24">
        <v>18.807339449541299</v>
      </c>
      <c r="AY577" s="24">
        <v>3.21100917431193</v>
      </c>
      <c r="BB577" s="24">
        <v>66.513761467889907</v>
      </c>
      <c r="BH577" s="24">
        <v>0.91743119266054995</v>
      </c>
      <c r="BN577" s="24">
        <v>0.45871559633027498</v>
      </c>
      <c r="BP577" s="24">
        <v>1.3761467889908299</v>
      </c>
      <c r="BQ577" s="24">
        <v>6.4220183486238493</v>
      </c>
    </row>
    <row r="578" spans="1:70" x14ac:dyDescent="0.2">
      <c r="A578" s="24" t="s">
        <v>741</v>
      </c>
      <c r="B578" s="24">
        <v>-99.47</v>
      </c>
      <c r="C578" s="24">
        <v>74.540000000000006</v>
      </c>
      <c r="D578" s="24" t="s">
        <v>165</v>
      </c>
      <c r="E578" s="24">
        <f t="shared" si="8"/>
        <v>100.00000000000001</v>
      </c>
      <c r="AA578" s="24">
        <v>2.2222222222222201</v>
      </c>
      <c r="AX578" s="24">
        <v>47.7777777777778</v>
      </c>
      <c r="BA578" s="24">
        <v>1.1111111111111101</v>
      </c>
      <c r="BB578" s="24">
        <v>41.1111111111111</v>
      </c>
      <c r="BP578" s="24">
        <v>1.1111111111111101</v>
      </c>
      <c r="BQ578" s="24">
        <v>6.6666666666666696</v>
      </c>
    </row>
    <row r="579" spans="1:70" x14ac:dyDescent="0.2">
      <c r="A579" s="24" t="s">
        <v>742</v>
      </c>
      <c r="B579" s="24">
        <v>-66.430000000000007</v>
      </c>
      <c r="C579" s="24">
        <v>60.95</v>
      </c>
      <c r="D579" s="24" t="s">
        <v>165</v>
      </c>
      <c r="E579" s="24">
        <f t="shared" ref="E579:E642" si="9">SUM(F579:CR579)</f>
        <v>100.00000000000001</v>
      </c>
      <c r="M579" s="24">
        <v>0.854700854700855</v>
      </c>
      <c r="N579" s="24">
        <v>0.854700854700855</v>
      </c>
      <c r="X579" s="24">
        <v>6.83760683760684</v>
      </c>
      <c r="AA579" s="24">
        <v>10.2564102564103</v>
      </c>
      <c r="AK579" s="24">
        <v>1.70940170940171</v>
      </c>
      <c r="AL579" s="24">
        <v>0.854700854700855</v>
      </c>
      <c r="AX579" s="24">
        <v>8.5470085470085486</v>
      </c>
      <c r="AY579" s="24">
        <v>11.1111111111111</v>
      </c>
      <c r="BB579" s="24">
        <v>54.700854700854698</v>
      </c>
      <c r="BD579" s="24">
        <v>2.5641025641025599</v>
      </c>
      <c r="BG579" s="24">
        <v>0.854700854700855</v>
      </c>
      <c r="BQ579" s="24">
        <v>0.854700854700855</v>
      </c>
    </row>
    <row r="580" spans="1:70" x14ac:dyDescent="0.2">
      <c r="A580" s="24" t="s">
        <v>743</v>
      </c>
      <c r="B580" s="24">
        <v>-162.66</v>
      </c>
      <c r="C580" s="24">
        <v>73.69</v>
      </c>
      <c r="D580" s="24" t="s">
        <v>165</v>
      </c>
      <c r="E580" s="24">
        <f t="shared" si="9"/>
        <v>99.999999999999986</v>
      </c>
      <c r="AA580" s="24">
        <v>3.6585365853658502</v>
      </c>
      <c r="AK580" s="24">
        <v>0.30487804878048796</v>
      </c>
      <c r="AV580" s="24">
        <v>87.195121951219505</v>
      </c>
      <c r="BB580" s="24">
        <v>8.8414634146341502</v>
      </c>
    </row>
    <row r="581" spans="1:70" x14ac:dyDescent="0.2">
      <c r="A581" s="24" t="s">
        <v>744</v>
      </c>
      <c r="B581" s="24">
        <v>-167</v>
      </c>
      <c r="C581" s="24">
        <v>76.25</v>
      </c>
      <c r="D581" s="24" t="s">
        <v>165</v>
      </c>
      <c r="E581" s="24">
        <f t="shared" si="9"/>
        <v>100</v>
      </c>
      <c r="AA581" s="24">
        <v>87.301587301587304</v>
      </c>
      <c r="AK581" s="24">
        <v>1.5873015873015901</v>
      </c>
      <c r="AV581" s="24">
        <v>11.1111111111111</v>
      </c>
    </row>
    <row r="582" spans="1:70" x14ac:dyDescent="0.2">
      <c r="A582" s="24" t="s">
        <v>745</v>
      </c>
      <c r="B582" s="24">
        <v>-156.5</v>
      </c>
      <c r="C582" s="24">
        <v>71.75</v>
      </c>
      <c r="D582" s="24" t="s">
        <v>165</v>
      </c>
      <c r="E582" s="24">
        <f t="shared" si="9"/>
        <v>100</v>
      </c>
      <c r="AA582" s="24">
        <v>16.619718309859202</v>
      </c>
      <c r="AK582" s="24">
        <v>1.12676056338028</v>
      </c>
      <c r="AL582" s="24">
        <v>0.28169014084506999</v>
      </c>
      <c r="AT582" s="24">
        <v>0.28169014084506999</v>
      </c>
      <c r="AV582" s="24">
        <v>74.084507042253492</v>
      </c>
      <c r="BB582" s="24">
        <v>7.6056338028168993</v>
      </c>
    </row>
    <row r="583" spans="1:70" x14ac:dyDescent="0.2">
      <c r="A583" s="24" t="s">
        <v>746</v>
      </c>
      <c r="B583" s="24">
        <v>-167.9</v>
      </c>
      <c r="C583" s="24">
        <v>67.87</v>
      </c>
      <c r="D583" s="24" t="s">
        <v>165</v>
      </c>
      <c r="E583" s="24">
        <f t="shared" si="9"/>
        <v>100</v>
      </c>
      <c r="AA583" s="24">
        <v>21.367521367521398</v>
      </c>
      <c r="AK583" s="24">
        <v>3.13390313390313</v>
      </c>
      <c r="AT583" s="24">
        <v>0.854700854700855</v>
      </c>
      <c r="AV583" s="24">
        <v>65.527065527065503</v>
      </c>
      <c r="AX583" s="24">
        <v>0.28490028490028496</v>
      </c>
      <c r="BB583" s="24">
        <v>8.8319088319088301</v>
      </c>
    </row>
    <row r="584" spans="1:70" x14ac:dyDescent="0.2">
      <c r="A584" s="24" t="s">
        <v>747</v>
      </c>
      <c r="B584" s="24">
        <v>-86.47</v>
      </c>
      <c r="C584" s="24">
        <v>76.12</v>
      </c>
      <c r="D584" s="24" t="s">
        <v>165</v>
      </c>
      <c r="E584" s="24">
        <f t="shared" si="9"/>
        <v>99.999999999999872</v>
      </c>
      <c r="M584" s="24">
        <v>0.50761421319796995</v>
      </c>
      <c r="AG584" s="24">
        <v>1.0152284263959399</v>
      </c>
      <c r="AX584" s="24">
        <v>20.8121827411167</v>
      </c>
      <c r="AY584" s="24">
        <v>1.0152284263959399</v>
      </c>
      <c r="BB584" s="24">
        <v>54.314720812182699</v>
      </c>
      <c r="BH584" s="24">
        <v>0.50761421319796995</v>
      </c>
      <c r="BL584" s="24">
        <v>0.50761421319796995</v>
      </c>
      <c r="BP584" s="24">
        <v>8.6294416243654801</v>
      </c>
      <c r="BQ584" s="24">
        <v>12.690355329949201</v>
      </c>
    </row>
    <row r="585" spans="1:70" x14ac:dyDescent="0.2">
      <c r="A585" s="24" t="s">
        <v>748</v>
      </c>
      <c r="B585" s="24">
        <v>-104</v>
      </c>
      <c r="C585" s="24">
        <v>78.3</v>
      </c>
      <c r="D585" s="24" t="s">
        <v>165</v>
      </c>
      <c r="E585" s="24">
        <f t="shared" si="9"/>
        <v>100.00000000000001</v>
      </c>
      <c r="M585" s="24">
        <v>0.51020408163265296</v>
      </c>
      <c r="AA585" s="24">
        <v>2.0408163265306101</v>
      </c>
      <c r="AX585" s="24">
        <v>14.7959183673469</v>
      </c>
      <c r="AY585" s="24">
        <v>3.06122448979592</v>
      </c>
      <c r="BB585" s="24">
        <v>69.897959183673507</v>
      </c>
      <c r="BD585" s="24">
        <v>1.53061224489796</v>
      </c>
      <c r="BQ585" s="24">
        <v>8.1632653061224509</v>
      </c>
    </row>
    <row r="586" spans="1:70" x14ac:dyDescent="0.2">
      <c r="A586" s="24" t="s">
        <v>749</v>
      </c>
      <c r="B586" s="24">
        <v>-137.88</v>
      </c>
      <c r="C586" s="24">
        <v>69.75</v>
      </c>
      <c r="D586" s="24" t="s">
        <v>165</v>
      </c>
      <c r="E586" s="24">
        <f t="shared" si="9"/>
        <v>99.999999999999972</v>
      </c>
      <c r="AX586" s="24">
        <v>73.8317757009346</v>
      </c>
      <c r="AY586" s="24">
        <v>1.86915887850467</v>
      </c>
      <c r="BB586" s="24">
        <v>14.018691588785</v>
      </c>
      <c r="BL586" s="24">
        <v>2.8037383177570101</v>
      </c>
      <c r="BQ586" s="24">
        <v>7.4766355140186906</v>
      </c>
    </row>
    <row r="587" spans="1:70" x14ac:dyDescent="0.2">
      <c r="A587" s="24" t="s">
        <v>750</v>
      </c>
      <c r="B587" s="24">
        <v>-178</v>
      </c>
      <c r="C587" s="24">
        <v>62</v>
      </c>
      <c r="D587" s="24" t="s">
        <v>165</v>
      </c>
      <c r="E587" s="24">
        <f t="shared" si="9"/>
        <v>99.999999999999943</v>
      </c>
      <c r="AA587" s="24">
        <v>46.405228758169898</v>
      </c>
      <c r="AK587" s="24">
        <v>5.2287581699346397</v>
      </c>
      <c r="AL587" s="24">
        <v>0.98039215686274495</v>
      </c>
      <c r="AT587" s="24">
        <v>1.63398692810458</v>
      </c>
      <c r="AV587" s="24">
        <v>19.6078431372549</v>
      </c>
      <c r="BB587" s="24">
        <v>24.509803921568597</v>
      </c>
      <c r="BD587" s="24">
        <v>0.98039215686274495</v>
      </c>
      <c r="BH587" s="24">
        <v>0.65359477124182996</v>
      </c>
    </row>
    <row r="588" spans="1:70" x14ac:dyDescent="0.2">
      <c r="A588" s="24" t="s">
        <v>751</v>
      </c>
      <c r="B588" s="24">
        <v>-177.03299999999999</v>
      </c>
      <c r="C588" s="24">
        <v>62.491999999999997</v>
      </c>
      <c r="D588" s="24" t="s">
        <v>165</v>
      </c>
      <c r="E588" s="24">
        <f t="shared" si="9"/>
        <v>99.999999999999957</v>
      </c>
      <c r="AA588" s="24">
        <v>54.019292604501594</v>
      </c>
      <c r="AK588" s="24">
        <v>6.4308681672025703</v>
      </c>
      <c r="AL588" s="24">
        <v>0.64308681672025703</v>
      </c>
      <c r="AT588" s="24">
        <v>0.32154340836012901</v>
      </c>
      <c r="AV588" s="24">
        <v>17.041800643086798</v>
      </c>
      <c r="AX588" s="24">
        <v>0.32154340836012901</v>
      </c>
      <c r="BB588" s="24">
        <v>20.2572347266881</v>
      </c>
      <c r="BD588" s="24">
        <v>0.96463022508038598</v>
      </c>
    </row>
    <row r="589" spans="1:70" x14ac:dyDescent="0.2">
      <c r="A589" s="24" t="s">
        <v>752</v>
      </c>
      <c r="B589" s="24">
        <v>-177</v>
      </c>
      <c r="C589" s="24">
        <v>63</v>
      </c>
      <c r="D589" s="24" t="s">
        <v>165</v>
      </c>
      <c r="E589" s="24">
        <f t="shared" si="9"/>
        <v>99.999999999999957</v>
      </c>
      <c r="AA589" s="24">
        <v>54.545454545454504</v>
      </c>
      <c r="AK589" s="24">
        <v>7.3313782991202299</v>
      </c>
      <c r="AT589" s="24">
        <v>0.29325513196480901</v>
      </c>
      <c r="AV589" s="24">
        <v>28.152492668621697</v>
      </c>
      <c r="BB589" s="24">
        <v>9.3841642228739008</v>
      </c>
      <c r="BD589" s="24">
        <v>0.29325513196480901</v>
      </c>
    </row>
    <row r="590" spans="1:70" x14ac:dyDescent="0.2">
      <c r="A590" s="24" t="s">
        <v>753</v>
      </c>
      <c r="B590" s="24">
        <v>-175</v>
      </c>
      <c r="C590" s="24">
        <v>63</v>
      </c>
      <c r="D590" s="24" t="s">
        <v>165</v>
      </c>
      <c r="E590" s="24">
        <f t="shared" si="9"/>
        <v>100.00000000000001</v>
      </c>
      <c r="AA590" s="24">
        <v>72.205438066465291</v>
      </c>
      <c r="AK590" s="24">
        <v>5.7401812688821696</v>
      </c>
      <c r="AT590" s="24">
        <v>0.60422960725075492</v>
      </c>
      <c r="AV590" s="24">
        <v>12.084592145015099</v>
      </c>
      <c r="AX590" s="24">
        <v>0.60422960725075492</v>
      </c>
      <c r="BB590" s="24">
        <v>8.1570996978851991</v>
      </c>
      <c r="BD590" s="24">
        <v>0.30211480362537801</v>
      </c>
      <c r="BR590" s="24">
        <v>0.30211480362537801</v>
      </c>
    </row>
    <row r="591" spans="1:70" x14ac:dyDescent="0.2">
      <c r="A591" s="24" t="s">
        <v>754</v>
      </c>
      <c r="B591" s="24">
        <v>-174.45</v>
      </c>
      <c r="C591" s="24">
        <v>63.05</v>
      </c>
      <c r="D591" s="24" t="s">
        <v>165</v>
      </c>
      <c r="E591" s="24">
        <f t="shared" si="9"/>
        <v>100.00000000000009</v>
      </c>
      <c r="AA591" s="24">
        <v>63.843648208469098</v>
      </c>
      <c r="AK591" s="24">
        <v>7.1661237785016301</v>
      </c>
      <c r="AL591" s="24">
        <v>0.65146579804560301</v>
      </c>
      <c r="AV591" s="24">
        <v>21.824104234527702</v>
      </c>
      <c r="AX591" s="24">
        <v>1.30293159609121</v>
      </c>
      <c r="BB591" s="24">
        <v>5.2117263843648205</v>
      </c>
    </row>
    <row r="592" spans="1:70" x14ac:dyDescent="0.2">
      <c r="A592" s="24" t="s">
        <v>755</v>
      </c>
      <c r="B592" s="24">
        <v>-176.32499999999999</v>
      </c>
      <c r="C592" s="24">
        <v>59.912999999999997</v>
      </c>
      <c r="D592" s="24" t="s">
        <v>165</v>
      </c>
      <c r="E592" s="24">
        <f t="shared" si="9"/>
        <v>99.999999999999972</v>
      </c>
      <c r="AA592" s="24">
        <v>44.230769230769198</v>
      </c>
      <c r="AK592" s="24">
        <v>3.52564102564103</v>
      </c>
      <c r="AL592" s="24">
        <v>0.64102564102564097</v>
      </c>
      <c r="AT592" s="24">
        <v>0.96153846153846101</v>
      </c>
      <c r="AV592" s="24">
        <v>44.871794871794904</v>
      </c>
      <c r="AX592" s="24">
        <v>2.5641025641025599</v>
      </c>
      <c r="BB592" s="24">
        <v>2.5641025641025599</v>
      </c>
      <c r="BD592" s="24">
        <v>0.32051282051282104</v>
      </c>
      <c r="BR592" s="24">
        <v>0.32051282051282104</v>
      </c>
    </row>
    <row r="593" spans="1:70" x14ac:dyDescent="0.2">
      <c r="A593" s="24" t="s">
        <v>756</v>
      </c>
      <c r="B593" s="24">
        <v>-177.05</v>
      </c>
      <c r="C593" s="24">
        <v>60.817</v>
      </c>
      <c r="D593" s="24" t="s">
        <v>165</v>
      </c>
      <c r="E593" s="24">
        <f t="shared" si="9"/>
        <v>99.999999999999957</v>
      </c>
      <c r="AA593" s="24">
        <v>43.962848297213597</v>
      </c>
      <c r="AK593" s="24">
        <v>4.3343653250773997</v>
      </c>
      <c r="AL593" s="24">
        <v>0.30959752321981399</v>
      </c>
      <c r="AT593" s="24">
        <v>0.92879256965944301</v>
      </c>
      <c r="AV593" s="24">
        <v>37.151702786377697</v>
      </c>
      <c r="AX593" s="24">
        <v>4.95356037151703</v>
      </c>
      <c r="BB593" s="24">
        <v>8.0495356037151691</v>
      </c>
      <c r="BN593" s="24">
        <v>0.30959752321981399</v>
      </c>
    </row>
    <row r="594" spans="1:70" x14ac:dyDescent="0.2">
      <c r="A594" s="24" t="s">
        <v>757</v>
      </c>
      <c r="B594" s="24">
        <v>-173.42699999999999</v>
      </c>
      <c r="C594" s="24">
        <v>61.12</v>
      </c>
      <c r="D594" s="24" t="s">
        <v>165</v>
      </c>
      <c r="E594" s="24">
        <f t="shared" si="9"/>
        <v>100</v>
      </c>
      <c r="AA594" s="24">
        <v>42.378048780487802</v>
      </c>
      <c r="AK594" s="24">
        <v>10.060975609756101</v>
      </c>
      <c r="AL594" s="24">
        <v>2.1341463414634099</v>
      </c>
      <c r="AT594" s="24">
        <v>1.5243902439024399</v>
      </c>
      <c r="AV594" s="24">
        <v>37.195121951219498</v>
      </c>
      <c r="BB594" s="24">
        <v>6.0975609756097597</v>
      </c>
      <c r="BF594" s="24">
        <v>0.30487804878048796</v>
      </c>
      <c r="BR594" s="24">
        <v>0.30487804878048796</v>
      </c>
    </row>
    <row r="595" spans="1:70" x14ac:dyDescent="0.2">
      <c r="A595" s="24" t="s">
        <v>758</v>
      </c>
      <c r="B595" s="24">
        <v>-175.64500000000001</v>
      </c>
      <c r="C595" s="24">
        <v>62.662999999999997</v>
      </c>
      <c r="D595" s="24" t="s">
        <v>165</v>
      </c>
      <c r="E595" s="24">
        <f t="shared" si="9"/>
        <v>100.00000000000001</v>
      </c>
      <c r="AA595" s="24">
        <v>64.26229508196721</v>
      </c>
      <c r="AK595" s="24">
        <v>6.5573770491803298</v>
      </c>
      <c r="AT595" s="24">
        <v>0.32786885245901598</v>
      </c>
      <c r="AV595" s="24">
        <v>21.967213114754099</v>
      </c>
      <c r="AX595" s="24">
        <v>1.9672131147540999</v>
      </c>
      <c r="BB595" s="24">
        <v>3.9344262295081998</v>
      </c>
      <c r="BD595" s="24">
        <v>0.98360655737704905</v>
      </c>
    </row>
    <row r="596" spans="1:70" x14ac:dyDescent="0.2">
      <c r="A596" s="24" t="s">
        <v>759</v>
      </c>
      <c r="B596" s="24">
        <v>-173.03200000000001</v>
      </c>
      <c r="C596" s="24">
        <v>63.012</v>
      </c>
      <c r="D596" s="24" t="s">
        <v>165</v>
      </c>
      <c r="E596" s="24">
        <f t="shared" si="9"/>
        <v>99.999999999999986</v>
      </c>
      <c r="AA596" s="24">
        <v>74.399999999999991</v>
      </c>
      <c r="AK596" s="24">
        <v>4.8000000000000007</v>
      </c>
      <c r="AT596" s="24">
        <v>0.8</v>
      </c>
      <c r="AV596" s="24">
        <v>15.2</v>
      </c>
      <c r="AX596" s="24">
        <v>0.8</v>
      </c>
      <c r="BB596" s="24">
        <v>4</v>
      </c>
    </row>
    <row r="597" spans="1:70" x14ac:dyDescent="0.2">
      <c r="A597" s="24" t="s">
        <v>760</v>
      </c>
      <c r="B597" s="24">
        <v>-172.30500000000001</v>
      </c>
      <c r="C597" s="24">
        <v>61.148000000000003</v>
      </c>
      <c r="D597" s="24" t="s">
        <v>165</v>
      </c>
      <c r="E597" s="24">
        <f t="shared" si="9"/>
        <v>99.999999999999986</v>
      </c>
      <c r="AA597" s="24">
        <v>51.873198847262202</v>
      </c>
      <c r="AK597" s="24">
        <v>10.3746397694525</v>
      </c>
      <c r="AL597" s="24">
        <v>1.15273775216138</v>
      </c>
      <c r="AT597" s="24">
        <v>1.44092219020173</v>
      </c>
      <c r="AV597" s="24">
        <v>29.682997118155601</v>
      </c>
      <c r="AX597" s="24">
        <v>0.28818443804034599</v>
      </c>
      <c r="BB597" s="24">
        <v>4.3227665706051903</v>
      </c>
      <c r="BD597" s="24">
        <v>0.57636887608069198</v>
      </c>
      <c r="BF597" s="24">
        <v>0.28818443804034599</v>
      </c>
    </row>
    <row r="598" spans="1:70" x14ac:dyDescent="0.2">
      <c r="A598" s="24" t="s">
        <v>761</v>
      </c>
      <c r="B598" s="24">
        <v>-172.113</v>
      </c>
      <c r="C598" s="24">
        <v>60.536999999999999</v>
      </c>
      <c r="D598" s="24" t="s">
        <v>165</v>
      </c>
      <c r="E598" s="24">
        <f t="shared" si="9"/>
        <v>100.00000000000003</v>
      </c>
      <c r="AA598" s="24">
        <v>64.6666666666667</v>
      </c>
      <c r="AK598" s="24">
        <v>9.3333333333333304</v>
      </c>
      <c r="AT598" s="24">
        <v>0.66666666666666696</v>
      </c>
      <c r="AV598" s="24">
        <v>14</v>
      </c>
      <c r="AX598" s="24">
        <v>2</v>
      </c>
      <c r="BB598" s="24">
        <v>7.3333333333333304</v>
      </c>
      <c r="BD598" s="24">
        <v>2</v>
      </c>
    </row>
    <row r="599" spans="1:70" x14ac:dyDescent="0.2">
      <c r="A599" s="24" t="s">
        <v>762</v>
      </c>
      <c r="B599" s="24">
        <v>-175.13300000000001</v>
      </c>
      <c r="C599" s="24">
        <v>60.642000000000003</v>
      </c>
      <c r="D599" s="24" t="s">
        <v>165</v>
      </c>
      <c r="E599" s="24">
        <f t="shared" si="9"/>
        <v>100</v>
      </c>
      <c r="M599" s="24">
        <v>0.57636887608069198</v>
      </c>
      <c r="AA599" s="24">
        <v>47.838616714697402</v>
      </c>
      <c r="AK599" s="24">
        <v>5.7636887608069198</v>
      </c>
      <c r="AL599" s="24">
        <v>1.7291066282420702</v>
      </c>
      <c r="AT599" s="24">
        <v>0.86455331412103698</v>
      </c>
      <c r="AV599" s="24">
        <v>34.005763688760801</v>
      </c>
      <c r="AX599" s="24">
        <v>1.15273775216138</v>
      </c>
      <c r="BB599" s="24">
        <v>6.6282420749279494</v>
      </c>
      <c r="BD599" s="24">
        <v>0.57636887608069198</v>
      </c>
      <c r="BF599" s="24">
        <v>0.28818443804034599</v>
      </c>
      <c r="BH599" s="24">
        <v>0.57636887608069198</v>
      </c>
    </row>
    <row r="600" spans="1:70" x14ac:dyDescent="0.2">
      <c r="A600" s="24" t="s">
        <v>763</v>
      </c>
      <c r="B600" s="24">
        <v>-170.43799999999999</v>
      </c>
      <c r="C600" s="24">
        <v>58.895000000000003</v>
      </c>
      <c r="D600" s="24" t="s">
        <v>165</v>
      </c>
      <c r="E600" s="24">
        <f t="shared" si="9"/>
        <v>99.999999999999957</v>
      </c>
      <c r="AA600" s="24">
        <v>46.583850931676999</v>
      </c>
      <c r="AK600" s="24">
        <v>7.1428571428571406</v>
      </c>
      <c r="AL600" s="24">
        <v>2.1739130434782599</v>
      </c>
      <c r="AT600" s="24">
        <v>1.24223602484472</v>
      </c>
      <c r="AV600" s="24">
        <v>38.819875776397495</v>
      </c>
      <c r="BB600" s="24">
        <v>2.79503105590062</v>
      </c>
      <c r="BH600" s="24">
        <v>0.62111801242235998</v>
      </c>
      <c r="BR600" s="24">
        <v>0.62111801242235998</v>
      </c>
    </row>
    <row r="601" spans="1:70" x14ac:dyDescent="0.2">
      <c r="A601" s="24" t="s">
        <v>764</v>
      </c>
      <c r="B601" s="24">
        <v>-169.21799999999999</v>
      </c>
      <c r="C601" s="24">
        <v>58.454999999999998</v>
      </c>
      <c r="D601" s="24" t="s">
        <v>165</v>
      </c>
      <c r="E601" s="24">
        <f t="shared" si="9"/>
        <v>100.00000000000001</v>
      </c>
      <c r="O601" s="24">
        <v>0.29940119760479</v>
      </c>
      <c r="AA601" s="24">
        <v>55.988023952095794</v>
      </c>
      <c r="AK601" s="24">
        <v>6.88622754491018</v>
      </c>
      <c r="AL601" s="24">
        <v>6.2874251497006002</v>
      </c>
      <c r="AT601" s="24">
        <v>0.59880239520958101</v>
      </c>
      <c r="AV601" s="24">
        <v>23.353293413173699</v>
      </c>
      <c r="AX601" s="24">
        <v>1.19760479041916</v>
      </c>
      <c r="BB601" s="24">
        <v>3.2934131736526902</v>
      </c>
      <c r="BH601" s="24">
        <v>1.4970059880239499</v>
      </c>
      <c r="BR601" s="24">
        <v>0.59880239520958101</v>
      </c>
    </row>
    <row r="602" spans="1:70" x14ac:dyDescent="0.2">
      <c r="A602" s="24" t="s">
        <v>765</v>
      </c>
      <c r="B602" s="24">
        <v>-168.93299999999999</v>
      </c>
      <c r="C602" s="24">
        <v>58.366999999999997</v>
      </c>
      <c r="D602" s="24" t="s">
        <v>165</v>
      </c>
      <c r="E602" s="24">
        <f t="shared" si="9"/>
        <v>100</v>
      </c>
      <c r="AA602" s="24">
        <v>49.047619047619001</v>
      </c>
      <c r="AK602" s="24">
        <v>7.6190476190476204</v>
      </c>
      <c r="AL602" s="24">
        <v>9.0476190476190492</v>
      </c>
      <c r="AT602" s="24">
        <v>0.476190476190476</v>
      </c>
      <c r="AV602" s="24">
        <v>24.761904761904798</v>
      </c>
      <c r="BB602" s="24">
        <v>4.7619047619047601</v>
      </c>
      <c r="BD602" s="24">
        <v>0.476190476190476</v>
      </c>
      <c r="BH602" s="24">
        <v>3.3333333333333299</v>
      </c>
      <c r="BO602" s="24">
        <v>0.476190476190476</v>
      </c>
    </row>
    <row r="603" spans="1:70" x14ac:dyDescent="0.2">
      <c r="A603" s="24" t="s">
        <v>766</v>
      </c>
      <c r="B603" s="24">
        <v>-166.05799999999999</v>
      </c>
      <c r="C603" s="24">
        <v>57.302999999999997</v>
      </c>
      <c r="D603" s="24" t="s">
        <v>165</v>
      </c>
      <c r="E603" s="24">
        <f t="shared" si="9"/>
        <v>99.999999999999972</v>
      </c>
      <c r="M603" s="24">
        <v>0.58479532163742698</v>
      </c>
      <c r="AA603" s="24">
        <v>38.8888888888889</v>
      </c>
      <c r="AK603" s="24">
        <v>3.2163742690058497</v>
      </c>
      <c r="AL603" s="24">
        <v>4.0935672514619901</v>
      </c>
      <c r="AT603" s="24">
        <v>0.58479532163742698</v>
      </c>
      <c r="AV603" s="24">
        <v>37.719298245613999</v>
      </c>
      <c r="AX603" s="24">
        <v>2.0467836257309902</v>
      </c>
      <c r="BB603" s="24">
        <v>4.9707602339181296</v>
      </c>
      <c r="BD603" s="24">
        <v>0.58479532163742698</v>
      </c>
      <c r="BF603" s="24">
        <v>0.29239766081871299</v>
      </c>
      <c r="BH603" s="24">
        <v>2.3391812865497101</v>
      </c>
      <c r="BR603" s="24">
        <v>4.6783625730994105</v>
      </c>
    </row>
    <row r="604" spans="1:70" x14ac:dyDescent="0.2">
      <c r="A604" s="24" t="s">
        <v>767</v>
      </c>
      <c r="B604" s="24">
        <v>-165.68799999999999</v>
      </c>
      <c r="C604" s="24">
        <v>57.122</v>
      </c>
      <c r="D604" s="24" t="s">
        <v>165</v>
      </c>
      <c r="E604" s="24">
        <f t="shared" si="9"/>
        <v>99.999999999999929</v>
      </c>
      <c r="M604" s="24">
        <v>0.30030030030030003</v>
      </c>
      <c r="AA604" s="24">
        <v>42.942942942942899</v>
      </c>
      <c r="AK604" s="24">
        <v>6.6066066066066096</v>
      </c>
      <c r="AL604" s="24">
        <v>3.3033033033032999</v>
      </c>
      <c r="AT604" s="24">
        <v>0.60060060060060105</v>
      </c>
      <c r="AV604" s="24">
        <v>37.237237237237203</v>
      </c>
      <c r="BB604" s="24">
        <v>6.6066066066066096</v>
      </c>
      <c r="BD604" s="24">
        <v>1.2012012012012001</v>
      </c>
      <c r="BH604" s="24">
        <v>1.2012012012012001</v>
      </c>
    </row>
    <row r="605" spans="1:70" x14ac:dyDescent="0.2">
      <c r="A605" s="24" t="s">
        <v>768</v>
      </c>
      <c r="B605" s="24">
        <v>-165.303</v>
      </c>
      <c r="C605" s="24">
        <v>56.396999999999998</v>
      </c>
      <c r="D605" s="24" t="s">
        <v>165</v>
      </c>
      <c r="E605" s="24">
        <f t="shared" si="9"/>
        <v>100</v>
      </c>
      <c r="M605" s="24">
        <v>0.78125</v>
      </c>
      <c r="AA605" s="24">
        <v>23.1770833333333</v>
      </c>
      <c r="AK605" s="24">
        <v>8.0729166666666696</v>
      </c>
      <c r="AL605" s="24">
        <v>6.5104166666666696</v>
      </c>
      <c r="AT605" s="24">
        <v>0.26041666666666702</v>
      </c>
      <c r="AV605" s="24">
        <v>51.0416666666667</v>
      </c>
      <c r="AX605" s="24">
        <v>0.26041666666666702</v>
      </c>
      <c r="BB605" s="24">
        <v>7.5520833333333304</v>
      </c>
      <c r="BD605" s="24">
        <v>1.0416666666666701</v>
      </c>
      <c r="BH605" s="24">
        <v>0.78125</v>
      </c>
      <c r="BR605" s="24">
        <v>0.52083333333333304</v>
      </c>
    </row>
    <row r="606" spans="1:70" x14ac:dyDescent="0.2">
      <c r="A606" s="24" t="s">
        <v>769</v>
      </c>
      <c r="B606" s="24">
        <v>-165.315</v>
      </c>
      <c r="C606" s="24">
        <v>56.058</v>
      </c>
      <c r="D606" s="24" t="s">
        <v>165</v>
      </c>
      <c r="E606" s="24">
        <f t="shared" si="9"/>
        <v>100.00000000000004</v>
      </c>
      <c r="M606" s="24">
        <v>1.17994100294985</v>
      </c>
      <c r="AA606" s="24">
        <v>14.454277286135701</v>
      </c>
      <c r="AK606" s="24">
        <v>9.4395280235988199</v>
      </c>
      <c r="AL606" s="24">
        <v>5.0147492625368697</v>
      </c>
      <c r="AT606" s="24">
        <v>0.88495575221239009</v>
      </c>
      <c r="AV606" s="24">
        <v>46.607669616519203</v>
      </c>
      <c r="AX606" s="24">
        <v>0.29498525073746296</v>
      </c>
      <c r="BB606" s="24">
        <v>17.699115044247797</v>
      </c>
      <c r="BD606" s="24">
        <v>0.88495575221239009</v>
      </c>
      <c r="BE606" s="24">
        <v>0.58997050147492591</v>
      </c>
      <c r="BH606" s="24">
        <v>1.17994100294985</v>
      </c>
      <c r="BO606" s="24">
        <v>0.88495575221239009</v>
      </c>
      <c r="BR606" s="24">
        <v>0.88495575221239009</v>
      </c>
    </row>
    <row r="607" spans="1:70" x14ac:dyDescent="0.2">
      <c r="A607" s="24" t="s">
        <v>770</v>
      </c>
      <c r="B607" s="24">
        <v>-165.298</v>
      </c>
      <c r="C607" s="24">
        <v>55.203000000000003</v>
      </c>
      <c r="D607" s="24" t="s">
        <v>165</v>
      </c>
      <c r="E607" s="24">
        <f t="shared" si="9"/>
        <v>100.00000000000003</v>
      </c>
      <c r="AA607" s="24">
        <v>0.68027210884353706</v>
      </c>
      <c r="AK607" s="24">
        <v>1.8140589569161001</v>
      </c>
      <c r="AL607" s="24">
        <v>2.9478458049886602</v>
      </c>
      <c r="AT607" s="24">
        <v>0.90702947845805004</v>
      </c>
      <c r="AV607" s="24">
        <v>79.591836734693899</v>
      </c>
      <c r="BB607" s="24">
        <v>8.84353741496599</v>
      </c>
      <c r="BD607" s="24">
        <v>0.90702947845805004</v>
      </c>
      <c r="BH607" s="24">
        <v>2.72108843537415</v>
      </c>
      <c r="BO607" s="24">
        <v>0.22675736961451198</v>
      </c>
      <c r="BR607" s="24">
        <v>1.3605442176870699</v>
      </c>
    </row>
    <row r="608" spans="1:70" x14ac:dyDescent="0.2">
      <c r="A608" s="24" t="s">
        <v>771</v>
      </c>
      <c r="B608" s="24">
        <v>-165.9</v>
      </c>
      <c r="C608" s="24">
        <v>55.4</v>
      </c>
      <c r="D608" s="24" t="s">
        <v>165</v>
      </c>
      <c r="E608" s="24">
        <f t="shared" si="9"/>
        <v>100.00000000000003</v>
      </c>
      <c r="M608" s="24">
        <v>0.28735632183908</v>
      </c>
      <c r="AA608" s="24">
        <v>2.29885057471264</v>
      </c>
      <c r="AK608" s="24">
        <v>4.5977011494252897</v>
      </c>
      <c r="AL608" s="24">
        <v>3.16091954022989</v>
      </c>
      <c r="AT608" s="24">
        <v>0.57471264367816099</v>
      </c>
      <c r="AV608" s="24">
        <v>79.597701149425305</v>
      </c>
      <c r="BB608" s="24">
        <v>6.8965517241379306</v>
      </c>
      <c r="BD608" s="24">
        <v>1.14942528735632</v>
      </c>
      <c r="BF608" s="24">
        <v>0.28735632183908</v>
      </c>
      <c r="BH608" s="24">
        <v>1.14942528735632</v>
      </c>
    </row>
    <row r="609" spans="1:70" x14ac:dyDescent="0.2">
      <c r="A609" s="24" t="s">
        <v>772</v>
      </c>
      <c r="B609" s="24">
        <v>-166.53700000000001</v>
      </c>
      <c r="C609" s="24">
        <v>55.65</v>
      </c>
      <c r="D609" s="24" t="s">
        <v>165</v>
      </c>
      <c r="E609" s="24">
        <f t="shared" si="9"/>
        <v>100.00000000000001</v>
      </c>
      <c r="K609" s="24">
        <v>0.216450216450216</v>
      </c>
      <c r="M609" s="24">
        <v>0.86580086580086602</v>
      </c>
      <c r="AA609" s="24">
        <v>3.4632034632034605</v>
      </c>
      <c r="AK609" s="24">
        <v>2.8138528138528098</v>
      </c>
      <c r="AL609" s="24">
        <v>4.1125541125541094</v>
      </c>
      <c r="AT609" s="24">
        <v>0.216450216450216</v>
      </c>
      <c r="AV609" s="24">
        <v>78.787878787878796</v>
      </c>
      <c r="AX609" s="24">
        <v>0.216450216450216</v>
      </c>
      <c r="BB609" s="24">
        <v>7.3593073593073601</v>
      </c>
      <c r="BH609" s="24">
        <v>0.43290043290043301</v>
      </c>
      <c r="BO609" s="24">
        <v>0.43290043290043301</v>
      </c>
      <c r="BR609" s="24">
        <v>1.08225108225108</v>
      </c>
    </row>
    <row r="610" spans="1:70" x14ac:dyDescent="0.2">
      <c r="A610" s="24" t="s">
        <v>773</v>
      </c>
      <c r="B610" s="24">
        <v>-168.35300000000001</v>
      </c>
      <c r="C610" s="24">
        <v>56.25</v>
      </c>
      <c r="D610" s="24" t="s">
        <v>165</v>
      </c>
      <c r="E610" s="24">
        <f t="shared" si="9"/>
        <v>100</v>
      </c>
      <c r="K610" s="24">
        <v>1.4492753623188401</v>
      </c>
      <c r="AA610" s="24">
        <v>14.492753623188401</v>
      </c>
      <c r="AK610" s="24">
        <v>1.4492753623188401</v>
      </c>
      <c r="AL610" s="24">
        <v>1.4492753623188401</v>
      </c>
      <c r="AT610" s="24">
        <v>1.4492753623188401</v>
      </c>
      <c r="AV610" s="24">
        <v>24.6376811594203</v>
      </c>
      <c r="AX610" s="24">
        <v>10.144927536231901</v>
      </c>
      <c r="BB610" s="24">
        <v>36.231884057971001</v>
      </c>
      <c r="BD610" s="24">
        <v>8.6956521739130395</v>
      </c>
    </row>
    <row r="611" spans="1:70" x14ac:dyDescent="0.2">
      <c r="A611" s="24" t="s">
        <v>774</v>
      </c>
      <c r="B611" s="24">
        <v>-167.85</v>
      </c>
      <c r="C611" s="24">
        <v>58.075000000000003</v>
      </c>
      <c r="D611" s="24" t="s">
        <v>165</v>
      </c>
      <c r="E611" s="24">
        <f t="shared" si="9"/>
        <v>100.00000000000001</v>
      </c>
      <c r="AA611" s="24">
        <v>46.103896103896105</v>
      </c>
      <c r="AK611" s="24">
        <v>5.8441558441558401</v>
      </c>
      <c r="AL611" s="24">
        <v>7.1428571428571406</v>
      </c>
      <c r="AT611" s="24">
        <v>1.2987012987013</v>
      </c>
      <c r="AV611" s="24">
        <v>32.792207792207805</v>
      </c>
      <c r="BB611" s="24">
        <v>5.5194805194805197</v>
      </c>
      <c r="BH611" s="24">
        <v>1.2987012987013</v>
      </c>
    </row>
    <row r="612" spans="1:70" x14ac:dyDescent="0.2">
      <c r="A612" s="24" t="s">
        <v>775</v>
      </c>
      <c r="B612" s="24">
        <v>-170.62799999999999</v>
      </c>
      <c r="C612" s="24">
        <v>60.023000000000003</v>
      </c>
      <c r="D612" s="24" t="s">
        <v>165</v>
      </c>
      <c r="E612" s="24">
        <f t="shared" si="9"/>
        <v>100</v>
      </c>
      <c r="AA612" s="24">
        <v>54.6875</v>
      </c>
      <c r="AK612" s="24">
        <v>6.875</v>
      </c>
      <c r="AL612" s="24">
        <v>2.5</v>
      </c>
      <c r="AT612" s="24">
        <v>0.3125</v>
      </c>
      <c r="AV612" s="24">
        <v>27.5</v>
      </c>
      <c r="AX612" s="24">
        <v>0.3125</v>
      </c>
      <c r="BB612" s="24">
        <v>5.9375</v>
      </c>
      <c r="BH612" s="24">
        <v>0.9375</v>
      </c>
      <c r="BR612" s="24">
        <v>0.9375</v>
      </c>
    </row>
    <row r="613" spans="1:70" x14ac:dyDescent="0.2">
      <c r="A613" s="24" t="s">
        <v>776</v>
      </c>
      <c r="B613" s="24">
        <v>-171.02500000000001</v>
      </c>
      <c r="C613" s="24">
        <v>59.981999999999999</v>
      </c>
      <c r="D613" s="24" t="s">
        <v>165</v>
      </c>
      <c r="E613" s="24">
        <f t="shared" si="9"/>
        <v>99.999999999999957</v>
      </c>
      <c r="M613" s="24">
        <v>0.33112582781457001</v>
      </c>
      <c r="AA613" s="24">
        <v>48.675496688741703</v>
      </c>
      <c r="AK613" s="24">
        <v>8.940397350993381</v>
      </c>
      <c r="AL613" s="24">
        <v>1.6556291390728499</v>
      </c>
      <c r="AT613" s="24">
        <v>0.99337748344370902</v>
      </c>
      <c r="AV613" s="24">
        <v>36.754966887417204</v>
      </c>
      <c r="BB613" s="24">
        <v>1.98675496688742</v>
      </c>
      <c r="BD613" s="24">
        <v>0.66225165562913901</v>
      </c>
    </row>
    <row r="614" spans="1:70" x14ac:dyDescent="0.2">
      <c r="A614" s="24" t="s">
        <v>777</v>
      </c>
      <c r="B614" s="24">
        <v>-173.768</v>
      </c>
      <c r="C614" s="24">
        <v>59.488</v>
      </c>
      <c r="D614" s="24" t="s">
        <v>165</v>
      </c>
      <c r="E614" s="24">
        <f t="shared" si="9"/>
        <v>99.999999999999957</v>
      </c>
      <c r="AA614" s="24">
        <v>41.635687732341999</v>
      </c>
      <c r="AK614" s="24">
        <v>5.2044609665427499</v>
      </c>
      <c r="AL614" s="24">
        <v>3.7174721189591096</v>
      </c>
      <c r="AT614" s="24">
        <v>0.74349442379182107</v>
      </c>
      <c r="AV614" s="24">
        <v>36.059479553903302</v>
      </c>
      <c r="AX614" s="24">
        <v>0.37174721189591098</v>
      </c>
      <c r="BB614" s="24">
        <v>7.4349442379182191</v>
      </c>
      <c r="BD614" s="24">
        <v>1.4869888475836399</v>
      </c>
      <c r="BR614" s="24">
        <v>3.3457249070632002</v>
      </c>
    </row>
    <row r="615" spans="1:70" x14ac:dyDescent="0.2">
      <c r="A615" s="24" t="s">
        <v>778</v>
      </c>
      <c r="B615" s="24">
        <v>-174.41200000000001</v>
      </c>
      <c r="C615" s="24">
        <v>59.753</v>
      </c>
      <c r="D615" s="24" t="s">
        <v>165</v>
      </c>
      <c r="E615" s="24">
        <f t="shared" si="9"/>
        <v>100</v>
      </c>
      <c r="AA615" s="24">
        <v>54.925373134328403</v>
      </c>
      <c r="AK615" s="24">
        <v>7.4626865671641793</v>
      </c>
      <c r="AL615" s="24">
        <v>2.08955223880597</v>
      </c>
      <c r="AT615" s="24">
        <v>1.4925373134328399</v>
      </c>
      <c r="AV615" s="24">
        <v>27.761194029850703</v>
      </c>
      <c r="AX615" s="24">
        <v>0.29850746268656703</v>
      </c>
      <c r="BB615" s="24">
        <v>3.8805970149253701</v>
      </c>
      <c r="BH615" s="24">
        <v>0.29850746268656703</v>
      </c>
      <c r="BR615" s="24">
        <v>1.7910447761193999</v>
      </c>
    </row>
    <row r="616" spans="1:70" x14ac:dyDescent="0.2">
      <c r="A616" s="24" t="s">
        <v>779</v>
      </c>
      <c r="B616" s="24">
        <v>-175.905</v>
      </c>
      <c r="C616" s="24">
        <v>60.292000000000002</v>
      </c>
      <c r="D616" s="24" t="s">
        <v>165</v>
      </c>
      <c r="E616" s="24">
        <f t="shared" si="9"/>
        <v>99.999999999999929</v>
      </c>
      <c r="AA616" s="24">
        <v>57.2815533980582</v>
      </c>
      <c r="AK616" s="24">
        <v>6.4724919093851101</v>
      </c>
      <c r="AL616" s="24">
        <v>0.64724919093851097</v>
      </c>
      <c r="AT616" s="24">
        <v>0.97087378640776689</v>
      </c>
      <c r="AV616" s="24">
        <v>29.7734627831715</v>
      </c>
      <c r="AX616" s="24">
        <v>0.32362459546925598</v>
      </c>
      <c r="BB616" s="24">
        <v>2.5889967637540501</v>
      </c>
      <c r="BD616" s="24">
        <v>0.32362459546925598</v>
      </c>
      <c r="BH616" s="24">
        <v>0.97087378640776689</v>
      </c>
      <c r="BR616" s="24">
        <v>0.64724919093851097</v>
      </c>
    </row>
    <row r="617" spans="1:70" x14ac:dyDescent="0.2">
      <c r="A617" s="24" t="s">
        <v>780</v>
      </c>
      <c r="B617" s="24">
        <v>-176.53</v>
      </c>
      <c r="C617" s="24">
        <v>60.56</v>
      </c>
      <c r="D617" s="24" t="s">
        <v>165</v>
      </c>
      <c r="E617" s="24">
        <f t="shared" si="9"/>
        <v>99.999999999999957</v>
      </c>
      <c r="AA617" s="24">
        <v>57.7039274924471</v>
      </c>
      <c r="AK617" s="24">
        <v>5.4380664652568003</v>
      </c>
      <c r="AL617" s="24">
        <v>1.2084592145015098</v>
      </c>
      <c r="AT617" s="24">
        <v>0.30211480362537801</v>
      </c>
      <c r="AV617" s="24">
        <v>21.450151057401801</v>
      </c>
      <c r="AX617" s="24">
        <v>0.60422960725075492</v>
      </c>
      <c r="BB617" s="24">
        <v>8.4592145015105693</v>
      </c>
      <c r="BD617" s="24">
        <v>3.3232628398791499</v>
      </c>
      <c r="BH617" s="24">
        <v>0.90634441087613293</v>
      </c>
      <c r="BR617" s="24">
        <v>0.60422960725075492</v>
      </c>
    </row>
    <row r="618" spans="1:70" x14ac:dyDescent="0.2">
      <c r="A618" s="24" t="s">
        <v>781</v>
      </c>
      <c r="B618" s="24">
        <v>-176.733</v>
      </c>
      <c r="C618" s="24">
        <v>60.982999999999997</v>
      </c>
      <c r="D618" s="24" t="s">
        <v>165</v>
      </c>
      <c r="E618" s="24">
        <f t="shared" si="9"/>
        <v>100</v>
      </c>
      <c r="AA618" s="24">
        <v>55.379746835442994</v>
      </c>
      <c r="AK618" s="24">
        <v>6.3291139240506293</v>
      </c>
      <c r="AL618" s="24">
        <v>0.949367088607595</v>
      </c>
      <c r="AT618" s="24">
        <v>0.949367088607595</v>
      </c>
      <c r="AV618" s="24">
        <v>30.6962025316456</v>
      </c>
      <c r="AX618" s="24">
        <v>0.316455696202532</v>
      </c>
      <c r="BB618" s="24">
        <v>3.79746835443038</v>
      </c>
      <c r="BD618" s="24">
        <v>1.26582278481013</v>
      </c>
      <c r="BH618" s="24">
        <v>0.316455696202532</v>
      </c>
    </row>
    <row r="619" spans="1:70" x14ac:dyDescent="0.2">
      <c r="A619" s="24" t="s">
        <v>782</v>
      </c>
      <c r="B619" s="24">
        <v>-176.49700000000001</v>
      </c>
      <c r="C619" s="24">
        <v>61.3</v>
      </c>
      <c r="D619" s="24" t="s">
        <v>165</v>
      </c>
      <c r="E619" s="24">
        <f t="shared" si="9"/>
        <v>99.999999999999915</v>
      </c>
      <c r="AA619" s="24">
        <v>45.045045045045001</v>
      </c>
      <c r="AK619" s="24">
        <v>5.7057057057057099</v>
      </c>
      <c r="AL619" s="24">
        <v>0.60060060060060105</v>
      </c>
      <c r="AT619" s="24">
        <v>0.90090090090090091</v>
      </c>
      <c r="AV619" s="24">
        <v>33.033033033033</v>
      </c>
      <c r="AX619" s="24">
        <v>4.2042042042042</v>
      </c>
      <c r="AY619" s="24">
        <v>0.30030030030030003</v>
      </c>
      <c r="BB619" s="24">
        <v>6.3063063063063094</v>
      </c>
      <c r="BD619" s="24">
        <v>3.3033033033032999</v>
      </c>
      <c r="BR619" s="24">
        <v>0.60060060060060105</v>
      </c>
    </row>
    <row r="620" spans="1:70" x14ac:dyDescent="0.2">
      <c r="A620" s="24" t="s">
        <v>783</v>
      </c>
      <c r="B620" s="24">
        <v>-175.202</v>
      </c>
      <c r="C620" s="24">
        <v>61.127000000000002</v>
      </c>
      <c r="D620" s="24" t="s">
        <v>165</v>
      </c>
      <c r="E620" s="24">
        <f t="shared" si="9"/>
        <v>99.999999999999986</v>
      </c>
      <c r="M620" s="24">
        <v>0.27548209366391202</v>
      </c>
      <c r="AA620" s="24">
        <v>47.933884297520699</v>
      </c>
      <c r="AK620" s="24">
        <v>11.8457300275482</v>
      </c>
      <c r="AL620" s="24">
        <v>1.9283746556473802</v>
      </c>
      <c r="AT620" s="24">
        <v>0.55096418732782404</v>
      </c>
      <c r="AV620" s="24">
        <v>22.0385674931129</v>
      </c>
      <c r="AX620" s="24">
        <v>0.27548209366391202</v>
      </c>
      <c r="BB620" s="24">
        <v>11.0192837465565</v>
      </c>
      <c r="BD620" s="24">
        <v>1.6528925619834698</v>
      </c>
      <c r="BH620" s="24">
        <v>0.55096418732782404</v>
      </c>
      <c r="BR620" s="24">
        <v>1.9283746556473802</v>
      </c>
    </row>
    <row r="621" spans="1:70" x14ac:dyDescent="0.2">
      <c r="A621" s="24" t="s">
        <v>784</v>
      </c>
      <c r="B621" s="24">
        <v>-174.6</v>
      </c>
      <c r="C621" s="24">
        <v>60.75</v>
      </c>
      <c r="D621" s="24" t="s">
        <v>165</v>
      </c>
      <c r="E621" s="24">
        <f t="shared" si="9"/>
        <v>100.00000000000003</v>
      </c>
      <c r="M621" s="24">
        <v>0.27855153203342603</v>
      </c>
      <c r="AA621" s="24">
        <v>35.654596100278596</v>
      </c>
      <c r="AK621" s="24">
        <v>6.4066852367687996</v>
      </c>
      <c r="AL621" s="24">
        <v>1.1142061281336999</v>
      </c>
      <c r="AT621" s="24">
        <v>0.83565459610027903</v>
      </c>
      <c r="AV621" s="24">
        <v>33.426183844011099</v>
      </c>
      <c r="AX621" s="24">
        <v>5.5710306406685195</v>
      </c>
      <c r="BB621" s="24">
        <v>14.763231197771599</v>
      </c>
      <c r="BD621" s="24">
        <v>0.83565459610027903</v>
      </c>
      <c r="BH621" s="24">
        <v>0.27855153203342603</v>
      </c>
      <c r="BR621" s="24">
        <v>0.83565459610027903</v>
      </c>
    </row>
    <row r="622" spans="1:70" x14ac:dyDescent="0.2">
      <c r="A622" s="24" t="s">
        <v>785</v>
      </c>
      <c r="B622" s="24">
        <v>-173.08799999999999</v>
      </c>
      <c r="C622" s="24">
        <v>59.594999999999999</v>
      </c>
      <c r="D622" s="24" t="s">
        <v>165</v>
      </c>
      <c r="E622" s="24">
        <f t="shared" si="9"/>
        <v>100.00000000000006</v>
      </c>
      <c r="AA622" s="24">
        <v>39.384615384615401</v>
      </c>
      <c r="AK622" s="24">
        <v>5.5384615384615401</v>
      </c>
      <c r="AL622" s="24">
        <v>5.5384615384615401</v>
      </c>
      <c r="AT622" s="24">
        <v>1.8461538461538498</v>
      </c>
      <c r="AV622" s="24">
        <v>34.461538461538495</v>
      </c>
      <c r="BB622" s="24">
        <v>8.9230769230769198</v>
      </c>
      <c r="BD622" s="24">
        <v>0.30769230769230804</v>
      </c>
      <c r="BH622" s="24">
        <v>1.2307692307692299</v>
      </c>
      <c r="BO622" s="24">
        <v>0.30769230769230804</v>
      </c>
      <c r="BR622" s="24">
        <v>2.4615384615384599</v>
      </c>
    </row>
    <row r="623" spans="1:70" x14ac:dyDescent="0.2">
      <c r="A623" s="24" t="s">
        <v>786</v>
      </c>
      <c r="B623" s="24">
        <v>-172.56700000000001</v>
      </c>
      <c r="C623" s="24">
        <v>59.232999999999997</v>
      </c>
      <c r="D623" s="24" t="s">
        <v>165</v>
      </c>
      <c r="E623" s="24">
        <f t="shared" si="9"/>
        <v>99.999999999999972</v>
      </c>
      <c r="M623" s="24">
        <v>0.277008310249307</v>
      </c>
      <c r="AA623" s="24">
        <v>37.396121883656505</v>
      </c>
      <c r="AK623" s="24">
        <v>3.32409972299169</v>
      </c>
      <c r="AL623" s="24">
        <v>14.1274238227147</v>
      </c>
      <c r="AT623" s="24">
        <v>0.554016620498615</v>
      </c>
      <c r="AV623" s="24">
        <v>38.227146814404399</v>
      </c>
      <c r="BB623" s="24">
        <v>4.1551246537396107</v>
      </c>
      <c r="BD623" s="24">
        <v>0.554016620498615</v>
      </c>
      <c r="BH623" s="24">
        <v>0.83102493074792194</v>
      </c>
      <c r="BR623" s="24">
        <v>0.554016620498615</v>
      </c>
    </row>
    <row r="624" spans="1:70" x14ac:dyDescent="0.2">
      <c r="A624" s="24" t="s">
        <v>787</v>
      </c>
      <c r="B624" s="24">
        <v>-172.017</v>
      </c>
      <c r="C624" s="24">
        <v>58.57</v>
      </c>
      <c r="D624" s="24" t="s">
        <v>165</v>
      </c>
      <c r="E624" s="24">
        <f t="shared" si="9"/>
        <v>99.999999999999986</v>
      </c>
      <c r="K624" s="24">
        <v>0.30211480362537801</v>
      </c>
      <c r="M624" s="24">
        <v>0.60422960725075492</v>
      </c>
      <c r="AA624" s="24">
        <v>36.253776435045303</v>
      </c>
      <c r="AK624" s="24">
        <v>8.1570996978851991</v>
      </c>
      <c r="AL624" s="24">
        <v>7.5528700906344399</v>
      </c>
      <c r="AT624" s="24">
        <v>1.2084592145015098</v>
      </c>
      <c r="AV624" s="24">
        <v>36.555891238670696</v>
      </c>
      <c r="AX624" s="24">
        <v>0.60422960725075492</v>
      </c>
      <c r="BB624" s="24">
        <v>6.0422960725075496</v>
      </c>
      <c r="BD624" s="24">
        <v>0.60422960725075492</v>
      </c>
      <c r="BE624" s="24">
        <v>0.30211480362537801</v>
      </c>
      <c r="BH624" s="24">
        <v>0.90634441087613293</v>
      </c>
      <c r="BR624" s="24">
        <v>0.90634441087613293</v>
      </c>
    </row>
    <row r="625" spans="1:70" x14ac:dyDescent="0.2">
      <c r="A625" s="24" t="s">
        <v>788</v>
      </c>
      <c r="B625" s="24">
        <v>-171.65700000000001</v>
      </c>
      <c r="C625" s="24">
        <v>57.872</v>
      </c>
      <c r="D625" s="24" t="s">
        <v>165</v>
      </c>
      <c r="E625" s="24">
        <f t="shared" si="9"/>
        <v>100.00000000000004</v>
      </c>
      <c r="M625" s="24">
        <v>1.22448979591837</v>
      </c>
      <c r="AA625" s="24">
        <v>34.6938775510204</v>
      </c>
      <c r="AK625" s="24">
        <v>5.3061224489795897</v>
      </c>
      <c r="AL625" s="24">
        <v>2.8571428571428603</v>
      </c>
      <c r="AT625" s="24">
        <v>1.22448979591837</v>
      </c>
      <c r="AV625" s="24">
        <v>30.2040816326531</v>
      </c>
      <c r="AX625" s="24">
        <v>4.4897959183673501</v>
      </c>
      <c r="BB625" s="24">
        <v>7.7551020408163298</v>
      </c>
      <c r="BH625" s="24">
        <v>2.4489795918367299</v>
      </c>
      <c r="BR625" s="24">
        <v>9.795918367346939</v>
      </c>
    </row>
    <row r="626" spans="1:70" x14ac:dyDescent="0.2">
      <c r="A626" s="24" t="s">
        <v>789</v>
      </c>
      <c r="B626" s="24">
        <v>-171.3</v>
      </c>
      <c r="C626" s="24">
        <v>57.042000000000002</v>
      </c>
      <c r="D626" s="24" t="s">
        <v>165</v>
      </c>
      <c r="E626" s="24">
        <f t="shared" si="9"/>
        <v>100.00000000000006</v>
      </c>
      <c r="AA626" s="24">
        <v>25.7575757575758</v>
      </c>
      <c r="AK626" s="24">
        <v>6.6666666666666696</v>
      </c>
      <c r="AL626" s="24">
        <v>10.303030303030301</v>
      </c>
      <c r="AT626" s="24">
        <v>3.0303030303030303</v>
      </c>
      <c r="AV626" s="24">
        <v>38.484848484848499</v>
      </c>
      <c r="BB626" s="24">
        <v>7.2727272727272707</v>
      </c>
      <c r="BD626" s="24">
        <v>0.90909090909090895</v>
      </c>
      <c r="BE626" s="24">
        <v>0.60606060606060597</v>
      </c>
      <c r="BF626" s="24">
        <v>0.60606060606060597</v>
      </c>
      <c r="BH626" s="24">
        <v>1.8181818181818201</v>
      </c>
      <c r="BP626" s="24">
        <v>0.30303030303030298</v>
      </c>
      <c r="BR626" s="24">
        <v>4.2424242424242404</v>
      </c>
    </row>
    <row r="627" spans="1:70" x14ac:dyDescent="0.2">
      <c r="A627" s="24" t="s">
        <v>790</v>
      </c>
      <c r="B627" s="24">
        <v>-171.13300000000001</v>
      </c>
      <c r="C627" s="24">
        <v>56.637</v>
      </c>
      <c r="D627" s="24" t="s">
        <v>165</v>
      </c>
      <c r="E627" s="24">
        <f t="shared" si="9"/>
        <v>100.00000000000007</v>
      </c>
      <c r="M627" s="24">
        <v>0.30487804878048796</v>
      </c>
      <c r="AA627" s="24">
        <v>15.853658536585399</v>
      </c>
      <c r="AK627" s="24">
        <v>3.9634146341463401</v>
      </c>
      <c r="AL627" s="24">
        <v>10.670731707317099</v>
      </c>
      <c r="AT627" s="24">
        <v>2.4390243902439002</v>
      </c>
      <c r="AV627" s="24">
        <v>52.439024390243901</v>
      </c>
      <c r="BB627" s="24">
        <v>10.670731707317099</v>
      </c>
      <c r="BD627" s="24">
        <v>0.60975609756097593</v>
      </c>
      <c r="BH627" s="24">
        <v>2.4390243902439002</v>
      </c>
      <c r="BR627" s="24">
        <v>0.60975609756097593</v>
      </c>
    </row>
    <row r="628" spans="1:70" x14ac:dyDescent="0.2">
      <c r="A628" s="24" t="s">
        <v>791</v>
      </c>
      <c r="B628" s="24">
        <v>-170.05699999999999</v>
      </c>
      <c r="C628" s="24">
        <v>56.481999999999999</v>
      </c>
      <c r="D628" s="24" t="s">
        <v>165</v>
      </c>
      <c r="E628" s="24">
        <f t="shared" si="9"/>
        <v>99.999999999999943</v>
      </c>
      <c r="M628" s="24">
        <v>0.632911392405063</v>
      </c>
      <c r="AA628" s="24">
        <v>12.974683544303801</v>
      </c>
      <c r="AK628" s="24">
        <v>3.79746835443038</v>
      </c>
      <c r="AL628" s="24">
        <v>9.1772151898734187</v>
      </c>
      <c r="AT628" s="24">
        <v>0.632911392405063</v>
      </c>
      <c r="AV628" s="24">
        <v>41.139240506329102</v>
      </c>
      <c r="AX628" s="24">
        <v>1.58227848101266</v>
      </c>
      <c r="BB628" s="24">
        <v>22.468354430379698</v>
      </c>
      <c r="BD628" s="24">
        <v>1.58227848101266</v>
      </c>
      <c r="BH628" s="24">
        <v>1.26582278481013</v>
      </c>
      <c r="BO628" s="24">
        <v>0.632911392405063</v>
      </c>
      <c r="BR628" s="24">
        <v>4.1139240506329102</v>
      </c>
    </row>
    <row r="629" spans="1:70" x14ac:dyDescent="0.2">
      <c r="A629" s="24" t="s">
        <v>792</v>
      </c>
      <c r="B629" s="24">
        <v>-167.61799999999999</v>
      </c>
      <c r="C629" s="24">
        <v>56.347000000000001</v>
      </c>
      <c r="D629" s="24" t="s">
        <v>165</v>
      </c>
      <c r="E629" s="24">
        <f t="shared" si="9"/>
        <v>100</v>
      </c>
      <c r="M629" s="24">
        <v>0.31847133757961799</v>
      </c>
      <c r="AA629" s="24">
        <v>8.9171974522292992</v>
      </c>
      <c r="AK629" s="24">
        <v>2.5477707006369399</v>
      </c>
      <c r="AL629" s="24">
        <v>2.5477707006369399</v>
      </c>
      <c r="AT629" s="24">
        <v>0.63694267515923597</v>
      </c>
      <c r="AV629" s="24">
        <v>69.745222929936304</v>
      </c>
      <c r="AX629" s="24">
        <v>1.5923566878980899</v>
      </c>
      <c r="BB629" s="24">
        <v>7.3248407643312108</v>
      </c>
      <c r="BD629" s="24">
        <v>0.63694267515923597</v>
      </c>
      <c r="BF629" s="24">
        <v>0.31847133757961799</v>
      </c>
      <c r="BH629" s="24">
        <v>0.63694267515923597</v>
      </c>
      <c r="BO629" s="24">
        <v>0.31847133757961799</v>
      </c>
      <c r="BR629" s="24">
        <v>4.4585987261146496</v>
      </c>
    </row>
    <row r="630" spans="1:70" x14ac:dyDescent="0.2">
      <c r="A630" s="24" t="s">
        <v>793</v>
      </c>
      <c r="B630" s="24">
        <v>-167.07499999999999</v>
      </c>
      <c r="C630" s="24">
        <v>55.311999999999998</v>
      </c>
      <c r="D630" s="24" t="s">
        <v>165</v>
      </c>
      <c r="E630" s="24">
        <f t="shared" si="9"/>
        <v>100.00000000000001</v>
      </c>
      <c r="M630" s="24">
        <v>0.30959752321981399</v>
      </c>
      <c r="AA630" s="24">
        <v>3.4055727554179596</v>
      </c>
      <c r="AK630" s="24">
        <v>1.2383900928792602</v>
      </c>
      <c r="AL630" s="24">
        <v>3.09597523219814</v>
      </c>
      <c r="AT630" s="24">
        <v>0.61919504643962897</v>
      </c>
      <c r="AV630" s="24">
        <v>69.969040247678009</v>
      </c>
      <c r="AX630" s="24">
        <v>0.92879256965944301</v>
      </c>
      <c r="BB630" s="24">
        <v>17.337461300309599</v>
      </c>
      <c r="BD630" s="24">
        <v>2.1671826625386998</v>
      </c>
      <c r="BR630" s="24">
        <v>0.92879256965944301</v>
      </c>
    </row>
    <row r="631" spans="1:70" x14ac:dyDescent="0.2">
      <c r="A631" s="24" t="s">
        <v>794</v>
      </c>
      <c r="B631" s="24">
        <v>-166.97499999999999</v>
      </c>
      <c r="C631" s="24">
        <v>54.917000000000002</v>
      </c>
      <c r="D631" s="24" t="s">
        <v>165</v>
      </c>
      <c r="E631" s="24">
        <f t="shared" si="9"/>
        <v>100.00000000000006</v>
      </c>
      <c r="AA631" s="24">
        <v>0.58651026392961891</v>
      </c>
      <c r="AK631" s="24">
        <v>1.4662756598240501</v>
      </c>
      <c r="AL631" s="24">
        <v>2.0527859237536701</v>
      </c>
      <c r="AV631" s="24">
        <v>59.237536656891493</v>
      </c>
      <c r="AX631" s="24">
        <v>0.29325513196480901</v>
      </c>
      <c r="BA631" s="24">
        <v>0.29325513196480901</v>
      </c>
      <c r="BB631" s="24">
        <v>23.460410557184801</v>
      </c>
      <c r="BD631" s="24">
        <v>5.8651026392961905</v>
      </c>
      <c r="BE631" s="24">
        <v>0.58651026392961891</v>
      </c>
      <c r="BH631" s="24">
        <v>2.3460410557184801</v>
      </c>
      <c r="BN631" s="24">
        <v>1.4662756598240501</v>
      </c>
      <c r="BR631" s="24">
        <v>2.3460410557184801</v>
      </c>
    </row>
    <row r="632" spans="1:70" x14ac:dyDescent="0.2">
      <c r="A632" s="24" t="s">
        <v>795</v>
      </c>
      <c r="B632" s="24">
        <v>-169.1</v>
      </c>
      <c r="C632" s="24">
        <v>53.752000000000002</v>
      </c>
      <c r="D632" s="24" t="s">
        <v>165</v>
      </c>
      <c r="E632" s="24">
        <f t="shared" si="9"/>
        <v>100.00000000000001</v>
      </c>
      <c r="M632" s="24">
        <v>1.26182965299685</v>
      </c>
      <c r="AK632" s="24">
        <v>0.63091482649842301</v>
      </c>
      <c r="AL632" s="24">
        <v>0.94637223974763407</v>
      </c>
      <c r="AT632" s="24">
        <v>0.63091482649842301</v>
      </c>
      <c r="AV632" s="24">
        <v>19.5583596214511</v>
      </c>
      <c r="AX632" s="24">
        <v>1.8927444794952699</v>
      </c>
      <c r="BB632" s="24">
        <v>57.728706624605692</v>
      </c>
      <c r="BD632" s="24">
        <v>8.8328075709779199</v>
      </c>
      <c r="BE632" s="24">
        <v>0.31545741324921101</v>
      </c>
      <c r="BF632" s="24">
        <v>0.31545741324921101</v>
      </c>
      <c r="BH632" s="24">
        <v>3.7854889589905398</v>
      </c>
      <c r="BN632" s="24">
        <v>2.5236593059936903</v>
      </c>
      <c r="BO632" s="24">
        <v>0.31545741324921101</v>
      </c>
      <c r="BR632" s="24">
        <v>1.26182965299685</v>
      </c>
    </row>
    <row r="633" spans="1:70" x14ac:dyDescent="0.2">
      <c r="A633" s="24" t="s">
        <v>796</v>
      </c>
      <c r="B633" s="24">
        <v>59.970999999999997</v>
      </c>
      <c r="C633" s="24">
        <v>72.635999999999996</v>
      </c>
      <c r="D633" s="24" t="s">
        <v>165</v>
      </c>
      <c r="E633" s="24">
        <f t="shared" si="9"/>
        <v>99.999999999999986</v>
      </c>
      <c r="H633" s="24">
        <v>0.66225165562913901</v>
      </c>
      <c r="AA633" s="24">
        <v>26.821192052980098</v>
      </c>
      <c r="AK633" s="24">
        <v>13.9072847682119</v>
      </c>
      <c r="AT633" s="24">
        <v>0.99337748344370902</v>
      </c>
      <c r="AV633" s="24">
        <v>24.834437086092699</v>
      </c>
      <c r="AX633" s="24">
        <v>17.880794701986801</v>
      </c>
      <c r="AY633" s="24">
        <v>7.2847682119205306</v>
      </c>
      <c r="BB633" s="24">
        <v>6.6225165562913899</v>
      </c>
      <c r="BQ633" s="24">
        <v>0.99337748344370902</v>
      </c>
    </row>
    <row r="634" spans="1:70" x14ac:dyDescent="0.2">
      <c r="A634" s="24" t="s">
        <v>797</v>
      </c>
      <c r="B634" s="24">
        <v>64.567999999999998</v>
      </c>
      <c r="C634" s="24">
        <v>72.692999999999998</v>
      </c>
      <c r="D634" s="24" t="s">
        <v>165</v>
      </c>
      <c r="E634" s="24">
        <f t="shared" si="9"/>
        <v>100</v>
      </c>
      <c r="M634" s="24">
        <v>0.83333333333333304</v>
      </c>
      <c r="AA634" s="24">
        <v>43.3333333333333</v>
      </c>
      <c r="AK634" s="24">
        <v>17.5</v>
      </c>
      <c r="AO634" s="24">
        <v>2.5</v>
      </c>
      <c r="AT634" s="24">
        <v>1.6666666666666701</v>
      </c>
      <c r="AV634" s="24">
        <v>31.666666666666703</v>
      </c>
      <c r="BB634" s="24">
        <v>2.5</v>
      </c>
    </row>
    <row r="635" spans="1:70" x14ac:dyDescent="0.2">
      <c r="A635" s="24" t="s">
        <v>798</v>
      </c>
      <c r="B635" s="24">
        <v>64.5</v>
      </c>
      <c r="C635" s="24">
        <v>71</v>
      </c>
      <c r="D635" s="24" t="s">
        <v>165</v>
      </c>
      <c r="E635" s="24">
        <f t="shared" si="9"/>
        <v>99.999999999999957</v>
      </c>
      <c r="H635" s="24">
        <v>3.9603960396039595</v>
      </c>
      <c r="AA635" s="24">
        <v>19.306930693069297</v>
      </c>
      <c r="AK635" s="24">
        <v>11.3861386138614</v>
      </c>
      <c r="AT635" s="24">
        <v>0.99009900990098987</v>
      </c>
      <c r="AV635" s="24">
        <v>11.3861386138614</v>
      </c>
      <c r="AX635" s="24">
        <v>18.8118811881188</v>
      </c>
      <c r="AY635" s="24">
        <v>5.9405940594059405</v>
      </c>
      <c r="BB635" s="24">
        <v>25.742574257425701</v>
      </c>
      <c r="BP635" s="24">
        <v>0.49504950495049493</v>
      </c>
      <c r="BQ635" s="24">
        <v>1.9801980198019797</v>
      </c>
    </row>
    <row r="636" spans="1:70" x14ac:dyDescent="0.2">
      <c r="A636" s="24" t="s">
        <v>799</v>
      </c>
      <c r="B636" s="24">
        <v>64.861000000000004</v>
      </c>
      <c r="C636" s="24">
        <v>69.775999999999996</v>
      </c>
      <c r="D636" s="24" t="s">
        <v>165</v>
      </c>
      <c r="E636" s="24">
        <f t="shared" si="9"/>
        <v>100</v>
      </c>
      <c r="H636" s="24">
        <v>1.8181818181818201</v>
      </c>
      <c r="X636" s="24">
        <v>0.45454545454545398</v>
      </c>
      <c r="AA636" s="24">
        <v>25</v>
      </c>
      <c r="AK636" s="24">
        <v>18.181818181818201</v>
      </c>
      <c r="AV636" s="24">
        <v>18.636363636363601</v>
      </c>
      <c r="AX636" s="24">
        <v>18.181818181818201</v>
      </c>
      <c r="AY636" s="24">
        <v>4.0909090909090899</v>
      </c>
      <c r="BB636" s="24">
        <v>10.909090909090899</v>
      </c>
      <c r="BP636" s="24">
        <v>2.2727272727272703</v>
      </c>
      <c r="BQ636" s="24">
        <v>0.45454545454545398</v>
      </c>
    </row>
    <row r="637" spans="1:70" x14ac:dyDescent="0.2">
      <c r="A637" s="24" t="s">
        <v>800</v>
      </c>
      <c r="B637" s="24">
        <v>79.962999999999994</v>
      </c>
      <c r="C637" s="24">
        <v>76.007999999999996</v>
      </c>
      <c r="D637" s="24" t="s">
        <v>165</v>
      </c>
      <c r="E637" s="24">
        <f t="shared" si="9"/>
        <v>100</v>
      </c>
      <c r="AA637" s="24">
        <v>3.3333333333333299</v>
      </c>
      <c r="AX637" s="24">
        <v>63.3333333333333</v>
      </c>
      <c r="AY637" s="24">
        <v>11.6666666666667</v>
      </c>
      <c r="BB637" s="24">
        <v>20</v>
      </c>
      <c r="BQ637" s="24">
        <v>1.6666666666666701</v>
      </c>
    </row>
    <row r="638" spans="1:70" x14ac:dyDescent="0.2">
      <c r="A638" s="24" t="s">
        <v>801</v>
      </c>
      <c r="B638" s="24">
        <v>79.850999999999999</v>
      </c>
      <c r="C638" s="24">
        <v>74.988</v>
      </c>
      <c r="D638" s="24" t="s">
        <v>165</v>
      </c>
      <c r="E638" s="24">
        <f t="shared" si="9"/>
        <v>99.999999999999957</v>
      </c>
      <c r="AA638" s="24">
        <v>1.16279069767442</v>
      </c>
      <c r="AV638" s="24">
        <v>0.581395348837209</v>
      </c>
      <c r="AX638" s="24">
        <v>58.720930232558104</v>
      </c>
      <c r="AY638" s="24">
        <v>26.744186046511601</v>
      </c>
      <c r="BB638" s="24">
        <v>11.046511627907</v>
      </c>
      <c r="BQ638" s="24">
        <v>1.7441860465116299</v>
      </c>
    </row>
    <row r="639" spans="1:70" x14ac:dyDescent="0.2">
      <c r="A639" s="24" t="s">
        <v>802</v>
      </c>
      <c r="B639" s="24">
        <v>55.75</v>
      </c>
      <c r="C639" s="24">
        <v>80.59</v>
      </c>
      <c r="D639" s="24" t="s">
        <v>165</v>
      </c>
      <c r="E639" s="24">
        <f t="shared" si="9"/>
        <v>99.999999999999986</v>
      </c>
      <c r="H639" s="24">
        <v>2.8985507246376803</v>
      </c>
      <c r="AA639" s="24">
        <v>1.4492753623188401</v>
      </c>
      <c r="AX639" s="24">
        <v>23.188405797101399</v>
      </c>
      <c r="BB639" s="24">
        <v>66.6666666666667</v>
      </c>
      <c r="BD639" s="24">
        <v>4.3478260869565197</v>
      </c>
      <c r="BP639" s="24">
        <v>1.4492753623188401</v>
      </c>
    </row>
    <row r="640" spans="1:70" x14ac:dyDescent="0.2">
      <c r="A640" s="24" t="s">
        <v>803</v>
      </c>
      <c r="B640" s="24">
        <v>51.84</v>
      </c>
      <c r="C640" s="24">
        <v>80.95</v>
      </c>
      <c r="D640" s="24" t="s">
        <v>165</v>
      </c>
      <c r="E640" s="24">
        <f t="shared" si="9"/>
        <v>100.00000000000004</v>
      </c>
      <c r="AA640" s="24">
        <v>1.9230769230769202</v>
      </c>
      <c r="AX640" s="24">
        <v>1.9230769230769202</v>
      </c>
      <c r="BB640" s="24">
        <v>96.153846153846203</v>
      </c>
    </row>
    <row r="641" spans="1:68" x14ac:dyDescent="0.2">
      <c r="A641" s="24" t="s">
        <v>804</v>
      </c>
      <c r="B641" s="24">
        <v>56.45</v>
      </c>
      <c r="C641" s="24">
        <v>75.56</v>
      </c>
      <c r="D641" s="24" t="s">
        <v>165</v>
      </c>
      <c r="E641" s="24">
        <f t="shared" si="9"/>
        <v>99.999999999999915</v>
      </c>
      <c r="H641" s="24">
        <v>0.85959885386819512</v>
      </c>
      <c r="M641" s="24">
        <v>0.85959885386819512</v>
      </c>
      <c r="X641" s="24">
        <v>0.57306590257879608</v>
      </c>
      <c r="AA641" s="24">
        <v>33.237822349570202</v>
      </c>
      <c r="AK641" s="24">
        <v>27.793696275071603</v>
      </c>
      <c r="AL641" s="24">
        <v>0.28653295128939804</v>
      </c>
      <c r="AT641" s="24">
        <v>4.0114613180515803</v>
      </c>
      <c r="AV641" s="24">
        <v>12.0343839541547</v>
      </c>
      <c r="AX641" s="24">
        <v>9.7421203438395398</v>
      </c>
      <c r="BB641" s="24">
        <v>10.6017191977077</v>
      </c>
    </row>
    <row r="642" spans="1:68" x14ac:dyDescent="0.2">
      <c r="A642" s="24" t="s">
        <v>805</v>
      </c>
      <c r="B642" s="24">
        <v>57.17</v>
      </c>
      <c r="C642" s="24">
        <v>75.48</v>
      </c>
      <c r="D642" s="24" t="s">
        <v>165</v>
      </c>
      <c r="E642" s="24">
        <f t="shared" si="9"/>
        <v>100.00000000000003</v>
      </c>
      <c r="H642" s="24">
        <v>2.4509803921568603</v>
      </c>
      <c r="X642" s="24">
        <v>0.98039215686274495</v>
      </c>
      <c r="AA642" s="24">
        <v>30.3921568627451</v>
      </c>
      <c r="AK642" s="24">
        <v>19.6078431372549</v>
      </c>
      <c r="AT642" s="24">
        <v>3.9215686274509798</v>
      </c>
      <c r="AV642" s="24">
        <v>9.3137254901960809</v>
      </c>
      <c r="AX642" s="24">
        <v>18.627450980392201</v>
      </c>
      <c r="BB642" s="24">
        <v>14.215686274509801</v>
      </c>
      <c r="BP642" s="24">
        <v>0.49019607843137197</v>
      </c>
    </row>
    <row r="643" spans="1:68" x14ac:dyDescent="0.2">
      <c r="A643" s="24" t="s">
        <v>806</v>
      </c>
      <c r="B643" s="24">
        <v>46.94</v>
      </c>
      <c r="C643" s="24">
        <v>79.569999999999993</v>
      </c>
      <c r="D643" s="24" t="s">
        <v>165</v>
      </c>
      <c r="E643" s="24">
        <f t="shared" ref="E643:E706" si="10">SUM(F643:CR643)</f>
        <v>99.999999999999915</v>
      </c>
      <c r="M643" s="24">
        <v>1.3157894736842102</v>
      </c>
      <c r="AA643" s="24">
        <v>67.105263157894697</v>
      </c>
      <c r="AK643" s="24">
        <v>2.6315789473684204</v>
      </c>
      <c r="AV643" s="24">
        <v>2.6315789473684204</v>
      </c>
      <c r="AX643" s="24">
        <v>9.210526315789469</v>
      </c>
      <c r="BB643" s="24">
        <v>17.105263157894701</v>
      </c>
    </row>
    <row r="644" spans="1:68" x14ac:dyDescent="0.2">
      <c r="A644" s="24" t="s">
        <v>807</v>
      </c>
      <c r="B644" s="24">
        <v>47.87</v>
      </c>
      <c r="C644" s="24">
        <v>79.650000000000006</v>
      </c>
      <c r="D644" s="24" t="s">
        <v>165</v>
      </c>
      <c r="E644" s="24">
        <f t="shared" si="10"/>
        <v>100</v>
      </c>
      <c r="X644" s="24">
        <v>1.3888888888888899</v>
      </c>
      <c r="AA644" s="24">
        <v>63.8888888888889</v>
      </c>
      <c r="AK644" s="24">
        <v>2.7777777777777799</v>
      </c>
      <c r="AX644" s="24">
        <v>8.3333333333333304</v>
      </c>
      <c r="BB644" s="24">
        <v>23.6111111111111</v>
      </c>
    </row>
    <row r="645" spans="1:68" x14ac:dyDescent="0.2">
      <c r="A645" s="24" t="s">
        <v>808</v>
      </c>
      <c r="B645" s="24">
        <v>-57.289000000000001</v>
      </c>
      <c r="C645" s="24">
        <v>47.725999999999999</v>
      </c>
      <c r="D645" s="24" t="s">
        <v>165</v>
      </c>
      <c r="E645" s="24">
        <f t="shared" si="10"/>
        <v>99.999999999999972</v>
      </c>
      <c r="G645" s="24">
        <v>3.3783783783783798</v>
      </c>
      <c r="H645" s="24">
        <v>4.7297297297297298</v>
      </c>
      <c r="AA645" s="24">
        <v>36.486486486486498</v>
      </c>
      <c r="AK645" s="24">
        <v>3.3783783783783798</v>
      </c>
      <c r="AL645" s="24">
        <v>4.0540540540540499</v>
      </c>
      <c r="AT645" s="24">
        <v>4.7297297297297298</v>
      </c>
      <c r="AV645" s="24">
        <v>32.4324324324324</v>
      </c>
      <c r="AX645" s="24">
        <v>1.35135135135135</v>
      </c>
      <c r="BB645" s="24">
        <v>9.4594594594594597</v>
      </c>
    </row>
    <row r="646" spans="1:68" x14ac:dyDescent="0.2">
      <c r="A646" s="24" t="s">
        <v>809</v>
      </c>
      <c r="B646" s="24">
        <v>-57.31</v>
      </c>
      <c r="C646" s="24">
        <v>47.694000000000003</v>
      </c>
      <c r="D646" s="24" t="s">
        <v>165</v>
      </c>
      <c r="E646" s="24">
        <f t="shared" si="10"/>
        <v>100.00000000000009</v>
      </c>
      <c r="G646" s="24">
        <v>0.33112582781457001</v>
      </c>
      <c r="H646" s="24">
        <v>4.9668874172185395</v>
      </c>
      <c r="X646" s="24">
        <v>1.6556291390728499</v>
      </c>
      <c r="AA646" s="24">
        <v>30.794701986755001</v>
      </c>
      <c r="AK646" s="24">
        <v>2.64900662251656</v>
      </c>
      <c r="AL646" s="24">
        <v>3.3112582781456998</v>
      </c>
      <c r="AQ646" s="24">
        <v>0.33112582781457001</v>
      </c>
      <c r="AT646" s="24">
        <v>3.6423841059602702</v>
      </c>
      <c r="AV646" s="24">
        <v>29.801324503311299</v>
      </c>
      <c r="AX646" s="24">
        <v>0.66225165562913901</v>
      </c>
      <c r="BB646" s="24">
        <v>21.854304635761601</v>
      </c>
    </row>
    <row r="647" spans="1:68" x14ac:dyDescent="0.2">
      <c r="A647" s="24" t="s">
        <v>810</v>
      </c>
      <c r="B647" s="24">
        <v>-57.351999999999997</v>
      </c>
      <c r="C647" s="24">
        <v>47.603999999999999</v>
      </c>
      <c r="D647" s="24" t="s">
        <v>165</v>
      </c>
      <c r="E647" s="24">
        <f t="shared" si="10"/>
        <v>99.999999999999957</v>
      </c>
      <c r="H647" s="24">
        <v>1.9960079840319398</v>
      </c>
      <c r="X647" s="24">
        <v>0.199600798403194</v>
      </c>
      <c r="AA647" s="24">
        <v>14.770459081836298</v>
      </c>
      <c r="AK647" s="24">
        <v>1.19760479041916</v>
      </c>
      <c r="AL647" s="24">
        <v>0.59880239520958101</v>
      </c>
      <c r="AQ647" s="24">
        <v>0.199600798403194</v>
      </c>
      <c r="AT647" s="24">
        <v>1.79640718562874</v>
      </c>
      <c r="AV647" s="24">
        <v>8.3832335329341312</v>
      </c>
      <c r="BB647" s="24">
        <v>68.063872255489002</v>
      </c>
      <c r="BH647" s="24">
        <v>1.39720558882236</v>
      </c>
      <c r="BP647" s="24">
        <v>1.39720558882236</v>
      </c>
    </row>
    <row r="648" spans="1:68" x14ac:dyDescent="0.2">
      <c r="A648" s="24" t="s">
        <v>811</v>
      </c>
      <c r="B648" s="24">
        <v>-57.377000000000002</v>
      </c>
      <c r="C648" s="24">
        <v>47.576000000000001</v>
      </c>
      <c r="D648" s="24" t="s">
        <v>165</v>
      </c>
      <c r="E648" s="24">
        <f t="shared" si="10"/>
        <v>99.999999999999986</v>
      </c>
      <c r="G648" s="24">
        <v>0.23419203747072598</v>
      </c>
      <c r="H648" s="24">
        <v>4.44964871194379</v>
      </c>
      <c r="X648" s="24">
        <v>0.46838407494145196</v>
      </c>
      <c r="AA648" s="24">
        <v>25.526932084309102</v>
      </c>
      <c r="AK648" s="24">
        <v>3.04449648711944</v>
      </c>
      <c r="AL648" s="24">
        <v>1.1709601873536299</v>
      </c>
      <c r="AT648" s="24">
        <v>2.3419203747072599</v>
      </c>
      <c r="AV648" s="24">
        <v>24.590163934426201</v>
      </c>
      <c r="AX648" s="24">
        <v>1.40515222482436</v>
      </c>
      <c r="AY648" s="24">
        <v>0.23419203747072598</v>
      </c>
      <c r="BB648" s="24">
        <v>35.597189695550398</v>
      </c>
      <c r="BD648" s="24">
        <v>0.23419203747072598</v>
      </c>
      <c r="BH648" s="24">
        <v>0.23419203747072598</v>
      </c>
      <c r="BP648" s="24">
        <v>0.46838407494145196</v>
      </c>
    </row>
    <row r="649" spans="1:68" x14ac:dyDescent="0.2">
      <c r="A649" s="24" t="s">
        <v>812</v>
      </c>
      <c r="B649" s="24">
        <v>-57.933999999999997</v>
      </c>
      <c r="C649" s="24">
        <v>47.65</v>
      </c>
      <c r="D649" s="24" t="s">
        <v>165</v>
      </c>
      <c r="E649" s="24">
        <f t="shared" si="10"/>
        <v>100.00000000000001</v>
      </c>
      <c r="AA649" s="24">
        <v>7.0336391437308903</v>
      </c>
      <c r="AK649" s="24">
        <v>0.30581039755351702</v>
      </c>
      <c r="AT649" s="24">
        <v>1.5290519877675801</v>
      </c>
      <c r="AV649" s="24">
        <v>11.3149847094801</v>
      </c>
      <c r="AX649" s="24">
        <v>0.61162079510703404</v>
      </c>
      <c r="AY649" s="24">
        <v>0.61162079510703404</v>
      </c>
      <c r="BB649" s="24">
        <v>77.370030581039799</v>
      </c>
      <c r="BH649" s="24">
        <v>0.61162079510703404</v>
      </c>
      <c r="BP649" s="24">
        <v>0.61162079510703404</v>
      </c>
    </row>
    <row r="650" spans="1:68" x14ac:dyDescent="0.2">
      <c r="A650" s="24" t="s">
        <v>813</v>
      </c>
      <c r="B650" s="24">
        <v>-57.933999999999997</v>
      </c>
      <c r="C650" s="24">
        <v>47.664999999999999</v>
      </c>
      <c r="D650" s="24" t="s">
        <v>165</v>
      </c>
      <c r="E650" s="24">
        <f t="shared" si="10"/>
        <v>99.999999999999957</v>
      </c>
      <c r="G650" s="24">
        <v>0.29850746268656703</v>
      </c>
      <c r="AA650" s="24">
        <v>19.701492537313399</v>
      </c>
      <c r="AK650" s="24">
        <v>2.3880597014925398</v>
      </c>
      <c r="AL650" s="24">
        <v>0.59701492537313405</v>
      </c>
      <c r="AT650" s="24">
        <v>2.3880597014925398</v>
      </c>
      <c r="AV650" s="24">
        <v>21.492537313432798</v>
      </c>
      <c r="AW650" s="24">
        <v>0.29850746268656703</v>
      </c>
      <c r="AX650" s="24">
        <v>0.29850746268656703</v>
      </c>
      <c r="AY650" s="24">
        <v>0.89552238805970197</v>
      </c>
      <c r="BB650" s="24">
        <v>48.358208955223901</v>
      </c>
      <c r="BD650" s="24">
        <v>0.89552238805970197</v>
      </c>
      <c r="BH650" s="24">
        <v>0.89552238805970197</v>
      </c>
      <c r="BP650" s="24">
        <v>1.4925373134328399</v>
      </c>
    </row>
    <row r="651" spans="1:68" x14ac:dyDescent="0.2">
      <c r="A651" s="24" t="s">
        <v>814</v>
      </c>
      <c r="B651" s="24">
        <v>-58.338999999999999</v>
      </c>
      <c r="C651" s="24">
        <v>47.737000000000002</v>
      </c>
      <c r="D651" s="24" t="s">
        <v>165</v>
      </c>
      <c r="E651" s="24">
        <f t="shared" si="10"/>
        <v>100</v>
      </c>
      <c r="G651" s="24">
        <v>0.57803468208092501</v>
      </c>
      <c r="H651" s="24">
        <v>1.15606936416185</v>
      </c>
      <c r="X651" s="24">
        <v>0.57803468208092501</v>
      </c>
      <c r="AA651" s="24">
        <v>11.560693641618499</v>
      </c>
      <c r="AK651" s="24">
        <v>1.15606936416185</v>
      </c>
      <c r="AL651" s="24">
        <v>2.8901734104046199</v>
      </c>
      <c r="AT651" s="24">
        <v>1.15606936416185</v>
      </c>
      <c r="AV651" s="24">
        <v>4.6242774566474001</v>
      </c>
      <c r="AX651" s="24">
        <v>0.57803468208092501</v>
      </c>
      <c r="BB651" s="24">
        <v>74.566473988439299</v>
      </c>
      <c r="BD651" s="24">
        <v>0.57803468208092501</v>
      </c>
      <c r="BP651" s="24">
        <v>0.57803468208092501</v>
      </c>
    </row>
    <row r="652" spans="1:68" x14ac:dyDescent="0.2">
      <c r="A652" s="24" t="s">
        <v>815</v>
      </c>
      <c r="B652" s="24">
        <v>-58.320999999999998</v>
      </c>
      <c r="C652" s="24">
        <v>47.741</v>
      </c>
      <c r="D652" s="24" t="s">
        <v>165</v>
      </c>
      <c r="E652" s="24">
        <f t="shared" si="10"/>
        <v>99.999999999999957</v>
      </c>
      <c r="G652" s="24">
        <v>0.29850746268656703</v>
      </c>
      <c r="H652" s="24">
        <v>2.08955223880597</v>
      </c>
      <c r="X652" s="24">
        <v>0.89552238805970197</v>
      </c>
      <c r="AA652" s="24">
        <v>25.373134328358198</v>
      </c>
      <c r="AK652" s="24">
        <v>1.7910447761193999</v>
      </c>
      <c r="AL652" s="24">
        <v>2.6865671641790998</v>
      </c>
      <c r="AT652" s="24">
        <v>5.0746268656716405</v>
      </c>
      <c r="AV652" s="24">
        <v>15.223880597014901</v>
      </c>
      <c r="AW652" s="24">
        <v>1.4925373134328399</v>
      </c>
      <c r="AX652" s="24">
        <v>2.6865671641790998</v>
      </c>
      <c r="AY652" s="24">
        <v>0.59701492537313405</v>
      </c>
      <c r="BB652" s="24">
        <v>40</v>
      </c>
      <c r="BH652" s="24">
        <v>1.7910447761193999</v>
      </c>
    </row>
    <row r="653" spans="1:68" x14ac:dyDescent="0.2">
      <c r="A653" s="24" t="s">
        <v>816</v>
      </c>
      <c r="B653" s="24">
        <v>-58.36</v>
      </c>
      <c r="C653" s="24">
        <v>47.692</v>
      </c>
      <c r="D653" s="24" t="s">
        <v>165</v>
      </c>
      <c r="E653" s="24">
        <f t="shared" si="10"/>
        <v>99.999999999999972</v>
      </c>
      <c r="G653" s="24">
        <v>0.325732899022801</v>
      </c>
      <c r="H653" s="24">
        <v>4.8859934853420199</v>
      </c>
      <c r="X653" s="24">
        <v>0.325732899022801</v>
      </c>
      <c r="AA653" s="24">
        <v>32.573289902280102</v>
      </c>
      <c r="AK653" s="24">
        <v>4.5602605863192203</v>
      </c>
      <c r="AL653" s="24">
        <v>2.2801302931596101</v>
      </c>
      <c r="AT653" s="24">
        <v>5.2117263843648205</v>
      </c>
      <c r="AV653" s="24">
        <v>15.635179153094501</v>
      </c>
      <c r="AW653" s="24">
        <v>0.325732899022801</v>
      </c>
      <c r="AX653" s="24">
        <v>0.97719869706840401</v>
      </c>
      <c r="AY653" s="24">
        <v>0.325732899022801</v>
      </c>
      <c r="BB653" s="24">
        <v>30.293159609120501</v>
      </c>
      <c r="BD653" s="24">
        <v>0.325732899022801</v>
      </c>
      <c r="BF653" s="24">
        <v>0.325732899022801</v>
      </c>
      <c r="BH653" s="24">
        <v>0.97719869706840401</v>
      </c>
      <c r="BP653" s="24">
        <v>0.65146579804560301</v>
      </c>
    </row>
    <row r="654" spans="1:68" x14ac:dyDescent="0.2">
      <c r="A654" s="24" t="s">
        <v>817</v>
      </c>
      <c r="B654" s="24">
        <v>-58.628</v>
      </c>
      <c r="C654" s="24">
        <v>48.435000000000002</v>
      </c>
      <c r="D654" s="24" t="s">
        <v>165</v>
      </c>
      <c r="E654" s="24">
        <f t="shared" si="10"/>
        <v>100</v>
      </c>
      <c r="G654" s="24">
        <v>1.01351351351351</v>
      </c>
      <c r="H654" s="24">
        <v>1.35135135135135</v>
      </c>
      <c r="X654" s="24">
        <v>1.35135135135135</v>
      </c>
      <c r="AA654" s="24">
        <v>17.9054054054054</v>
      </c>
      <c r="AK654" s="24">
        <v>2.0270270270270299</v>
      </c>
      <c r="AL654" s="24">
        <v>5.7432432432432403</v>
      </c>
      <c r="AT654" s="24">
        <v>1.6891891891891899</v>
      </c>
      <c r="AV654" s="24">
        <v>4.0540540540540499</v>
      </c>
      <c r="AX654" s="24">
        <v>5.0675675675675702</v>
      </c>
      <c r="AY654" s="24">
        <v>0.337837837837838</v>
      </c>
      <c r="BB654" s="24">
        <v>58.108108108108105</v>
      </c>
      <c r="BD654" s="24">
        <v>0.337837837837838</v>
      </c>
      <c r="BH654" s="24">
        <v>0.67567567567567599</v>
      </c>
      <c r="BP654" s="24">
        <v>0.337837837837838</v>
      </c>
    </row>
    <row r="655" spans="1:68" x14ac:dyDescent="0.2">
      <c r="A655" s="24" t="s">
        <v>818</v>
      </c>
      <c r="B655" s="24">
        <v>-58.631</v>
      </c>
      <c r="C655" s="24">
        <v>48.436</v>
      </c>
      <c r="D655" s="24" t="s">
        <v>165</v>
      </c>
      <c r="E655" s="24">
        <f t="shared" si="10"/>
        <v>99.999999999999986</v>
      </c>
      <c r="G655" s="24">
        <v>2.8985507246376803</v>
      </c>
      <c r="X655" s="24">
        <v>0.36231884057971003</v>
      </c>
      <c r="AA655" s="24">
        <v>13.768115942028999</v>
      </c>
      <c r="AK655" s="24">
        <v>1.4492753623188401</v>
      </c>
      <c r="AL655" s="24">
        <v>5.0724637681159397</v>
      </c>
      <c r="AQ655" s="24">
        <v>1.8115942028985501</v>
      </c>
      <c r="AT655" s="24">
        <v>1.4492753623188401</v>
      </c>
      <c r="AV655" s="24">
        <v>1.8115942028985501</v>
      </c>
      <c r="AW655" s="24">
        <v>0.72463768115942007</v>
      </c>
      <c r="AX655" s="24">
        <v>7.6086956521739095</v>
      </c>
      <c r="AY655" s="24">
        <v>0.36231884057971003</v>
      </c>
      <c r="BB655" s="24">
        <v>61.231884057971001</v>
      </c>
      <c r="BD655" s="24">
        <v>0.36231884057971003</v>
      </c>
      <c r="BH655" s="24">
        <v>0.36231884057971003</v>
      </c>
      <c r="BP655" s="24">
        <v>0.72463768115942007</v>
      </c>
    </row>
    <row r="656" spans="1:68" x14ac:dyDescent="0.2">
      <c r="A656" s="24" t="s">
        <v>819</v>
      </c>
      <c r="B656" s="24">
        <v>-58.634999999999998</v>
      </c>
      <c r="C656" s="24">
        <v>48.436999999999998</v>
      </c>
      <c r="D656" s="24" t="s">
        <v>165</v>
      </c>
      <c r="E656" s="24">
        <f t="shared" si="10"/>
        <v>99.999999999999957</v>
      </c>
      <c r="G656" s="24">
        <v>2.0920502092050199</v>
      </c>
      <c r="H656" s="24">
        <v>0.418410041841004</v>
      </c>
      <c r="X656" s="24">
        <v>1.6736401673640198</v>
      </c>
      <c r="AA656" s="24">
        <v>21.757322175732199</v>
      </c>
      <c r="AK656" s="24">
        <v>1.2552301255230101</v>
      </c>
      <c r="AL656" s="24">
        <v>7.94979079497908</v>
      </c>
      <c r="AT656" s="24">
        <v>3.3472803347280298</v>
      </c>
      <c r="AV656" s="24">
        <v>2.5104602510460201</v>
      </c>
      <c r="AW656" s="24">
        <v>0.836820083682008</v>
      </c>
      <c r="AX656" s="24">
        <v>4.6025104602510503</v>
      </c>
      <c r="BB656" s="24">
        <v>52.301255230125506</v>
      </c>
      <c r="BH656" s="24">
        <v>1.2552301255230101</v>
      </c>
    </row>
    <row r="657" spans="1:74" x14ac:dyDescent="0.2">
      <c r="A657" s="24" t="s">
        <v>820</v>
      </c>
      <c r="B657" s="24">
        <v>-58.64</v>
      </c>
      <c r="C657" s="24">
        <v>48.439</v>
      </c>
      <c r="D657" s="24" t="s">
        <v>165</v>
      </c>
      <c r="E657" s="24">
        <f t="shared" si="10"/>
        <v>100.00000000000003</v>
      </c>
      <c r="G657" s="24">
        <v>0.31948881789137401</v>
      </c>
      <c r="AA657" s="24">
        <v>18.5303514376997</v>
      </c>
      <c r="AK657" s="24">
        <v>3.19488817891374</v>
      </c>
      <c r="AL657" s="24">
        <v>4.7923322683706093</v>
      </c>
      <c r="AT657" s="24">
        <v>3.8338658146964901</v>
      </c>
      <c r="AV657" s="24">
        <v>3.19488817891374</v>
      </c>
      <c r="AW657" s="24">
        <v>0.31948881789137401</v>
      </c>
      <c r="AX657" s="24">
        <v>5.1118210862619797</v>
      </c>
      <c r="BB657" s="24">
        <v>59.744408945686907</v>
      </c>
      <c r="BD657" s="24">
        <v>0.31948881789137401</v>
      </c>
      <c r="BH657" s="24">
        <v>0.31948881789137401</v>
      </c>
      <c r="BP657" s="24">
        <v>0.31948881789137401</v>
      </c>
    </row>
    <row r="658" spans="1:74" x14ac:dyDescent="0.2">
      <c r="A658" s="24" t="s">
        <v>821</v>
      </c>
      <c r="B658" s="24">
        <v>-129.22800000000001</v>
      </c>
      <c r="C658" s="24">
        <v>43.582999999999998</v>
      </c>
      <c r="D658" s="24" t="s">
        <v>165</v>
      </c>
      <c r="E658" s="24">
        <f t="shared" si="10"/>
        <v>100.00000000000001</v>
      </c>
      <c r="K658" s="24">
        <v>9.7560975609756095</v>
      </c>
      <c r="O658" s="24">
        <v>1.6260162601626</v>
      </c>
      <c r="X658" s="24">
        <v>4.4715447154471502</v>
      </c>
      <c r="AA658" s="24">
        <v>70.731707317073202</v>
      </c>
      <c r="AG658" s="24">
        <v>10.569105691056901</v>
      </c>
      <c r="AK658" s="24">
        <v>0.81300813008130102</v>
      </c>
      <c r="AL658" s="24">
        <v>0.81300813008130102</v>
      </c>
      <c r="AQ658" s="24">
        <v>0.81300813008130102</v>
      </c>
      <c r="AT658" s="24">
        <v>0.40650406504065001</v>
      </c>
    </row>
    <row r="659" spans="1:74" x14ac:dyDescent="0.2">
      <c r="A659" s="24" t="s">
        <v>822</v>
      </c>
      <c r="B659" s="24">
        <v>-127.983</v>
      </c>
      <c r="C659" s="24">
        <v>44.116999999999997</v>
      </c>
      <c r="D659" s="24" t="s">
        <v>165</v>
      </c>
      <c r="E659" s="24">
        <f t="shared" si="10"/>
        <v>100</v>
      </c>
      <c r="K659" s="24">
        <v>4.6583850931677002</v>
      </c>
      <c r="M659" s="24">
        <v>1.24223602484472</v>
      </c>
      <c r="N659" s="24">
        <v>0.31055900621117999</v>
      </c>
      <c r="O659" s="24">
        <v>1.24223602484472</v>
      </c>
      <c r="P659" s="24">
        <v>0.62111801242235998</v>
      </c>
      <c r="X659" s="24">
        <v>4.0372670807453401</v>
      </c>
      <c r="AA659" s="24">
        <v>70.496894409937894</v>
      </c>
      <c r="AG659" s="24">
        <v>12.7329192546584</v>
      </c>
      <c r="AK659" s="24">
        <v>2.4844720496894399</v>
      </c>
      <c r="AL659" s="24">
        <v>0.31055900621117999</v>
      </c>
      <c r="AT659" s="24">
        <v>1.24223602484472</v>
      </c>
      <c r="AV659" s="24">
        <v>0.31055900621117999</v>
      </c>
      <c r="BB659" s="24">
        <v>0.31055900621117999</v>
      </c>
    </row>
    <row r="660" spans="1:74" x14ac:dyDescent="0.2">
      <c r="A660" s="24" t="s">
        <v>823</v>
      </c>
      <c r="B660" s="24">
        <v>-128.75</v>
      </c>
      <c r="C660" s="24">
        <v>43.55</v>
      </c>
      <c r="D660" s="24" t="s">
        <v>165</v>
      </c>
      <c r="E660" s="24">
        <f t="shared" si="10"/>
        <v>100</v>
      </c>
      <c r="K660" s="24">
        <v>0.66445182724252505</v>
      </c>
      <c r="M660" s="24">
        <v>0.33222591362126203</v>
      </c>
      <c r="P660" s="24">
        <v>0.33222591362126203</v>
      </c>
      <c r="X660" s="24">
        <v>0.33222591362126203</v>
      </c>
      <c r="AA660" s="24">
        <v>31.893687707641199</v>
      </c>
      <c r="AG660" s="24">
        <v>0.99667774086378702</v>
      </c>
      <c r="AK660" s="24">
        <v>0.66445182724252505</v>
      </c>
      <c r="AL660" s="24">
        <v>3.6544850498338901</v>
      </c>
      <c r="AT660" s="24">
        <v>1.3289036544850501</v>
      </c>
      <c r="AV660" s="24">
        <v>0.99667774086378702</v>
      </c>
      <c r="AX660" s="24">
        <v>0.99667774086378702</v>
      </c>
      <c r="BB660" s="24">
        <v>50.498338870431901</v>
      </c>
      <c r="BD660" s="24">
        <v>1.6611295681063101</v>
      </c>
      <c r="BF660" s="24">
        <v>1.3289036544850501</v>
      </c>
      <c r="BH660" s="24">
        <v>3.3222591362126201</v>
      </c>
      <c r="BO660" s="24">
        <v>0.99667774086378702</v>
      </c>
    </row>
    <row r="661" spans="1:74" x14ac:dyDescent="0.2">
      <c r="A661" s="24" t="s">
        <v>824</v>
      </c>
      <c r="B661" s="24">
        <v>-124.55</v>
      </c>
      <c r="C661" s="24">
        <v>40.808</v>
      </c>
      <c r="D661" s="24" t="s">
        <v>165</v>
      </c>
      <c r="E661" s="24">
        <f t="shared" si="10"/>
        <v>99.999999999999986</v>
      </c>
      <c r="K661" s="24">
        <v>0.57471264367816099</v>
      </c>
      <c r="AA661" s="24">
        <v>2.29885057471264</v>
      </c>
      <c r="AL661" s="24">
        <v>0.57471264367816099</v>
      </c>
      <c r="AT661" s="24">
        <v>0.57471264367816099</v>
      </c>
      <c r="AX661" s="24">
        <v>2.8735632183908</v>
      </c>
      <c r="BB661" s="24">
        <v>78.160919540229898</v>
      </c>
      <c r="BD661" s="24">
        <v>2.8735632183908</v>
      </c>
      <c r="BF661" s="24">
        <v>1.72413793103448</v>
      </c>
      <c r="BH661" s="24">
        <v>4.5977011494252897</v>
      </c>
      <c r="BM661" s="24">
        <v>1.72413793103448</v>
      </c>
      <c r="BO661" s="24">
        <v>2.29885057471264</v>
      </c>
      <c r="BR661" s="24">
        <v>1.72413793103448</v>
      </c>
    </row>
    <row r="662" spans="1:74" x14ac:dyDescent="0.2">
      <c r="A662" s="24" t="s">
        <v>825</v>
      </c>
      <c r="B662" s="24">
        <v>-131.11699999999999</v>
      </c>
      <c r="C662" s="24">
        <v>42.658000000000001</v>
      </c>
      <c r="D662" s="24" t="s">
        <v>165</v>
      </c>
      <c r="E662" s="24">
        <f t="shared" si="10"/>
        <v>100.00000000000006</v>
      </c>
      <c r="K662" s="24">
        <v>10.2189781021898</v>
      </c>
      <c r="N662" s="24">
        <v>1.4598540145985399</v>
      </c>
      <c r="P662" s="24">
        <v>1.4598540145985399</v>
      </c>
      <c r="Q662" s="24">
        <v>0.72992700729926996</v>
      </c>
      <c r="X662" s="24">
        <v>1.4598540145985399</v>
      </c>
      <c r="AA662" s="24">
        <v>78.832116788321201</v>
      </c>
      <c r="AG662" s="24">
        <v>5.10948905109489</v>
      </c>
      <c r="AT662" s="24">
        <v>0.72992700729926996</v>
      </c>
    </row>
    <row r="663" spans="1:74" x14ac:dyDescent="0.2">
      <c r="A663" s="24" t="s">
        <v>826</v>
      </c>
      <c r="B663" s="24">
        <v>-131.56700000000001</v>
      </c>
      <c r="C663" s="24">
        <v>43.524999999999999</v>
      </c>
      <c r="D663" s="24" t="s">
        <v>165</v>
      </c>
      <c r="E663" s="24">
        <f t="shared" si="10"/>
        <v>100</v>
      </c>
      <c r="K663" s="24">
        <v>15.6716417910448</v>
      </c>
      <c r="N663" s="24">
        <v>0.74626865671641807</v>
      </c>
      <c r="P663" s="24">
        <v>1.4925373134328399</v>
      </c>
      <c r="X663" s="24">
        <v>3.7313432835820897</v>
      </c>
      <c r="AA663" s="24">
        <v>68.656716417910403</v>
      </c>
      <c r="AG663" s="24">
        <v>8.208955223880599</v>
      </c>
      <c r="AK663" s="24">
        <v>0.74626865671641807</v>
      </c>
      <c r="AT663" s="24">
        <v>0.74626865671641807</v>
      </c>
    </row>
    <row r="664" spans="1:74" x14ac:dyDescent="0.2">
      <c r="A664" s="24" t="s">
        <v>827</v>
      </c>
      <c r="B664" s="24">
        <v>-131.667</v>
      </c>
      <c r="C664" s="24">
        <v>44.883000000000003</v>
      </c>
      <c r="D664" s="24" t="s">
        <v>165</v>
      </c>
      <c r="E664" s="24">
        <f t="shared" si="10"/>
        <v>99.999999999999972</v>
      </c>
      <c r="K664" s="24">
        <v>11.180124223602501</v>
      </c>
      <c r="M664" s="24">
        <v>0.31055900621117999</v>
      </c>
      <c r="O664" s="24">
        <v>0.31055900621117999</v>
      </c>
      <c r="X664" s="24">
        <v>5.2795031055900603</v>
      </c>
      <c r="AA664" s="24">
        <v>73.291925465838489</v>
      </c>
      <c r="AG664" s="24">
        <v>8.6956521739130395</v>
      </c>
      <c r="AK664" s="24">
        <v>0.31055900621117999</v>
      </c>
      <c r="AT664" s="24">
        <v>0.31055900621117999</v>
      </c>
      <c r="AV664" s="24">
        <v>0.31055900621117999</v>
      </c>
    </row>
    <row r="665" spans="1:74" x14ac:dyDescent="0.2">
      <c r="A665" s="24" t="s">
        <v>828</v>
      </c>
      <c r="B665" s="24">
        <v>-124.14</v>
      </c>
      <c r="C665" s="24">
        <v>48.354999999999997</v>
      </c>
      <c r="D665" s="24" t="s">
        <v>165</v>
      </c>
      <c r="E665" s="24">
        <f t="shared" si="10"/>
        <v>100.00000000000004</v>
      </c>
      <c r="AA665" s="24">
        <v>7.4324324324324298</v>
      </c>
      <c r="AL665" s="24">
        <v>0.67567567567567599</v>
      </c>
      <c r="AT665" s="24">
        <v>0.67567567567567599</v>
      </c>
      <c r="AV665" s="24">
        <v>0.67567567567567599</v>
      </c>
      <c r="AX665" s="24">
        <v>0.67567567567567599</v>
      </c>
      <c r="BB665" s="24">
        <v>72.972972972972997</v>
      </c>
      <c r="BD665" s="24">
        <v>6.7567567567567597</v>
      </c>
      <c r="BE665" s="24">
        <v>1.35135135135135</v>
      </c>
      <c r="BF665" s="24">
        <v>2.0270270270270299</v>
      </c>
      <c r="BH665" s="24">
        <v>1.35135135135135</v>
      </c>
      <c r="BO665" s="24">
        <v>3.3783783783783798</v>
      </c>
      <c r="BR665" s="24">
        <v>2.0270270270270299</v>
      </c>
    </row>
    <row r="666" spans="1:74" x14ac:dyDescent="0.2">
      <c r="A666" s="24" t="s">
        <v>829</v>
      </c>
      <c r="B666" s="24">
        <v>-150</v>
      </c>
      <c r="C666" s="24">
        <v>59.04</v>
      </c>
      <c r="D666" s="24" t="s">
        <v>165</v>
      </c>
      <c r="E666" s="24">
        <f t="shared" si="10"/>
        <v>99.999999999999986</v>
      </c>
      <c r="AA666" s="24">
        <v>14.7651006711409</v>
      </c>
      <c r="AK666" s="24">
        <v>3.3557046979865803</v>
      </c>
      <c r="AL666" s="24">
        <v>7.3825503355704694</v>
      </c>
      <c r="AT666" s="24">
        <v>1.34228187919463</v>
      </c>
      <c r="AV666" s="24">
        <v>3.3557046979865803</v>
      </c>
      <c r="BB666" s="24">
        <v>61.073825503355707</v>
      </c>
      <c r="BD666" s="24">
        <v>0.67114093959731502</v>
      </c>
      <c r="BF666" s="24">
        <v>3.3557046979865803</v>
      </c>
      <c r="BH666" s="24">
        <v>4.0268456375838904</v>
      </c>
      <c r="BO666" s="24">
        <v>0.67114093959731502</v>
      </c>
    </row>
    <row r="667" spans="1:74" x14ac:dyDescent="0.2">
      <c r="A667" s="24" t="s">
        <v>830</v>
      </c>
      <c r="B667" s="24">
        <v>-148.30799999999999</v>
      </c>
      <c r="C667" s="24">
        <v>59.555</v>
      </c>
      <c r="D667" s="24" t="s">
        <v>165</v>
      </c>
      <c r="E667" s="24">
        <f t="shared" si="10"/>
        <v>100</v>
      </c>
      <c r="AA667" s="24">
        <v>17.021276595744702</v>
      </c>
      <c r="AK667" s="24">
        <v>3.5460992907801399</v>
      </c>
      <c r="AL667" s="24">
        <v>4.9645390070922</v>
      </c>
      <c r="AV667" s="24">
        <v>0.70921985815602795</v>
      </c>
      <c r="BB667" s="24">
        <v>68.085106382978694</v>
      </c>
      <c r="BD667" s="24">
        <v>4.2553191489361701</v>
      </c>
      <c r="BF667" s="24">
        <v>0.70921985815602795</v>
      </c>
      <c r="BR667" s="24">
        <v>0.70921985815602795</v>
      </c>
    </row>
    <row r="668" spans="1:74" x14ac:dyDescent="0.2">
      <c r="A668" s="24" t="s">
        <v>831</v>
      </c>
      <c r="B668" s="24">
        <v>-147.583</v>
      </c>
      <c r="C668" s="24">
        <v>59.683</v>
      </c>
      <c r="D668" s="24" t="s">
        <v>165</v>
      </c>
      <c r="E668" s="24">
        <f t="shared" si="10"/>
        <v>99.999999999999901</v>
      </c>
      <c r="M668" s="24">
        <v>0.42016806722689104</v>
      </c>
      <c r="X668" s="24">
        <v>15.966386554621801</v>
      </c>
      <c r="AA668" s="24">
        <v>25.210084033613402</v>
      </c>
      <c r="AG668" s="24">
        <v>2.1008403361344499</v>
      </c>
      <c r="AK668" s="24">
        <v>7.98319327731092</v>
      </c>
      <c r="AL668" s="24">
        <v>10.504201680672299</v>
      </c>
      <c r="AT668" s="24">
        <v>4.2016806722689095</v>
      </c>
      <c r="AV668" s="24">
        <v>6.7226890756302495</v>
      </c>
      <c r="BB668" s="24">
        <v>26.050420168067198</v>
      </c>
      <c r="BD668" s="24">
        <v>0.84033613445378208</v>
      </c>
    </row>
    <row r="669" spans="1:74" x14ac:dyDescent="0.2">
      <c r="A669" s="24" t="s">
        <v>832</v>
      </c>
      <c r="B669" s="24">
        <v>-134.27000000000001</v>
      </c>
      <c r="C669" s="24">
        <v>46.66</v>
      </c>
      <c r="D669" s="24" t="s">
        <v>165</v>
      </c>
      <c r="E669" s="24">
        <f t="shared" si="10"/>
        <v>100.00000000000003</v>
      </c>
      <c r="K669" s="24">
        <v>4.9668874172185395</v>
      </c>
      <c r="M669" s="24">
        <v>1.98675496688742</v>
      </c>
      <c r="N669" s="24">
        <v>0.33112582781457001</v>
      </c>
      <c r="X669" s="24">
        <v>31.788079470198699</v>
      </c>
      <c r="AA669" s="24">
        <v>50</v>
      </c>
      <c r="AG669" s="24">
        <v>8.6092715231788102</v>
      </c>
      <c r="AK669" s="24">
        <v>0.66225165562913901</v>
      </c>
      <c r="AT669" s="24">
        <v>0.33112582781457001</v>
      </c>
      <c r="AV669" s="24">
        <v>1.32450331125828</v>
      </c>
    </row>
    <row r="670" spans="1:74" x14ac:dyDescent="0.2">
      <c r="A670" s="24" t="s">
        <v>833</v>
      </c>
      <c r="B670" s="24">
        <v>-131.15799999999999</v>
      </c>
      <c r="C670" s="24">
        <v>47.033000000000001</v>
      </c>
      <c r="D670" s="24" t="s">
        <v>165</v>
      </c>
      <c r="E670" s="24">
        <f t="shared" si="10"/>
        <v>99.999999999999901</v>
      </c>
      <c r="K670" s="24">
        <v>3.3994334277620402</v>
      </c>
      <c r="M670" s="24">
        <v>1.1331444759206799</v>
      </c>
      <c r="X670" s="24">
        <v>17.563739376770499</v>
      </c>
      <c r="AA670" s="24">
        <v>58.923512747875307</v>
      </c>
      <c r="AG670" s="24">
        <v>15.8640226628895</v>
      </c>
      <c r="AK670" s="24">
        <v>0.28328611898016998</v>
      </c>
      <c r="AV670" s="24">
        <v>2.8328611898017</v>
      </c>
    </row>
    <row r="671" spans="1:74" x14ac:dyDescent="0.2">
      <c r="A671" s="24" t="s">
        <v>834</v>
      </c>
      <c r="B671" s="24">
        <v>-127.542</v>
      </c>
      <c r="C671" s="24">
        <v>46.72</v>
      </c>
      <c r="D671" s="24" t="s">
        <v>165</v>
      </c>
      <c r="E671" s="24">
        <f t="shared" si="10"/>
        <v>99.999999999999986</v>
      </c>
      <c r="K671" s="24">
        <v>3.3980582524271803</v>
      </c>
      <c r="M671" s="24">
        <v>0.485436893203883</v>
      </c>
      <c r="O671" s="24">
        <v>0.242718446601942</v>
      </c>
      <c r="P671" s="24">
        <v>0.242718446601942</v>
      </c>
      <c r="X671" s="24">
        <v>3.6407766990291299</v>
      </c>
      <c r="AA671" s="24">
        <v>75.728155339805795</v>
      </c>
      <c r="AG671" s="24">
        <v>12.621359223301001</v>
      </c>
      <c r="AK671" s="24">
        <v>0.485436893203883</v>
      </c>
      <c r="AT671" s="24">
        <v>0.242718446601942</v>
      </c>
      <c r="AV671" s="24">
        <v>2.9126213592233001</v>
      </c>
    </row>
    <row r="672" spans="1:74" x14ac:dyDescent="0.2">
      <c r="A672" s="24" t="s">
        <v>835</v>
      </c>
      <c r="B672" s="24">
        <v>-127.767</v>
      </c>
      <c r="C672" s="24">
        <v>49.012999999999998</v>
      </c>
      <c r="D672" s="24" t="s">
        <v>165</v>
      </c>
      <c r="E672" s="24">
        <f t="shared" si="10"/>
        <v>99.999999999999986</v>
      </c>
      <c r="K672" s="24">
        <v>0.33003300330032997</v>
      </c>
      <c r="X672" s="24">
        <v>1.6501650165016499</v>
      </c>
      <c r="AA672" s="24">
        <v>21.122112211221101</v>
      </c>
      <c r="AG672" s="24">
        <v>3.9603960396039595</v>
      </c>
      <c r="AK672" s="24">
        <v>1.6501650165016499</v>
      </c>
      <c r="AL672" s="24">
        <v>0.99009900990098987</v>
      </c>
      <c r="AT672" s="24">
        <v>0.33003300330032997</v>
      </c>
      <c r="AV672" s="24">
        <v>9.57095709570957</v>
      </c>
      <c r="AX672" s="24">
        <v>3.9603960396039595</v>
      </c>
      <c r="BB672" s="24">
        <v>49.174917491749198</v>
      </c>
      <c r="BD672" s="24">
        <v>0.99009900990098987</v>
      </c>
      <c r="BH672" s="24">
        <v>3.3003300330032999</v>
      </c>
      <c r="BM672" s="24">
        <v>0.33003300330032997</v>
      </c>
      <c r="BN672" s="24">
        <v>0.99009900990098987</v>
      </c>
      <c r="BO672" s="24">
        <v>1.3201320132013199</v>
      </c>
      <c r="BV672" s="24">
        <v>0.33003300330032997</v>
      </c>
    </row>
    <row r="673" spans="1:74" x14ac:dyDescent="0.2">
      <c r="A673" s="24" t="s">
        <v>836</v>
      </c>
      <c r="B673" s="24">
        <v>-128.13999999999999</v>
      </c>
      <c r="C673" s="24">
        <v>49.396999999999998</v>
      </c>
      <c r="D673" s="24" t="s">
        <v>165</v>
      </c>
      <c r="E673" s="24">
        <f t="shared" si="10"/>
        <v>100.00000000000006</v>
      </c>
      <c r="M673" s="24">
        <v>0.33112582781457001</v>
      </c>
      <c r="X673" s="24">
        <v>1.6556291390728499</v>
      </c>
      <c r="AA673" s="24">
        <v>19.867549668874197</v>
      </c>
      <c r="AG673" s="24">
        <v>1.6556291390728499</v>
      </c>
      <c r="AL673" s="24">
        <v>3.3112582781456998</v>
      </c>
      <c r="AT673" s="24">
        <v>1.32450331125828</v>
      </c>
      <c r="AV673" s="24">
        <v>10.596026490066199</v>
      </c>
      <c r="AX673" s="24">
        <v>3.6423841059602702</v>
      </c>
      <c r="BB673" s="24">
        <v>45.033112582781499</v>
      </c>
      <c r="BD673" s="24">
        <v>0.99337748344370902</v>
      </c>
      <c r="BE673" s="24">
        <v>0.99337748344370902</v>
      </c>
      <c r="BF673" s="24">
        <v>2.3178807947019902</v>
      </c>
      <c r="BH673" s="24">
        <v>7.6158940397351005</v>
      </c>
      <c r="BO673" s="24">
        <v>0.66225165562913901</v>
      </c>
    </row>
    <row r="674" spans="1:74" x14ac:dyDescent="0.2">
      <c r="A674" s="24" t="s">
        <v>837</v>
      </c>
      <c r="B674" s="24">
        <v>-129.24299999999999</v>
      </c>
      <c r="C674" s="24">
        <v>49.21</v>
      </c>
      <c r="D674" s="24" t="s">
        <v>165</v>
      </c>
      <c r="E674" s="24">
        <f t="shared" si="10"/>
        <v>100.00000000000001</v>
      </c>
      <c r="K674" s="24">
        <v>0.30030030030030003</v>
      </c>
      <c r="X674" s="24">
        <v>2.1021021021021</v>
      </c>
      <c r="AA674" s="24">
        <v>15.315315315315299</v>
      </c>
      <c r="AG674" s="24">
        <v>2.7027027027027</v>
      </c>
      <c r="AK674" s="24">
        <v>1.2012012012012001</v>
      </c>
      <c r="AL674" s="24">
        <v>1.2012012012012001</v>
      </c>
      <c r="AT674" s="24">
        <v>1.2012012012012001</v>
      </c>
      <c r="AV674" s="24">
        <v>10.8108108108108</v>
      </c>
      <c r="AX674" s="24">
        <v>0.90090090090090091</v>
      </c>
      <c r="BB674" s="24">
        <v>53.153153153153198</v>
      </c>
      <c r="BD674" s="24">
        <v>1.2012012012012001</v>
      </c>
      <c r="BE674" s="24">
        <v>0.30030030030030003</v>
      </c>
      <c r="BF674" s="24">
        <v>0.60060060060060105</v>
      </c>
      <c r="BH674" s="24">
        <v>6.3063063063063094</v>
      </c>
      <c r="BL674" s="24">
        <v>0.30030030030030003</v>
      </c>
      <c r="BM674" s="24">
        <v>0.90090090090090091</v>
      </c>
      <c r="BO674" s="24">
        <v>0.90090090090090091</v>
      </c>
      <c r="BR674" s="24">
        <v>0.60060060060060105</v>
      </c>
    </row>
    <row r="675" spans="1:74" x14ac:dyDescent="0.2">
      <c r="A675" s="24" t="s">
        <v>838</v>
      </c>
      <c r="B675" s="24">
        <v>-130.03</v>
      </c>
      <c r="C675" s="24">
        <v>48.23</v>
      </c>
      <c r="D675" s="24" t="s">
        <v>165</v>
      </c>
      <c r="E675" s="24">
        <f t="shared" si="10"/>
        <v>100</v>
      </c>
      <c r="K675" s="24">
        <v>1.7543859649122802</v>
      </c>
      <c r="M675" s="24">
        <v>0.43859649122807004</v>
      </c>
      <c r="P675" s="24">
        <v>0.43859649122807004</v>
      </c>
      <c r="X675" s="24">
        <v>5.2631578947368407</v>
      </c>
      <c r="AA675" s="24">
        <v>72.368421052631589</v>
      </c>
      <c r="AG675" s="24">
        <v>14.473684210526301</v>
      </c>
      <c r="AK675" s="24">
        <v>2.1929824561403501</v>
      </c>
      <c r="AV675" s="24">
        <v>3.0701754385964901</v>
      </c>
    </row>
    <row r="676" spans="1:74" x14ac:dyDescent="0.2">
      <c r="A676" s="24" t="s">
        <v>839</v>
      </c>
      <c r="B676" s="24">
        <v>-129.87</v>
      </c>
      <c r="C676" s="24">
        <v>48.436999999999998</v>
      </c>
      <c r="D676" s="24" t="s">
        <v>165</v>
      </c>
      <c r="E676" s="24">
        <f t="shared" si="10"/>
        <v>100.00000000000003</v>
      </c>
      <c r="K676" s="24">
        <v>1.7441860465116299</v>
      </c>
      <c r="M676" s="24">
        <v>0.290697674418605</v>
      </c>
      <c r="X676" s="24">
        <v>11.6279069767442</v>
      </c>
      <c r="AA676" s="24">
        <v>69.476744186046503</v>
      </c>
      <c r="AG676" s="24">
        <v>9.3023255813953494</v>
      </c>
      <c r="AK676" s="24">
        <v>1.16279069767442</v>
      </c>
      <c r="AL676" s="24">
        <v>1.16279069767442</v>
      </c>
      <c r="AT676" s="24">
        <v>0.290697674418605</v>
      </c>
      <c r="AV676" s="24">
        <v>4.9418604651162799</v>
      </c>
    </row>
    <row r="677" spans="1:74" x14ac:dyDescent="0.2">
      <c r="A677" s="24" t="s">
        <v>840</v>
      </c>
      <c r="B677" s="24">
        <v>-127.15300000000001</v>
      </c>
      <c r="C677" s="24">
        <v>48.39</v>
      </c>
      <c r="D677" s="24" t="s">
        <v>165</v>
      </c>
      <c r="E677" s="24">
        <f t="shared" si="10"/>
        <v>100.00000000000006</v>
      </c>
      <c r="K677" s="24">
        <v>0.92165898617511499</v>
      </c>
      <c r="M677" s="24">
        <v>0.76804915514592897</v>
      </c>
      <c r="N677" s="24">
        <v>0.30721966205837198</v>
      </c>
      <c r="X677" s="24">
        <v>2.30414746543779</v>
      </c>
      <c r="AA677" s="24">
        <v>34.715821812595998</v>
      </c>
      <c r="AG677" s="24">
        <v>8.4485407066052201</v>
      </c>
      <c r="AK677" s="24">
        <v>1.0752688172042999</v>
      </c>
      <c r="AL677" s="24">
        <v>2.4577572964669701</v>
      </c>
      <c r="AT677" s="24">
        <v>1.0752688172042999</v>
      </c>
      <c r="AV677" s="24">
        <v>13.210445468509999</v>
      </c>
      <c r="AX677" s="24">
        <v>1.84331797235023</v>
      </c>
      <c r="BB677" s="24">
        <v>30.875576036866402</v>
      </c>
      <c r="BD677" s="24">
        <v>0.76804915514592897</v>
      </c>
      <c r="BH677" s="24">
        <v>0.460829493087558</v>
      </c>
      <c r="BN677" s="24">
        <v>0.15360983102918599</v>
      </c>
      <c r="BO677" s="24">
        <v>0.460829493087558</v>
      </c>
      <c r="BR677" s="24">
        <v>0.15360983102918599</v>
      </c>
    </row>
    <row r="678" spans="1:74" x14ac:dyDescent="0.2">
      <c r="A678" s="24" t="s">
        <v>841</v>
      </c>
      <c r="B678" s="24">
        <v>-128.05699999999999</v>
      </c>
      <c r="C678" s="24">
        <v>48.063000000000002</v>
      </c>
      <c r="D678" s="24" t="s">
        <v>165</v>
      </c>
      <c r="E678" s="24">
        <f t="shared" si="10"/>
        <v>99.999999999999943</v>
      </c>
      <c r="K678" s="24">
        <v>6.1919504643962906</v>
      </c>
      <c r="M678" s="24">
        <v>0.30959752321981399</v>
      </c>
      <c r="N678" s="24">
        <v>0.92879256965944301</v>
      </c>
      <c r="O678" s="24">
        <v>0.30959752321981399</v>
      </c>
      <c r="P678" s="24">
        <v>0.61919504643962897</v>
      </c>
      <c r="X678" s="24">
        <v>3.4055727554179596</v>
      </c>
      <c r="AA678" s="24">
        <v>60.990712074303403</v>
      </c>
      <c r="AG678" s="24">
        <v>13.931888544891601</v>
      </c>
      <c r="AK678" s="24">
        <v>1.8575851393188898</v>
      </c>
      <c r="AL678" s="24">
        <v>1.2383900928792602</v>
      </c>
      <c r="AT678" s="24">
        <v>0.30959752321981399</v>
      </c>
      <c r="AV678" s="24">
        <v>4.95356037151703</v>
      </c>
      <c r="BB678" s="24">
        <v>4.6439628482972095</v>
      </c>
      <c r="BO678" s="24">
        <v>0.30959752321981399</v>
      </c>
    </row>
    <row r="679" spans="1:74" x14ac:dyDescent="0.2">
      <c r="A679" s="24" t="s">
        <v>842</v>
      </c>
      <c r="B679" s="24">
        <v>-129.50700000000001</v>
      </c>
      <c r="C679" s="24">
        <v>47.587000000000003</v>
      </c>
      <c r="D679" s="24" t="s">
        <v>165</v>
      </c>
      <c r="E679" s="24">
        <f t="shared" si="10"/>
        <v>100.00000000000004</v>
      </c>
      <c r="K679" s="24">
        <v>2.9891304347826102</v>
      </c>
      <c r="M679" s="24">
        <v>1.0869565217391299</v>
      </c>
      <c r="N679" s="24">
        <v>0.27173913043478304</v>
      </c>
      <c r="P679" s="24">
        <v>0.27173913043478304</v>
      </c>
      <c r="X679" s="24">
        <v>11.413043478260899</v>
      </c>
      <c r="AA679" s="24">
        <v>64.130434782608702</v>
      </c>
      <c r="AG679" s="24">
        <v>15.7608695652174</v>
      </c>
      <c r="AK679" s="24">
        <v>1.6304347826087</v>
      </c>
      <c r="AL679" s="24">
        <v>0.54347826086956497</v>
      </c>
      <c r="AT679" s="24">
        <v>0.54347826086956497</v>
      </c>
      <c r="AV679" s="24">
        <v>1.35869565217391</v>
      </c>
    </row>
    <row r="680" spans="1:74" x14ac:dyDescent="0.2">
      <c r="A680" s="24" t="s">
        <v>843</v>
      </c>
      <c r="B680" s="24">
        <v>-127.122</v>
      </c>
      <c r="C680" s="24">
        <v>47.8</v>
      </c>
      <c r="D680" s="24" t="s">
        <v>165</v>
      </c>
      <c r="E680" s="24">
        <f t="shared" si="10"/>
        <v>99.999999999999972</v>
      </c>
      <c r="K680" s="24">
        <v>2.44648318042813</v>
      </c>
      <c r="M680" s="24">
        <v>0.30581039755351702</v>
      </c>
      <c r="O680" s="24">
        <v>0.30581039755351702</v>
      </c>
      <c r="X680" s="24">
        <v>3.05810397553517</v>
      </c>
      <c r="AA680" s="24">
        <v>45.565749235474001</v>
      </c>
      <c r="AG680" s="24">
        <v>9.1743119266055011</v>
      </c>
      <c r="AK680" s="24">
        <v>1.8348623853210999</v>
      </c>
      <c r="AL680" s="24">
        <v>1.8348623853210999</v>
      </c>
      <c r="AQ680" s="24">
        <v>0.91743119266054995</v>
      </c>
      <c r="AT680" s="24">
        <v>1.5290519877675801</v>
      </c>
      <c r="AV680" s="24">
        <v>7.3394495412843996</v>
      </c>
      <c r="BB680" s="24">
        <v>23.241590214067301</v>
      </c>
      <c r="BD680" s="24">
        <v>1.5290519877675801</v>
      </c>
      <c r="BH680" s="24">
        <v>0.30581039755351702</v>
      </c>
      <c r="BO680" s="24">
        <v>0.30581039755351702</v>
      </c>
      <c r="BR680" s="24">
        <v>0.30581039755351702</v>
      </c>
    </row>
    <row r="681" spans="1:74" x14ac:dyDescent="0.2">
      <c r="A681" s="24" t="s">
        <v>844</v>
      </c>
      <c r="B681" s="24">
        <v>-136.44</v>
      </c>
      <c r="C681" s="24">
        <v>56.192</v>
      </c>
      <c r="D681" s="24" t="s">
        <v>165</v>
      </c>
      <c r="E681" s="24">
        <f t="shared" si="10"/>
        <v>99.999999999999986</v>
      </c>
      <c r="M681" s="24">
        <v>0.62695924764890298</v>
      </c>
      <c r="X681" s="24">
        <v>6.8965517241379306</v>
      </c>
      <c r="AA681" s="24">
        <v>26.959247648902799</v>
      </c>
      <c r="AG681" s="24">
        <v>3.7617554858934197</v>
      </c>
      <c r="AK681" s="24">
        <v>3.7617554858934197</v>
      </c>
      <c r="AL681" s="24">
        <v>24.137931034482801</v>
      </c>
      <c r="AT681" s="24">
        <v>3.4482758620689702</v>
      </c>
      <c r="AV681" s="24">
        <v>10.0313479623824</v>
      </c>
      <c r="BB681" s="24">
        <v>18.808777429467099</v>
      </c>
      <c r="BD681" s="24">
        <v>0.94043887147335403</v>
      </c>
      <c r="BF681" s="24">
        <v>0.31347962382445099</v>
      </c>
      <c r="BH681" s="24">
        <v>0.31347962382445099</v>
      </c>
    </row>
    <row r="682" spans="1:74" x14ac:dyDescent="0.2">
      <c r="A682" s="24" t="s">
        <v>845</v>
      </c>
      <c r="B682" s="24">
        <v>-138.10300000000001</v>
      </c>
      <c r="C682" s="24">
        <v>55.3</v>
      </c>
      <c r="D682" s="24" t="s">
        <v>165</v>
      </c>
      <c r="E682" s="24">
        <f t="shared" si="10"/>
        <v>100.00000000000004</v>
      </c>
      <c r="K682" s="24">
        <v>0.65359477124182996</v>
      </c>
      <c r="M682" s="24">
        <v>1.3071895424836599</v>
      </c>
      <c r="X682" s="24">
        <v>20.915032679738598</v>
      </c>
      <c r="AA682" s="24">
        <v>41.176470588235297</v>
      </c>
      <c r="AG682" s="24">
        <v>15.0326797385621</v>
      </c>
      <c r="AK682" s="24">
        <v>2.2875816993463998</v>
      </c>
      <c r="AL682" s="24">
        <v>6.5359477124183005</v>
      </c>
      <c r="AT682" s="24">
        <v>1.3071895424836599</v>
      </c>
      <c r="AV682" s="24">
        <v>9.8039215686274499</v>
      </c>
      <c r="BB682" s="24">
        <v>0.98039215686274495</v>
      </c>
    </row>
    <row r="683" spans="1:74" x14ac:dyDescent="0.2">
      <c r="A683" s="24" t="s">
        <v>846</v>
      </c>
      <c r="B683" s="24">
        <v>-137.893</v>
      </c>
      <c r="C683" s="24">
        <v>54.853000000000002</v>
      </c>
      <c r="D683" s="24" t="s">
        <v>165</v>
      </c>
      <c r="E683" s="24">
        <f t="shared" si="10"/>
        <v>99.999999999999943</v>
      </c>
      <c r="K683" s="24">
        <v>0.64102564102564097</v>
      </c>
      <c r="X683" s="24">
        <v>3.8461538461538503</v>
      </c>
      <c r="AA683" s="24">
        <v>26.923076923076898</v>
      </c>
      <c r="AG683" s="24">
        <v>3.8461538461538503</v>
      </c>
      <c r="AK683" s="24">
        <v>0.64102564102564097</v>
      </c>
      <c r="AL683" s="24">
        <v>3.52564102564103</v>
      </c>
      <c r="AT683" s="24">
        <v>3.2051282051282102</v>
      </c>
      <c r="AV683" s="24">
        <v>22.435897435897399</v>
      </c>
      <c r="AX683" s="24">
        <v>1.9230769230769202</v>
      </c>
      <c r="BB683" s="24">
        <v>29.487179487179496</v>
      </c>
      <c r="BD683" s="24">
        <v>1.6025641025641</v>
      </c>
      <c r="BF683" s="24">
        <v>0.32051282051282104</v>
      </c>
      <c r="BH683" s="24">
        <v>0.64102564102564097</v>
      </c>
      <c r="BR683" s="24">
        <v>0.96153846153846101</v>
      </c>
    </row>
    <row r="684" spans="1:74" x14ac:dyDescent="0.2">
      <c r="A684" s="24" t="s">
        <v>847</v>
      </c>
      <c r="B684" s="24">
        <v>-126.27200000000001</v>
      </c>
      <c r="C684" s="24">
        <v>47.948</v>
      </c>
      <c r="D684" s="24" t="s">
        <v>165</v>
      </c>
      <c r="E684" s="24">
        <f t="shared" si="10"/>
        <v>100</v>
      </c>
      <c r="H684" s="24">
        <v>0.3125</v>
      </c>
      <c r="K684" s="24">
        <v>0.625</v>
      </c>
      <c r="X684" s="24">
        <v>16.25</v>
      </c>
      <c r="AA684" s="24">
        <v>50.625</v>
      </c>
      <c r="AG684" s="24">
        <v>5.9375</v>
      </c>
      <c r="AK684" s="24">
        <v>4.0625</v>
      </c>
      <c r="AL684" s="24">
        <v>16.5625</v>
      </c>
      <c r="AT684" s="24">
        <v>2.5</v>
      </c>
      <c r="AV684" s="24">
        <v>2.8125</v>
      </c>
      <c r="BB684" s="24">
        <v>0.3125</v>
      </c>
    </row>
    <row r="685" spans="1:74" x14ac:dyDescent="0.2">
      <c r="A685" s="24" t="s">
        <v>848</v>
      </c>
      <c r="B685" s="24">
        <v>-124.913</v>
      </c>
      <c r="C685" s="24">
        <v>47.383000000000003</v>
      </c>
      <c r="D685" s="24" t="s">
        <v>165</v>
      </c>
      <c r="E685" s="24">
        <f t="shared" si="10"/>
        <v>99.999999999999972</v>
      </c>
      <c r="O685" s="24">
        <v>0.31347962382445099</v>
      </c>
      <c r="AA685" s="24">
        <v>10.0313479623824</v>
      </c>
      <c r="AG685" s="24">
        <v>0.62695924764890298</v>
      </c>
      <c r="AK685" s="24">
        <v>1.25391849529781</v>
      </c>
      <c r="AL685" s="24">
        <v>0.94043887147335403</v>
      </c>
      <c r="AQ685" s="24">
        <v>1.25391849529781</v>
      </c>
      <c r="AT685" s="24">
        <v>0.62695924764890298</v>
      </c>
      <c r="AV685" s="24">
        <v>10.9717868338558</v>
      </c>
      <c r="AX685" s="24">
        <v>5.64263322884013</v>
      </c>
      <c r="AY685" s="24">
        <v>0.31347962382445099</v>
      </c>
      <c r="BB685" s="24">
        <v>49.216300940438899</v>
      </c>
      <c r="BD685" s="24">
        <v>4.7021943573667695</v>
      </c>
      <c r="BF685" s="24">
        <v>2.1943573667711602</v>
      </c>
      <c r="BH685" s="24">
        <v>0.31347962382445099</v>
      </c>
      <c r="BL685" s="24">
        <v>0.94043887147335403</v>
      </c>
      <c r="BM685" s="24">
        <v>0.94043887147335403</v>
      </c>
      <c r="BN685" s="24">
        <v>4.0752351097178705</v>
      </c>
      <c r="BO685" s="24">
        <v>1.25391849529781</v>
      </c>
      <c r="BR685" s="24">
        <v>3.4482758620689702</v>
      </c>
      <c r="BV685" s="24">
        <v>0.94043887147335403</v>
      </c>
    </row>
    <row r="686" spans="1:74" x14ac:dyDescent="0.2">
      <c r="A686" s="24" t="s">
        <v>849</v>
      </c>
      <c r="B686" s="24">
        <v>-126.05500000000001</v>
      </c>
      <c r="C686" s="24">
        <v>48.302</v>
      </c>
      <c r="D686" s="24" t="s">
        <v>165</v>
      </c>
      <c r="E686" s="24">
        <f t="shared" si="10"/>
        <v>99.999999999999986</v>
      </c>
      <c r="K686" s="24">
        <v>0.337837837837838</v>
      </c>
      <c r="M686" s="24">
        <v>0.337837837837838</v>
      </c>
      <c r="AA686" s="24">
        <v>16.2162162162162</v>
      </c>
      <c r="AL686" s="24">
        <v>4.7297297297297298</v>
      </c>
      <c r="AV686" s="24">
        <v>11.4864864864865</v>
      </c>
      <c r="AX686" s="24">
        <v>2.7027027027027</v>
      </c>
      <c r="BB686" s="24">
        <v>59.1216216216216</v>
      </c>
      <c r="BD686" s="24">
        <v>2.0270270270270299</v>
      </c>
      <c r="BE686" s="24">
        <v>0.337837837837838</v>
      </c>
      <c r="BF686" s="24">
        <v>0.337837837837838</v>
      </c>
      <c r="BH686" s="24">
        <v>1.01351351351351</v>
      </c>
      <c r="BN686" s="24">
        <v>0.337837837837838</v>
      </c>
      <c r="BO686" s="24">
        <v>0.67567567567567599</v>
      </c>
      <c r="BR686" s="24">
        <v>0.337837837837838</v>
      </c>
    </row>
    <row r="687" spans="1:74" x14ac:dyDescent="0.2">
      <c r="A687" s="24" t="s">
        <v>850</v>
      </c>
      <c r="B687" s="24">
        <v>-126.017</v>
      </c>
      <c r="C687" s="24">
        <v>48.097999999999999</v>
      </c>
      <c r="D687" s="24" t="s">
        <v>165</v>
      </c>
      <c r="E687" s="24">
        <f t="shared" si="10"/>
        <v>99.999999999999986</v>
      </c>
      <c r="X687" s="24">
        <v>0.66445182724252505</v>
      </c>
      <c r="AA687" s="24">
        <v>19.601328903654498</v>
      </c>
      <c r="AG687" s="24">
        <v>0.99667774086378702</v>
      </c>
      <c r="AK687" s="24">
        <v>0.99667774086378702</v>
      </c>
      <c r="AL687" s="24">
        <v>0.33222591362126203</v>
      </c>
      <c r="AT687" s="24">
        <v>0.33222591362126203</v>
      </c>
      <c r="AV687" s="24">
        <v>3.9867109634551499</v>
      </c>
      <c r="AX687" s="24">
        <v>1.3289036544850501</v>
      </c>
      <c r="BB687" s="24">
        <v>67.774086378737508</v>
      </c>
      <c r="BD687" s="24">
        <v>1.6611295681063101</v>
      </c>
      <c r="BE687" s="24">
        <v>0.33222591362126203</v>
      </c>
      <c r="BF687" s="24">
        <v>0.66445182724252505</v>
      </c>
      <c r="BH687" s="24">
        <v>0.66445182724252505</v>
      </c>
      <c r="BO687" s="24">
        <v>0.66445182724252505</v>
      </c>
    </row>
    <row r="688" spans="1:74" x14ac:dyDescent="0.2">
      <c r="A688" s="24" t="s">
        <v>851</v>
      </c>
      <c r="B688" s="24">
        <v>-125.77</v>
      </c>
      <c r="C688" s="24">
        <v>48.183</v>
      </c>
      <c r="D688" s="24" t="s">
        <v>165</v>
      </c>
      <c r="E688" s="24">
        <f t="shared" si="10"/>
        <v>100</v>
      </c>
      <c r="N688" s="24">
        <v>0.65789473684210509</v>
      </c>
      <c r="AA688" s="24">
        <v>15.460526315789499</v>
      </c>
      <c r="AG688" s="24">
        <v>0.98684210526315808</v>
      </c>
      <c r="AK688" s="24">
        <v>0.98684210526315808</v>
      </c>
      <c r="AL688" s="24">
        <v>1.3157894736842102</v>
      </c>
      <c r="AT688" s="24">
        <v>1.6447368421052602</v>
      </c>
      <c r="AV688" s="24">
        <v>7.5657894736842097</v>
      </c>
      <c r="AX688" s="24">
        <v>1.3157894736842102</v>
      </c>
      <c r="BB688" s="24">
        <v>58.881578947368403</v>
      </c>
      <c r="BD688" s="24">
        <v>2.6315789473684204</v>
      </c>
      <c r="BE688" s="24">
        <v>2.3026315789473699</v>
      </c>
      <c r="BF688" s="24">
        <v>0.32894736842105299</v>
      </c>
      <c r="BH688" s="24">
        <v>2.3026315789473699</v>
      </c>
      <c r="BL688" s="24">
        <v>0.65789473684210509</v>
      </c>
      <c r="BO688" s="24">
        <v>2.9605263157894699</v>
      </c>
    </row>
    <row r="689" spans="1:70" x14ac:dyDescent="0.2">
      <c r="A689" s="24" t="s">
        <v>852</v>
      </c>
      <c r="B689" s="24">
        <v>-125.685</v>
      </c>
      <c r="C689" s="24">
        <v>48.21</v>
      </c>
      <c r="D689" s="24" t="s">
        <v>165</v>
      </c>
      <c r="E689" s="24">
        <f t="shared" si="10"/>
        <v>100.00000000000001</v>
      </c>
      <c r="K689" s="24">
        <v>0.336700336700337</v>
      </c>
      <c r="X689" s="24">
        <v>0.673400673400673</v>
      </c>
      <c r="AA689" s="24">
        <v>18.181818181818201</v>
      </c>
      <c r="AK689" s="24">
        <v>1.6835016835016798</v>
      </c>
      <c r="AL689" s="24">
        <v>4.3771043771043798</v>
      </c>
      <c r="AT689" s="24">
        <v>1.34680134680135</v>
      </c>
      <c r="AV689" s="24">
        <v>14.478114478114501</v>
      </c>
      <c r="AX689" s="24">
        <v>1.34680134680135</v>
      </c>
      <c r="BB689" s="24">
        <v>48.821548821548802</v>
      </c>
      <c r="BD689" s="24">
        <v>3.7037037037037002</v>
      </c>
      <c r="BE689" s="24">
        <v>0.336700336700337</v>
      </c>
      <c r="BF689" s="24">
        <v>0.336700336700337</v>
      </c>
      <c r="BH689" s="24">
        <v>2.6936026936026898</v>
      </c>
      <c r="BM689" s="24">
        <v>0.673400673400673</v>
      </c>
      <c r="BO689" s="24">
        <v>0.673400673400673</v>
      </c>
      <c r="BR689" s="24">
        <v>0.336700336700337</v>
      </c>
    </row>
    <row r="690" spans="1:70" x14ac:dyDescent="0.2">
      <c r="A690" s="24" t="s">
        <v>853</v>
      </c>
      <c r="B690" s="24">
        <v>-125.355</v>
      </c>
      <c r="C690" s="24">
        <v>47.935000000000002</v>
      </c>
      <c r="D690" s="24" t="s">
        <v>165</v>
      </c>
      <c r="E690" s="24">
        <f t="shared" si="10"/>
        <v>100.0000000000001</v>
      </c>
      <c r="X690" s="24">
        <v>0.29673590504451003</v>
      </c>
      <c r="AA690" s="24">
        <v>16.320474777448101</v>
      </c>
      <c r="AK690" s="24">
        <v>0.29673590504451003</v>
      </c>
      <c r="AL690" s="24">
        <v>2.9673590504450997</v>
      </c>
      <c r="AQ690" s="24">
        <v>0.29673590504451003</v>
      </c>
      <c r="AT690" s="24">
        <v>0.89020771513353103</v>
      </c>
      <c r="AV690" s="24">
        <v>13.649851632047501</v>
      </c>
      <c r="AX690" s="24">
        <v>1.1869436201780401</v>
      </c>
      <c r="BB690" s="24">
        <v>53.115727002967404</v>
      </c>
      <c r="BD690" s="24">
        <v>3.5608308605341201</v>
      </c>
      <c r="BE690" s="24">
        <v>0.59347181008902106</v>
      </c>
      <c r="BF690" s="24">
        <v>1.4836795252225499</v>
      </c>
      <c r="BH690" s="24">
        <v>1.1869436201780401</v>
      </c>
      <c r="BL690" s="24">
        <v>0.59347181008902106</v>
      </c>
      <c r="BM690" s="24">
        <v>0.89020771513353103</v>
      </c>
      <c r="BO690" s="24">
        <v>1.7804154302670601</v>
      </c>
      <c r="BR690" s="24">
        <v>0.89020771513353103</v>
      </c>
    </row>
    <row r="691" spans="1:70" x14ac:dyDescent="0.2">
      <c r="A691" s="24" t="s">
        <v>854</v>
      </c>
      <c r="B691" s="24">
        <v>-125.758</v>
      </c>
      <c r="C691" s="24">
        <v>47.601999999999997</v>
      </c>
      <c r="D691" s="24" t="s">
        <v>165</v>
      </c>
      <c r="E691" s="24">
        <f t="shared" si="10"/>
        <v>99.999999999999957</v>
      </c>
      <c r="AA691" s="24">
        <v>6.1538461538461497</v>
      </c>
      <c r="AG691" s="24">
        <v>0.76923076923076894</v>
      </c>
      <c r="AK691" s="24">
        <v>0.76923076923076894</v>
      </c>
      <c r="AQ691" s="24">
        <v>3.0769230769230798</v>
      </c>
      <c r="AT691" s="24">
        <v>0.76923076923076894</v>
      </c>
      <c r="AV691" s="24">
        <v>10</v>
      </c>
      <c r="AX691" s="24">
        <v>3.0769230769230798</v>
      </c>
      <c r="AY691" s="24">
        <v>0.76923076923076894</v>
      </c>
      <c r="BB691" s="24">
        <v>66.153846153846104</v>
      </c>
      <c r="BD691" s="24">
        <v>3.0769230769230798</v>
      </c>
      <c r="BF691" s="24">
        <v>1.5384615384615399</v>
      </c>
      <c r="BH691" s="24">
        <v>0.76923076923076894</v>
      </c>
      <c r="BO691" s="24">
        <v>2.3076923076923102</v>
      </c>
      <c r="BR691" s="24">
        <v>0.76923076923076894</v>
      </c>
    </row>
    <row r="692" spans="1:70" x14ac:dyDescent="0.2">
      <c r="A692" s="24" t="s">
        <v>855</v>
      </c>
      <c r="B692" s="24">
        <v>-129.655</v>
      </c>
      <c r="C692" s="24">
        <v>44.28</v>
      </c>
      <c r="D692" s="24" t="s">
        <v>165</v>
      </c>
      <c r="E692" s="24">
        <f t="shared" si="10"/>
        <v>100.00000000000006</v>
      </c>
      <c r="K692" s="24">
        <v>7.8947368421052602</v>
      </c>
      <c r="M692" s="24">
        <v>0.87719298245614008</v>
      </c>
      <c r="O692" s="24">
        <v>0.58479532163742698</v>
      </c>
      <c r="P692" s="24">
        <v>0.29239766081871299</v>
      </c>
      <c r="X692" s="24">
        <v>6.1403508771929802</v>
      </c>
      <c r="AA692" s="24">
        <v>61.988304093567294</v>
      </c>
      <c r="AG692" s="24">
        <v>18.713450292397702</v>
      </c>
      <c r="AK692" s="24">
        <v>0.29239766081871299</v>
      </c>
      <c r="AT692" s="24">
        <v>0.29239766081871299</v>
      </c>
      <c r="AV692" s="24">
        <v>2.9239766081871297</v>
      </c>
    </row>
    <row r="693" spans="1:70" x14ac:dyDescent="0.2">
      <c r="A693" s="24" t="s">
        <v>856</v>
      </c>
      <c r="B693" s="24">
        <v>-127.80500000000001</v>
      </c>
      <c r="C693" s="24">
        <v>40.991999999999997</v>
      </c>
      <c r="D693" s="24" t="s">
        <v>165</v>
      </c>
      <c r="E693" s="24">
        <f t="shared" si="10"/>
        <v>99.999999999999943</v>
      </c>
      <c r="K693" s="24">
        <v>1.94174757281553</v>
      </c>
      <c r="M693" s="24">
        <v>0.97087378640776689</v>
      </c>
      <c r="N693" s="24">
        <v>0.64724919093851097</v>
      </c>
      <c r="O693" s="24">
        <v>1.94174757281553</v>
      </c>
      <c r="X693" s="24">
        <v>1.61812297734628</v>
      </c>
      <c r="AA693" s="24">
        <v>39.158576051779896</v>
      </c>
      <c r="AG693" s="24">
        <v>9.7087378640776709</v>
      </c>
      <c r="AK693" s="24">
        <v>0.32362459546925598</v>
      </c>
      <c r="AL693" s="24">
        <v>1.2944983818770202</v>
      </c>
      <c r="AQ693" s="24">
        <v>1.2944983818770202</v>
      </c>
      <c r="AV693" s="24">
        <v>15.210355987054999</v>
      </c>
      <c r="BB693" s="24">
        <v>24.271844660194198</v>
      </c>
      <c r="BD693" s="24">
        <v>0.64724919093851097</v>
      </c>
      <c r="BH693" s="24">
        <v>0.97087378640776689</v>
      </c>
    </row>
    <row r="694" spans="1:70" x14ac:dyDescent="0.2">
      <c r="A694" s="24" t="s">
        <v>857</v>
      </c>
      <c r="B694" s="24">
        <v>-125.11499999999999</v>
      </c>
      <c r="C694" s="24">
        <v>46.3</v>
      </c>
      <c r="D694" s="24" t="s">
        <v>165</v>
      </c>
      <c r="E694" s="24">
        <f t="shared" si="10"/>
        <v>99.999999999999915</v>
      </c>
      <c r="X694" s="24">
        <v>1.2121212121212099</v>
      </c>
      <c r="AA694" s="24">
        <v>31.818181818181802</v>
      </c>
      <c r="AG694" s="24">
        <v>1.2121212121212099</v>
      </c>
      <c r="AK694" s="24">
        <v>1.2121212121212099</v>
      </c>
      <c r="AL694" s="24">
        <v>1.2121212121212099</v>
      </c>
      <c r="AQ694" s="24">
        <v>0.90909090909090895</v>
      </c>
      <c r="AT694" s="24">
        <v>0.60606060606060597</v>
      </c>
      <c r="AV694" s="24">
        <v>13.030303030302999</v>
      </c>
      <c r="AX694" s="24">
        <v>0.90909090909090895</v>
      </c>
      <c r="BB694" s="24">
        <v>41.212121212121204</v>
      </c>
      <c r="BD694" s="24">
        <v>3.3333333333333299</v>
      </c>
      <c r="BE694" s="24">
        <v>0.30303030303030298</v>
      </c>
      <c r="BF694" s="24">
        <v>0.60606060606060597</v>
      </c>
      <c r="BH694" s="24">
        <v>1.2121212121212099</v>
      </c>
      <c r="BK694" s="24">
        <v>0.30303030303030298</v>
      </c>
      <c r="BO694" s="24">
        <v>0.60606060606060597</v>
      </c>
      <c r="BR694" s="24">
        <v>0.30303030303030298</v>
      </c>
    </row>
    <row r="695" spans="1:70" x14ac:dyDescent="0.2">
      <c r="A695" s="24" t="s">
        <v>858</v>
      </c>
      <c r="B695" s="24">
        <v>-125.613</v>
      </c>
      <c r="C695" s="24">
        <v>46.295000000000002</v>
      </c>
      <c r="D695" s="24" t="s">
        <v>165</v>
      </c>
      <c r="E695" s="24">
        <f t="shared" si="10"/>
        <v>100.00000000000009</v>
      </c>
      <c r="K695" s="24">
        <v>0.29850746268656703</v>
      </c>
      <c r="N695" s="24">
        <v>0.29850746268656703</v>
      </c>
      <c r="X695" s="24">
        <v>2.6865671641790998</v>
      </c>
      <c r="AA695" s="24">
        <v>25.373134328358198</v>
      </c>
      <c r="AG695" s="24">
        <v>3.5820895522388101</v>
      </c>
      <c r="AK695" s="24">
        <v>1.1940298507462699</v>
      </c>
      <c r="AL695" s="24">
        <v>2.08955223880597</v>
      </c>
      <c r="AQ695" s="24">
        <v>0.59701492537313405</v>
      </c>
      <c r="AT695" s="24">
        <v>0.89552238805970197</v>
      </c>
      <c r="AV695" s="24">
        <v>10.4477611940299</v>
      </c>
      <c r="AX695" s="24">
        <v>2.08955223880597</v>
      </c>
      <c r="BB695" s="24">
        <v>41.194029850746304</v>
      </c>
      <c r="BD695" s="24">
        <v>2.98507462686567</v>
      </c>
      <c r="BE695" s="24">
        <v>0.29850746268656703</v>
      </c>
      <c r="BF695" s="24">
        <v>1.4925373134328399</v>
      </c>
      <c r="BH695" s="24">
        <v>1.7910447761193999</v>
      </c>
      <c r="BL695" s="24">
        <v>0.29850746268656703</v>
      </c>
      <c r="BO695" s="24">
        <v>0.89552238805970197</v>
      </c>
      <c r="BR695" s="24">
        <v>1.4925373134328399</v>
      </c>
    </row>
    <row r="696" spans="1:70" x14ac:dyDescent="0.2">
      <c r="A696" s="24" t="s">
        <v>859</v>
      </c>
      <c r="B696" s="24">
        <v>-124.9</v>
      </c>
      <c r="C696" s="24">
        <v>44.5</v>
      </c>
      <c r="D696" s="24" t="s">
        <v>165</v>
      </c>
      <c r="E696" s="24">
        <f t="shared" si="10"/>
        <v>100.00000000000003</v>
      </c>
      <c r="AA696" s="24">
        <v>9.1482649842271293</v>
      </c>
      <c r="AL696" s="24">
        <v>2.5236593059936903</v>
      </c>
      <c r="AQ696" s="24">
        <v>1.26182965299685</v>
      </c>
      <c r="AT696" s="24">
        <v>0.31545741324921101</v>
      </c>
      <c r="AV696" s="24">
        <v>4.1009463722397497</v>
      </c>
      <c r="AX696" s="24">
        <v>1.5772870662460599</v>
      </c>
      <c r="BB696" s="24">
        <v>60.567823343848602</v>
      </c>
      <c r="BD696" s="24">
        <v>3.4700315457413304</v>
      </c>
      <c r="BE696" s="24">
        <v>1.5772870662460599</v>
      </c>
      <c r="BF696" s="24">
        <v>5.3627760252365899</v>
      </c>
      <c r="BH696" s="24">
        <v>5.3627760252365899</v>
      </c>
      <c r="BL696" s="24">
        <v>0.63091482649842301</v>
      </c>
      <c r="BM696" s="24">
        <v>1.8927444794952699</v>
      </c>
      <c r="BO696" s="24">
        <v>0.94637223974763407</v>
      </c>
      <c r="BR696" s="24">
        <v>1.26182965299685</v>
      </c>
    </row>
    <row r="697" spans="1:70" x14ac:dyDescent="0.2">
      <c r="A697" s="24" t="s">
        <v>860</v>
      </c>
      <c r="B697" s="24">
        <v>-125.32</v>
      </c>
      <c r="C697" s="24">
        <v>43.667999999999999</v>
      </c>
      <c r="D697" s="24" t="s">
        <v>165</v>
      </c>
      <c r="E697" s="24">
        <f t="shared" si="10"/>
        <v>100.00000000000001</v>
      </c>
      <c r="H697" s="24">
        <v>0.31545741324921101</v>
      </c>
      <c r="K697" s="24">
        <v>1.26182965299685</v>
      </c>
      <c r="M697" s="24">
        <v>0.31545741324921101</v>
      </c>
      <c r="N697" s="24">
        <v>0.63091482649842301</v>
      </c>
      <c r="AA697" s="24">
        <v>8.8328075709779199</v>
      </c>
      <c r="AG697" s="24">
        <v>1.26182965299685</v>
      </c>
      <c r="AK697" s="24">
        <v>0.63091482649842301</v>
      </c>
      <c r="AL697" s="24">
        <v>0.63091482649842301</v>
      </c>
      <c r="AQ697" s="24">
        <v>0.63091482649842301</v>
      </c>
      <c r="AT697" s="24">
        <v>0.63091482649842301</v>
      </c>
      <c r="AV697" s="24">
        <v>1.8927444794952699</v>
      </c>
      <c r="AX697" s="24">
        <v>1.8927444794952699</v>
      </c>
      <c r="BB697" s="24">
        <v>74.4479495268139</v>
      </c>
      <c r="BD697" s="24">
        <v>2.5236593059936903</v>
      </c>
      <c r="BE697" s="24">
        <v>0.31545741324921101</v>
      </c>
      <c r="BF697" s="24">
        <v>0.31545741324921101</v>
      </c>
      <c r="BH697" s="24">
        <v>0.63091482649842301</v>
      </c>
      <c r="BK697" s="24">
        <v>0.31545741324921101</v>
      </c>
      <c r="BL697" s="24">
        <v>0.63091482649842301</v>
      </c>
      <c r="BM697" s="24">
        <v>0.31545741324921101</v>
      </c>
      <c r="BO697" s="24">
        <v>0.63091482649842301</v>
      </c>
      <c r="BR697" s="24">
        <v>0.94637223974763407</v>
      </c>
    </row>
    <row r="698" spans="1:70" x14ac:dyDescent="0.2">
      <c r="A698" s="24" t="s">
        <v>861</v>
      </c>
      <c r="B698" s="24">
        <v>-125.40300000000001</v>
      </c>
      <c r="C698" s="24">
        <v>43.167999999999999</v>
      </c>
      <c r="D698" s="24" t="s">
        <v>165</v>
      </c>
      <c r="E698" s="24">
        <f t="shared" si="10"/>
        <v>99.999999999999972</v>
      </c>
      <c r="K698" s="24">
        <v>1.2779552715655</v>
      </c>
      <c r="O698" s="24">
        <v>0.31948881789137401</v>
      </c>
      <c r="AA698" s="24">
        <v>8.3067092651757211</v>
      </c>
      <c r="AG698" s="24">
        <v>1.59744408945687</v>
      </c>
      <c r="AL698" s="24">
        <v>0.63897763578274802</v>
      </c>
      <c r="AQ698" s="24">
        <v>0.31948881789137401</v>
      </c>
      <c r="AT698" s="24">
        <v>0.31948881789137401</v>
      </c>
      <c r="AV698" s="24">
        <v>0.95846645367412209</v>
      </c>
      <c r="AX698" s="24">
        <v>3.19488817891374</v>
      </c>
      <c r="BB698" s="24">
        <v>76.357827476038295</v>
      </c>
      <c r="BD698" s="24">
        <v>1.59744408945687</v>
      </c>
      <c r="BF698" s="24">
        <v>0.95846645367412209</v>
      </c>
      <c r="BH698" s="24">
        <v>1.9169329073482397</v>
      </c>
      <c r="BM698" s="24">
        <v>0.31948881789137401</v>
      </c>
      <c r="BO698" s="24">
        <v>1.2779552715655</v>
      </c>
      <c r="BR698" s="24">
        <v>0.63897763578274802</v>
      </c>
    </row>
    <row r="699" spans="1:70" x14ac:dyDescent="0.2">
      <c r="A699" s="24" t="s">
        <v>862</v>
      </c>
      <c r="B699" s="24">
        <v>-125.087</v>
      </c>
      <c r="C699" s="24">
        <v>43.164999999999999</v>
      </c>
      <c r="D699" s="24" t="s">
        <v>165</v>
      </c>
      <c r="E699" s="24">
        <f t="shared" si="10"/>
        <v>100.00000000000004</v>
      </c>
      <c r="K699" s="24">
        <v>0.32154340836012901</v>
      </c>
      <c r="N699" s="24">
        <v>0.32154340836012901</v>
      </c>
      <c r="AA699" s="24">
        <v>2.2508038585209</v>
      </c>
      <c r="AG699" s="24">
        <v>0.32154340836012901</v>
      </c>
      <c r="AK699" s="24">
        <v>0.32154340836012901</v>
      </c>
      <c r="AL699" s="24">
        <v>0.32154340836012901</v>
      </c>
      <c r="AT699" s="24">
        <v>0.64308681672025703</v>
      </c>
      <c r="AV699" s="24">
        <v>0.96463022508038598</v>
      </c>
      <c r="AX699" s="24">
        <v>1.2861736334405101</v>
      </c>
      <c r="BB699" s="24">
        <v>87.138263665594906</v>
      </c>
      <c r="BD699" s="24">
        <v>1.2861736334405101</v>
      </c>
      <c r="BE699" s="24">
        <v>0.32154340836012901</v>
      </c>
      <c r="BF699" s="24">
        <v>0.96463022508038598</v>
      </c>
      <c r="BH699" s="24">
        <v>2.2508038585209</v>
      </c>
      <c r="BN699" s="24">
        <v>0.32154340836012901</v>
      </c>
      <c r="BO699" s="24">
        <v>0.64308681672025703</v>
      </c>
      <c r="BR699" s="24">
        <v>0.32154340836012901</v>
      </c>
    </row>
    <row r="700" spans="1:70" x14ac:dyDescent="0.2">
      <c r="A700" s="24" t="s">
        <v>863</v>
      </c>
      <c r="B700" s="24">
        <v>-130.15700000000001</v>
      </c>
      <c r="C700" s="24">
        <v>44.73</v>
      </c>
      <c r="D700" s="24" t="s">
        <v>165</v>
      </c>
      <c r="E700" s="24">
        <f t="shared" si="10"/>
        <v>99.999999999999929</v>
      </c>
      <c r="K700" s="24">
        <v>3.9267015706806299</v>
      </c>
      <c r="M700" s="24">
        <v>1.30890052356021</v>
      </c>
      <c r="X700" s="24">
        <v>10.732984293193699</v>
      </c>
      <c r="AA700" s="24">
        <v>63.874345549738202</v>
      </c>
      <c r="AG700" s="24">
        <v>17.015706806282701</v>
      </c>
      <c r="AK700" s="24">
        <v>0.26178010471204199</v>
      </c>
      <c r="AT700" s="24">
        <v>0.78534031413612593</v>
      </c>
      <c r="AV700" s="24">
        <v>2.0942408376963302</v>
      </c>
    </row>
    <row r="701" spans="1:70" x14ac:dyDescent="0.2">
      <c r="A701" s="24" t="s">
        <v>864</v>
      </c>
      <c r="B701" s="24">
        <v>-126.578</v>
      </c>
      <c r="C701" s="24">
        <v>43.03</v>
      </c>
      <c r="D701" s="24" t="s">
        <v>165</v>
      </c>
      <c r="E701" s="24">
        <f t="shared" si="10"/>
        <v>100.00000000000007</v>
      </c>
      <c r="K701" s="24">
        <v>2.1917808219178099</v>
      </c>
      <c r="N701" s="24">
        <v>1.0958904109589001</v>
      </c>
      <c r="O701" s="24">
        <v>0.27397260273972601</v>
      </c>
      <c r="X701" s="24">
        <v>1.0958904109589001</v>
      </c>
      <c r="AA701" s="24">
        <v>27.945205479452103</v>
      </c>
      <c r="AG701" s="24">
        <v>7.1232876712328803</v>
      </c>
      <c r="AL701" s="24">
        <v>1.9178082191780799</v>
      </c>
      <c r="AQ701" s="24">
        <v>1.9178082191780799</v>
      </c>
      <c r="AT701" s="24">
        <v>0.54794520547945202</v>
      </c>
      <c r="AV701" s="24">
        <v>5.2054794520548002</v>
      </c>
      <c r="AX701" s="24">
        <v>1.0958904109589001</v>
      </c>
      <c r="AY701" s="24">
        <v>0.27397260273972601</v>
      </c>
      <c r="BB701" s="24">
        <v>44.931506849315099</v>
      </c>
      <c r="BD701" s="24">
        <v>1.0958904109589001</v>
      </c>
      <c r="BF701" s="24">
        <v>0.27397260273972601</v>
      </c>
      <c r="BH701" s="24">
        <v>2.4657534246575299</v>
      </c>
      <c r="BR701" s="24">
        <v>0.54794520547945202</v>
      </c>
    </row>
    <row r="702" spans="1:70" x14ac:dyDescent="0.2">
      <c r="A702" s="24" t="s">
        <v>865</v>
      </c>
      <c r="B702" s="24">
        <v>-126</v>
      </c>
      <c r="C702" s="24">
        <v>41.832999999999998</v>
      </c>
      <c r="D702" s="24" t="s">
        <v>165</v>
      </c>
      <c r="E702" s="24">
        <f t="shared" si="10"/>
        <v>99.999999999999943</v>
      </c>
      <c r="K702" s="24">
        <v>1.2383900928792602</v>
      </c>
      <c r="M702" s="24">
        <v>0.61919504643962897</v>
      </c>
      <c r="N702" s="24">
        <v>0.61919504643962897</v>
      </c>
      <c r="O702" s="24">
        <v>0.92879256965944301</v>
      </c>
      <c r="AA702" s="24">
        <v>17.337461300309599</v>
      </c>
      <c r="AG702" s="24">
        <v>9.90712074303406</v>
      </c>
      <c r="AL702" s="24">
        <v>0.61919504643962897</v>
      </c>
      <c r="AQ702" s="24">
        <v>0.30959752321981399</v>
      </c>
      <c r="AT702" s="24">
        <v>1.54798761609907</v>
      </c>
      <c r="AV702" s="24">
        <v>9.90712074303406</v>
      </c>
      <c r="AX702" s="24">
        <v>1.2383900928792602</v>
      </c>
      <c r="BB702" s="24">
        <v>51.083591331269297</v>
      </c>
      <c r="BD702" s="24">
        <v>0.92879256965944301</v>
      </c>
      <c r="BF702" s="24">
        <v>0.30959752321981399</v>
      </c>
      <c r="BH702" s="24">
        <v>3.09597523219814</v>
      </c>
      <c r="BL702" s="24">
        <v>0.30959752321981399</v>
      </c>
    </row>
    <row r="703" spans="1:70" x14ac:dyDescent="0.2">
      <c r="A703" s="24" t="s">
        <v>866</v>
      </c>
      <c r="B703" s="24">
        <v>-128.00700000000001</v>
      </c>
      <c r="C703" s="24">
        <v>42.213000000000001</v>
      </c>
      <c r="D703" s="24" t="s">
        <v>165</v>
      </c>
      <c r="E703" s="24">
        <f t="shared" si="10"/>
        <v>100.00000000000016</v>
      </c>
      <c r="K703" s="24">
        <v>3.3457249070632002</v>
      </c>
      <c r="M703" s="24">
        <v>1.1152416356877299</v>
      </c>
      <c r="N703" s="24">
        <v>1.4869888475836399</v>
      </c>
      <c r="O703" s="24">
        <v>1.1152416356877299</v>
      </c>
      <c r="X703" s="24">
        <v>1.1152416356877299</v>
      </c>
      <c r="AA703" s="24">
        <v>22.6765799256506</v>
      </c>
      <c r="AG703" s="24">
        <v>26.394052044609701</v>
      </c>
      <c r="AK703" s="24">
        <v>0.37174721189591098</v>
      </c>
      <c r="AL703" s="24">
        <v>0.37174721189591098</v>
      </c>
      <c r="AQ703" s="24">
        <v>3.3457249070632002</v>
      </c>
      <c r="AT703" s="24">
        <v>0.37174721189591098</v>
      </c>
      <c r="AV703" s="24">
        <v>26.022304832713797</v>
      </c>
      <c r="BB703" s="24">
        <v>12.2676579925651</v>
      </c>
    </row>
    <row r="704" spans="1:70" x14ac:dyDescent="0.2">
      <c r="A704" s="24" t="s">
        <v>867</v>
      </c>
      <c r="B704" s="24">
        <v>-129.005</v>
      </c>
      <c r="C704" s="24">
        <v>41.802999999999997</v>
      </c>
      <c r="D704" s="24" t="s">
        <v>165</v>
      </c>
      <c r="E704" s="24">
        <f t="shared" si="10"/>
        <v>100.00000000000011</v>
      </c>
      <c r="K704" s="24">
        <v>10.7594936708861</v>
      </c>
      <c r="N704" s="24">
        <v>1.58227848101266</v>
      </c>
      <c r="O704" s="24">
        <v>2.5316455696202498</v>
      </c>
      <c r="P704" s="24">
        <v>0.316455696202532</v>
      </c>
      <c r="X704" s="24">
        <v>2.84810126582278</v>
      </c>
      <c r="AA704" s="24">
        <v>64.556962025316494</v>
      </c>
      <c r="AG704" s="24">
        <v>15.5063291139241</v>
      </c>
      <c r="AL704" s="24">
        <v>0.316455696202532</v>
      </c>
      <c r="AQ704" s="24">
        <v>0.949367088607595</v>
      </c>
      <c r="AT704" s="24">
        <v>0.632911392405063</v>
      </c>
    </row>
    <row r="705" spans="1:78" x14ac:dyDescent="0.2">
      <c r="A705" s="24" t="s">
        <v>868</v>
      </c>
      <c r="B705" s="24">
        <v>-131.22</v>
      </c>
      <c r="C705" s="24">
        <v>41.476999999999997</v>
      </c>
      <c r="D705" s="24" t="s">
        <v>165</v>
      </c>
      <c r="E705" s="24">
        <f t="shared" si="10"/>
        <v>100.00000000000006</v>
      </c>
      <c r="H705" s="24">
        <v>0.31152647975077896</v>
      </c>
      <c r="K705" s="24">
        <v>29.906542056074802</v>
      </c>
      <c r="M705" s="24">
        <v>0.31152647975077896</v>
      </c>
      <c r="N705" s="24">
        <v>2.8037383177570101</v>
      </c>
      <c r="O705" s="24">
        <v>5.29595015576324</v>
      </c>
      <c r="P705" s="24">
        <v>0.31152647975077896</v>
      </c>
      <c r="X705" s="24">
        <v>8.7227414330218096</v>
      </c>
      <c r="AA705" s="24">
        <v>39.8753894080997</v>
      </c>
      <c r="AG705" s="24">
        <v>11.838006230529599</v>
      </c>
      <c r="AQ705" s="24">
        <v>0.62305295950155792</v>
      </c>
    </row>
    <row r="706" spans="1:78" x14ac:dyDescent="0.2">
      <c r="A706" s="24" t="s">
        <v>869</v>
      </c>
      <c r="B706" s="24">
        <v>-134.655</v>
      </c>
      <c r="C706" s="24">
        <v>41.078000000000003</v>
      </c>
      <c r="D706" s="24" t="s">
        <v>165</v>
      </c>
      <c r="E706" s="24">
        <f t="shared" si="10"/>
        <v>99.999999999999943</v>
      </c>
      <c r="K706" s="24">
        <v>31.617647058823501</v>
      </c>
      <c r="M706" s="24">
        <v>2.2058823529411802</v>
      </c>
      <c r="N706" s="24">
        <v>6.6176470588235308</v>
      </c>
      <c r="O706" s="24">
        <v>27.205882352941199</v>
      </c>
      <c r="X706" s="24">
        <v>10.294117647058801</v>
      </c>
      <c r="AA706" s="24">
        <v>11.764705882352899</v>
      </c>
      <c r="AG706" s="24">
        <v>6.6176470588235308</v>
      </c>
      <c r="AT706" s="24">
        <v>0.73529411764705899</v>
      </c>
      <c r="BB706" s="24">
        <v>2.9411764705882399</v>
      </c>
    </row>
    <row r="707" spans="1:78" x14ac:dyDescent="0.2">
      <c r="A707" s="24" t="s">
        <v>870</v>
      </c>
      <c r="B707" s="24">
        <v>-126.6</v>
      </c>
      <c r="C707" s="24">
        <v>42.087000000000003</v>
      </c>
      <c r="D707" s="24" t="s">
        <v>165</v>
      </c>
      <c r="E707" s="24">
        <f t="shared" ref="E707:E770" si="11">SUM(F707:CR707)</f>
        <v>100.00000000000001</v>
      </c>
      <c r="K707" s="24">
        <v>3.1161473087818701</v>
      </c>
      <c r="N707" s="24">
        <v>0.84985835694051004</v>
      </c>
      <c r="O707" s="24">
        <v>0.56657223796033995</v>
      </c>
      <c r="X707" s="24">
        <v>0.56657223796033995</v>
      </c>
      <c r="AA707" s="24">
        <v>20.963172804532601</v>
      </c>
      <c r="AG707" s="24">
        <v>12.747875354107601</v>
      </c>
      <c r="AK707" s="24">
        <v>0.84985835694051004</v>
      </c>
      <c r="AL707" s="24">
        <v>1.1331444759206799</v>
      </c>
      <c r="AQ707" s="24">
        <v>0.56657223796033995</v>
      </c>
      <c r="AT707" s="24">
        <v>0.56657223796033995</v>
      </c>
      <c r="AV707" s="24">
        <v>10.764872521246499</v>
      </c>
      <c r="AX707" s="24">
        <v>1.1331444759206799</v>
      </c>
      <c r="BB707" s="24">
        <v>42.492917847025502</v>
      </c>
      <c r="BD707" s="24">
        <v>1.1331444759206799</v>
      </c>
      <c r="BH707" s="24">
        <v>1.1331444759206799</v>
      </c>
      <c r="BK707" s="24">
        <v>0.84985835694051004</v>
      </c>
      <c r="BM707" s="24">
        <v>0.28328611898016998</v>
      </c>
      <c r="BR707" s="24">
        <v>0.28328611898016998</v>
      </c>
    </row>
    <row r="708" spans="1:78" x14ac:dyDescent="0.2">
      <c r="A708" s="24" t="s">
        <v>871</v>
      </c>
      <c r="B708" s="24">
        <v>-126.258</v>
      </c>
      <c r="C708" s="24">
        <v>42.744999999999997</v>
      </c>
      <c r="D708" s="24" t="s">
        <v>165</v>
      </c>
      <c r="E708" s="24">
        <f t="shared" si="11"/>
        <v>100.00000000000001</v>
      </c>
      <c r="K708" s="24">
        <v>1.4534883720930201</v>
      </c>
      <c r="N708" s="24">
        <v>0.290697674418605</v>
      </c>
      <c r="P708" s="24">
        <v>0.290697674418605</v>
      </c>
      <c r="Q708" s="24">
        <v>0.290697674418605</v>
      </c>
      <c r="X708" s="24">
        <v>0.290697674418605</v>
      </c>
      <c r="AA708" s="24">
        <v>22.674418604651201</v>
      </c>
      <c r="AG708" s="24">
        <v>3.4883720930232598</v>
      </c>
      <c r="AK708" s="24">
        <v>0.581395348837209</v>
      </c>
      <c r="AL708" s="24">
        <v>0.87209302325581406</v>
      </c>
      <c r="AQ708" s="24">
        <v>0.87209302325581406</v>
      </c>
      <c r="AT708" s="24">
        <v>1.16279069767442</v>
      </c>
      <c r="AV708" s="24">
        <v>3.7790697674418601</v>
      </c>
      <c r="AX708" s="24">
        <v>5.5232558139534902</v>
      </c>
      <c r="AY708" s="24">
        <v>0.581395348837209</v>
      </c>
      <c r="BB708" s="24">
        <v>44.767441860465098</v>
      </c>
      <c r="BD708" s="24">
        <v>2.03488372093023</v>
      </c>
      <c r="BF708" s="24">
        <v>1.4534883720930201</v>
      </c>
      <c r="BH708" s="24">
        <v>3.4883720930232598</v>
      </c>
      <c r="BM708" s="24">
        <v>0.581395348837209</v>
      </c>
      <c r="BN708" s="24">
        <v>1.7441860465116299</v>
      </c>
      <c r="BO708" s="24">
        <v>0.290697674418605</v>
      </c>
      <c r="BR708" s="24">
        <v>2.32558139534884</v>
      </c>
      <c r="BV708" s="24">
        <v>0.87209302325581406</v>
      </c>
      <c r="BZ708" s="24">
        <v>0.290697674418605</v>
      </c>
    </row>
    <row r="709" spans="1:78" x14ac:dyDescent="0.2">
      <c r="A709" s="24" t="s">
        <v>872</v>
      </c>
      <c r="B709" s="24">
        <v>-125.575</v>
      </c>
      <c r="C709" s="24">
        <v>45.218000000000004</v>
      </c>
      <c r="D709" s="24" t="s">
        <v>165</v>
      </c>
      <c r="E709" s="24">
        <f t="shared" si="11"/>
        <v>100</v>
      </c>
      <c r="X709" s="24">
        <v>0.91185410334346495</v>
      </c>
      <c r="AA709" s="24">
        <v>52.279635258358702</v>
      </c>
      <c r="AG709" s="24">
        <v>7.2948328267477196</v>
      </c>
      <c r="AK709" s="24">
        <v>0.60790273556231</v>
      </c>
      <c r="AL709" s="24">
        <v>3.6474164133738598</v>
      </c>
      <c r="AQ709" s="24">
        <v>0.303951367781155</v>
      </c>
      <c r="AT709" s="24">
        <v>1.21580547112462</v>
      </c>
      <c r="AV709" s="24">
        <v>8.8145896656534894</v>
      </c>
      <c r="AX709" s="24">
        <v>1.5197568389057801</v>
      </c>
      <c r="BB709" s="24">
        <v>22.7963525835866</v>
      </c>
      <c r="BD709" s="24">
        <v>0.60790273556231</v>
      </c>
    </row>
    <row r="710" spans="1:78" x14ac:dyDescent="0.2">
      <c r="A710" s="24" t="s">
        <v>873</v>
      </c>
      <c r="B710" s="24">
        <v>-125.28</v>
      </c>
      <c r="C710" s="24">
        <v>44.671999999999997</v>
      </c>
      <c r="D710" s="24" t="s">
        <v>165</v>
      </c>
      <c r="E710" s="24">
        <f t="shared" si="11"/>
        <v>100.00000000000003</v>
      </c>
      <c r="K710" s="24">
        <v>0.632911392405063</v>
      </c>
      <c r="M710" s="24">
        <v>0.316455696202532</v>
      </c>
      <c r="O710" s="24">
        <v>0.316455696202532</v>
      </c>
      <c r="X710" s="24">
        <v>0.632911392405063</v>
      </c>
      <c r="AA710" s="24">
        <v>11.075949367088601</v>
      </c>
      <c r="AG710" s="24">
        <v>1.58227848101266</v>
      </c>
      <c r="AL710" s="24">
        <v>0.949367088607595</v>
      </c>
      <c r="AQ710" s="24">
        <v>0.632911392405063</v>
      </c>
      <c r="AV710" s="24">
        <v>3.79746835443038</v>
      </c>
      <c r="AX710" s="24">
        <v>1.58227848101266</v>
      </c>
      <c r="BB710" s="24">
        <v>68.987341772151893</v>
      </c>
      <c r="BD710" s="24">
        <v>3.16455696202532</v>
      </c>
      <c r="BE710" s="24">
        <v>0.316455696202532</v>
      </c>
      <c r="BF710" s="24">
        <v>2.5316455696202498</v>
      </c>
      <c r="BH710" s="24">
        <v>1.58227848101266</v>
      </c>
      <c r="BL710" s="24">
        <v>0.316455696202532</v>
      </c>
      <c r="BM710" s="24">
        <v>0.316455696202532</v>
      </c>
      <c r="BO710" s="24">
        <v>0.949367088607595</v>
      </c>
      <c r="BR710" s="24">
        <v>0.316455696202532</v>
      </c>
    </row>
    <row r="711" spans="1:78" x14ac:dyDescent="0.2">
      <c r="A711" s="24" t="s">
        <v>874</v>
      </c>
      <c r="B711" s="24">
        <v>-130.61699999999999</v>
      </c>
      <c r="C711" s="24">
        <v>41.582999999999998</v>
      </c>
      <c r="D711" s="24" t="s">
        <v>165</v>
      </c>
      <c r="E711" s="24">
        <f t="shared" si="11"/>
        <v>100.00000000000001</v>
      </c>
      <c r="K711" s="24">
        <v>17.491749174917501</v>
      </c>
      <c r="M711" s="24">
        <v>0.99009900990098987</v>
      </c>
      <c r="N711" s="24">
        <v>1.6501650165016499</v>
      </c>
      <c r="O711" s="24">
        <v>5.2805280528052796</v>
      </c>
      <c r="P711" s="24">
        <v>0.33003300330032997</v>
      </c>
      <c r="X711" s="24">
        <v>4.6204620462046204</v>
      </c>
      <c r="AA711" s="24">
        <v>50.825082508250802</v>
      </c>
      <c r="AG711" s="24">
        <v>14.8514851485149</v>
      </c>
      <c r="AK711" s="24">
        <v>0.66006600660065995</v>
      </c>
      <c r="AQ711" s="24">
        <v>0.66006600660065995</v>
      </c>
      <c r="AT711" s="24">
        <v>0.66006600660065995</v>
      </c>
      <c r="AV711" s="24">
        <v>0.99009900990098987</v>
      </c>
      <c r="BB711" s="24">
        <v>0.66006600660065995</v>
      </c>
      <c r="BH711" s="24">
        <v>0.33003300330032997</v>
      </c>
    </row>
    <row r="712" spans="1:78" x14ac:dyDescent="0.2">
      <c r="A712" s="24" t="s">
        <v>875</v>
      </c>
      <c r="B712" s="24">
        <v>-125.205</v>
      </c>
      <c r="C712" s="24">
        <v>42.198</v>
      </c>
      <c r="D712" s="24" t="s">
        <v>165</v>
      </c>
      <c r="E712" s="24">
        <f t="shared" si="11"/>
        <v>99.999999999999986</v>
      </c>
      <c r="K712" s="24">
        <v>0.99337748344370902</v>
      </c>
      <c r="O712" s="24">
        <v>0.99337748344370902</v>
      </c>
      <c r="X712" s="24">
        <v>0.33112582781457001</v>
      </c>
      <c r="AA712" s="24">
        <v>6.6225165562913899</v>
      </c>
      <c r="AG712" s="24">
        <v>2.9801324503311299</v>
      </c>
      <c r="AK712" s="24">
        <v>0.99337748344370902</v>
      </c>
      <c r="AL712" s="24">
        <v>0.99337748344370902</v>
      </c>
      <c r="AT712" s="24">
        <v>0.99337748344370902</v>
      </c>
      <c r="AV712" s="24">
        <v>4.9668874172185395</v>
      </c>
      <c r="AX712" s="24">
        <v>2.3178807947019902</v>
      </c>
      <c r="BB712" s="24">
        <v>73.509933774834408</v>
      </c>
      <c r="BD712" s="24">
        <v>1.32450331125828</v>
      </c>
      <c r="BF712" s="24">
        <v>1.98675496688742</v>
      </c>
      <c r="BH712" s="24">
        <v>0.66225165562913901</v>
      </c>
      <c r="BK712" s="24">
        <v>0.33112582781457001</v>
      </c>
    </row>
    <row r="713" spans="1:78" x14ac:dyDescent="0.2">
      <c r="A713" s="24" t="s">
        <v>876</v>
      </c>
      <c r="B713" s="24">
        <v>-127.57299999999999</v>
      </c>
      <c r="C713" s="24">
        <v>42.152000000000001</v>
      </c>
      <c r="D713" s="24" t="s">
        <v>165</v>
      </c>
      <c r="E713" s="24">
        <f t="shared" si="11"/>
        <v>99.999999999999929</v>
      </c>
      <c r="K713" s="24">
        <v>7.1428571428571406</v>
      </c>
      <c r="M713" s="24">
        <v>0.31055900621117999</v>
      </c>
      <c r="N713" s="24">
        <v>0.93167701863354002</v>
      </c>
      <c r="O713" s="24">
        <v>4.3478260869565197</v>
      </c>
      <c r="X713" s="24">
        <v>2.4844720496894399</v>
      </c>
      <c r="AA713" s="24">
        <v>36.024844720496901</v>
      </c>
      <c r="AG713" s="24">
        <v>18.322981366459601</v>
      </c>
      <c r="AK713" s="24">
        <v>0.93167701863354002</v>
      </c>
      <c r="AL713" s="24">
        <v>1.86335403726708</v>
      </c>
      <c r="AQ713" s="24">
        <v>2.4844720496894399</v>
      </c>
      <c r="AT713" s="24">
        <v>1.86335403726708</v>
      </c>
      <c r="AV713" s="24">
        <v>9.6273291925465792</v>
      </c>
      <c r="BB713" s="24">
        <v>13.354037267080699</v>
      </c>
      <c r="BH713" s="24">
        <v>0.31055900621117999</v>
      </c>
    </row>
    <row r="714" spans="1:78" x14ac:dyDescent="0.2">
      <c r="A714" s="24" t="s">
        <v>877</v>
      </c>
      <c r="B714" s="24">
        <v>-132.042</v>
      </c>
      <c r="C714" s="24">
        <v>41.521999999999998</v>
      </c>
      <c r="D714" s="24" t="s">
        <v>165</v>
      </c>
      <c r="E714" s="24">
        <f t="shared" si="11"/>
        <v>99.999999999999957</v>
      </c>
      <c r="K714" s="24">
        <v>25.373134328358198</v>
      </c>
      <c r="N714" s="24">
        <v>1.4925373134328399</v>
      </c>
      <c r="O714" s="24">
        <v>8.9552238805970106</v>
      </c>
      <c r="X714" s="24">
        <v>8.9552238805970106</v>
      </c>
      <c r="AA714" s="24">
        <v>29.8507462686567</v>
      </c>
      <c r="AG714" s="24">
        <v>20.8955223880597</v>
      </c>
      <c r="AQ714" s="24">
        <v>1.4925373134328399</v>
      </c>
      <c r="AV714" s="24">
        <v>1.4925373134328399</v>
      </c>
      <c r="BB714" s="24">
        <v>1.4925373134328399</v>
      </c>
    </row>
    <row r="715" spans="1:78" x14ac:dyDescent="0.2">
      <c r="A715" s="24" t="s">
        <v>878</v>
      </c>
      <c r="B715" s="24">
        <v>-129.13300000000001</v>
      </c>
      <c r="C715" s="24">
        <v>46.652000000000001</v>
      </c>
      <c r="D715" s="24" t="s">
        <v>165</v>
      </c>
      <c r="E715" s="24">
        <f t="shared" si="11"/>
        <v>100.00000000000006</v>
      </c>
      <c r="K715" s="24">
        <v>4.3373493975903603</v>
      </c>
      <c r="O715" s="24">
        <v>0.240963855421687</v>
      </c>
      <c r="X715" s="24">
        <v>11.566265060240999</v>
      </c>
      <c r="AA715" s="24">
        <v>65.783132530120497</v>
      </c>
      <c r="AG715" s="24">
        <v>14.4578313253012</v>
      </c>
      <c r="AK715" s="24">
        <v>0.48192771084337299</v>
      </c>
      <c r="AL715" s="24">
        <v>0.48192771084337299</v>
      </c>
      <c r="AQ715" s="24">
        <v>0.240963855421687</v>
      </c>
      <c r="AT715" s="24">
        <v>0.240963855421687</v>
      </c>
      <c r="AV715" s="24">
        <v>2.1686746987951802</v>
      </c>
    </row>
    <row r="716" spans="1:78" x14ac:dyDescent="0.2">
      <c r="A716" s="24" t="s">
        <v>879</v>
      </c>
      <c r="B716" s="24">
        <v>-127.017</v>
      </c>
      <c r="C716" s="24">
        <v>41.267000000000003</v>
      </c>
      <c r="D716" s="24" t="s">
        <v>165</v>
      </c>
      <c r="E716" s="24">
        <f t="shared" si="11"/>
        <v>99.999999999999943</v>
      </c>
      <c r="K716" s="24">
        <v>0.62111801242235998</v>
      </c>
      <c r="M716" s="24">
        <v>0.93167701863354002</v>
      </c>
      <c r="N716" s="24">
        <v>0.31055900621117999</v>
      </c>
      <c r="O716" s="24">
        <v>1.86335403726708</v>
      </c>
      <c r="P716" s="24">
        <v>0.62111801242235998</v>
      </c>
      <c r="X716" s="24">
        <v>3.41614906832298</v>
      </c>
      <c r="AA716" s="24">
        <v>25.776397515527901</v>
      </c>
      <c r="AG716" s="24">
        <v>9.9378881987577596</v>
      </c>
      <c r="AT716" s="24">
        <v>0.62111801242235998</v>
      </c>
      <c r="AV716" s="24">
        <v>7.1428571428571406</v>
      </c>
      <c r="AX716" s="24">
        <v>0.93167701863354002</v>
      </c>
      <c r="BB716" s="24">
        <v>45.652173913043498</v>
      </c>
      <c r="BD716" s="24">
        <v>1.5527950310559</v>
      </c>
      <c r="BH716" s="24">
        <v>0.62111801242235998</v>
      </c>
    </row>
    <row r="717" spans="1:78" x14ac:dyDescent="0.2">
      <c r="A717" s="24" t="s">
        <v>880</v>
      </c>
      <c r="B717" s="24">
        <v>-143.87700000000001</v>
      </c>
      <c r="C717" s="24">
        <v>56.503</v>
      </c>
      <c r="D717" s="24" t="s">
        <v>165</v>
      </c>
      <c r="E717" s="24">
        <f t="shared" si="11"/>
        <v>99.999999999999957</v>
      </c>
      <c r="M717" s="24">
        <v>2.75229357798165</v>
      </c>
      <c r="X717" s="24">
        <v>36.238532110091697</v>
      </c>
      <c r="AA717" s="24">
        <v>21.559633027522899</v>
      </c>
      <c r="AG717" s="24">
        <v>9.6330275229357802</v>
      </c>
      <c r="AK717" s="24">
        <v>13.7614678899083</v>
      </c>
      <c r="AL717" s="24">
        <v>6.8807339449541303</v>
      </c>
      <c r="AT717" s="24">
        <v>2.75229357798165</v>
      </c>
      <c r="AV717" s="24">
        <v>0.91743119266054995</v>
      </c>
      <c r="BB717" s="24">
        <v>5.0458715596330297</v>
      </c>
      <c r="BD717" s="24">
        <v>0.45871559633027498</v>
      </c>
    </row>
    <row r="718" spans="1:78" x14ac:dyDescent="0.2">
      <c r="A718" s="24" t="s">
        <v>881</v>
      </c>
      <c r="B718" s="24">
        <v>-138.38999999999999</v>
      </c>
      <c r="C718" s="24">
        <v>57.802</v>
      </c>
      <c r="D718" s="24" t="s">
        <v>165</v>
      </c>
      <c r="E718" s="24">
        <f t="shared" si="11"/>
        <v>100.00000000000004</v>
      </c>
      <c r="X718" s="24">
        <v>5.4054054054053999</v>
      </c>
      <c r="AA718" s="24">
        <v>30.4054054054054</v>
      </c>
      <c r="AG718" s="24">
        <v>1.35135135135135</v>
      </c>
      <c r="AK718" s="24">
        <v>2.7027027027027</v>
      </c>
      <c r="AL718" s="24">
        <v>20.270270270270299</v>
      </c>
      <c r="AT718" s="24">
        <v>0.67567567567567599</v>
      </c>
      <c r="AV718" s="24">
        <v>6.7567567567567597</v>
      </c>
      <c r="AX718" s="24">
        <v>3.3783783783783798</v>
      </c>
      <c r="BB718" s="24">
        <v>28.378378378378397</v>
      </c>
      <c r="BD718" s="24">
        <v>0.67567567567567599</v>
      </c>
    </row>
    <row r="719" spans="1:78" x14ac:dyDescent="0.2">
      <c r="A719" s="24" t="s">
        <v>882</v>
      </c>
      <c r="B719" s="24">
        <v>-143.66999999999999</v>
      </c>
      <c r="C719" s="24">
        <v>59.082999999999998</v>
      </c>
      <c r="D719" s="24" t="s">
        <v>165</v>
      </c>
      <c r="E719" s="24">
        <f t="shared" si="11"/>
        <v>100</v>
      </c>
      <c r="M719" s="24">
        <v>0.40485829959514197</v>
      </c>
      <c r="X719" s="24">
        <v>2.8340080971659902</v>
      </c>
      <c r="AA719" s="24">
        <v>23.076923076923102</v>
      </c>
      <c r="AK719" s="24">
        <v>2.8340080971659902</v>
      </c>
      <c r="AL719" s="24">
        <v>6.4777327935222697</v>
      </c>
      <c r="AT719" s="24">
        <v>1.6194331983805701</v>
      </c>
      <c r="AV719" s="24">
        <v>8.0971659919028305</v>
      </c>
      <c r="BB719" s="24">
        <v>49.797570850202405</v>
      </c>
      <c r="BD719" s="24">
        <v>2.42914979757085</v>
      </c>
      <c r="BF719" s="24">
        <v>0.40485829959514197</v>
      </c>
      <c r="BH719" s="24">
        <v>0.80971659919028305</v>
      </c>
      <c r="BM719" s="24">
        <v>0.40485829959514197</v>
      </c>
      <c r="BR719" s="24">
        <v>0.80971659919028305</v>
      </c>
    </row>
    <row r="720" spans="1:78" x14ac:dyDescent="0.2">
      <c r="A720" s="24" t="s">
        <v>883</v>
      </c>
      <c r="B720" s="24">
        <v>-125.517</v>
      </c>
      <c r="C720" s="24">
        <v>40.421999999999997</v>
      </c>
      <c r="D720" s="24" t="s">
        <v>165</v>
      </c>
      <c r="E720" s="24">
        <f t="shared" si="11"/>
        <v>99.999999999999986</v>
      </c>
      <c r="K720" s="24">
        <v>1.6447368421052602</v>
      </c>
      <c r="N720" s="24">
        <v>0.32894736842105299</v>
      </c>
      <c r="O720" s="24">
        <v>0.98684210526315808</v>
      </c>
      <c r="Q720" s="24">
        <v>0.32894736842105299</v>
      </c>
      <c r="X720" s="24">
        <v>0.65789473684210509</v>
      </c>
      <c r="AA720" s="24">
        <v>2.9605263157894699</v>
      </c>
      <c r="AG720" s="24">
        <v>3.6184210526315801</v>
      </c>
      <c r="AL720" s="24">
        <v>0.98684210526315808</v>
      </c>
      <c r="AQ720" s="24">
        <v>0.32894736842105299</v>
      </c>
      <c r="AT720" s="24">
        <v>0.65789473684210509</v>
      </c>
      <c r="AV720" s="24">
        <v>4.9342105263157894</v>
      </c>
      <c r="AX720" s="24">
        <v>1.3157894736842102</v>
      </c>
      <c r="BB720" s="24">
        <v>76.315789473684191</v>
      </c>
      <c r="BD720" s="24">
        <v>1.6447368421052602</v>
      </c>
      <c r="BF720" s="24">
        <v>0.98684210526315808</v>
      </c>
      <c r="BH720" s="24">
        <v>1.9736842105263199</v>
      </c>
      <c r="BR720" s="24">
        <v>0.32894736842105299</v>
      </c>
    </row>
    <row r="721" spans="1:70" x14ac:dyDescent="0.2">
      <c r="A721" s="24" t="s">
        <v>884</v>
      </c>
      <c r="B721" s="24">
        <v>-124.242</v>
      </c>
      <c r="C721" s="24">
        <v>46.203000000000003</v>
      </c>
      <c r="D721" s="24" t="s">
        <v>165</v>
      </c>
      <c r="E721" s="24">
        <f t="shared" si="11"/>
        <v>100</v>
      </c>
      <c r="AA721" s="24">
        <v>3.4482758620689702</v>
      </c>
      <c r="AL721" s="24">
        <v>1.14942528735632</v>
      </c>
      <c r="AT721" s="24">
        <v>1.14942528735632</v>
      </c>
      <c r="AV721" s="24">
        <v>5.1724137931034502</v>
      </c>
      <c r="AX721" s="24">
        <v>7.4712643678160902</v>
      </c>
      <c r="BB721" s="24">
        <v>62.068965517241395</v>
      </c>
      <c r="BD721" s="24">
        <v>4.5977011494252897</v>
      </c>
      <c r="BE721" s="24">
        <v>1.14942528735632</v>
      </c>
      <c r="BF721" s="24">
        <v>2.8735632183908</v>
      </c>
      <c r="BH721" s="24">
        <v>4.5977011494252897</v>
      </c>
      <c r="BK721" s="24">
        <v>0.57471264367816099</v>
      </c>
      <c r="BL721" s="24">
        <v>1.14942528735632</v>
      </c>
      <c r="BM721" s="24">
        <v>1.14942528735632</v>
      </c>
      <c r="BO721" s="24">
        <v>0.57471264367816099</v>
      </c>
      <c r="BR721" s="24">
        <v>2.8735632183908</v>
      </c>
    </row>
    <row r="722" spans="1:70" x14ac:dyDescent="0.2">
      <c r="A722" s="24" t="s">
        <v>885</v>
      </c>
      <c r="B722" s="24">
        <v>-72.816999999999993</v>
      </c>
      <c r="C722" s="24">
        <v>38.817</v>
      </c>
      <c r="D722" s="24" t="s">
        <v>165</v>
      </c>
      <c r="E722" s="24">
        <f t="shared" si="11"/>
        <v>99.999999999999943</v>
      </c>
      <c r="H722" s="24">
        <v>1.70940170940171</v>
      </c>
      <c r="K722" s="24">
        <v>0.56980056980056992</v>
      </c>
      <c r="O722" s="24">
        <v>0.28490028490028496</v>
      </c>
      <c r="P722" s="24">
        <v>3.41880341880342</v>
      </c>
      <c r="X722" s="24">
        <v>10.826210826210801</v>
      </c>
      <c r="AA722" s="24">
        <v>36.7521367521367</v>
      </c>
      <c r="AG722" s="24">
        <v>1.9943019943019902</v>
      </c>
      <c r="AK722" s="24">
        <v>1.42450142450142</v>
      </c>
      <c r="AQ722" s="24">
        <v>2.5641025641025599</v>
      </c>
      <c r="AT722" s="24">
        <v>1.1396011396011398</v>
      </c>
      <c r="AV722" s="24">
        <v>17.663817663817699</v>
      </c>
      <c r="BB722" s="24">
        <v>20.5128205128205</v>
      </c>
      <c r="BF722" s="24">
        <v>0.28490028490028496</v>
      </c>
      <c r="BH722" s="24">
        <v>0.56980056980056992</v>
      </c>
      <c r="BL722" s="24">
        <v>0.28490028490028496</v>
      </c>
    </row>
    <row r="723" spans="1:70" x14ac:dyDescent="0.2">
      <c r="A723" s="24" t="s">
        <v>886</v>
      </c>
      <c r="B723" s="24">
        <v>-72.652000000000001</v>
      </c>
      <c r="C723" s="24">
        <v>38.744999999999997</v>
      </c>
      <c r="D723" s="24" t="s">
        <v>165</v>
      </c>
      <c r="E723" s="24">
        <f t="shared" si="11"/>
        <v>99.999999999999972</v>
      </c>
      <c r="H723" s="24">
        <v>5.6291390728476802</v>
      </c>
      <c r="K723" s="24">
        <v>1.6556291390728499</v>
      </c>
      <c r="P723" s="24">
        <v>7.6158940397351005</v>
      </c>
      <c r="Q723" s="24">
        <v>0.33112582781457001</v>
      </c>
      <c r="X723" s="24">
        <v>19.205298013244999</v>
      </c>
      <c r="AA723" s="24">
        <v>33.443708609271496</v>
      </c>
      <c r="AG723" s="24">
        <v>0.66225165562913901</v>
      </c>
      <c r="AK723" s="24">
        <v>0.99337748344370902</v>
      </c>
      <c r="AL723" s="24">
        <v>3.3112582781456998</v>
      </c>
      <c r="AV723" s="24">
        <v>7.9470198675496704</v>
      </c>
      <c r="AX723" s="24">
        <v>0.33112582781457001</v>
      </c>
      <c r="BB723" s="24">
        <v>15.231788079470201</v>
      </c>
      <c r="BF723" s="24">
        <v>0.33112582781457001</v>
      </c>
      <c r="BH723" s="24">
        <v>2.3178807947019902</v>
      </c>
      <c r="BJ723" s="24">
        <v>0.33112582781457001</v>
      </c>
      <c r="BO723" s="24">
        <v>0.66225165562913901</v>
      </c>
    </row>
    <row r="724" spans="1:70" x14ac:dyDescent="0.2">
      <c r="A724" s="24" t="s">
        <v>887</v>
      </c>
      <c r="B724" s="24">
        <v>-72.736999999999995</v>
      </c>
      <c r="C724" s="24">
        <v>38.825000000000003</v>
      </c>
      <c r="D724" s="24" t="s">
        <v>165</v>
      </c>
      <c r="E724" s="24">
        <f t="shared" si="11"/>
        <v>99.999999999999929</v>
      </c>
      <c r="H724" s="24">
        <v>1.8766756032171599</v>
      </c>
      <c r="K724" s="24">
        <v>0.26809651474530799</v>
      </c>
      <c r="O724" s="24">
        <v>0.26809651474530799</v>
      </c>
      <c r="P724" s="24">
        <v>4.8257372654155501</v>
      </c>
      <c r="V724" s="24">
        <v>0.26809651474530799</v>
      </c>
      <c r="X724" s="24">
        <v>10.723860589812301</v>
      </c>
      <c r="AA724" s="24">
        <v>49.061662198391403</v>
      </c>
      <c r="AG724" s="24">
        <v>0.80428954423592491</v>
      </c>
      <c r="AK724" s="24">
        <v>2.1447721179624701</v>
      </c>
      <c r="AL724" s="24">
        <v>2.9490616621983898</v>
      </c>
      <c r="AQ724" s="24">
        <v>2.9490616621983898</v>
      </c>
      <c r="AT724" s="24">
        <v>1.07238605898123</v>
      </c>
      <c r="AV724" s="24">
        <v>13.672922252010698</v>
      </c>
      <c r="BB724" s="24">
        <v>8.0428954423592494</v>
      </c>
      <c r="BH724" s="24">
        <v>0.80428954423592491</v>
      </c>
      <c r="BP724" s="24">
        <v>0.26809651474530799</v>
      </c>
    </row>
    <row r="725" spans="1:70" x14ac:dyDescent="0.2">
      <c r="A725" s="24" t="s">
        <v>888</v>
      </c>
      <c r="B725" s="24">
        <v>-72.716999999999999</v>
      </c>
      <c r="C725" s="24">
        <v>38.792999999999999</v>
      </c>
      <c r="D725" s="24" t="s">
        <v>165</v>
      </c>
      <c r="E725" s="24">
        <f t="shared" si="11"/>
        <v>100</v>
      </c>
      <c r="H725" s="24">
        <v>1.25</v>
      </c>
      <c r="K725" s="24">
        <v>0.3125</v>
      </c>
      <c r="P725" s="24">
        <v>4.6875</v>
      </c>
      <c r="V725" s="24">
        <v>0.3125</v>
      </c>
      <c r="X725" s="24">
        <v>11.25</v>
      </c>
      <c r="AA725" s="24">
        <v>44.0625</v>
      </c>
      <c r="AG725" s="24">
        <v>0.625</v>
      </c>
      <c r="AK725" s="24">
        <v>2.1875</v>
      </c>
      <c r="AL725" s="24">
        <v>2.8125</v>
      </c>
      <c r="AQ725" s="24">
        <v>2.1875</v>
      </c>
      <c r="AT725" s="24">
        <v>0.625</v>
      </c>
      <c r="AV725" s="24">
        <v>15.625</v>
      </c>
      <c r="AX725" s="24">
        <v>0.3125</v>
      </c>
      <c r="BB725" s="24">
        <v>11.5625</v>
      </c>
      <c r="BH725" s="24">
        <v>2.1875</v>
      </c>
    </row>
    <row r="726" spans="1:70" x14ac:dyDescent="0.2">
      <c r="A726" s="24" t="s">
        <v>889</v>
      </c>
      <c r="B726" s="24">
        <v>-72.686999999999998</v>
      </c>
      <c r="C726" s="24">
        <v>38.866</v>
      </c>
      <c r="D726" s="24" t="s">
        <v>165</v>
      </c>
      <c r="E726" s="24">
        <f t="shared" si="11"/>
        <v>100.00000000000006</v>
      </c>
      <c r="H726" s="24">
        <v>1.4285714285714302</v>
      </c>
      <c r="P726" s="24">
        <v>3.4285714285714297</v>
      </c>
      <c r="Q726" s="24">
        <v>0.28571428571428598</v>
      </c>
      <c r="X726" s="24">
        <v>10.571428571428601</v>
      </c>
      <c r="AA726" s="24">
        <v>42</v>
      </c>
      <c r="AG726" s="24">
        <v>0.57142857142857095</v>
      </c>
      <c r="AK726" s="24">
        <v>1.4285714285714302</v>
      </c>
      <c r="AL726" s="24">
        <v>4</v>
      </c>
      <c r="AQ726" s="24">
        <v>3.7142857142857104</v>
      </c>
      <c r="AT726" s="24">
        <v>1.4285714285714302</v>
      </c>
      <c r="AV726" s="24">
        <v>14.8571428571429</v>
      </c>
      <c r="AX726" s="24">
        <v>0.28571428571428598</v>
      </c>
      <c r="BB726" s="24">
        <v>15.428571428571399</v>
      </c>
      <c r="BH726" s="24">
        <v>0.57142857142857095</v>
      </c>
    </row>
    <row r="727" spans="1:70" x14ac:dyDescent="0.2">
      <c r="A727" s="24" t="s">
        <v>890</v>
      </c>
      <c r="B727" s="24">
        <v>-72.704999999999998</v>
      </c>
      <c r="C727" s="24">
        <v>38.838000000000001</v>
      </c>
      <c r="D727" s="24" t="s">
        <v>165</v>
      </c>
      <c r="E727" s="24">
        <f t="shared" si="11"/>
        <v>100</v>
      </c>
      <c r="H727" s="24">
        <v>0.30303030303030298</v>
      </c>
      <c r="K727" s="24">
        <v>0.30303030303030298</v>
      </c>
      <c r="O727" s="24">
        <v>0.60606060606060597</v>
      </c>
      <c r="P727" s="24">
        <v>2.7272727272727297</v>
      </c>
      <c r="X727" s="24">
        <v>16.6666666666667</v>
      </c>
      <c r="AA727" s="24">
        <v>39.393939393939398</v>
      </c>
      <c r="AG727" s="24">
        <v>1.8181818181818201</v>
      </c>
      <c r="AK727" s="24">
        <v>2.4242424242424199</v>
      </c>
      <c r="AL727" s="24">
        <v>3.6363636363636402</v>
      </c>
      <c r="AQ727" s="24">
        <v>1.8181818181818201</v>
      </c>
      <c r="AT727" s="24">
        <v>2.1212121212121202</v>
      </c>
      <c r="AV727" s="24">
        <v>11.2121212121212</v>
      </c>
      <c r="BB727" s="24">
        <v>13.636363636363601</v>
      </c>
      <c r="BH727" s="24">
        <v>0.90909090909090895</v>
      </c>
      <c r="BJ727" s="24">
        <v>0.30303030303030298</v>
      </c>
      <c r="BL727" s="24">
        <v>0.60606060606060597</v>
      </c>
      <c r="BO727" s="24">
        <v>1.51515151515152</v>
      </c>
    </row>
    <row r="728" spans="1:70" x14ac:dyDescent="0.2">
      <c r="A728" s="24" t="s">
        <v>891</v>
      </c>
      <c r="B728" s="24">
        <v>-72.73</v>
      </c>
      <c r="C728" s="24">
        <v>38.853999999999999</v>
      </c>
      <c r="D728" s="24" t="s">
        <v>165</v>
      </c>
      <c r="E728" s="24">
        <f t="shared" si="11"/>
        <v>100.00000000000007</v>
      </c>
      <c r="H728" s="24">
        <v>0.65146579804560301</v>
      </c>
      <c r="K728" s="24">
        <v>0.65146579804560301</v>
      </c>
      <c r="P728" s="24">
        <v>3.90879478827362</v>
      </c>
      <c r="X728" s="24">
        <v>12.0521172638436</v>
      </c>
      <c r="AA728" s="24">
        <v>42.996742671009798</v>
      </c>
      <c r="AG728" s="24">
        <v>1.6286644951140101</v>
      </c>
      <c r="AK728" s="24">
        <v>1.6286644951140101</v>
      </c>
      <c r="AL728" s="24">
        <v>3.25732899022801</v>
      </c>
      <c r="AQ728" s="24">
        <v>2.2801302931596101</v>
      </c>
      <c r="AT728" s="24">
        <v>1.30293159609121</v>
      </c>
      <c r="AV728" s="24">
        <v>12.703583061889301</v>
      </c>
      <c r="BB728" s="24">
        <v>14.9837133550489</v>
      </c>
      <c r="BH728" s="24">
        <v>0.97719869706840401</v>
      </c>
      <c r="BJ728" s="24">
        <v>0.325732899022801</v>
      </c>
      <c r="BO728" s="24">
        <v>0.325732899022801</v>
      </c>
      <c r="BR728" s="24">
        <v>0.325732899022801</v>
      </c>
    </row>
    <row r="729" spans="1:70" x14ac:dyDescent="0.2">
      <c r="A729" s="24" t="s">
        <v>892</v>
      </c>
      <c r="B729" s="24">
        <v>-74.569999999999993</v>
      </c>
      <c r="C729" s="24">
        <v>37.57</v>
      </c>
      <c r="D729" s="24" t="s">
        <v>165</v>
      </c>
      <c r="E729" s="24">
        <f t="shared" si="11"/>
        <v>99.999999999999943</v>
      </c>
      <c r="H729" s="24">
        <v>0.42194092827004204</v>
      </c>
      <c r="M729" s="24">
        <v>0.632911392405063</v>
      </c>
      <c r="O729" s="24">
        <v>0.21097046413502102</v>
      </c>
      <c r="P729" s="24">
        <v>1.26582278481013</v>
      </c>
      <c r="X729" s="24">
        <v>3.3755274261603399</v>
      </c>
      <c r="AA729" s="24">
        <v>41.139240506329102</v>
      </c>
      <c r="AC729" s="24">
        <v>0.21097046413502102</v>
      </c>
      <c r="AH729" s="24">
        <v>0.84388185654008407</v>
      </c>
      <c r="AK729" s="24">
        <v>2.3206751054852299</v>
      </c>
      <c r="AL729" s="24">
        <v>5.0632911392405102</v>
      </c>
      <c r="AQ729" s="24">
        <v>6.9620253164556996</v>
      </c>
      <c r="AT729" s="24">
        <v>1.26582278481013</v>
      </c>
      <c r="AV729" s="24">
        <v>10.337552742616001</v>
      </c>
      <c r="BB729" s="24">
        <v>12.236286919831199</v>
      </c>
      <c r="BF729" s="24">
        <v>0.42194092827004204</v>
      </c>
      <c r="BH729" s="24">
        <v>11.1814345991561</v>
      </c>
      <c r="BJ729" s="24">
        <v>0.21097046413502102</v>
      </c>
      <c r="BO729" s="24">
        <v>0.21097046413502102</v>
      </c>
      <c r="BP729" s="24">
        <v>1.4767932489451501</v>
      </c>
      <c r="BR729" s="24">
        <v>0.21097046413502102</v>
      </c>
    </row>
    <row r="730" spans="1:70" x14ac:dyDescent="0.2">
      <c r="A730" s="24" t="s">
        <v>893</v>
      </c>
      <c r="B730" s="24">
        <v>-72.462000000000003</v>
      </c>
      <c r="C730" s="24">
        <v>39.042999999999999</v>
      </c>
      <c r="D730" s="24" t="s">
        <v>165</v>
      </c>
      <c r="E730" s="24">
        <f t="shared" si="11"/>
        <v>100.00000000000003</v>
      </c>
      <c r="H730" s="24">
        <v>0.27624309392265201</v>
      </c>
      <c r="O730" s="24">
        <v>0.27624309392265201</v>
      </c>
      <c r="P730" s="24">
        <v>2.7624309392265198</v>
      </c>
      <c r="X730" s="24">
        <v>3.3149171270718201</v>
      </c>
      <c r="AA730" s="24">
        <v>45.580110497237598</v>
      </c>
      <c r="AG730" s="24">
        <v>0.27624309392265201</v>
      </c>
      <c r="AK730" s="24">
        <v>1.9337016574585602</v>
      </c>
      <c r="AL730" s="24">
        <v>3.5911602209944804</v>
      </c>
      <c r="AQ730" s="24">
        <v>1.3812154696132599</v>
      </c>
      <c r="AT730" s="24">
        <v>0.82872928176795602</v>
      </c>
      <c r="AV730" s="24">
        <v>28.1767955801105</v>
      </c>
      <c r="AX730" s="24">
        <v>1.9337016574585602</v>
      </c>
      <c r="BB730" s="24">
        <v>6.35359116022099</v>
      </c>
      <c r="BF730" s="24">
        <v>0.27624309392265201</v>
      </c>
      <c r="BH730" s="24">
        <v>1.10497237569061</v>
      </c>
      <c r="BJ730" s="24">
        <v>1.9337016574585602</v>
      </c>
    </row>
    <row r="731" spans="1:70" x14ac:dyDescent="0.2">
      <c r="A731" s="24" t="s">
        <v>894</v>
      </c>
      <c r="B731" s="24">
        <v>-72.421999999999997</v>
      </c>
      <c r="C731" s="24">
        <v>39.012</v>
      </c>
      <c r="D731" s="24" t="s">
        <v>165</v>
      </c>
      <c r="E731" s="24">
        <f t="shared" si="11"/>
        <v>99.999999999999972</v>
      </c>
      <c r="H731" s="24">
        <v>0.28328611898016998</v>
      </c>
      <c r="K731" s="24">
        <v>0.28328611898016998</v>
      </c>
      <c r="P731" s="24">
        <v>1.6997167138810201</v>
      </c>
      <c r="X731" s="24">
        <v>8.7818696883852692</v>
      </c>
      <c r="AA731" s="24">
        <v>42.209631728045295</v>
      </c>
      <c r="AG731" s="24">
        <v>0.28328611898016998</v>
      </c>
      <c r="AK731" s="24">
        <v>2.5495750708215299</v>
      </c>
      <c r="AL731" s="24">
        <v>4.5325779036827196</v>
      </c>
      <c r="AP731" s="24">
        <v>0.56657223796033995</v>
      </c>
      <c r="AQ731" s="24">
        <v>0.56657223796033995</v>
      </c>
      <c r="AT731" s="24">
        <v>0.56657223796033995</v>
      </c>
      <c r="AV731" s="24">
        <v>32.0113314447592</v>
      </c>
      <c r="AX731" s="24">
        <v>1.1331444759206799</v>
      </c>
      <c r="BB731" s="24">
        <v>3.1161473087818701</v>
      </c>
      <c r="BH731" s="24">
        <v>0.56657223796033995</v>
      </c>
      <c r="BJ731" s="24">
        <v>0.84985835694051004</v>
      </c>
    </row>
    <row r="732" spans="1:70" x14ac:dyDescent="0.2">
      <c r="A732" s="24" t="s">
        <v>895</v>
      </c>
      <c r="B732" s="24">
        <v>-73.825000000000003</v>
      </c>
      <c r="C732" s="24">
        <v>38.122</v>
      </c>
      <c r="D732" s="24" t="s">
        <v>165</v>
      </c>
      <c r="E732" s="24">
        <f t="shared" si="11"/>
        <v>99.999999999999929</v>
      </c>
      <c r="G732" s="24">
        <v>0.31545741324921101</v>
      </c>
      <c r="K732" s="24">
        <v>0.31545741324921101</v>
      </c>
      <c r="P732" s="24">
        <v>0.94637223974763407</v>
      </c>
      <c r="X732" s="24">
        <v>2.20820189274448</v>
      </c>
      <c r="AA732" s="24">
        <v>29.968454258675099</v>
      </c>
      <c r="AK732" s="24">
        <v>1.26182965299685</v>
      </c>
      <c r="AL732" s="24">
        <v>2.5236593059936903</v>
      </c>
      <c r="AP732" s="24">
        <v>0.94637223974763407</v>
      </c>
      <c r="AQ732" s="24">
        <v>0.94637223974763407</v>
      </c>
      <c r="AT732" s="24">
        <v>0.94637223974763407</v>
      </c>
      <c r="AV732" s="24">
        <v>36.593059936908496</v>
      </c>
      <c r="AW732" s="24">
        <v>0.94637223974763407</v>
      </c>
      <c r="AX732" s="24">
        <v>1.5772870662460599</v>
      </c>
      <c r="AY732" s="24">
        <v>0.94637223974763407</v>
      </c>
      <c r="BB732" s="24">
        <v>12.3028391167192</v>
      </c>
      <c r="BF732" s="24">
        <v>0.31545741324921101</v>
      </c>
      <c r="BH732" s="24">
        <v>5.6782334384857993</v>
      </c>
      <c r="BJ732" s="24">
        <v>0.31545741324921101</v>
      </c>
      <c r="BP732" s="24">
        <v>0.94637223974763407</v>
      </c>
    </row>
    <row r="733" spans="1:70" x14ac:dyDescent="0.2">
      <c r="A733" s="24" t="s">
        <v>896</v>
      </c>
      <c r="B733" s="24">
        <v>-73.852999999999994</v>
      </c>
      <c r="C733" s="24">
        <v>37.988</v>
      </c>
      <c r="D733" s="24" t="s">
        <v>165</v>
      </c>
      <c r="E733" s="24">
        <f t="shared" si="11"/>
        <v>100</v>
      </c>
      <c r="H733" s="24">
        <v>0.30674846625766899</v>
      </c>
      <c r="K733" s="24">
        <v>0.30674846625766899</v>
      </c>
      <c r="P733" s="24">
        <v>4.9079754601227004</v>
      </c>
      <c r="X733" s="24">
        <v>9.8159509202454007</v>
      </c>
      <c r="AA733" s="24">
        <v>30.6748466257669</v>
      </c>
      <c r="AG733" s="24">
        <v>0.61349693251533699</v>
      </c>
      <c r="AK733" s="24">
        <v>1.53374233128834</v>
      </c>
      <c r="AL733" s="24">
        <v>5.8282208588957101</v>
      </c>
      <c r="AP733" s="24">
        <v>0.30674846625766899</v>
      </c>
      <c r="AQ733" s="24">
        <v>4.2944785276073603</v>
      </c>
      <c r="AT733" s="24">
        <v>2.1472392638036801</v>
      </c>
      <c r="AV733" s="24">
        <v>21.1656441717791</v>
      </c>
      <c r="AW733" s="24">
        <v>0.92024539877300593</v>
      </c>
      <c r="AX733" s="24">
        <v>1.53374233128834</v>
      </c>
      <c r="BB733" s="24">
        <v>10.122699386503101</v>
      </c>
      <c r="BF733" s="24">
        <v>0.30674846625766899</v>
      </c>
      <c r="BH733" s="24">
        <v>3.6809815950920202</v>
      </c>
      <c r="BJ733" s="24">
        <v>0.61349693251533699</v>
      </c>
      <c r="BL733" s="24">
        <v>0.30674846625766899</v>
      </c>
      <c r="BO733" s="24">
        <v>0.61349693251533699</v>
      </c>
    </row>
    <row r="734" spans="1:70" x14ac:dyDescent="0.2">
      <c r="A734" s="24" t="s">
        <v>897</v>
      </c>
      <c r="B734" s="24">
        <v>-73.608000000000004</v>
      </c>
      <c r="C734" s="24">
        <v>38.118000000000002</v>
      </c>
      <c r="D734" s="24" t="s">
        <v>165</v>
      </c>
      <c r="E734" s="24">
        <f t="shared" si="11"/>
        <v>99.999999999999915</v>
      </c>
      <c r="H734" s="24">
        <v>0.59880239520958101</v>
      </c>
      <c r="K734" s="24">
        <v>0.29940119760479</v>
      </c>
      <c r="P734" s="24">
        <v>3.8922155688622802</v>
      </c>
      <c r="V734" s="24">
        <v>0.29940119760479</v>
      </c>
      <c r="X734" s="24">
        <v>7.7844311377245505</v>
      </c>
      <c r="AA734" s="24">
        <v>39.520958083832298</v>
      </c>
      <c r="AG734" s="24">
        <v>0.59880239520958101</v>
      </c>
      <c r="AK734" s="24">
        <v>1.19760479041916</v>
      </c>
      <c r="AL734" s="24">
        <v>3.5928143712574903</v>
      </c>
      <c r="AP734" s="24">
        <v>1.79640718562874</v>
      </c>
      <c r="AQ734" s="24">
        <v>2.0958083832335301</v>
      </c>
      <c r="AT734" s="24">
        <v>1.4970059880239499</v>
      </c>
      <c r="AV734" s="24">
        <v>29.940119760479</v>
      </c>
      <c r="BB734" s="24">
        <v>2.9940119760478998</v>
      </c>
      <c r="BH734" s="24">
        <v>2.39520958083832</v>
      </c>
      <c r="BJ734" s="24">
        <v>0.59880239520958101</v>
      </c>
      <c r="BO734" s="24">
        <v>0.59880239520958101</v>
      </c>
      <c r="BP734" s="24">
        <v>0.29940119760479</v>
      </c>
    </row>
    <row r="735" spans="1:70" x14ac:dyDescent="0.2">
      <c r="A735" s="24" t="s">
        <v>898</v>
      </c>
      <c r="B735" s="24">
        <v>-73.665000000000006</v>
      </c>
      <c r="C735" s="24">
        <v>38.107999999999997</v>
      </c>
      <c r="D735" s="24" t="s">
        <v>165</v>
      </c>
      <c r="E735" s="24">
        <f t="shared" si="11"/>
        <v>99.999999999999915</v>
      </c>
      <c r="H735" s="24">
        <v>5</v>
      </c>
      <c r="O735" s="24">
        <v>1.1111111111111101</v>
      </c>
      <c r="P735" s="24">
        <v>3.3333333333333299</v>
      </c>
      <c r="V735" s="24">
        <v>0.55555555555555602</v>
      </c>
      <c r="X735" s="24">
        <v>12.2222222222222</v>
      </c>
      <c r="AA735" s="24">
        <v>28.333333333333297</v>
      </c>
      <c r="AK735" s="24">
        <v>1.6666666666666701</v>
      </c>
      <c r="AL735" s="24">
        <v>6.1111111111111098</v>
      </c>
      <c r="AQ735" s="24">
        <v>4.4444444444444402</v>
      </c>
      <c r="AT735" s="24">
        <v>1.1111111111111101</v>
      </c>
      <c r="AV735" s="24">
        <v>17.7777777777778</v>
      </c>
      <c r="BB735" s="24">
        <v>13.3333333333333</v>
      </c>
      <c r="BH735" s="24">
        <v>4.4444444444444402</v>
      </c>
      <c r="BL735" s="24">
        <v>0.55555555555555602</v>
      </c>
    </row>
    <row r="736" spans="1:70" x14ac:dyDescent="0.2">
      <c r="A736" s="24" t="s">
        <v>899</v>
      </c>
      <c r="B736" s="24">
        <v>-73.84</v>
      </c>
      <c r="C736" s="24">
        <v>38.162999999999997</v>
      </c>
      <c r="D736" s="24" t="s">
        <v>165</v>
      </c>
      <c r="E736" s="24">
        <f t="shared" si="11"/>
        <v>100.00000000000003</v>
      </c>
      <c r="G736" s="24">
        <v>0.32786885245901598</v>
      </c>
      <c r="H736" s="24">
        <v>0.65573770491803296</v>
      </c>
      <c r="K736" s="24">
        <v>0.32786885245901598</v>
      </c>
      <c r="P736" s="24">
        <v>1.63934426229508</v>
      </c>
      <c r="X736" s="24">
        <v>4.5901639344262302</v>
      </c>
      <c r="AA736" s="24">
        <v>36.393442622950801</v>
      </c>
      <c r="AG736" s="24">
        <v>0.32786885245901598</v>
      </c>
      <c r="AK736" s="24">
        <v>1.3114754098360701</v>
      </c>
      <c r="AL736" s="24">
        <v>5.9016393442622999</v>
      </c>
      <c r="AQ736" s="24">
        <v>0.65573770491803296</v>
      </c>
      <c r="AT736" s="24">
        <v>2.6229508196721301</v>
      </c>
      <c r="AV736" s="24">
        <v>5.9016393442622999</v>
      </c>
      <c r="AX736" s="24">
        <v>0.32786885245901598</v>
      </c>
      <c r="BB736" s="24">
        <v>25.2459016393443</v>
      </c>
      <c r="BF736" s="24">
        <v>1.3114754098360701</v>
      </c>
      <c r="BH736" s="24">
        <v>10.163934426229499</v>
      </c>
      <c r="BL736" s="24">
        <v>0.32786885245901598</v>
      </c>
      <c r="BO736" s="24">
        <v>1.9672131147540999</v>
      </c>
    </row>
    <row r="737" spans="1:68" x14ac:dyDescent="0.2">
      <c r="A737" s="24" t="s">
        <v>900</v>
      </c>
      <c r="B737" s="24">
        <v>-74.152000000000001</v>
      </c>
      <c r="C737" s="24">
        <v>37.631</v>
      </c>
      <c r="D737" s="24" t="s">
        <v>165</v>
      </c>
      <c r="E737" s="24">
        <f t="shared" si="11"/>
        <v>100.00000000000003</v>
      </c>
      <c r="H737" s="24">
        <v>1.3698630136986298</v>
      </c>
      <c r="P737" s="24">
        <v>8.4931506849315106</v>
      </c>
      <c r="X737" s="24">
        <v>10.4109589041096</v>
      </c>
      <c r="AA737" s="24">
        <v>45.4794520547945</v>
      </c>
      <c r="AG737" s="24">
        <v>0.27397260273972601</v>
      </c>
      <c r="AK737" s="24">
        <v>0.82191780821917804</v>
      </c>
      <c r="AL737" s="24">
        <v>11.5068493150685</v>
      </c>
      <c r="AQ737" s="24">
        <v>2.1917808219178099</v>
      </c>
      <c r="AV737" s="24">
        <v>6.8493150684931505</v>
      </c>
      <c r="AX737" s="24">
        <v>1.0958904109589001</v>
      </c>
      <c r="BB737" s="24">
        <v>7.3972602739726003</v>
      </c>
      <c r="BF737" s="24">
        <v>0.27397260273972601</v>
      </c>
      <c r="BH737" s="24">
        <v>3.5616438356164402</v>
      </c>
      <c r="BP737" s="24">
        <v>0.27397260273972601</v>
      </c>
    </row>
    <row r="738" spans="1:68" x14ac:dyDescent="0.2">
      <c r="A738" s="24" t="s">
        <v>901</v>
      </c>
      <c r="B738" s="24">
        <v>-74.162999999999997</v>
      </c>
      <c r="C738" s="24">
        <v>37.619</v>
      </c>
      <c r="D738" s="24" t="s">
        <v>165</v>
      </c>
      <c r="E738" s="24">
        <f t="shared" si="11"/>
        <v>99.999999999999929</v>
      </c>
      <c r="H738" s="24">
        <v>0.87719298245614008</v>
      </c>
      <c r="K738" s="24">
        <v>0.43859649122807004</v>
      </c>
      <c r="P738" s="24">
        <v>8.7719298245614006</v>
      </c>
      <c r="X738" s="24">
        <v>14.473684210526301</v>
      </c>
      <c r="AA738" s="24">
        <v>36.403508771929801</v>
      </c>
      <c r="AG738" s="24">
        <v>1.3157894736842102</v>
      </c>
      <c r="AK738" s="24">
        <v>0.43859649122807004</v>
      </c>
      <c r="AL738" s="24">
        <v>6.1403508771929802</v>
      </c>
      <c r="AQ738" s="24">
        <v>1.3157894736842102</v>
      </c>
      <c r="AV738" s="24">
        <v>11.403508771929801</v>
      </c>
      <c r="AX738" s="24">
        <v>2.1929824561403501</v>
      </c>
      <c r="AY738" s="24">
        <v>0.43859649122807004</v>
      </c>
      <c r="BB738" s="24">
        <v>11.842105263157901</v>
      </c>
      <c r="BH738" s="24">
        <v>1.7543859649122802</v>
      </c>
      <c r="BJ738" s="24">
        <v>1.7543859649122802</v>
      </c>
      <c r="BP738" s="24">
        <v>0.43859649122807004</v>
      </c>
    </row>
    <row r="739" spans="1:68" x14ac:dyDescent="0.2">
      <c r="A739" s="24" t="s">
        <v>902</v>
      </c>
      <c r="B739" s="24">
        <v>-74.578000000000003</v>
      </c>
      <c r="C739" s="24">
        <v>36.869999999999997</v>
      </c>
      <c r="D739" s="24" t="s">
        <v>165</v>
      </c>
      <c r="E739" s="24">
        <f t="shared" si="11"/>
        <v>100.00000000000003</v>
      </c>
      <c r="H739" s="24">
        <v>3.1390134529148002</v>
      </c>
      <c r="P739" s="24">
        <v>4.03587443946188</v>
      </c>
      <c r="X739" s="24">
        <v>5.8295964125560502</v>
      </c>
      <c r="AA739" s="24">
        <v>50.224215246636803</v>
      </c>
      <c r="AG739" s="24">
        <v>0.8968609865470849</v>
      </c>
      <c r="AL739" s="24">
        <v>7.1748878923766792</v>
      </c>
      <c r="AQ739" s="24">
        <v>5.3811659192825099</v>
      </c>
      <c r="AT739" s="24">
        <v>0.44843049327354301</v>
      </c>
      <c r="AV739" s="24">
        <v>8.52017937219731</v>
      </c>
      <c r="AX739" s="24">
        <v>1.7937219730941698</v>
      </c>
      <c r="AY739" s="24">
        <v>2.2421524663677102</v>
      </c>
      <c r="BB739" s="24">
        <v>6.2780269058296003</v>
      </c>
      <c r="BF739" s="24">
        <v>0.44843049327354301</v>
      </c>
      <c r="BH739" s="24">
        <v>1.3452914798206301</v>
      </c>
      <c r="BJ739" s="24">
        <v>2.2421524663677102</v>
      </c>
    </row>
    <row r="740" spans="1:68" x14ac:dyDescent="0.2">
      <c r="A740" s="24" t="s">
        <v>903</v>
      </c>
      <c r="B740" s="24">
        <v>-73.516999999999996</v>
      </c>
      <c r="C740" s="24">
        <v>37.817</v>
      </c>
      <c r="D740" s="24" t="s">
        <v>165</v>
      </c>
      <c r="E740" s="24">
        <f t="shared" si="11"/>
        <v>100.00000000000001</v>
      </c>
      <c r="H740" s="24">
        <v>3.3333333333333299</v>
      </c>
      <c r="K740" s="24">
        <v>0.30303030303030298</v>
      </c>
      <c r="O740" s="24">
        <v>0.30303030303030298</v>
      </c>
      <c r="P740" s="24">
        <v>4.8484848484848495</v>
      </c>
      <c r="X740" s="24">
        <v>21.818181818181799</v>
      </c>
      <c r="AA740" s="24">
        <v>35.151515151515198</v>
      </c>
      <c r="AG740" s="24">
        <v>1.8181818181818201</v>
      </c>
      <c r="AK740" s="24">
        <v>1.51515151515152</v>
      </c>
      <c r="AL740" s="24">
        <v>2.7272727272727297</v>
      </c>
      <c r="AQ740" s="24">
        <v>1.2121212121212099</v>
      </c>
      <c r="AT740" s="24">
        <v>0.90909090909090895</v>
      </c>
      <c r="AV740" s="24">
        <v>3.6363636363636402</v>
      </c>
      <c r="BB740" s="24">
        <v>19.696969696969699</v>
      </c>
      <c r="BF740" s="24">
        <v>0.30303030303030298</v>
      </c>
      <c r="BH740" s="24">
        <v>2.1212121212121202</v>
      </c>
      <c r="BL740" s="24">
        <v>0.30303030303030298</v>
      </c>
    </row>
    <row r="741" spans="1:68" x14ac:dyDescent="0.2">
      <c r="A741" s="24" t="s">
        <v>904</v>
      </c>
      <c r="B741" s="24">
        <v>-73.766999999999996</v>
      </c>
      <c r="C741" s="24">
        <v>37.667000000000002</v>
      </c>
      <c r="D741" s="24" t="s">
        <v>165</v>
      </c>
      <c r="E741" s="24">
        <f t="shared" si="11"/>
        <v>99.999999999999943</v>
      </c>
      <c r="G741" s="24">
        <v>0.24449877750611199</v>
      </c>
      <c r="H741" s="24">
        <v>1.9559902200488999</v>
      </c>
      <c r="K741" s="24">
        <v>0.48899755501222497</v>
      </c>
      <c r="P741" s="24">
        <v>6.8459657701711505</v>
      </c>
      <c r="X741" s="24">
        <v>13.9364303178484</v>
      </c>
      <c r="AA741" s="24">
        <v>33.740831295843499</v>
      </c>
      <c r="AG741" s="24">
        <v>1.22249388753056</v>
      </c>
      <c r="AJ741" s="24">
        <v>0.48899755501222497</v>
      </c>
      <c r="AK741" s="24">
        <v>1.22249388753056</v>
      </c>
      <c r="AL741" s="24">
        <v>2.68948655256724</v>
      </c>
      <c r="AQ741" s="24">
        <v>0.73349633251833701</v>
      </c>
      <c r="AT741" s="24">
        <v>1.22249388753056</v>
      </c>
      <c r="AV741" s="24">
        <v>12.469437652811701</v>
      </c>
      <c r="BB741" s="24">
        <v>19.559902200488999</v>
      </c>
      <c r="BH741" s="24">
        <v>3.1784841075794601</v>
      </c>
    </row>
    <row r="742" spans="1:68" x14ac:dyDescent="0.2">
      <c r="A742" s="24" t="s">
        <v>905</v>
      </c>
      <c r="B742" s="24">
        <v>-73.8</v>
      </c>
      <c r="C742" s="24">
        <v>37.732999999999997</v>
      </c>
      <c r="D742" s="24" t="s">
        <v>165</v>
      </c>
      <c r="E742" s="24">
        <f t="shared" si="11"/>
        <v>100.00000000000003</v>
      </c>
      <c r="H742" s="24">
        <v>1.5197568389057801</v>
      </c>
      <c r="K742" s="24">
        <v>0.60790273556231</v>
      </c>
      <c r="O742" s="24">
        <v>0.60790273556231</v>
      </c>
      <c r="P742" s="24">
        <v>6.9908814589665695</v>
      </c>
      <c r="X742" s="24">
        <v>15.805471124620102</v>
      </c>
      <c r="AA742" s="24">
        <v>33.130699088145903</v>
      </c>
      <c r="AG742" s="24">
        <v>1.21580547112462</v>
      </c>
      <c r="AJ742" s="24">
        <v>0.303951367781155</v>
      </c>
      <c r="AK742" s="24">
        <v>0.91185410334346495</v>
      </c>
      <c r="AL742" s="24">
        <v>3.3434650455927097</v>
      </c>
      <c r="AT742" s="24">
        <v>0.91185410334346495</v>
      </c>
      <c r="AV742" s="24">
        <v>13.9817629179331</v>
      </c>
      <c r="BB742" s="24">
        <v>17.629179331307</v>
      </c>
      <c r="BH742" s="24">
        <v>3.0395136778115499</v>
      </c>
    </row>
    <row r="743" spans="1:68" x14ac:dyDescent="0.2">
      <c r="A743" s="24" t="s">
        <v>906</v>
      </c>
      <c r="B743" s="24">
        <v>-73.832999999999998</v>
      </c>
      <c r="C743" s="24">
        <v>37.767000000000003</v>
      </c>
      <c r="D743" s="24" t="s">
        <v>165</v>
      </c>
      <c r="E743" s="24">
        <f t="shared" si="11"/>
        <v>100.00000000000001</v>
      </c>
      <c r="G743" s="24">
        <v>0.47732696897374699</v>
      </c>
      <c r="H743" s="24">
        <v>1.90930787589499</v>
      </c>
      <c r="K743" s="24">
        <v>0.47732696897374699</v>
      </c>
      <c r="O743" s="24">
        <v>0.238663484486873</v>
      </c>
      <c r="P743" s="24">
        <v>2.6252983293556098</v>
      </c>
      <c r="X743" s="24">
        <v>14.5584725536993</v>
      </c>
      <c r="AA743" s="24">
        <v>43.436754176610997</v>
      </c>
      <c r="AG743" s="24">
        <v>0.71599045346062096</v>
      </c>
      <c r="AJ743" s="24">
        <v>0.238663484486873</v>
      </c>
      <c r="AK743" s="24">
        <v>0.95465393794749398</v>
      </c>
      <c r="AL743" s="24">
        <v>4.7732696897374698</v>
      </c>
      <c r="AQ743" s="24">
        <v>1.90930787589499</v>
      </c>
      <c r="AT743" s="24">
        <v>0.47732696897374699</v>
      </c>
      <c r="AV743" s="24">
        <v>13.365155131264899</v>
      </c>
      <c r="BB743" s="24">
        <v>10.5011933174224</v>
      </c>
      <c r="BF743" s="24">
        <v>0.47732696897374699</v>
      </c>
      <c r="BH743" s="24">
        <v>2.6252983293556098</v>
      </c>
      <c r="BO743" s="24">
        <v>0.238663484486873</v>
      </c>
    </row>
    <row r="744" spans="1:68" x14ac:dyDescent="0.2">
      <c r="A744" s="24" t="s">
        <v>907</v>
      </c>
      <c r="B744" s="24">
        <v>-73.867000000000004</v>
      </c>
      <c r="C744" s="24">
        <v>37.783000000000001</v>
      </c>
      <c r="D744" s="24" t="s">
        <v>165</v>
      </c>
      <c r="E744" s="24">
        <f t="shared" si="11"/>
        <v>99.999999999999986</v>
      </c>
      <c r="H744" s="24">
        <v>1.4880952380952399</v>
      </c>
      <c r="K744" s="24">
        <v>0.297619047619048</v>
      </c>
      <c r="P744" s="24">
        <v>4.1666666666666696</v>
      </c>
      <c r="X744" s="24">
        <v>11.9047619047619</v>
      </c>
      <c r="AA744" s="24">
        <v>34.821428571428598</v>
      </c>
      <c r="AG744" s="24">
        <v>1.4880952380952399</v>
      </c>
      <c r="AK744" s="24">
        <v>1.19047619047619</v>
      </c>
      <c r="AL744" s="24">
        <v>2.38095238095238</v>
      </c>
      <c r="AQ744" s="24">
        <v>0.59523809523809501</v>
      </c>
      <c r="AT744" s="24">
        <v>0.297619047619048</v>
      </c>
      <c r="AV744" s="24">
        <v>25</v>
      </c>
      <c r="BB744" s="24">
        <v>13.3928571428571</v>
      </c>
      <c r="BF744" s="24">
        <v>0.297619047619048</v>
      </c>
      <c r="BH744" s="24">
        <v>2.6785714285714297</v>
      </c>
    </row>
    <row r="745" spans="1:68" x14ac:dyDescent="0.2">
      <c r="A745" s="24" t="s">
        <v>908</v>
      </c>
      <c r="B745" s="24">
        <v>-73.867000000000004</v>
      </c>
      <c r="C745" s="24">
        <v>37.783000000000001</v>
      </c>
      <c r="D745" s="24" t="s">
        <v>165</v>
      </c>
      <c r="E745" s="24">
        <f t="shared" si="11"/>
        <v>100.00000000000006</v>
      </c>
      <c r="H745" s="24">
        <v>1.6806722689075599</v>
      </c>
      <c r="K745" s="24">
        <v>0.56022408963585402</v>
      </c>
      <c r="P745" s="24">
        <v>6.7226890756302495</v>
      </c>
      <c r="X745" s="24">
        <v>17.0868347338936</v>
      </c>
      <c r="AA745" s="24">
        <v>33.893557422969202</v>
      </c>
      <c r="AG745" s="24">
        <v>0.84033613445378208</v>
      </c>
      <c r="AK745" s="24">
        <v>1.40056022408964</v>
      </c>
      <c r="AL745" s="24">
        <v>3.0812324929971999</v>
      </c>
      <c r="AQ745" s="24">
        <v>1.40056022408964</v>
      </c>
      <c r="AT745" s="24">
        <v>0.56022408963585402</v>
      </c>
      <c r="AV745" s="24">
        <v>14.005602240896399</v>
      </c>
      <c r="BB745" s="24">
        <v>16.806722689075599</v>
      </c>
      <c r="BF745" s="24">
        <v>0.56022408963585402</v>
      </c>
      <c r="BH745" s="24">
        <v>1.12044817927171</v>
      </c>
      <c r="BO745" s="24">
        <v>0.28011204481792701</v>
      </c>
    </row>
    <row r="746" spans="1:68" x14ac:dyDescent="0.2">
      <c r="A746" s="24" t="s">
        <v>909</v>
      </c>
      <c r="B746" s="24">
        <v>-73.933000000000007</v>
      </c>
      <c r="C746" s="24">
        <v>37.700000000000003</v>
      </c>
      <c r="D746" s="24" t="s">
        <v>165</v>
      </c>
      <c r="E746" s="24">
        <f t="shared" si="11"/>
        <v>100</v>
      </c>
      <c r="H746" s="24">
        <v>1.1428571428571401</v>
      </c>
      <c r="K746" s="24">
        <v>0.28571428571428598</v>
      </c>
      <c r="P746" s="24">
        <v>4.8571428571428594</v>
      </c>
      <c r="X746" s="24">
        <v>13.428571428571399</v>
      </c>
      <c r="AA746" s="24">
        <v>40.857142857142904</v>
      </c>
      <c r="AG746" s="24">
        <v>2</v>
      </c>
      <c r="AK746" s="24">
        <v>1.4285714285714302</v>
      </c>
      <c r="AL746" s="24">
        <v>1.1428571428571401</v>
      </c>
      <c r="AQ746" s="24">
        <v>3.4285714285714297</v>
      </c>
      <c r="AT746" s="24">
        <v>0.57142857142857095</v>
      </c>
      <c r="AV746" s="24">
        <v>13.428571428571399</v>
      </c>
      <c r="BB746" s="24">
        <v>14</v>
      </c>
      <c r="BF746" s="24">
        <v>0.85714285714285698</v>
      </c>
      <c r="BH746" s="24">
        <v>1.4285714285714302</v>
      </c>
      <c r="BL746" s="24">
        <v>0.28571428571428598</v>
      </c>
      <c r="BO746" s="24">
        <v>0.85714285714285698</v>
      </c>
    </row>
    <row r="747" spans="1:68" x14ac:dyDescent="0.2">
      <c r="A747" s="24" t="s">
        <v>910</v>
      </c>
      <c r="B747" s="24">
        <v>-73.832999999999998</v>
      </c>
      <c r="C747" s="24">
        <v>37.633000000000003</v>
      </c>
      <c r="D747" s="24" t="s">
        <v>165</v>
      </c>
      <c r="E747" s="24">
        <f t="shared" si="11"/>
        <v>99.999999999999901</v>
      </c>
      <c r="G747" s="24">
        <v>0.30303030303030298</v>
      </c>
      <c r="H747" s="24">
        <v>2.7272727272727297</v>
      </c>
      <c r="K747" s="24">
        <v>0.60606060606060597</v>
      </c>
      <c r="O747" s="24">
        <v>0.30303030303030298</v>
      </c>
      <c r="P747" s="24">
        <v>2.4242424242424199</v>
      </c>
      <c r="X747" s="24">
        <v>4.5454545454545503</v>
      </c>
      <c r="AA747" s="24">
        <v>32.424242424242401</v>
      </c>
      <c r="AG747" s="24">
        <v>0.90909090909090895</v>
      </c>
      <c r="AK747" s="24">
        <v>3.0303030303030303</v>
      </c>
      <c r="AL747" s="24">
        <v>6.0606060606060606</v>
      </c>
      <c r="AQ747" s="24">
        <v>8.4848484848484809</v>
      </c>
      <c r="AT747" s="24">
        <v>2.4242424242424199</v>
      </c>
      <c r="AV747" s="24">
        <v>11.818181818181801</v>
      </c>
      <c r="AW747" s="24">
        <v>1.2121212121212099</v>
      </c>
      <c r="AX747" s="24">
        <v>0.30303030303030298</v>
      </c>
      <c r="BB747" s="24">
        <v>14.848484848484798</v>
      </c>
      <c r="BF747" s="24">
        <v>0.60606060606060597</v>
      </c>
      <c r="BH747" s="24">
        <v>4.8484848484848495</v>
      </c>
      <c r="BJ747" s="24">
        <v>0.90909090909090895</v>
      </c>
      <c r="BO747" s="24">
        <v>0.60606060606060597</v>
      </c>
      <c r="BP747" s="24">
        <v>0.60606060606060597</v>
      </c>
    </row>
    <row r="748" spans="1:68" x14ac:dyDescent="0.2">
      <c r="A748" s="24" t="s">
        <v>911</v>
      </c>
      <c r="B748" s="24">
        <v>-73.667000000000002</v>
      </c>
      <c r="C748" s="24">
        <v>37.616999999999997</v>
      </c>
      <c r="D748" s="24" t="s">
        <v>165</v>
      </c>
      <c r="E748" s="24">
        <f t="shared" si="11"/>
        <v>100.00000000000001</v>
      </c>
      <c r="H748" s="24">
        <v>3.25814536340852</v>
      </c>
      <c r="K748" s="24">
        <v>0.25062656641603998</v>
      </c>
      <c r="N748" s="24">
        <v>0.25062656641603998</v>
      </c>
      <c r="P748" s="24">
        <v>5.2631578947368407</v>
      </c>
      <c r="X748" s="24">
        <v>13.2832080200501</v>
      </c>
      <c r="AA748" s="24">
        <v>48.621553884711801</v>
      </c>
      <c r="AG748" s="24">
        <v>0.25062656641603998</v>
      </c>
      <c r="AK748" s="24">
        <v>0.75187969924812004</v>
      </c>
      <c r="AL748" s="24">
        <v>0.75187969924812004</v>
      </c>
      <c r="AQ748" s="24">
        <v>2.2556390977443597</v>
      </c>
      <c r="AT748" s="24">
        <v>0.75187969924812004</v>
      </c>
      <c r="AV748" s="24">
        <v>6.7669172932330799</v>
      </c>
      <c r="BB748" s="24">
        <v>13.0325814536341</v>
      </c>
      <c r="BF748" s="24">
        <v>0.25062656641603998</v>
      </c>
      <c r="BH748" s="24">
        <v>2.7568922305764398</v>
      </c>
      <c r="BJ748" s="24">
        <v>0.75187969924812004</v>
      </c>
      <c r="BO748" s="24">
        <v>0.75187969924812004</v>
      </c>
    </row>
    <row r="749" spans="1:68" x14ac:dyDescent="0.2">
      <c r="A749" s="24" t="s">
        <v>912</v>
      </c>
      <c r="B749" s="24">
        <v>-73.582999999999998</v>
      </c>
      <c r="C749" s="24">
        <v>37.549999999999997</v>
      </c>
      <c r="D749" s="24" t="s">
        <v>165</v>
      </c>
      <c r="E749" s="24">
        <f t="shared" si="11"/>
        <v>100.00000000000007</v>
      </c>
      <c r="H749" s="24">
        <v>5.2054794520548002</v>
      </c>
      <c r="K749" s="24">
        <v>0.82191780821917804</v>
      </c>
      <c r="O749" s="24">
        <v>0.27397260273972601</v>
      </c>
      <c r="P749" s="24">
        <v>6.5753424657534199</v>
      </c>
      <c r="X749" s="24">
        <v>12.6027397260274</v>
      </c>
      <c r="AA749" s="24">
        <v>42.739726027397303</v>
      </c>
      <c r="AG749" s="24">
        <v>1.6438356164383598</v>
      </c>
      <c r="AJ749" s="24">
        <v>0.27397260273972601</v>
      </c>
      <c r="AK749" s="24">
        <v>1.6438356164383598</v>
      </c>
      <c r="AL749" s="24">
        <v>3.0136986301369904</v>
      </c>
      <c r="AQ749" s="24">
        <v>1.3698630136986298</v>
      </c>
      <c r="AT749" s="24">
        <v>1.9178082191780799</v>
      </c>
      <c r="AV749" s="24">
        <v>8.7671232876712288</v>
      </c>
      <c r="BB749" s="24">
        <v>8.4931506849315106</v>
      </c>
      <c r="BD749" s="24">
        <v>1.0958904109589001</v>
      </c>
      <c r="BF749" s="24">
        <v>0.82191780821917804</v>
      </c>
      <c r="BH749" s="24">
        <v>2.1917808219178099</v>
      </c>
      <c r="BO749" s="24">
        <v>0.54794520547945202</v>
      </c>
    </row>
    <row r="750" spans="1:68" x14ac:dyDescent="0.2">
      <c r="A750" s="24" t="s">
        <v>913</v>
      </c>
      <c r="B750" s="24">
        <v>-73.466999999999999</v>
      </c>
      <c r="C750" s="24">
        <v>37.65</v>
      </c>
      <c r="D750" s="24" t="s">
        <v>165</v>
      </c>
      <c r="E750" s="24">
        <f t="shared" si="11"/>
        <v>100</v>
      </c>
      <c r="H750" s="24">
        <v>3.7383177570093502</v>
      </c>
      <c r="K750" s="24">
        <v>1.2461059190031201</v>
      </c>
      <c r="P750" s="24">
        <v>7.788161993769469</v>
      </c>
      <c r="X750" s="24">
        <v>14.018691588785</v>
      </c>
      <c r="AA750" s="24">
        <v>37.071651090342698</v>
      </c>
      <c r="AG750" s="24">
        <v>1.2461059190031201</v>
      </c>
      <c r="AK750" s="24">
        <v>1.86915887850467</v>
      </c>
      <c r="AL750" s="24">
        <v>1.86915887850467</v>
      </c>
      <c r="AQ750" s="24">
        <v>1.86915887850467</v>
      </c>
      <c r="AT750" s="24">
        <v>1.55763239875389</v>
      </c>
      <c r="AV750" s="24">
        <v>7.1651090342679096</v>
      </c>
      <c r="BB750" s="24">
        <v>18.380062305296001</v>
      </c>
      <c r="BD750" s="24">
        <v>0.31152647975077896</v>
      </c>
      <c r="BF750" s="24">
        <v>0.31152647975077896</v>
      </c>
      <c r="BH750" s="24">
        <v>0.93457943925233589</v>
      </c>
      <c r="BO750" s="24">
        <v>0.62305295950155792</v>
      </c>
    </row>
    <row r="751" spans="1:68" x14ac:dyDescent="0.2">
      <c r="A751" s="24" t="s">
        <v>914</v>
      </c>
      <c r="B751" s="24">
        <v>-73.55</v>
      </c>
      <c r="C751" s="24">
        <v>37.75</v>
      </c>
      <c r="D751" s="24" t="s">
        <v>165</v>
      </c>
      <c r="E751" s="24">
        <f t="shared" si="11"/>
        <v>100</v>
      </c>
      <c r="H751" s="24">
        <v>3.0898876404494398</v>
      </c>
      <c r="K751" s="24">
        <v>0.28089887640449401</v>
      </c>
      <c r="P751" s="24">
        <v>5.6179775280898898</v>
      </c>
      <c r="X751" s="24">
        <v>7.8651685393258406</v>
      </c>
      <c r="AA751" s="24">
        <v>35.955056179775298</v>
      </c>
      <c r="AG751" s="24">
        <v>1.1235955056179798</v>
      </c>
      <c r="AH751" s="24">
        <v>0.28089887640449401</v>
      </c>
      <c r="AK751" s="24">
        <v>2.5280898876404501</v>
      </c>
      <c r="AL751" s="24">
        <v>1.9662921348314601</v>
      </c>
      <c r="AP751" s="24">
        <v>0.28089887640449401</v>
      </c>
      <c r="AQ751" s="24">
        <v>0.56179775280898903</v>
      </c>
      <c r="AT751" s="24">
        <v>0.56179775280898903</v>
      </c>
      <c r="AV751" s="24">
        <v>23.033707865168502</v>
      </c>
      <c r="AX751" s="24">
        <v>0.28089887640449401</v>
      </c>
      <c r="BB751" s="24">
        <v>15.730337078651701</v>
      </c>
      <c r="BH751" s="24">
        <v>0.28089887640449401</v>
      </c>
      <c r="BJ751" s="24">
        <v>0.28089887640449401</v>
      </c>
      <c r="BO751" s="24">
        <v>0.28089887640449401</v>
      </c>
    </row>
    <row r="752" spans="1:68" x14ac:dyDescent="0.2">
      <c r="A752" s="24" t="s">
        <v>915</v>
      </c>
      <c r="B752" s="24">
        <v>-17.579999999999998</v>
      </c>
      <c r="C752" s="24">
        <v>66.150000000000006</v>
      </c>
      <c r="D752" s="24" t="s">
        <v>165</v>
      </c>
      <c r="E752" s="24">
        <f t="shared" si="11"/>
        <v>99.999999999999943</v>
      </c>
      <c r="H752" s="24">
        <v>0.46296296296296297</v>
      </c>
      <c r="M752" s="24">
        <v>0.69444444444444398</v>
      </c>
      <c r="X752" s="24">
        <v>8.3333333333333304</v>
      </c>
      <c r="AA752" s="24">
        <v>13.8888888888889</v>
      </c>
      <c r="AK752" s="24">
        <v>7.8703703703703694</v>
      </c>
      <c r="AL752" s="24">
        <v>8.3333333333333304</v>
      </c>
      <c r="AV752" s="24">
        <v>43.287037037036995</v>
      </c>
      <c r="AW752" s="24">
        <v>0.46296296296296297</v>
      </c>
      <c r="BB752" s="24">
        <v>9.4907407407407405</v>
      </c>
      <c r="BD752" s="24">
        <v>0.46296296296296297</v>
      </c>
      <c r="BH752" s="24">
        <v>6.25</v>
      </c>
      <c r="BO752" s="24">
        <v>0.46296296296296297</v>
      </c>
    </row>
    <row r="753" spans="1:69" x14ac:dyDescent="0.2">
      <c r="A753" s="24" t="s">
        <v>916</v>
      </c>
      <c r="B753" s="24">
        <v>-15.45</v>
      </c>
      <c r="C753" s="24">
        <v>67.91</v>
      </c>
      <c r="D753" s="24" t="s">
        <v>165</v>
      </c>
      <c r="E753" s="24">
        <f t="shared" si="11"/>
        <v>100.00000000000004</v>
      </c>
      <c r="H753" s="24">
        <v>0.23474178403755902</v>
      </c>
      <c r="M753" s="24">
        <v>4.2253521126760605</v>
      </c>
      <c r="X753" s="24">
        <v>14.788732394366201</v>
      </c>
      <c r="AA753" s="24">
        <v>53.521126760563405</v>
      </c>
      <c r="AK753" s="24">
        <v>3.0516431924882599</v>
      </c>
      <c r="AL753" s="24">
        <v>3.0516431924882599</v>
      </c>
      <c r="AV753" s="24">
        <v>19.953051643192502</v>
      </c>
      <c r="BB753" s="24">
        <v>1.1737089201877899</v>
      </c>
    </row>
    <row r="754" spans="1:69" x14ac:dyDescent="0.2">
      <c r="A754" s="24" t="s">
        <v>917</v>
      </c>
      <c r="B754" s="24">
        <v>-15.38</v>
      </c>
      <c r="C754" s="24">
        <v>68.08</v>
      </c>
      <c r="D754" s="24" t="s">
        <v>165</v>
      </c>
      <c r="E754" s="24">
        <f t="shared" si="11"/>
        <v>99.999999999999957</v>
      </c>
      <c r="M754" s="24">
        <v>3.7623762376237599</v>
      </c>
      <c r="X754" s="24">
        <v>5.7425742574257397</v>
      </c>
      <c r="AA754" s="24">
        <v>49.306930693069305</v>
      </c>
      <c r="AK754" s="24">
        <v>1.9801980198019797</v>
      </c>
      <c r="AL754" s="24">
        <v>0.396039603960396</v>
      </c>
      <c r="AV754" s="24">
        <v>37.6237623762376</v>
      </c>
      <c r="AX754" s="24">
        <v>0.99009900990098987</v>
      </c>
      <c r="AY754" s="24">
        <v>0.198019801980198</v>
      </c>
    </row>
    <row r="755" spans="1:69" x14ac:dyDescent="0.2">
      <c r="A755" s="24" t="s">
        <v>918</v>
      </c>
      <c r="B755" s="24">
        <v>-15.73</v>
      </c>
      <c r="C755" s="24">
        <v>66.98</v>
      </c>
      <c r="D755" s="24" t="s">
        <v>165</v>
      </c>
      <c r="E755" s="24">
        <f t="shared" si="11"/>
        <v>99.999999999999957</v>
      </c>
      <c r="M755" s="24">
        <v>0.333889816360601</v>
      </c>
      <c r="X755" s="24">
        <v>3.6727879799666097</v>
      </c>
      <c r="AA755" s="24">
        <v>9.6828046744574294</v>
      </c>
      <c r="AK755" s="24">
        <v>4.3405676126878099</v>
      </c>
      <c r="AL755" s="24">
        <v>3.8397328881469099</v>
      </c>
      <c r="AM755" s="24">
        <v>0.1669449081803</v>
      </c>
      <c r="AT755" s="24">
        <v>1.0016694490818001</v>
      </c>
      <c r="AV755" s="24">
        <v>74.290484140233701</v>
      </c>
      <c r="BB755" s="24">
        <v>0.333889816360601</v>
      </c>
      <c r="BH755" s="24">
        <v>2.00333889816361</v>
      </c>
      <c r="BJ755" s="24">
        <v>0.1669449081803</v>
      </c>
      <c r="BN755" s="24">
        <v>0.1669449081803</v>
      </c>
    </row>
    <row r="756" spans="1:69" x14ac:dyDescent="0.2">
      <c r="A756" s="24" t="s">
        <v>919</v>
      </c>
      <c r="B756" s="24">
        <v>-16.829999999999998</v>
      </c>
      <c r="C756" s="24">
        <v>66.73</v>
      </c>
      <c r="D756" s="24" t="s">
        <v>165</v>
      </c>
      <c r="E756" s="24">
        <f t="shared" si="11"/>
        <v>100.00000000000001</v>
      </c>
      <c r="H756" s="24">
        <v>4.8053820278712203E-2</v>
      </c>
      <c r="X756" s="24">
        <v>0.816914944738107</v>
      </c>
      <c r="AA756" s="24">
        <v>2.1143680922633301</v>
      </c>
      <c r="AK756" s="24">
        <v>1.63382988947621</v>
      </c>
      <c r="AL756" s="24">
        <v>0.38443056222969696</v>
      </c>
      <c r="AV756" s="24">
        <v>93.176357520422897</v>
      </c>
      <c r="AX756" s="24">
        <v>0.33637674195098499</v>
      </c>
      <c r="BB756" s="24">
        <v>0.67275348390196998</v>
      </c>
      <c r="BF756" s="24">
        <v>9.6107640557424295E-2</v>
      </c>
      <c r="BH756" s="24">
        <v>0.67275348390196998</v>
      </c>
      <c r="BQ756" s="24">
        <v>4.8053820278712203E-2</v>
      </c>
    </row>
    <row r="757" spans="1:69" x14ac:dyDescent="0.2">
      <c r="A757" s="24" t="s">
        <v>920</v>
      </c>
      <c r="B757" s="24">
        <v>-18.850000000000001</v>
      </c>
      <c r="C757" s="24">
        <v>66.5</v>
      </c>
      <c r="D757" s="24" t="s">
        <v>165</v>
      </c>
      <c r="E757" s="24">
        <f t="shared" si="11"/>
        <v>99.999999999999957</v>
      </c>
      <c r="H757" s="24">
        <v>0.19782393669633999</v>
      </c>
      <c r="P757" s="24">
        <v>0.19782393669633999</v>
      </c>
      <c r="X757" s="24">
        <v>9.3966369930761608</v>
      </c>
      <c r="AA757" s="24">
        <v>22.156280909990098</v>
      </c>
      <c r="AK757" s="24">
        <v>2.5717111770524199</v>
      </c>
      <c r="AL757" s="24">
        <v>3.36300692383778</v>
      </c>
      <c r="AT757" s="24">
        <v>0.19782393669633999</v>
      </c>
      <c r="AV757" s="24">
        <v>57.863501483679499</v>
      </c>
      <c r="AX757" s="24">
        <v>1.0880316518298701</v>
      </c>
      <c r="BB757" s="24">
        <v>0.69238377843719101</v>
      </c>
      <c r="BH757" s="24">
        <v>1.38476755687438</v>
      </c>
      <c r="BN757" s="24">
        <v>0.29673590504451003</v>
      </c>
      <c r="BO757" s="24">
        <v>9.8911968348170093E-2</v>
      </c>
      <c r="BP757" s="24">
        <v>0.49455984174085099</v>
      </c>
    </row>
    <row r="758" spans="1:69" x14ac:dyDescent="0.2">
      <c r="A758" s="24" t="s">
        <v>921</v>
      </c>
      <c r="B758" s="24">
        <v>-20.149999999999999</v>
      </c>
      <c r="C758" s="24">
        <v>67.08</v>
      </c>
      <c r="D758" s="24" t="s">
        <v>165</v>
      </c>
      <c r="E758" s="24">
        <f t="shared" si="11"/>
        <v>100.00000000000007</v>
      </c>
      <c r="H758" s="24">
        <v>0.133333333333333</v>
      </c>
      <c r="P758" s="24">
        <v>0.133333333333333</v>
      </c>
      <c r="X758" s="24">
        <v>9.8666666666666707</v>
      </c>
      <c r="AA758" s="24">
        <v>33.466666666666704</v>
      </c>
      <c r="AK758" s="24">
        <v>2.6666666666666701</v>
      </c>
      <c r="AL758" s="24">
        <v>7.06666666666667</v>
      </c>
      <c r="AV758" s="24">
        <v>39.466666666666704</v>
      </c>
      <c r="AX758" s="24">
        <v>1.3333333333333299</v>
      </c>
      <c r="AY758" s="24">
        <v>0.266666666666667</v>
      </c>
      <c r="BB758" s="24">
        <v>1.5999999999999999</v>
      </c>
      <c r="BH758" s="24">
        <v>2.93333333333333</v>
      </c>
      <c r="BJ758" s="24">
        <v>0.133333333333333</v>
      </c>
      <c r="BN758" s="24">
        <v>0.133333333333333</v>
      </c>
      <c r="BP758" s="24">
        <v>0.8</v>
      </c>
    </row>
    <row r="759" spans="1:69" x14ac:dyDescent="0.2">
      <c r="A759" s="24" t="s">
        <v>922</v>
      </c>
      <c r="B759" s="24">
        <v>-19.73</v>
      </c>
      <c r="C759" s="24">
        <v>67.31</v>
      </c>
      <c r="D759" s="24" t="s">
        <v>165</v>
      </c>
      <c r="E759" s="24">
        <f t="shared" si="11"/>
        <v>99.999999999999943</v>
      </c>
      <c r="H759" s="24">
        <v>0.43744531933508302</v>
      </c>
      <c r="M759" s="24">
        <v>8.7489063867016603E-2</v>
      </c>
      <c r="X759" s="24">
        <v>7.4365704286964105</v>
      </c>
      <c r="AA759" s="24">
        <v>25.896762904636898</v>
      </c>
      <c r="AK759" s="24">
        <v>1.6622922134733202</v>
      </c>
      <c r="AL759" s="24">
        <v>6.0367454068241502</v>
      </c>
      <c r="AV759" s="24">
        <v>55.993000874890598</v>
      </c>
      <c r="AX759" s="24">
        <v>0.612423447069116</v>
      </c>
      <c r="BB759" s="24">
        <v>0.43744531933508302</v>
      </c>
      <c r="BH759" s="24">
        <v>0.87489063867016603</v>
      </c>
      <c r="BJ759" s="24">
        <v>8.7489063867016603E-2</v>
      </c>
      <c r="BN759" s="24">
        <v>8.7489063867016603E-2</v>
      </c>
      <c r="BO759" s="24">
        <v>0.17497812773403301</v>
      </c>
      <c r="BP759" s="24">
        <v>0.17497812773403301</v>
      </c>
    </row>
    <row r="760" spans="1:69" x14ac:dyDescent="0.2">
      <c r="A760" s="24" t="s">
        <v>923</v>
      </c>
      <c r="B760" s="24">
        <v>-20.309999999999999</v>
      </c>
      <c r="C760" s="24">
        <v>67.63</v>
      </c>
      <c r="D760" s="24" t="s">
        <v>165</v>
      </c>
      <c r="E760" s="24">
        <f t="shared" si="11"/>
        <v>100.00000000000001</v>
      </c>
      <c r="H760" s="24">
        <v>0.140845070422535</v>
      </c>
      <c r="P760" s="24">
        <v>0.42253521126760596</v>
      </c>
      <c r="X760" s="24">
        <v>7.6056338028168993</v>
      </c>
      <c r="AA760" s="24">
        <v>22.6760563380282</v>
      </c>
      <c r="AK760" s="24">
        <v>1.12676056338028</v>
      </c>
      <c r="AL760" s="24">
        <v>6.0563380281690105</v>
      </c>
      <c r="AT760" s="24">
        <v>0.140845070422535</v>
      </c>
      <c r="AV760" s="24">
        <v>57.605633802816897</v>
      </c>
      <c r="AX760" s="24">
        <v>0.28169014084506999</v>
      </c>
      <c r="BB760" s="24">
        <v>2.3943661971830998</v>
      </c>
      <c r="BH760" s="24">
        <v>1.2676056338028201</v>
      </c>
      <c r="BJ760" s="24">
        <v>0.140845070422535</v>
      </c>
      <c r="BP760" s="24">
        <v>0.140845070422535</v>
      </c>
    </row>
    <row r="761" spans="1:69" x14ac:dyDescent="0.2">
      <c r="A761" s="24" t="s">
        <v>924</v>
      </c>
      <c r="B761" s="24">
        <v>-20.5</v>
      </c>
      <c r="C761" s="24">
        <v>67.25</v>
      </c>
      <c r="D761" s="24" t="s">
        <v>165</v>
      </c>
      <c r="E761" s="24">
        <f t="shared" si="11"/>
        <v>100.00000000000001</v>
      </c>
      <c r="H761" s="24">
        <v>0.30959752321981399</v>
      </c>
      <c r="X761" s="24">
        <v>9.2879256965944297</v>
      </c>
      <c r="AA761" s="24">
        <v>25.851393188854502</v>
      </c>
      <c r="AK761" s="24">
        <v>2.1671826625386998</v>
      </c>
      <c r="AL761" s="24">
        <v>7.2755417956656299</v>
      </c>
      <c r="AV761" s="24">
        <v>52.1671826625387</v>
      </c>
      <c r="AW761" s="24">
        <v>0.15479876160990699</v>
      </c>
      <c r="AX761" s="24">
        <v>0.15479876160990699</v>
      </c>
      <c r="BB761" s="24">
        <v>1.2383900928792602</v>
      </c>
      <c r="BH761" s="24">
        <v>0.92879256965944301</v>
      </c>
      <c r="BO761" s="24">
        <v>0.15479876160990699</v>
      </c>
      <c r="BP761" s="24">
        <v>0.30959752321981399</v>
      </c>
    </row>
    <row r="762" spans="1:69" x14ac:dyDescent="0.2">
      <c r="A762" s="24" t="s">
        <v>925</v>
      </c>
      <c r="B762" s="24">
        <v>-20.83</v>
      </c>
      <c r="C762" s="24">
        <v>67.760000000000005</v>
      </c>
      <c r="D762" s="24" t="s">
        <v>165</v>
      </c>
      <c r="E762" s="24">
        <f t="shared" si="11"/>
        <v>100.00000000000007</v>
      </c>
      <c r="H762" s="24">
        <v>1.0989010989010999</v>
      </c>
      <c r="P762" s="24">
        <v>0.156985871271586</v>
      </c>
      <c r="X762" s="24">
        <v>13.500784929356399</v>
      </c>
      <c r="AA762" s="24">
        <v>27.629513343799101</v>
      </c>
      <c r="AK762" s="24">
        <v>3.6106750392464697</v>
      </c>
      <c r="AL762" s="24">
        <v>4.2386185243328098</v>
      </c>
      <c r="AV762" s="24">
        <v>44.270015698587102</v>
      </c>
      <c r="AX762" s="24">
        <v>0.156985871271586</v>
      </c>
      <c r="BB762" s="24">
        <v>4.70957613814757</v>
      </c>
      <c r="BH762" s="24">
        <v>0.62794348508634201</v>
      </c>
    </row>
    <row r="763" spans="1:69" x14ac:dyDescent="0.2">
      <c r="A763" s="24" t="s">
        <v>926</v>
      </c>
      <c r="B763" s="24">
        <v>-20.68</v>
      </c>
      <c r="C763" s="24">
        <v>68.03</v>
      </c>
      <c r="D763" s="24" t="s">
        <v>165</v>
      </c>
      <c r="E763" s="24">
        <f t="shared" si="11"/>
        <v>100.00000000000006</v>
      </c>
      <c r="M763" s="24">
        <v>2.6726057906458798</v>
      </c>
      <c r="X763" s="24">
        <v>8.0178173719376407</v>
      </c>
      <c r="AA763" s="24">
        <v>35.412026726057903</v>
      </c>
      <c r="AK763" s="24">
        <v>1.1135857461024501</v>
      </c>
      <c r="AL763" s="24">
        <v>4.0089086859688203</v>
      </c>
      <c r="AV763" s="24">
        <v>43.429844097995598</v>
      </c>
      <c r="AX763" s="24">
        <v>2.4498886414253898</v>
      </c>
      <c r="AY763" s="24">
        <v>0.22271714922049002</v>
      </c>
      <c r="BB763" s="24">
        <v>2.2271714922049002</v>
      </c>
      <c r="BH763" s="24">
        <v>0.44543429844098004</v>
      </c>
    </row>
    <row r="764" spans="1:69" x14ac:dyDescent="0.2">
      <c r="A764" s="24" t="s">
        <v>927</v>
      </c>
      <c r="B764" s="24">
        <v>-19.350000000000001</v>
      </c>
      <c r="C764" s="24">
        <v>67.91</v>
      </c>
      <c r="D764" s="24" t="s">
        <v>165</v>
      </c>
      <c r="E764" s="24">
        <f t="shared" si="11"/>
        <v>100</v>
      </c>
      <c r="M764" s="24">
        <v>3.1304347826086998</v>
      </c>
      <c r="X764" s="24">
        <v>9.2173913043478297</v>
      </c>
      <c r="AA764" s="24">
        <v>24.347826086956498</v>
      </c>
      <c r="AK764" s="24">
        <v>0.52173913043478293</v>
      </c>
      <c r="AL764" s="24">
        <v>2.7826086956521698</v>
      </c>
      <c r="AV764" s="24">
        <v>56</v>
      </c>
      <c r="AX764" s="24">
        <v>1.9130434782608698</v>
      </c>
      <c r="BB764" s="24">
        <v>1.73913043478261</v>
      </c>
      <c r="BH764" s="24">
        <v>0.173913043478261</v>
      </c>
      <c r="BQ764" s="24">
        <v>0.173913043478261</v>
      </c>
    </row>
    <row r="765" spans="1:69" x14ac:dyDescent="0.2">
      <c r="A765" s="24" t="s">
        <v>928</v>
      </c>
      <c r="B765" s="24">
        <v>-18.829999999999998</v>
      </c>
      <c r="C765" s="24">
        <v>67.91</v>
      </c>
      <c r="D765" s="24" t="s">
        <v>165</v>
      </c>
      <c r="E765" s="24">
        <f t="shared" si="11"/>
        <v>100.00000000000003</v>
      </c>
      <c r="M765" s="24">
        <v>2.0599250936329598</v>
      </c>
      <c r="P765" s="24">
        <v>0.18726591760299599</v>
      </c>
      <c r="X765" s="24">
        <v>10.4868913857678</v>
      </c>
      <c r="AA765" s="24">
        <v>19.662921348314601</v>
      </c>
      <c r="AK765" s="24">
        <v>2.2471910112359597</v>
      </c>
      <c r="AL765" s="24">
        <v>3.9325842696629203</v>
      </c>
      <c r="AT765" s="24">
        <v>1.1235955056179798</v>
      </c>
      <c r="AV765" s="24">
        <v>50</v>
      </c>
      <c r="BB765" s="24">
        <v>8.4269662921348303</v>
      </c>
      <c r="BH765" s="24">
        <v>1.68539325842697</v>
      </c>
      <c r="BI765" s="24">
        <v>0.18726591760299599</v>
      </c>
    </row>
    <row r="766" spans="1:69" x14ac:dyDescent="0.2">
      <c r="A766" s="24" t="s">
        <v>929</v>
      </c>
      <c r="B766" s="24">
        <v>-17.75</v>
      </c>
      <c r="C766" s="24">
        <v>67.900000000000006</v>
      </c>
      <c r="D766" s="24" t="s">
        <v>165</v>
      </c>
      <c r="E766" s="24">
        <f t="shared" si="11"/>
        <v>100.00000000000006</v>
      </c>
      <c r="H766" s="24">
        <v>0.21929824561403502</v>
      </c>
      <c r="M766" s="24">
        <v>4.1666666666666696</v>
      </c>
      <c r="O766" s="24">
        <v>0.21929824561403502</v>
      </c>
      <c r="X766" s="24">
        <v>15.789473684210501</v>
      </c>
      <c r="AA766" s="24">
        <v>39.254385964912302</v>
      </c>
      <c r="AK766" s="24">
        <v>1.7543859649122802</v>
      </c>
      <c r="AL766" s="24">
        <v>2.1929824561403501</v>
      </c>
      <c r="AV766" s="24">
        <v>35.964912280701796</v>
      </c>
      <c r="AX766" s="24">
        <v>0.21929824561403502</v>
      </c>
      <c r="BH766" s="24">
        <v>0.21929824561403502</v>
      </c>
    </row>
    <row r="767" spans="1:69" x14ac:dyDescent="0.2">
      <c r="A767" s="24" t="s">
        <v>930</v>
      </c>
      <c r="B767" s="24">
        <v>-17.5</v>
      </c>
      <c r="C767" s="24">
        <v>68.08</v>
      </c>
      <c r="D767" s="24" t="s">
        <v>165</v>
      </c>
      <c r="E767" s="24">
        <f t="shared" si="11"/>
        <v>100.00000000000003</v>
      </c>
      <c r="M767" s="24">
        <v>5.6689342403628107</v>
      </c>
      <c r="X767" s="24">
        <v>20.181405895691601</v>
      </c>
      <c r="AA767" s="24">
        <v>37.641723356009102</v>
      </c>
      <c r="AK767" s="24">
        <v>5.4421768707483</v>
      </c>
      <c r="AL767" s="24">
        <v>3.8548752834467104</v>
      </c>
      <c r="AV767" s="24">
        <v>19.954648526077101</v>
      </c>
      <c r="AX767" s="24">
        <v>2.0408163265306101</v>
      </c>
      <c r="BB767" s="24">
        <v>4.5351473922902503</v>
      </c>
      <c r="BH767" s="24">
        <v>0.68027210884353706</v>
      </c>
    </row>
    <row r="768" spans="1:69" x14ac:dyDescent="0.2">
      <c r="A768" s="24" t="s">
        <v>931</v>
      </c>
      <c r="B768" s="24">
        <v>-16.93</v>
      </c>
      <c r="C768" s="24">
        <v>68.58</v>
      </c>
      <c r="D768" s="24" t="s">
        <v>165</v>
      </c>
      <c r="E768" s="24">
        <f t="shared" si="11"/>
        <v>100.00000000000006</v>
      </c>
      <c r="H768" s="24">
        <v>0.46620046620046596</v>
      </c>
      <c r="M768" s="24">
        <v>17.482517482517501</v>
      </c>
      <c r="P768" s="24">
        <v>0.93240093240093191</v>
      </c>
      <c r="X768" s="24">
        <v>30.303030303030301</v>
      </c>
      <c r="AA768" s="24">
        <v>32.400932400932405</v>
      </c>
      <c r="AK768" s="24">
        <v>3.0303030303030303</v>
      </c>
      <c r="AL768" s="24">
        <v>0.23310023310023298</v>
      </c>
      <c r="AT768" s="24">
        <v>0.23310023310023298</v>
      </c>
      <c r="AV768" s="24">
        <v>1.8648018648018598</v>
      </c>
      <c r="AX768" s="24">
        <v>2.5641025641025599</v>
      </c>
      <c r="BB768" s="24">
        <v>10.2564102564103</v>
      </c>
      <c r="BH768" s="24">
        <v>0.23310023310023298</v>
      </c>
    </row>
    <row r="769" spans="1:68" x14ac:dyDescent="0.2">
      <c r="A769" s="24" t="s">
        <v>932</v>
      </c>
      <c r="B769" s="24">
        <v>-14.66</v>
      </c>
      <c r="C769" s="24">
        <v>68.599999999999994</v>
      </c>
      <c r="D769" s="24" t="s">
        <v>165</v>
      </c>
      <c r="E769" s="24">
        <f t="shared" si="11"/>
        <v>100.00000000000009</v>
      </c>
      <c r="M769" s="24">
        <v>14.171122994652402</v>
      </c>
      <c r="P769" s="24">
        <v>0.26737967914438499</v>
      </c>
      <c r="X769" s="24">
        <v>16.844919786096302</v>
      </c>
      <c r="AA769" s="24">
        <v>45.187165775401098</v>
      </c>
      <c r="AK769" s="24">
        <v>0.80213903743315496</v>
      </c>
      <c r="AL769" s="24">
        <v>1.8716577540107</v>
      </c>
      <c r="AV769" s="24">
        <v>12.834224598930501</v>
      </c>
      <c r="AX769" s="24">
        <v>0.80213903743315496</v>
      </c>
      <c r="AY769" s="24">
        <v>0.26737967914438499</v>
      </c>
      <c r="BB769" s="24">
        <v>5.6149732620320894</v>
      </c>
      <c r="BH769" s="24">
        <v>0.80213903743315496</v>
      </c>
      <c r="BN769" s="24">
        <v>0.53475935828876997</v>
      </c>
    </row>
    <row r="770" spans="1:68" x14ac:dyDescent="0.2">
      <c r="A770" s="24" t="s">
        <v>933</v>
      </c>
      <c r="B770" s="24">
        <v>-15.75</v>
      </c>
      <c r="C770" s="24">
        <v>68.33</v>
      </c>
      <c r="D770" s="24" t="s">
        <v>165</v>
      </c>
      <c r="E770" s="24">
        <f t="shared" si="11"/>
        <v>100.00000000000009</v>
      </c>
      <c r="M770" s="24">
        <v>14.184397163120599</v>
      </c>
      <c r="X770" s="24">
        <v>14.893617021276601</v>
      </c>
      <c r="AA770" s="24">
        <v>39.7163120567376</v>
      </c>
      <c r="AK770" s="24">
        <v>1.1820330969267101</v>
      </c>
      <c r="AL770" s="24">
        <v>1.8912529550827402</v>
      </c>
      <c r="AV770" s="24">
        <v>24.113475177304998</v>
      </c>
      <c r="AX770" s="24">
        <v>3.0732860520094603</v>
      </c>
      <c r="AY770" s="24">
        <v>0.23640661938534299</v>
      </c>
      <c r="BB770" s="24">
        <v>0.47281323877068598</v>
      </c>
      <c r="BH770" s="24">
        <v>0.23640661938534299</v>
      </c>
    </row>
    <row r="771" spans="1:68" x14ac:dyDescent="0.2">
      <c r="A771" s="24" t="s">
        <v>934</v>
      </c>
      <c r="B771" s="24">
        <v>-17.850000000000001</v>
      </c>
      <c r="C771" s="24">
        <v>67.599999999999994</v>
      </c>
      <c r="D771" s="24" t="s">
        <v>165</v>
      </c>
      <c r="E771" s="24">
        <f t="shared" ref="E771:E834" si="12">SUM(F771:CR771)</f>
        <v>100.0000000000001</v>
      </c>
      <c r="M771" s="24">
        <v>0.56497175141242895</v>
      </c>
      <c r="X771" s="24">
        <v>5.0847457627118597</v>
      </c>
      <c r="AA771" s="24">
        <v>20.197740112994403</v>
      </c>
      <c r="AK771" s="24">
        <v>2.1186440677966099</v>
      </c>
      <c r="AL771" s="24">
        <v>3.2485875706214697</v>
      </c>
      <c r="AV771" s="24">
        <v>68.361581920904001</v>
      </c>
      <c r="BH771" s="24">
        <v>0.42372881355932196</v>
      </c>
    </row>
    <row r="772" spans="1:68" x14ac:dyDescent="0.2">
      <c r="A772" s="24" t="s">
        <v>935</v>
      </c>
      <c r="B772" s="24">
        <v>-18.18</v>
      </c>
      <c r="C772" s="24">
        <v>67.459999999999994</v>
      </c>
      <c r="D772" s="24" t="s">
        <v>165</v>
      </c>
      <c r="E772" s="24">
        <f t="shared" si="12"/>
        <v>99.999999999999972</v>
      </c>
      <c r="H772" s="24">
        <v>9.4073377234242708E-2</v>
      </c>
      <c r="M772" s="24">
        <v>0.188146754468485</v>
      </c>
      <c r="P772" s="24">
        <v>0.188146754468485</v>
      </c>
      <c r="X772" s="24">
        <v>6.9614299153339605</v>
      </c>
      <c r="AA772" s="24">
        <v>16.839134524929399</v>
      </c>
      <c r="AK772" s="24">
        <v>2.0696142991533399</v>
      </c>
      <c r="AL772" s="24">
        <v>4.23330197554092</v>
      </c>
      <c r="AV772" s="24">
        <v>68.015051740357507</v>
      </c>
      <c r="AX772" s="24">
        <v>0.28222013170272803</v>
      </c>
      <c r="BB772" s="24">
        <v>0.65851364063969897</v>
      </c>
      <c r="BH772" s="24">
        <v>0.47036688617121297</v>
      </c>
    </row>
    <row r="773" spans="1:68" x14ac:dyDescent="0.2">
      <c r="A773" s="24" t="s">
        <v>936</v>
      </c>
      <c r="B773" s="24">
        <v>-18.36</v>
      </c>
      <c r="C773" s="24">
        <v>67.31</v>
      </c>
      <c r="D773" s="24" t="s">
        <v>165</v>
      </c>
      <c r="E773" s="24">
        <f t="shared" si="12"/>
        <v>99.999999999999957</v>
      </c>
      <c r="H773" s="24">
        <v>0.38961038961039002</v>
      </c>
      <c r="M773" s="24">
        <v>0.64935064935064901</v>
      </c>
      <c r="X773" s="24">
        <v>14.675324675324699</v>
      </c>
      <c r="AA773" s="24">
        <v>13.116883116883098</v>
      </c>
      <c r="AK773" s="24">
        <v>4.28571428571429</v>
      </c>
      <c r="AL773" s="24">
        <v>4.6753246753246698</v>
      </c>
      <c r="AT773" s="24">
        <v>0.51948051948051899</v>
      </c>
      <c r="AV773" s="24">
        <v>55.844155844155793</v>
      </c>
      <c r="AX773" s="24">
        <v>0.25974025974025999</v>
      </c>
      <c r="BB773" s="24">
        <v>4.1558441558441599</v>
      </c>
      <c r="BH773" s="24">
        <v>0.90909090909090895</v>
      </c>
      <c r="BL773" s="24">
        <v>0.12987012987013</v>
      </c>
      <c r="BN773" s="24">
        <v>0.38961038961039002</v>
      </c>
    </row>
    <row r="774" spans="1:68" x14ac:dyDescent="0.2">
      <c r="A774" s="24" t="s">
        <v>937</v>
      </c>
      <c r="B774" s="24">
        <v>-18.829999999999998</v>
      </c>
      <c r="C774" s="24">
        <v>67.260000000000005</v>
      </c>
      <c r="D774" s="24" t="s">
        <v>165</v>
      </c>
      <c r="E774" s="24">
        <f t="shared" si="12"/>
        <v>100.00000000000004</v>
      </c>
      <c r="H774" s="24">
        <v>0.18248175182481802</v>
      </c>
      <c r="M774" s="24">
        <v>0.18248175182481802</v>
      </c>
      <c r="P774" s="24">
        <v>9.12408759124088E-2</v>
      </c>
      <c r="X774" s="24">
        <v>7.84671532846715</v>
      </c>
      <c r="AA774" s="24">
        <v>8.5766423357664188</v>
      </c>
      <c r="AK774" s="24">
        <v>0.91240875912408792</v>
      </c>
      <c r="AL774" s="24">
        <v>2.73722627737226</v>
      </c>
      <c r="AV774" s="24">
        <v>74.543795620438004</v>
      </c>
      <c r="AX774" s="24">
        <v>0.547445255474453</v>
      </c>
      <c r="BB774" s="24">
        <v>2.5547445255474499</v>
      </c>
      <c r="BH774" s="24">
        <v>0.63868613138686103</v>
      </c>
      <c r="BJ774" s="24">
        <v>9.12408759124088E-2</v>
      </c>
      <c r="BN774" s="24">
        <v>0.36496350364963498</v>
      </c>
      <c r="BO774" s="24">
        <v>0.36496350364963498</v>
      </c>
      <c r="BP774" s="24">
        <v>0.36496350364963498</v>
      </c>
    </row>
    <row r="775" spans="1:68" x14ac:dyDescent="0.2">
      <c r="A775" s="24" t="s">
        <v>938</v>
      </c>
      <c r="B775" s="24">
        <v>-19.5</v>
      </c>
      <c r="C775" s="24">
        <v>67.209999999999994</v>
      </c>
      <c r="D775" s="24" t="s">
        <v>165</v>
      </c>
      <c r="E775" s="24">
        <f t="shared" si="12"/>
        <v>100.00000000000001</v>
      </c>
      <c r="H775" s="24">
        <v>0.52521008403361302</v>
      </c>
      <c r="M775" s="24">
        <v>0.21008403361344499</v>
      </c>
      <c r="P775" s="24">
        <v>0.315126050420168</v>
      </c>
      <c r="X775" s="24">
        <v>7.98319327731092</v>
      </c>
      <c r="AA775" s="24">
        <v>12.0798319327731</v>
      </c>
      <c r="AK775" s="24">
        <v>2.6260504201680699</v>
      </c>
      <c r="AL775" s="24">
        <v>2.2058823529411802</v>
      </c>
      <c r="AV775" s="24">
        <v>71.218487394958004</v>
      </c>
      <c r="AX775" s="24">
        <v>1.1554621848739499</v>
      </c>
      <c r="AY775" s="24">
        <v>0.10504201680672301</v>
      </c>
      <c r="BB775" s="24">
        <v>0.52521008403361302</v>
      </c>
      <c r="BH775" s="24">
        <v>0.42016806722689104</v>
      </c>
      <c r="BN775" s="24">
        <v>0.21008403361344499</v>
      </c>
      <c r="BO775" s="24">
        <v>0.10504201680672301</v>
      </c>
      <c r="BP775" s="24">
        <v>0.315126050420168</v>
      </c>
    </row>
    <row r="776" spans="1:68" x14ac:dyDescent="0.2">
      <c r="A776" s="24" t="s">
        <v>939</v>
      </c>
      <c r="B776" s="24">
        <v>-17.899999999999999</v>
      </c>
      <c r="C776" s="24">
        <v>66.900000000000006</v>
      </c>
      <c r="D776" s="24" t="s">
        <v>165</v>
      </c>
      <c r="E776" s="24">
        <f t="shared" si="12"/>
        <v>99.999999999999929</v>
      </c>
      <c r="H776" s="24">
        <v>0.34305317324185197</v>
      </c>
      <c r="X776" s="24">
        <v>5.2315608919382495</v>
      </c>
      <c r="AA776" s="24">
        <v>12.9502572898799</v>
      </c>
      <c r="AK776" s="24">
        <v>2.1440823327615801</v>
      </c>
      <c r="AL776" s="24">
        <v>4.3739279588336206</v>
      </c>
      <c r="AV776" s="24">
        <v>69.897084048027395</v>
      </c>
      <c r="AX776" s="24">
        <v>1.0291595197255599</v>
      </c>
      <c r="AY776" s="24">
        <v>0.17152658662092599</v>
      </c>
      <c r="BB776" s="24">
        <v>1.8867924528301898</v>
      </c>
      <c r="BH776" s="24">
        <v>1.4579759862778698</v>
      </c>
      <c r="BO776" s="24">
        <v>8.576329331046309E-2</v>
      </c>
      <c r="BP776" s="24">
        <v>0.42881646655231603</v>
      </c>
    </row>
    <row r="777" spans="1:68" x14ac:dyDescent="0.2">
      <c r="A777" s="24" t="s">
        <v>940</v>
      </c>
      <c r="B777" s="24">
        <v>-17.850000000000001</v>
      </c>
      <c r="C777" s="24">
        <v>66.849999999999994</v>
      </c>
      <c r="D777" s="24" t="s">
        <v>165</v>
      </c>
      <c r="E777" s="24">
        <f t="shared" si="12"/>
        <v>100.00000000000003</v>
      </c>
      <c r="O777" s="24">
        <v>8.7950747581354405E-2</v>
      </c>
      <c r="X777" s="24">
        <v>3.5180299032541797</v>
      </c>
      <c r="AA777" s="24">
        <v>8.2673702726473195</v>
      </c>
      <c r="AK777" s="24">
        <v>1.6710642040457302</v>
      </c>
      <c r="AL777" s="24">
        <v>2.9023746701846997</v>
      </c>
      <c r="AV777" s="24">
        <v>77.308707124010596</v>
      </c>
      <c r="AX777" s="24">
        <v>0.96745822339489906</v>
      </c>
      <c r="BB777" s="24">
        <v>2.46262093227792</v>
      </c>
      <c r="BH777" s="24">
        <v>1.9349164467897999</v>
      </c>
      <c r="BN777" s="24">
        <v>0.615655233069481</v>
      </c>
      <c r="BP777" s="24">
        <v>0.26385224274406299</v>
      </c>
    </row>
    <row r="778" spans="1:68" x14ac:dyDescent="0.2">
      <c r="A778" s="24" t="s">
        <v>941</v>
      </c>
      <c r="B778" s="24">
        <v>-23.55</v>
      </c>
      <c r="C778" s="24">
        <v>63.96</v>
      </c>
      <c r="D778" s="24" t="s">
        <v>165</v>
      </c>
      <c r="E778" s="24">
        <f t="shared" si="12"/>
        <v>100</v>
      </c>
      <c r="H778" s="24">
        <v>1.29124820659971</v>
      </c>
      <c r="P778" s="24">
        <v>0.286944045911047</v>
      </c>
      <c r="X778" s="24">
        <v>26.398852223816402</v>
      </c>
      <c r="AA778" s="24">
        <v>24.390243902439</v>
      </c>
      <c r="AK778" s="24">
        <v>0.71736011477761807</v>
      </c>
      <c r="AL778" s="24">
        <v>15.2080344332855</v>
      </c>
      <c r="AV778" s="24">
        <v>1.00430416068867</v>
      </c>
      <c r="AX778" s="24">
        <v>0.143472022955524</v>
      </c>
      <c r="AY778" s="24">
        <v>0.143472022955524</v>
      </c>
      <c r="BB778" s="24">
        <v>13.199426111908201</v>
      </c>
      <c r="BF778" s="24">
        <v>0.143472022955524</v>
      </c>
      <c r="BH778" s="24">
        <v>13.4863701578192</v>
      </c>
      <c r="BN778" s="24">
        <v>0.143472022955524</v>
      </c>
      <c r="BO778" s="24">
        <v>2.0086083213773298</v>
      </c>
      <c r="BP778" s="24">
        <v>1.4347202295552399</v>
      </c>
    </row>
    <row r="779" spans="1:68" x14ac:dyDescent="0.2">
      <c r="A779" s="24" t="s">
        <v>942</v>
      </c>
      <c r="B779" s="24">
        <v>-25.28</v>
      </c>
      <c r="C779" s="24">
        <v>64.180000000000007</v>
      </c>
      <c r="D779" s="24" t="s">
        <v>165</v>
      </c>
      <c r="E779" s="24">
        <f t="shared" si="12"/>
        <v>99.999999999999972</v>
      </c>
      <c r="H779" s="24">
        <v>0.23668639053254398</v>
      </c>
      <c r="P779" s="24">
        <v>0.23668639053254398</v>
      </c>
      <c r="X779" s="24">
        <v>44.260355029585796</v>
      </c>
      <c r="AA779" s="24">
        <v>49.822485207100598</v>
      </c>
      <c r="AK779" s="24">
        <v>1.06508875739645</v>
      </c>
      <c r="AL779" s="24">
        <v>1.89349112426035</v>
      </c>
      <c r="AV779" s="24">
        <v>0.23668639053254398</v>
      </c>
      <c r="AX779" s="24">
        <v>0.11834319526627199</v>
      </c>
      <c r="BB779" s="24">
        <v>0.82840236686390489</v>
      </c>
      <c r="BH779" s="24">
        <v>0.82840236686390489</v>
      </c>
      <c r="BJ779" s="24">
        <v>0.23668639053254398</v>
      </c>
      <c r="BP779" s="24">
        <v>0.23668639053254398</v>
      </c>
    </row>
    <row r="780" spans="1:68" x14ac:dyDescent="0.2">
      <c r="A780" s="24" t="s">
        <v>943</v>
      </c>
      <c r="B780" s="24">
        <v>-24.4</v>
      </c>
      <c r="C780" s="24">
        <v>63.71</v>
      </c>
      <c r="D780" s="24" t="s">
        <v>165</v>
      </c>
      <c r="E780" s="24">
        <f t="shared" si="12"/>
        <v>100</v>
      </c>
      <c r="H780" s="24">
        <v>0.40431266846361202</v>
      </c>
      <c r="P780" s="24">
        <v>0.40431266846361202</v>
      </c>
      <c r="X780" s="24">
        <v>43.530997304582201</v>
      </c>
      <c r="AA780" s="24">
        <v>33.423180592991898</v>
      </c>
      <c r="AK780" s="24">
        <v>0.40431266846361202</v>
      </c>
      <c r="AL780" s="24">
        <v>3.5040431266846399</v>
      </c>
      <c r="AV780" s="24">
        <v>0.80862533692722405</v>
      </c>
      <c r="AX780" s="24">
        <v>0.269541778975741</v>
      </c>
      <c r="BB780" s="24">
        <v>4.44743935309973</v>
      </c>
      <c r="BH780" s="24">
        <v>11.185983827493299</v>
      </c>
      <c r="BJ780" s="24">
        <v>0.134770889487871</v>
      </c>
      <c r="BN780" s="24">
        <v>0.269541778975741</v>
      </c>
      <c r="BO780" s="24">
        <v>0.539083557951482</v>
      </c>
      <c r="BP780" s="24">
        <v>0.67385444743935297</v>
      </c>
    </row>
    <row r="781" spans="1:68" x14ac:dyDescent="0.2">
      <c r="A781" s="24" t="s">
        <v>944</v>
      </c>
      <c r="B781" s="24">
        <v>-24.65</v>
      </c>
      <c r="C781" s="24">
        <v>63.43</v>
      </c>
      <c r="D781" s="24" t="s">
        <v>165</v>
      </c>
      <c r="E781" s="24">
        <f t="shared" si="12"/>
        <v>99.999999999999957</v>
      </c>
      <c r="G781" s="24">
        <v>0.15600624024961002</v>
      </c>
      <c r="P781" s="24">
        <v>0.31201248049922004</v>
      </c>
      <c r="X781" s="24">
        <v>53.822152886115397</v>
      </c>
      <c r="AA781" s="24">
        <v>28.237129485179402</v>
      </c>
      <c r="AK781" s="24">
        <v>1.0920436817472701</v>
      </c>
      <c r="AL781" s="24">
        <v>2.80811232449298</v>
      </c>
      <c r="AV781" s="24">
        <v>0.78003120124805003</v>
      </c>
      <c r="AX781" s="24">
        <v>0.93603744149766011</v>
      </c>
      <c r="BB781" s="24">
        <v>0.31201248049922004</v>
      </c>
      <c r="BH781" s="24">
        <v>10.764430577223099</v>
      </c>
      <c r="BO781" s="24">
        <v>0.31201248049922004</v>
      </c>
      <c r="BP781" s="24">
        <v>0.46801872074883005</v>
      </c>
    </row>
    <row r="782" spans="1:68" x14ac:dyDescent="0.2">
      <c r="A782" s="24" t="s">
        <v>945</v>
      </c>
      <c r="B782" s="24">
        <v>-27.6</v>
      </c>
      <c r="C782" s="24">
        <v>64.56</v>
      </c>
      <c r="D782" s="24" t="s">
        <v>165</v>
      </c>
      <c r="E782" s="24">
        <f t="shared" si="12"/>
        <v>99.999999999999943</v>
      </c>
      <c r="H782" s="24">
        <v>0.17825311942958999</v>
      </c>
      <c r="P782" s="24">
        <v>0.35650623885917998</v>
      </c>
      <c r="X782" s="24">
        <v>31.372549019607799</v>
      </c>
      <c r="AA782" s="24">
        <v>56.862745098039206</v>
      </c>
      <c r="AK782" s="24">
        <v>0.17825311942958999</v>
      </c>
      <c r="AL782" s="24">
        <v>1.2477718360071299</v>
      </c>
      <c r="AV782" s="24">
        <v>0.17825311942958999</v>
      </c>
      <c r="BB782" s="24">
        <v>6.4171122994652405</v>
      </c>
      <c r="BH782" s="24">
        <v>2.3172905525846703</v>
      </c>
      <c r="BP782" s="24">
        <v>0.89126559714795006</v>
      </c>
    </row>
    <row r="783" spans="1:68" x14ac:dyDescent="0.2">
      <c r="A783" s="24" t="s">
        <v>946</v>
      </c>
      <c r="B783" s="24">
        <v>-27.21</v>
      </c>
      <c r="C783" s="24">
        <v>64.91</v>
      </c>
      <c r="D783" s="24" t="s">
        <v>165</v>
      </c>
      <c r="E783" s="24">
        <f t="shared" si="12"/>
        <v>100.00000000000007</v>
      </c>
      <c r="H783" s="24">
        <v>0.19841269841269799</v>
      </c>
      <c r="P783" s="24">
        <v>0.39682539682539703</v>
      </c>
      <c r="X783" s="24">
        <v>31.150793650793702</v>
      </c>
      <c r="AA783" s="24">
        <v>52.777777777777807</v>
      </c>
      <c r="AK783" s="24">
        <v>1.5873015873015901</v>
      </c>
      <c r="AL783" s="24">
        <v>3.17460317460317</v>
      </c>
      <c r="AV783" s="24">
        <v>2.38095238095238</v>
      </c>
      <c r="AW783" s="24">
        <v>0.39682539682539703</v>
      </c>
      <c r="BB783" s="24">
        <v>4.3650793650793602</v>
      </c>
      <c r="BH783" s="24">
        <v>2.38095238095238</v>
      </c>
      <c r="BO783" s="24">
        <v>0.39682539682539703</v>
      </c>
      <c r="BP783" s="24">
        <v>0.79365079365079405</v>
      </c>
    </row>
    <row r="784" spans="1:68" x14ac:dyDescent="0.2">
      <c r="A784" s="24" t="s">
        <v>947</v>
      </c>
      <c r="B784" s="24">
        <v>-27.51</v>
      </c>
      <c r="C784" s="24">
        <v>65.48</v>
      </c>
      <c r="D784" s="24" t="s">
        <v>165</v>
      </c>
      <c r="E784" s="24">
        <f t="shared" si="12"/>
        <v>100</v>
      </c>
      <c r="H784" s="24">
        <v>1.16279069767442</v>
      </c>
      <c r="X784" s="24">
        <v>34.053156146179404</v>
      </c>
      <c r="AA784" s="24">
        <v>54.318936877076396</v>
      </c>
      <c r="AK784" s="24">
        <v>1.16279069767442</v>
      </c>
      <c r="AL784" s="24">
        <v>4.3189368770764096</v>
      </c>
      <c r="AV784" s="24">
        <v>0.83056478405315592</v>
      </c>
      <c r="BB784" s="24">
        <v>2.99003322259136</v>
      </c>
      <c r="BH784" s="24">
        <v>0.66445182724252505</v>
      </c>
      <c r="BP784" s="24">
        <v>0.49833887043189395</v>
      </c>
    </row>
    <row r="785" spans="1:68" x14ac:dyDescent="0.2">
      <c r="A785" s="24" t="s">
        <v>948</v>
      </c>
      <c r="B785" s="24">
        <v>-26.22</v>
      </c>
      <c r="C785" s="24">
        <v>65.510000000000005</v>
      </c>
      <c r="D785" s="24" t="s">
        <v>165</v>
      </c>
      <c r="E785" s="24">
        <f t="shared" si="12"/>
        <v>99.999999999999972</v>
      </c>
      <c r="H785" s="24">
        <v>0.427350427350427</v>
      </c>
      <c r="P785" s="24">
        <v>0.64102564102564097</v>
      </c>
      <c r="X785" s="24">
        <v>11.324786324786299</v>
      </c>
      <c r="AA785" s="24">
        <v>41.452991452991498</v>
      </c>
      <c r="AK785" s="24">
        <v>3.6324786324786302</v>
      </c>
      <c r="AL785" s="24">
        <v>6.4102564102564106</v>
      </c>
      <c r="AV785" s="24">
        <v>3.6324786324786302</v>
      </c>
      <c r="AW785" s="24">
        <v>1.4957264957265</v>
      </c>
      <c r="AX785" s="24">
        <v>1.70940170940171</v>
      </c>
      <c r="BB785" s="24">
        <v>13.247863247863199</v>
      </c>
      <c r="BH785" s="24">
        <v>10.683760683760699</v>
      </c>
      <c r="BN785" s="24">
        <v>1.0683760683760701</v>
      </c>
      <c r="BO785" s="24">
        <v>2.1367521367521403</v>
      </c>
      <c r="BP785" s="24">
        <v>2.1367521367521403</v>
      </c>
    </row>
    <row r="786" spans="1:68" x14ac:dyDescent="0.2">
      <c r="A786" s="24" t="s">
        <v>949</v>
      </c>
      <c r="B786" s="24">
        <v>-25.26</v>
      </c>
      <c r="C786" s="24">
        <v>65.7</v>
      </c>
      <c r="D786" s="24" t="s">
        <v>165</v>
      </c>
      <c r="E786" s="24">
        <f t="shared" si="12"/>
        <v>100.00000000000006</v>
      </c>
      <c r="H786" s="24">
        <v>0.64724919093851097</v>
      </c>
      <c r="X786" s="24">
        <v>5.8252427184466002</v>
      </c>
      <c r="AA786" s="24">
        <v>33.009708737864102</v>
      </c>
      <c r="AK786" s="24">
        <v>0.64724919093851097</v>
      </c>
      <c r="AL786" s="24">
        <v>5.8252427184466002</v>
      </c>
      <c r="AV786" s="24">
        <v>5.8252427184466002</v>
      </c>
      <c r="AW786" s="24">
        <v>17.1521035598706</v>
      </c>
      <c r="AX786" s="24">
        <v>0.97087378640776689</v>
      </c>
      <c r="AY786" s="24">
        <v>0.64724919093851097</v>
      </c>
      <c r="BB786" s="24">
        <v>16.828478964401299</v>
      </c>
      <c r="BD786" s="24">
        <v>0.32362459546925598</v>
      </c>
      <c r="BH786" s="24">
        <v>7.4433656957928802</v>
      </c>
      <c r="BN786" s="24">
        <v>0.32362459546925598</v>
      </c>
      <c r="BO786" s="24">
        <v>0.32362459546925598</v>
      </c>
      <c r="BP786" s="24">
        <v>4.2071197411003194</v>
      </c>
    </row>
    <row r="787" spans="1:68" x14ac:dyDescent="0.2">
      <c r="A787" s="24" t="s">
        <v>950</v>
      </c>
      <c r="B787" s="24">
        <v>-25.86</v>
      </c>
      <c r="C787" s="24">
        <v>65.03</v>
      </c>
      <c r="D787" s="24" t="s">
        <v>165</v>
      </c>
      <c r="E787" s="24">
        <f t="shared" si="12"/>
        <v>99.999999999999929</v>
      </c>
      <c r="H787" s="24">
        <v>1.0430247718383299</v>
      </c>
      <c r="X787" s="24">
        <v>14.471968709256799</v>
      </c>
      <c r="AA787" s="24">
        <v>49.804432855280297</v>
      </c>
      <c r="AK787" s="24">
        <v>3.2594524119947801</v>
      </c>
      <c r="AL787" s="24">
        <v>9.256844850065189</v>
      </c>
      <c r="AV787" s="24">
        <v>5.0847457627118597</v>
      </c>
      <c r="AW787" s="24">
        <v>0.13037809647979098</v>
      </c>
      <c r="AX787" s="24">
        <v>0.26075619295958302</v>
      </c>
      <c r="BB787" s="24">
        <v>5.9973924380704</v>
      </c>
      <c r="BD787" s="24">
        <v>0.39113428943937401</v>
      </c>
      <c r="BH787" s="24">
        <v>6.7796610169491505</v>
      </c>
      <c r="BN787" s="24">
        <v>0.26075619295958302</v>
      </c>
      <c r="BO787" s="24">
        <v>0.39113428943937401</v>
      </c>
      <c r="BP787" s="24">
        <v>2.8683181225554102</v>
      </c>
    </row>
    <row r="788" spans="1:68" x14ac:dyDescent="0.2">
      <c r="A788" s="24" t="s">
        <v>951</v>
      </c>
      <c r="B788" s="24">
        <v>-24.02</v>
      </c>
      <c r="C788" s="24">
        <v>64.03</v>
      </c>
      <c r="D788" s="24" t="s">
        <v>165</v>
      </c>
      <c r="E788" s="24">
        <f t="shared" si="12"/>
        <v>100.00000000000006</v>
      </c>
      <c r="H788" s="24">
        <v>0.60901339829476298</v>
      </c>
      <c r="X788" s="24">
        <v>49.086479902557898</v>
      </c>
      <c r="AA788" s="24">
        <v>30.816077953715002</v>
      </c>
      <c r="AK788" s="24">
        <v>0.60901339829476298</v>
      </c>
      <c r="AL788" s="24">
        <v>9.0133982947624798</v>
      </c>
      <c r="AQ788" s="24">
        <v>0.121802679658953</v>
      </c>
      <c r="AV788" s="24">
        <v>1.8270401948842898</v>
      </c>
      <c r="BB788" s="24">
        <v>3.04506699147381</v>
      </c>
      <c r="BH788" s="24">
        <v>3.7758830694275298</v>
      </c>
      <c r="BN788" s="24">
        <v>0.36540803897685697</v>
      </c>
      <c r="BO788" s="24">
        <v>0.243605359317905</v>
      </c>
      <c r="BP788" s="24">
        <v>0.48721071863581</v>
      </c>
    </row>
    <row r="789" spans="1:68" x14ac:dyDescent="0.2">
      <c r="A789" s="24" t="s">
        <v>952</v>
      </c>
      <c r="B789" s="24">
        <v>-24.02</v>
      </c>
      <c r="C789" s="24">
        <v>64.03</v>
      </c>
      <c r="D789" s="24" t="s">
        <v>165</v>
      </c>
      <c r="E789" s="24">
        <f t="shared" si="12"/>
        <v>100.00000000000004</v>
      </c>
      <c r="H789" s="24">
        <v>0.22935779816513802</v>
      </c>
      <c r="M789" s="24">
        <v>0.11467889908256901</v>
      </c>
      <c r="P789" s="24">
        <v>0.22935779816513802</v>
      </c>
      <c r="X789" s="24">
        <v>53.440366972477101</v>
      </c>
      <c r="AA789" s="24">
        <v>26.146788990825701</v>
      </c>
      <c r="AK789" s="24">
        <v>0.80275229357798195</v>
      </c>
      <c r="AL789" s="24">
        <v>7.4541284403669703</v>
      </c>
      <c r="AV789" s="24">
        <v>2.75229357798165</v>
      </c>
      <c r="AX789" s="24">
        <v>0.11467889908256901</v>
      </c>
      <c r="BB789" s="24">
        <v>2.2935779816513802</v>
      </c>
      <c r="BH789" s="24">
        <v>4.4724770642201799</v>
      </c>
      <c r="BN789" s="24">
        <v>0.34403669724770597</v>
      </c>
      <c r="BO789" s="24">
        <v>0.45871559633027498</v>
      </c>
      <c r="BP789" s="24">
        <v>1.1467889908256901</v>
      </c>
    </row>
    <row r="790" spans="1:68" x14ac:dyDescent="0.2">
      <c r="A790" s="24" t="s">
        <v>953</v>
      </c>
      <c r="B790" s="24">
        <v>-24.44</v>
      </c>
      <c r="C790" s="24">
        <v>64.900000000000006</v>
      </c>
      <c r="D790" s="24" t="s">
        <v>165</v>
      </c>
      <c r="E790" s="24">
        <f t="shared" si="12"/>
        <v>100.00000000000009</v>
      </c>
      <c r="H790" s="24">
        <v>0.11261261261261299</v>
      </c>
      <c r="P790" s="24">
        <v>0.22522522522522501</v>
      </c>
      <c r="X790" s="24">
        <v>61.261261261261303</v>
      </c>
      <c r="AA790" s="24">
        <v>25.675675675675699</v>
      </c>
      <c r="AK790" s="24">
        <v>0.56306306306306309</v>
      </c>
      <c r="AL790" s="24">
        <v>3.4909909909909898</v>
      </c>
      <c r="AV790" s="24">
        <v>2.1396396396396402</v>
      </c>
      <c r="AX790" s="24">
        <v>0.56306306306306309</v>
      </c>
      <c r="BB790" s="24">
        <v>2.36486486486486</v>
      </c>
      <c r="BH790" s="24">
        <v>3.1531531531531498</v>
      </c>
      <c r="BN790" s="24">
        <v>0.22522522522522501</v>
      </c>
      <c r="BP790" s="24">
        <v>0.22522522522522501</v>
      </c>
    </row>
    <row r="791" spans="1:68" x14ac:dyDescent="0.2">
      <c r="A791" s="24" t="s">
        <v>954</v>
      </c>
      <c r="B791" s="24">
        <v>-26.31</v>
      </c>
      <c r="C791" s="24">
        <v>65.44</v>
      </c>
      <c r="D791" s="24" t="s">
        <v>165</v>
      </c>
      <c r="E791" s="24">
        <f t="shared" si="12"/>
        <v>100</v>
      </c>
      <c r="X791" s="24">
        <v>5.4726368159204002</v>
      </c>
      <c r="AA791" s="24">
        <v>29.8507462686567</v>
      </c>
      <c r="AK791" s="24">
        <v>5.9701492537313401</v>
      </c>
      <c r="AL791" s="24">
        <v>39.3034825870647</v>
      </c>
      <c r="AV791" s="24">
        <v>3.9800995024875596</v>
      </c>
      <c r="AX791" s="24">
        <v>0.49751243781094495</v>
      </c>
      <c r="BB791" s="24">
        <v>7.960199004975129</v>
      </c>
      <c r="BH791" s="24">
        <v>4.9751243781094505</v>
      </c>
      <c r="BN791" s="24">
        <v>0.49751243781094495</v>
      </c>
      <c r="BO791" s="24">
        <v>1.4925373134328399</v>
      </c>
    </row>
    <row r="792" spans="1:68" x14ac:dyDescent="0.2">
      <c r="A792" s="24" t="s">
        <v>955</v>
      </c>
      <c r="B792" s="24">
        <v>-24.19</v>
      </c>
      <c r="C792" s="24">
        <v>66.680000000000007</v>
      </c>
      <c r="D792" s="24" t="s">
        <v>165</v>
      </c>
      <c r="E792" s="24">
        <f t="shared" si="12"/>
        <v>99.999999999999972</v>
      </c>
      <c r="H792" s="24">
        <v>0.29585798816567999</v>
      </c>
      <c r="M792" s="24">
        <v>0.29585798816567999</v>
      </c>
      <c r="P792" s="24">
        <v>0.29585798816567999</v>
      </c>
      <c r="X792" s="24">
        <v>9.4674556213017791</v>
      </c>
      <c r="AA792" s="24">
        <v>30.177514792899398</v>
      </c>
      <c r="AK792" s="24">
        <v>4.14201183431953</v>
      </c>
      <c r="AL792" s="24">
        <v>5.6213017751479297</v>
      </c>
      <c r="AV792" s="24">
        <v>9.4674556213017791</v>
      </c>
      <c r="AX792" s="24">
        <v>3.2544378698224898</v>
      </c>
      <c r="BB792" s="24">
        <v>15.088757396449699</v>
      </c>
      <c r="BH792" s="24">
        <v>11.834319526627201</v>
      </c>
      <c r="BN792" s="24">
        <v>2.9585798816568003</v>
      </c>
      <c r="BO792" s="24">
        <v>0.59171597633136108</v>
      </c>
      <c r="BP792" s="24">
        <v>6.508875739644969</v>
      </c>
    </row>
    <row r="793" spans="1:68" x14ac:dyDescent="0.2">
      <c r="A793" s="24" t="s">
        <v>956</v>
      </c>
      <c r="B793" s="24">
        <v>-24.19</v>
      </c>
      <c r="C793" s="24">
        <v>66.67</v>
      </c>
      <c r="D793" s="24" t="s">
        <v>165</v>
      </c>
      <c r="E793" s="24">
        <f t="shared" si="12"/>
        <v>100</v>
      </c>
      <c r="H793" s="24">
        <v>0.78328981723237601</v>
      </c>
      <c r="P793" s="24">
        <v>0.26109660574412497</v>
      </c>
      <c r="X793" s="24">
        <v>11.749347258485599</v>
      </c>
      <c r="AA793" s="24">
        <v>43.8642297650131</v>
      </c>
      <c r="AK793" s="24">
        <v>4.1775456919060101</v>
      </c>
      <c r="AL793" s="24">
        <v>17.754569190600499</v>
      </c>
      <c r="AV793" s="24">
        <v>8.6161879895561402</v>
      </c>
      <c r="AX793" s="24">
        <v>0.26109660574412497</v>
      </c>
      <c r="BB793" s="24">
        <v>4.1775456919060101</v>
      </c>
      <c r="BH793" s="24">
        <v>4.6997389033942607</v>
      </c>
      <c r="BN793" s="24">
        <v>2.6109660574412503</v>
      </c>
      <c r="BO793" s="24">
        <v>0.26109660574412497</v>
      </c>
      <c r="BP793" s="24">
        <v>0.78328981723237601</v>
      </c>
    </row>
    <row r="794" spans="1:68" x14ac:dyDescent="0.2">
      <c r="A794" s="24" t="s">
        <v>957</v>
      </c>
      <c r="B794" s="24">
        <v>-21.78</v>
      </c>
      <c r="C794" s="24">
        <v>67.98</v>
      </c>
      <c r="D794" s="24" t="s">
        <v>165</v>
      </c>
      <c r="E794" s="24">
        <f t="shared" si="12"/>
        <v>99.999999999999915</v>
      </c>
      <c r="H794" s="24">
        <v>0.31152647975077896</v>
      </c>
      <c r="M794" s="24">
        <v>0.93457943925233589</v>
      </c>
      <c r="X794" s="24">
        <v>11.0591900311526</v>
      </c>
      <c r="AA794" s="24">
        <v>29.595015576323998</v>
      </c>
      <c r="AK794" s="24">
        <v>2.4922118380062299</v>
      </c>
      <c r="AL794" s="24">
        <v>14.174454828660398</v>
      </c>
      <c r="AV794" s="24">
        <v>40.965732087227401</v>
      </c>
      <c r="AX794" s="24">
        <v>0.15576323987538901</v>
      </c>
      <c r="BB794" s="24">
        <v>0.31152647975077896</v>
      </c>
    </row>
    <row r="795" spans="1:68" x14ac:dyDescent="0.2">
      <c r="A795" s="24" t="s">
        <v>958</v>
      </c>
      <c r="B795" s="24">
        <v>-20.86</v>
      </c>
      <c r="C795" s="24">
        <v>66.64</v>
      </c>
      <c r="D795" s="24" t="s">
        <v>165</v>
      </c>
      <c r="E795" s="24">
        <f t="shared" si="12"/>
        <v>99.999999999999986</v>
      </c>
      <c r="H795" s="24">
        <v>0.78125</v>
      </c>
      <c r="M795" s="24">
        <v>0.13020833333333298</v>
      </c>
      <c r="P795" s="24">
        <v>0.26041666666666702</v>
      </c>
      <c r="X795" s="24">
        <v>19.921875</v>
      </c>
      <c r="AA795" s="24">
        <v>46.875</v>
      </c>
      <c r="AK795" s="24">
        <v>3.3854166666666701</v>
      </c>
      <c r="AL795" s="24">
        <v>11.0677083333333</v>
      </c>
      <c r="AV795" s="24">
        <v>7.1614583333333304</v>
      </c>
      <c r="AX795" s="24">
        <v>0.78125</v>
      </c>
      <c r="BB795" s="24">
        <v>2.9947916666666701</v>
      </c>
      <c r="BH795" s="24">
        <v>3.3854166666666701</v>
      </c>
      <c r="BN795" s="24">
        <v>1.4322916666666701</v>
      </c>
      <c r="BO795" s="24">
        <v>0.26041666666666702</v>
      </c>
      <c r="BP795" s="24">
        <v>1.5625</v>
      </c>
    </row>
    <row r="796" spans="1:68" x14ac:dyDescent="0.2">
      <c r="A796" s="24" t="s">
        <v>959</v>
      </c>
      <c r="B796" s="24">
        <v>-20.85</v>
      </c>
      <c r="C796" s="24">
        <v>66.62</v>
      </c>
      <c r="D796" s="24" t="s">
        <v>165</v>
      </c>
      <c r="E796" s="24">
        <f t="shared" si="12"/>
        <v>100.00000000000001</v>
      </c>
      <c r="H796" s="24">
        <v>0.200601805416249</v>
      </c>
      <c r="P796" s="24">
        <v>0.100300902708124</v>
      </c>
      <c r="X796" s="24">
        <v>20.3610832497492</v>
      </c>
      <c r="AA796" s="24">
        <v>39.8194583751254</v>
      </c>
      <c r="AK796" s="24">
        <v>2.8084252758274801</v>
      </c>
      <c r="AL796" s="24">
        <v>8.5255767301905703</v>
      </c>
      <c r="AV796" s="24">
        <v>13.540621865596799</v>
      </c>
      <c r="AX796" s="24">
        <v>1.80541624874624</v>
      </c>
      <c r="BB796" s="24">
        <v>4.1123370110330999</v>
      </c>
      <c r="BH796" s="24">
        <v>5.3159478435305898</v>
      </c>
      <c r="BN796" s="24">
        <v>0.60180541624874606</v>
      </c>
      <c r="BO796" s="24">
        <v>0.200601805416249</v>
      </c>
      <c r="BP796" s="24">
        <v>2.6078234704112302</v>
      </c>
    </row>
    <row r="797" spans="1:68" x14ac:dyDescent="0.2">
      <c r="A797" s="24" t="s">
        <v>960</v>
      </c>
      <c r="B797" s="24">
        <v>-19.5</v>
      </c>
      <c r="C797" s="24">
        <v>66.5</v>
      </c>
      <c r="D797" s="24" t="s">
        <v>165</v>
      </c>
      <c r="E797" s="24">
        <f t="shared" si="12"/>
        <v>99.999999999999943</v>
      </c>
      <c r="H797" s="24">
        <v>0.33869602032176099</v>
      </c>
      <c r="M797" s="24">
        <v>8.467400508044029E-2</v>
      </c>
      <c r="P797" s="24">
        <v>0.25402201524132101</v>
      </c>
      <c r="X797" s="24">
        <v>13.2938187976291</v>
      </c>
      <c r="AA797" s="24">
        <v>32.599491955969498</v>
      </c>
      <c r="AK797" s="24">
        <v>2.5402201524132098</v>
      </c>
      <c r="AL797" s="24">
        <v>9.8221845893310693</v>
      </c>
      <c r="AV797" s="24">
        <v>36.579170194750205</v>
      </c>
      <c r="AX797" s="24">
        <v>1.01608806096528</v>
      </c>
      <c r="BB797" s="24">
        <v>0.67739204064352199</v>
      </c>
      <c r="BH797" s="24">
        <v>1.43945808636749</v>
      </c>
      <c r="BN797" s="24">
        <v>1.10076206604572</v>
      </c>
      <c r="BP797" s="24">
        <v>0.25402201524132101</v>
      </c>
    </row>
    <row r="798" spans="1:68" x14ac:dyDescent="0.2">
      <c r="A798" s="24" t="s">
        <v>961</v>
      </c>
      <c r="B798" s="24">
        <v>-17.97</v>
      </c>
      <c r="C798" s="24">
        <v>66.989999999999995</v>
      </c>
      <c r="D798" s="24" t="s">
        <v>165</v>
      </c>
      <c r="E798" s="24">
        <f t="shared" si="12"/>
        <v>99.999999999999986</v>
      </c>
      <c r="H798" s="24">
        <v>0.18248175182481802</v>
      </c>
      <c r="P798" s="24">
        <v>0.18248175182481802</v>
      </c>
      <c r="X798" s="24">
        <v>10.583941605839399</v>
      </c>
      <c r="AA798" s="24">
        <v>21.350364963503601</v>
      </c>
      <c r="AK798" s="24">
        <v>5.10948905109489</v>
      </c>
      <c r="AL798" s="24">
        <v>8.9416058394160594</v>
      </c>
      <c r="AV798" s="24">
        <v>44.343065693430702</v>
      </c>
      <c r="AX798" s="24">
        <v>0.547445255474453</v>
      </c>
      <c r="BB798" s="24">
        <v>4.1970802919708001</v>
      </c>
      <c r="BH798" s="24">
        <v>3.4671532846715301</v>
      </c>
      <c r="BN798" s="24">
        <v>0.18248175182481802</v>
      </c>
      <c r="BO798" s="24">
        <v>0.18248175182481802</v>
      </c>
      <c r="BP798" s="24">
        <v>0.72992700729926996</v>
      </c>
    </row>
    <row r="799" spans="1:68" x14ac:dyDescent="0.2">
      <c r="A799" s="24" t="s">
        <v>962</v>
      </c>
      <c r="B799" s="24">
        <v>-18.75</v>
      </c>
      <c r="C799" s="24">
        <v>66.760000000000005</v>
      </c>
      <c r="D799" s="24" t="s">
        <v>165</v>
      </c>
      <c r="E799" s="24">
        <f t="shared" si="12"/>
        <v>99.999999999999986</v>
      </c>
      <c r="H799" s="24">
        <v>0.89197224975223011</v>
      </c>
      <c r="M799" s="24">
        <v>9.9108027750247796E-2</v>
      </c>
      <c r="P799" s="24">
        <v>0.49554013875123903</v>
      </c>
      <c r="X799" s="24">
        <v>20.118929633300301</v>
      </c>
      <c r="AA799" s="24">
        <v>31.516352824578796</v>
      </c>
      <c r="AK799" s="24">
        <v>3.6669970267591703</v>
      </c>
      <c r="AL799" s="24">
        <v>9.2170465807730402</v>
      </c>
      <c r="AV799" s="24">
        <v>26.362735381565898</v>
      </c>
      <c r="AX799" s="24">
        <v>0.79286422200198203</v>
      </c>
      <c r="BB799" s="24">
        <v>2.7750247770069398</v>
      </c>
      <c r="BH799" s="24">
        <v>1.5857284440039598</v>
      </c>
      <c r="BN799" s="24">
        <v>1.2884043607532201</v>
      </c>
      <c r="BO799" s="24">
        <v>0.39643211100099102</v>
      </c>
      <c r="BP799" s="24">
        <v>0.79286422200198203</v>
      </c>
    </row>
    <row r="800" spans="1:68" x14ac:dyDescent="0.2">
      <c r="A800" s="24" t="s">
        <v>963</v>
      </c>
      <c r="B800" s="24">
        <v>-17.07</v>
      </c>
      <c r="C800" s="24">
        <v>67.58</v>
      </c>
      <c r="D800" s="24" t="s">
        <v>165</v>
      </c>
      <c r="E800" s="24">
        <f t="shared" si="12"/>
        <v>99.999999999999972</v>
      </c>
      <c r="H800" s="24">
        <v>0.297176820208024</v>
      </c>
      <c r="M800" s="24">
        <v>1.7830609212481399</v>
      </c>
      <c r="X800" s="24">
        <v>10.6983655274889</v>
      </c>
      <c r="AA800" s="24">
        <v>26.597325408618097</v>
      </c>
      <c r="AK800" s="24">
        <v>1.48588410104012</v>
      </c>
      <c r="AL800" s="24">
        <v>2.6745913818722102</v>
      </c>
      <c r="AV800" s="24">
        <v>55.274888558692396</v>
      </c>
      <c r="AX800" s="24">
        <v>0.148588410104012</v>
      </c>
      <c r="BB800" s="24">
        <v>1.04011887072808</v>
      </c>
    </row>
    <row r="801" spans="1:79" x14ac:dyDescent="0.2">
      <c r="A801" s="24" t="s">
        <v>964</v>
      </c>
      <c r="B801" s="24">
        <v>-18.47</v>
      </c>
      <c r="C801" s="24">
        <v>71.19</v>
      </c>
      <c r="D801" s="24" t="s">
        <v>165</v>
      </c>
      <c r="E801" s="24">
        <f t="shared" si="12"/>
        <v>100.00000000000001</v>
      </c>
      <c r="H801" s="24">
        <v>0.32679738562091498</v>
      </c>
      <c r="M801" s="24">
        <v>8.8235294117647101</v>
      </c>
      <c r="X801" s="24">
        <v>12.745098039215701</v>
      </c>
      <c r="AA801" s="24">
        <v>69.607843137254889</v>
      </c>
      <c r="AK801" s="24">
        <v>2.2875816993463998</v>
      </c>
      <c r="AL801" s="24">
        <v>0.65359477124182996</v>
      </c>
      <c r="AV801" s="24">
        <v>0.65359477124182996</v>
      </c>
      <c r="AX801" s="24">
        <v>4.9019607843137303</v>
      </c>
    </row>
    <row r="802" spans="1:79" x14ac:dyDescent="0.2">
      <c r="A802" s="24" t="s">
        <v>965</v>
      </c>
      <c r="B802" s="24">
        <v>-27.86</v>
      </c>
      <c r="C802" s="24">
        <v>68.099999999999994</v>
      </c>
      <c r="D802" s="24" t="s">
        <v>165</v>
      </c>
      <c r="E802" s="24">
        <f t="shared" si="12"/>
        <v>99.999999999999986</v>
      </c>
      <c r="M802" s="24">
        <v>6.5420560747663599</v>
      </c>
      <c r="P802" s="24">
        <v>0.93457943925233589</v>
      </c>
      <c r="X802" s="24">
        <v>40.186915887850503</v>
      </c>
      <c r="AA802" s="24">
        <v>8.4112149532710312</v>
      </c>
      <c r="AL802" s="24">
        <v>0.93457943925233589</v>
      </c>
      <c r="AV802" s="24">
        <v>7.4766355140186906</v>
      </c>
      <c r="AX802" s="24">
        <v>34.5794392523364</v>
      </c>
      <c r="BB802" s="24">
        <v>0.93457943925233589</v>
      </c>
    </row>
    <row r="803" spans="1:79" x14ac:dyDescent="0.2">
      <c r="A803" s="24" t="s">
        <v>966</v>
      </c>
      <c r="B803" s="24">
        <v>-6.2</v>
      </c>
      <c r="C803" s="24">
        <v>51.63</v>
      </c>
      <c r="D803" s="24" t="s">
        <v>165</v>
      </c>
      <c r="E803" s="24">
        <f t="shared" si="12"/>
        <v>100.00000000000009</v>
      </c>
      <c r="G803" s="24">
        <v>0.22831050228310498</v>
      </c>
      <c r="H803" s="24">
        <v>5.4794520547945194</v>
      </c>
      <c r="V803" s="24">
        <v>0.22831050228310498</v>
      </c>
      <c r="AA803" s="24">
        <v>11.6438356164384</v>
      </c>
      <c r="AH803" s="24">
        <v>4.3378995433790006</v>
      </c>
      <c r="AJ803" s="24">
        <v>0.22831050228310498</v>
      </c>
      <c r="AK803" s="24">
        <v>3.8812785388127899</v>
      </c>
      <c r="AL803" s="24">
        <v>23.0593607305936</v>
      </c>
      <c r="AM803" s="24">
        <v>0.22831050228310498</v>
      </c>
      <c r="AN803" s="24">
        <v>0.22831050228310498</v>
      </c>
      <c r="AO803" s="24">
        <v>0.45662100456620996</v>
      </c>
      <c r="AP803" s="24">
        <v>0.45662100456620996</v>
      </c>
      <c r="AQ803" s="24">
        <v>0.68493150684931492</v>
      </c>
      <c r="AT803" s="24">
        <v>5.93607305936073</v>
      </c>
      <c r="AV803" s="24">
        <v>1.3698630136986298</v>
      </c>
      <c r="AW803" s="24">
        <v>1.5981735159817401</v>
      </c>
      <c r="AX803" s="24">
        <v>0.45662100456620996</v>
      </c>
      <c r="BB803" s="24">
        <v>8.9041095890411004</v>
      </c>
      <c r="BC803" s="24">
        <v>2.5114155251141601</v>
      </c>
      <c r="BE803" s="24">
        <v>1.8264840182648399</v>
      </c>
      <c r="BG803" s="24">
        <v>0.22831050228310498</v>
      </c>
      <c r="BH803" s="24">
        <v>6.6210045662100496</v>
      </c>
      <c r="BI803" s="24">
        <v>0.68493150684931492</v>
      </c>
      <c r="BJ803" s="24">
        <v>1.5981735159817401</v>
      </c>
      <c r="BL803" s="24">
        <v>1.1415525114155298</v>
      </c>
      <c r="BN803" s="24">
        <v>0.22831050228310498</v>
      </c>
      <c r="BO803" s="24">
        <v>6.1643835616438398</v>
      </c>
      <c r="BP803" s="24">
        <v>8.9041095890411004</v>
      </c>
      <c r="BT803" s="24">
        <v>0.45662100456620996</v>
      </c>
      <c r="CA803" s="24">
        <v>0.22831050228310498</v>
      </c>
    </row>
    <row r="804" spans="1:79" x14ac:dyDescent="0.2">
      <c r="A804" s="24" t="s">
        <v>967</v>
      </c>
      <c r="B804" s="24">
        <v>-6.5</v>
      </c>
      <c r="C804" s="24">
        <v>51.35</v>
      </c>
      <c r="D804" s="24" t="s">
        <v>165</v>
      </c>
      <c r="E804" s="24">
        <f t="shared" si="12"/>
        <v>99.999999999999986</v>
      </c>
      <c r="G804" s="24">
        <v>0.18587360594795499</v>
      </c>
      <c r="H804" s="24">
        <v>6.1338289962825296</v>
      </c>
      <c r="K804" s="24">
        <v>0.18587360594795499</v>
      </c>
      <c r="M804" s="24">
        <v>0.18587360594795499</v>
      </c>
      <c r="N804" s="24">
        <v>0.18587360594795499</v>
      </c>
      <c r="V804" s="24">
        <v>0.18587360594795499</v>
      </c>
      <c r="AA804" s="24">
        <v>14.126394052044599</v>
      </c>
      <c r="AH804" s="24">
        <v>5.5762081784386606</v>
      </c>
      <c r="AJ804" s="24">
        <v>0.18587360594795499</v>
      </c>
      <c r="AK804" s="24">
        <v>5.5762081784386606</v>
      </c>
      <c r="AL804" s="24">
        <v>19.888475836431201</v>
      </c>
      <c r="AM804" s="24">
        <v>0.18587360594795499</v>
      </c>
      <c r="AN804" s="24">
        <v>0.18587360594795499</v>
      </c>
      <c r="AO804" s="24">
        <v>0.37174721189591098</v>
      </c>
      <c r="AP804" s="24">
        <v>0.37174721189591098</v>
      </c>
      <c r="AQ804" s="24">
        <v>0.74349442379182107</v>
      </c>
      <c r="AT804" s="24">
        <v>6.6914498141263907</v>
      </c>
      <c r="AV804" s="24">
        <v>1.1152416356877299</v>
      </c>
      <c r="AW804" s="24">
        <v>0.74349442379182107</v>
      </c>
      <c r="AX804" s="24">
        <v>0.18587360594795499</v>
      </c>
      <c r="BB804" s="24">
        <v>6.87732342007435</v>
      </c>
      <c r="BC804" s="24">
        <v>2.6022304832713798</v>
      </c>
      <c r="BE804" s="24">
        <v>1.1152416356877299</v>
      </c>
      <c r="BF804" s="24">
        <v>0.18587360594795499</v>
      </c>
      <c r="BH804" s="24">
        <v>6.5055762081784394</v>
      </c>
      <c r="BI804" s="24">
        <v>0.37174721189591098</v>
      </c>
      <c r="BJ804" s="24">
        <v>2.6022304832713798</v>
      </c>
      <c r="BL804" s="24">
        <v>0.92936802973977706</v>
      </c>
      <c r="BN804" s="24">
        <v>0.18587360594795499</v>
      </c>
      <c r="BO804" s="24">
        <v>5.7620817843866199</v>
      </c>
      <c r="BP804" s="24">
        <v>9.2936802973977706</v>
      </c>
      <c r="BT804" s="24">
        <v>0.37174721189591098</v>
      </c>
      <c r="CA804" s="24">
        <v>0.18587360594795499</v>
      </c>
    </row>
    <row r="805" spans="1:79" x14ac:dyDescent="0.2">
      <c r="A805" s="24" t="s">
        <v>968</v>
      </c>
      <c r="B805" s="24">
        <v>-6.15</v>
      </c>
      <c r="C805" s="24">
        <v>51.03</v>
      </c>
      <c r="D805" s="24" t="s">
        <v>165</v>
      </c>
      <c r="E805" s="24">
        <f t="shared" si="12"/>
        <v>99.999999999999915</v>
      </c>
      <c r="G805" s="24">
        <v>0.74211502782931393</v>
      </c>
      <c r="H805" s="24">
        <v>6.3079777365491703</v>
      </c>
      <c r="V805" s="24">
        <v>0.37105751391465697</v>
      </c>
      <c r="AA805" s="24">
        <v>18.552875695732801</v>
      </c>
      <c r="AH805" s="24">
        <v>3.3395176252319096</v>
      </c>
      <c r="AJ805" s="24">
        <v>0.18552875695732801</v>
      </c>
      <c r="AK805" s="24">
        <v>5.7513914656771803</v>
      </c>
      <c r="AL805" s="24">
        <v>19.851576994434101</v>
      </c>
      <c r="AM805" s="24">
        <v>0.37105751391465697</v>
      </c>
      <c r="AN805" s="24">
        <v>0.18552875695732801</v>
      </c>
      <c r="AO805" s="24">
        <v>0.55658627087198498</v>
      </c>
      <c r="AP805" s="24">
        <v>0.927643784786642</v>
      </c>
      <c r="AQ805" s="24">
        <v>2.0408163265306101</v>
      </c>
      <c r="AT805" s="24">
        <v>6.12244897959184</v>
      </c>
      <c r="AV805" s="24">
        <v>0.74211502782931393</v>
      </c>
      <c r="AW805" s="24">
        <v>0.927643784786642</v>
      </c>
      <c r="AX805" s="24">
        <v>0.37105751391465697</v>
      </c>
      <c r="BB805" s="24">
        <v>6.3079777365491703</v>
      </c>
      <c r="BC805" s="24">
        <v>1.8552875695732802</v>
      </c>
      <c r="BE805" s="24">
        <v>1.6697588126159602</v>
      </c>
      <c r="BF805" s="24">
        <v>0.18552875695732801</v>
      </c>
      <c r="BG805" s="24">
        <v>0.18552875695732801</v>
      </c>
      <c r="BH805" s="24">
        <v>5.0092764378478698</v>
      </c>
      <c r="BI805" s="24">
        <v>0.37105751391465697</v>
      </c>
      <c r="BJ805" s="24">
        <v>2.2263450834879399</v>
      </c>
      <c r="BL805" s="24">
        <v>0.74211502782931393</v>
      </c>
      <c r="BN805" s="24">
        <v>0.18552875695732801</v>
      </c>
      <c r="BO805" s="24">
        <v>6.4935064935064899</v>
      </c>
      <c r="BP805" s="24">
        <v>6.6790352504638193</v>
      </c>
      <c r="BT805" s="24">
        <v>0.37105751391465697</v>
      </c>
      <c r="CA805" s="24">
        <v>0.37105751391465697</v>
      </c>
    </row>
    <row r="806" spans="1:79" x14ac:dyDescent="0.2">
      <c r="A806" s="24" t="s">
        <v>969</v>
      </c>
      <c r="B806" s="24">
        <v>-5.9</v>
      </c>
      <c r="C806" s="24">
        <v>51.23</v>
      </c>
      <c r="D806" s="24" t="s">
        <v>165</v>
      </c>
      <c r="E806" s="24">
        <f t="shared" si="12"/>
        <v>100.00000000000004</v>
      </c>
      <c r="G806" s="24">
        <v>0.49504950495049493</v>
      </c>
      <c r="H806" s="24">
        <v>2.9702970297029703</v>
      </c>
      <c r="V806" s="24">
        <v>0.24752475247524802</v>
      </c>
      <c r="AA806" s="24">
        <v>15.594059405940602</v>
      </c>
      <c r="AH806" s="24">
        <v>2.7227722772277199</v>
      </c>
      <c r="AJ806" s="24">
        <v>0.24752475247524802</v>
      </c>
      <c r="AK806" s="24">
        <v>5.1980198019802</v>
      </c>
      <c r="AL806" s="24">
        <v>28.465346534653499</v>
      </c>
      <c r="AM806" s="24">
        <v>0.49504950495049493</v>
      </c>
      <c r="AO806" s="24">
        <v>0.24752475247524802</v>
      </c>
      <c r="AP806" s="24">
        <v>0.49504950495049493</v>
      </c>
      <c r="AQ806" s="24">
        <v>1.48514851485149</v>
      </c>
      <c r="AT806" s="24">
        <v>6.1881188118811901</v>
      </c>
      <c r="AV806" s="24">
        <v>0.99009900990098987</v>
      </c>
      <c r="AW806" s="24">
        <v>1.7326732673267302</v>
      </c>
      <c r="AX806" s="24">
        <v>0.24752475247524802</v>
      </c>
      <c r="BB806" s="24">
        <v>9.9009900990098991</v>
      </c>
      <c r="BC806" s="24">
        <v>2.2277227722772297</v>
      </c>
      <c r="BE806" s="24">
        <v>1.48514851485149</v>
      </c>
      <c r="BG806" s="24">
        <v>0.24752475247524802</v>
      </c>
      <c r="BH806" s="24">
        <v>4.4554455445544594</v>
      </c>
      <c r="BI806" s="24">
        <v>0.24752475247524802</v>
      </c>
      <c r="BJ806" s="24">
        <v>1.48514851485149</v>
      </c>
      <c r="BL806" s="24">
        <v>0.74257425742574301</v>
      </c>
      <c r="BN806" s="24">
        <v>0.24752475247524802</v>
      </c>
      <c r="BO806" s="24">
        <v>5.1980198019802</v>
      </c>
      <c r="BP806" s="24">
        <v>3.9603960396039595</v>
      </c>
      <c r="BT806" s="24">
        <v>0.99009900990098987</v>
      </c>
      <c r="CA806" s="24">
        <v>0.99009900990098987</v>
      </c>
    </row>
    <row r="807" spans="1:79" x14ac:dyDescent="0.2">
      <c r="A807" s="24" t="s">
        <v>970</v>
      </c>
      <c r="B807" s="24">
        <v>-6.06</v>
      </c>
      <c r="C807" s="24">
        <v>51.28</v>
      </c>
      <c r="D807" s="24" t="s">
        <v>165</v>
      </c>
      <c r="E807" s="24">
        <f t="shared" si="12"/>
        <v>100.00000000000001</v>
      </c>
      <c r="G807" s="24">
        <v>0.207900207900208</v>
      </c>
      <c r="H807" s="24">
        <v>5.6133056133056103</v>
      </c>
      <c r="K807" s="24">
        <v>0.207900207900208</v>
      </c>
      <c r="M807" s="24">
        <v>0.207900207900208</v>
      </c>
      <c r="V807" s="24">
        <v>0.41580041580041599</v>
      </c>
      <c r="AA807" s="24">
        <v>16.424116424116399</v>
      </c>
      <c r="AH807" s="24">
        <v>2.9106029106029103</v>
      </c>
      <c r="AJ807" s="24">
        <v>0.207900207900208</v>
      </c>
      <c r="AK807" s="24">
        <v>6.2370062370062396</v>
      </c>
      <c r="AL807" s="24">
        <v>24.324324324324301</v>
      </c>
      <c r="AM807" s="24">
        <v>0.41580041580041599</v>
      </c>
      <c r="AN807" s="24">
        <v>0.207900207900208</v>
      </c>
      <c r="AO807" s="24">
        <v>0.41580041580041599</v>
      </c>
      <c r="AP807" s="24">
        <v>1.2474012474012501</v>
      </c>
      <c r="AQ807" s="24">
        <v>1.8711018711018699</v>
      </c>
      <c r="AT807" s="24">
        <v>6.0291060291060301</v>
      </c>
      <c r="AV807" s="24">
        <v>0.83160083160083198</v>
      </c>
      <c r="AW807" s="24">
        <v>0.83160083160083198</v>
      </c>
      <c r="AX807" s="24">
        <v>0.207900207900208</v>
      </c>
      <c r="BB807" s="24">
        <v>6.86070686070686</v>
      </c>
      <c r="BC807" s="24">
        <v>2.07900207900208</v>
      </c>
      <c r="BE807" s="24">
        <v>1.45530145530146</v>
      </c>
      <c r="BF807" s="24">
        <v>0.207900207900208</v>
      </c>
      <c r="BG807" s="24">
        <v>0.207900207900208</v>
      </c>
      <c r="BH807" s="24">
        <v>3.9501039501039501</v>
      </c>
      <c r="BI807" s="24">
        <v>0.41580041580041599</v>
      </c>
      <c r="BJ807" s="24">
        <v>2.2869022869022899</v>
      </c>
      <c r="BL807" s="24">
        <v>0.83160083160083198</v>
      </c>
      <c r="BN807" s="24">
        <v>0.207900207900208</v>
      </c>
      <c r="BO807" s="24">
        <v>6.2370062370062396</v>
      </c>
      <c r="BP807" s="24">
        <v>5.6133056133056103</v>
      </c>
      <c r="BT807" s="24">
        <v>0.41580041580041599</v>
      </c>
      <c r="CA807" s="24">
        <v>0.41580041580041599</v>
      </c>
    </row>
    <row r="808" spans="1:79" x14ac:dyDescent="0.2">
      <c r="A808" s="24" t="s">
        <v>971</v>
      </c>
      <c r="B808" s="24">
        <v>-5.83</v>
      </c>
      <c r="C808" s="24">
        <v>51.08</v>
      </c>
      <c r="D808" s="24" t="s">
        <v>165</v>
      </c>
      <c r="E808" s="24">
        <f t="shared" si="12"/>
        <v>99.999999999999972</v>
      </c>
      <c r="G808" s="24">
        <v>0.24330900243309</v>
      </c>
      <c r="H808" s="24">
        <v>3.4063260340632602</v>
      </c>
      <c r="V808" s="24">
        <v>0.48661800486618001</v>
      </c>
      <c r="AA808" s="24">
        <v>9.7323600973235997</v>
      </c>
      <c r="AH808" s="24">
        <v>4.8661800486617999</v>
      </c>
      <c r="AJ808" s="24">
        <v>0.24330900243309</v>
      </c>
      <c r="AK808" s="24">
        <v>4.6228710462287097</v>
      </c>
      <c r="AL808" s="24">
        <v>21.167883211678799</v>
      </c>
      <c r="AM808" s="24">
        <v>0.24330900243309</v>
      </c>
      <c r="AO808" s="24">
        <v>0.24330900243309</v>
      </c>
      <c r="AP808" s="24">
        <v>0.48661800486618001</v>
      </c>
      <c r="AQ808" s="24">
        <v>0.48661800486618001</v>
      </c>
      <c r="AT808" s="24">
        <v>4.6228710462287097</v>
      </c>
      <c r="AV808" s="24">
        <v>0.72992700729926996</v>
      </c>
      <c r="AW808" s="24">
        <v>1.4598540145985399</v>
      </c>
      <c r="AX808" s="24">
        <v>0.24330900243309</v>
      </c>
      <c r="BB808" s="24">
        <v>12.408759124087599</v>
      </c>
      <c r="BC808" s="24">
        <v>3.8929440389294401</v>
      </c>
      <c r="BE808" s="24">
        <v>1.7031630170316301</v>
      </c>
      <c r="BF808" s="24">
        <v>0.24330900243309</v>
      </c>
      <c r="BG808" s="24">
        <v>0.48661800486618001</v>
      </c>
      <c r="BH808" s="24">
        <v>4.6228710462287097</v>
      </c>
      <c r="BI808" s="24">
        <v>0.48661800486618001</v>
      </c>
      <c r="BJ808" s="24">
        <v>1.7031630170316301</v>
      </c>
      <c r="BL808" s="24">
        <v>0.72992700729926996</v>
      </c>
      <c r="BN808" s="24">
        <v>0.24330900243309</v>
      </c>
      <c r="BO808" s="24">
        <v>8.0291970802919703</v>
      </c>
      <c r="BP808" s="24">
        <v>10.462287104622899</v>
      </c>
      <c r="BT808" s="24">
        <v>1.21654501216545</v>
      </c>
      <c r="CA808" s="24">
        <v>0.48661800486618001</v>
      </c>
    </row>
    <row r="809" spans="1:79" x14ac:dyDescent="0.2">
      <c r="A809" s="24" t="s">
        <v>972</v>
      </c>
      <c r="B809" s="24">
        <v>-4.46</v>
      </c>
      <c r="C809" s="24">
        <v>52.73</v>
      </c>
      <c r="D809" s="24" t="s">
        <v>165</v>
      </c>
      <c r="E809" s="24">
        <f t="shared" si="12"/>
        <v>100.00000000000003</v>
      </c>
      <c r="G809" s="24">
        <v>0.26178010471204199</v>
      </c>
      <c r="H809" s="24">
        <v>1.8324607329842901</v>
      </c>
      <c r="P809" s="24">
        <v>0.26178010471204199</v>
      </c>
      <c r="V809" s="24">
        <v>13.350785340314101</v>
      </c>
      <c r="AA809" s="24">
        <v>5.4973821989528799</v>
      </c>
      <c r="AH809" s="24">
        <v>13.089005235602098</v>
      </c>
      <c r="AJ809" s="24">
        <v>0.52356020942408399</v>
      </c>
      <c r="AK809" s="24">
        <v>3.6649214659685905</v>
      </c>
      <c r="AL809" s="24">
        <v>6.2827225130890101</v>
      </c>
      <c r="AM809" s="24">
        <v>0.78534031413612593</v>
      </c>
      <c r="AN809" s="24">
        <v>2.0942408376963302</v>
      </c>
      <c r="AO809" s="24">
        <v>0.26178010471204199</v>
      </c>
      <c r="AP809" s="24">
        <v>0.52356020942408399</v>
      </c>
      <c r="AQ809" s="24">
        <v>0.78534031413612593</v>
      </c>
      <c r="AS809" s="24">
        <v>0.26178010471204199</v>
      </c>
      <c r="AT809" s="24">
        <v>7.0680628272251296</v>
      </c>
      <c r="AV809" s="24">
        <v>0.26178010471204199</v>
      </c>
      <c r="AW809" s="24">
        <v>1.5706806282722501</v>
      </c>
      <c r="AX809" s="24">
        <v>1.30890052356021</v>
      </c>
      <c r="BB809" s="24">
        <v>13.612565445026201</v>
      </c>
      <c r="BC809" s="24">
        <v>6.8062827225130906</v>
      </c>
      <c r="BE809" s="24">
        <v>2.3560209424083802</v>
      </c>
      <c r="BG809" s="24">
        <v>0.52356020942408399</v>
      </c>
      <c r="BH809" s="24">
        <v>2.0942408376963302</v>
      </c>
      <c r="BI809" s="24">
        <v>0.26178010471204199</v>
      </c>
      <c r="BJ809" s="24">
        <v>1.04712041884817</v>
      </c>
      <c r="BL809" s="24">
        <v>1.8324607329842901</v>
      </c>
      <c r="BM809" s="24">
        <v>0.52356020942408399</v>
      </c>
      <c r="BN809" s="24">
        <v>0.52356020942408399</v>
      </c>
      <c r="BO809" s="24">
        <v>7.0680628272251296</v>
      </c>
      <c r="BP809" s="24">
        <v>3.1413612565445002</v>
      </c>
      <c r="BT809" s="24">
        <v>0.52356020942408399</v>
      </c>
    </row>
    <row r="810" spans="1:79" x14ac:dyDescent="0.2">
      <c r="A810" s="24" t="s">
        <v>973</v>
      </c>
      <c r="B810" s="24">
        <v>-127.64</v>
      </c>
      <c r="C810" s="24">
        <v>70.81</v>
      </c>
      <c r="D810" s="24" t="s">
        <v>165</v>
      </c>
      <c r="E810" s="24">
        <f t="shared" si="12"/>
        <v>100</v>
      </c>
      <c r="AA810" s="24">
        <v>64.705882352941202</v>
      </c>
      <c r="AK810" s="24">
        <v>0.98039215686274495</v>
      </c>
      <c r="AV810" s="24">
        <v>12.745098039215701</v>
      </c>
      <c r="AX810" s="24">
        <v>5.8823529411764701</v>
      </c>
      <c r="BB810" s="24">
        <v>13.7254901960784</v>
      </c>
      <c r="BQ810" s="24">
        <v>1.9607843137254899</v>
      </c>
    </row>
    <row r="811" spans="1:79" x14ac:dyDescent="0.2">
      <c r="A811" s="24" t="s">
        <v>974</v>
      </c>
      <c r="B811" s="24">
        <v>-133.81</v>
      </c>
      <c r="C811" s="24">
        <v>71.45</v>
      </c>
      <c r="D811" s="24" t="s">
        <v>165</v>
      </c>
      <c r="E811" s="24">
        <f t="shared" si="12"/>
        <v>99.999999999999943</v>
      </c>
      <c r="AA811" s="24">
        <v>59.803921568627402</v>
      </c>
      <c r="AK811" s="24">
        <v>3.9215686274509798</v>
      </c>
      <c r="AL811" s="24">
        <v>0.98039215686274495</v>
      </c>
      <c r="AV811" s="24">
        <v>7.8431372549019596</v>
      </c>
      <c r="AX811" s="24">
        <v>2.9411764705882399</v>
      </c>
      <c r="BB811" s="24">
        <v>24.509803921568597</v>
      </c>
    </row>
    <row r="812" spans="1:79" x14ac:dyDescent="0.2">
      <c r="A812" s="24" t="s">
        <v>975</v>
      </c>
      <c r="B812" s="24">
        <v>-133.52000000000001</v>
      </c>
      <c r="C812" s="24">
        <v>71.150000000000006</v>
      </c>
      <c r="D812" s="24" t="s">
        <v>165</v>
      </c>
      <c r="E812" s="24">
        <f t="shared" si="12"/>
        <v>99.999999999999943</v>
      </c>
      <c r="M812" s="24">
        <v>0.952380952380952</v>
      </c>
      <c r="AA812" s="24">
        <v>30.476190476190499</v>
      </c>
      <c r="AK812" s="24">
        <v>1.9047619047619002</v>
      </c>
      <c r="AL812" s="24">
        <v>1.9047619047619002</v>
      </c>
      <c r="AT812" s="24">
        <v>0.952380952380952</v>
      </c>
      <c r="AV812" s="24">
        <v>0.952380952380952</v>
      </c>
      <c r="AX812" s="24">
        <v>11.428571428571399</v>
      </c>
      <c r="BB812" s="24">
        <v>49.523809523809504</v>
      </c>
      <c r="BQ812" s="24">
        <v>1.9047619047619002</v>
      </c>
    </row>
    <row r="813" spans="1:79" x14ac:dyDescent="0.2">
      <c r="A813" s="24" t="s">
        <v>976</v>
      </c>
      <c r="B813" s="24">
        <v>-133.52000000000001</v>
      </c>
      <c r="C813" s="24">
        <v>70.150000000000006</v>
      </c>
      <c r="D813" s="24" t="s">
        <v>165</v>
      </c>
      <c r="E813" s="24">
        <f t="shared" si="12"/>
        <v>100</v>
      </c>
      <c r="AA813" s="24">
        <v>49.514563106796103</v>
      </c>
      <c r="AK813" s="24">
        <v>3.8834951456310698</v>
      </c>
      <c r="AT813" s="24">
        <v>0.97087378640776689</v>
      </c>
      <c r="AV813" s="24">
        <v>2.9126213592233001</v>
      </c>
      <c r="AX813" s="24">
        <v>15.533980582524299</v>
      </c>
      <c r="BB813" s="24">
        <v>26.213592233009699</v>
      </c>
      <c r="BQ813" s="24">
        <v>0.97087378640776689</v>
      </c>
    </row>
    <row r="814" spans="1:79" x14ac:dyDescent="0.2">
      <c r="A814" s="24" t="s">
        <v>977</v>
      </c>
      <c r="B814" s="24">
        <v>-133.63</v>
      </c>
      <c r="C814" s="24">
        <v>70.84</v>
      </c>
      <c r="D814" s="24" t="s">
        <v>165</v>
      </c>
      <c r="E814" s="24">
        <f t="shared" si="12"/>
        <v>99.999999999999929</v>
      </c>
      <c r="AA814" s="24">
        <v>44.1860465116279</v>
      </c>
      <c r="AK814" s="24">
        <v>5.4263565891472902</v>
      </c>
      <c r="AV814" s="24">
        <v>7.7519379844961191</v>
      </c>
      <c r="AX814" s="24">
        <v>4.6511627906976702</v>
      </c>
      <c r="AY814" s="24">
        <v>0.775193798449612</v>
      </c>
      <c r="BB814" s="24">
        <v>34.1085271317829</v>
      </c>
      <c r="BH814" s="24">
        <v>0.775193798449612</v>
      </c>
      <c r="BQ814" s="24">
        <v>2.32558139534884</v>
      </c>
    </row>
    <row r="815" spans="1:79" x14ac:dyDescent="0.2">
      <c r="A815" s="24" t="s">
        <v>978</v>
      </c>
      <c r="B815" s="24">
        <v>-128.52000000000001</v>
      </c>
      <c r="C815" s="24">
        <v>71.27</v>
      </c>
      <c r="D815" s="24" t="s">
        <v>165</v>
      </c>
      <c r="E815" s="24">
        <f t="shared" si="12"/>
        <v>100.00000000000004</v>
      </c>
      <c r="AA815" s="24">
        <v>42.063492063492099</v>
      </c>
      <c r="AK815" s="24">
        <v>3.17460317460317</v>
      </c>
      <c r="AL815" s="24">
        <v>1.5873015873015901</v>
      </c>
      <c r="AT815" s="24">
        <v>1.5873015873015901</v>
      </c>
      <c r="AV815" s="24">
        <v>1.5873015873015901</v>
      </c>
      <c r="AX815" s="24">
        <v>11.1111111111111</v>
      </c>
      <c r="BB815" s="24">
        <v>38.095238095238102</v>
      </c>
      <c r="BQ815" s="24">
        <v>0.79365079365079405</v>
      </c>
    </row>
    <row r="816" spans="1:79" x14ac:dyDescent="0.2">
      <c r="A816" s="24" t="s">
        <v>979</v>
      </c>
      <c r="B816" s="24">
        <v>-123.5</v>
      </c>
      <c r="C816" s="24">
        <v>70.650000000000006</v>
      </c>
      <c r="D816" s="24" t="s">
        <v>165</v>
      </c>
      <c r="E816" s="24">
        <f t="shared" si="12"/>
        <v>100</v>
      </c>
      <c r="AA816" s="24">
        <v>47.580645161290299</v>
      </c>
      <c r="AK816" s="24">
        <v>5.6451612903225801</v>
      </c>
      <c r="AT816" s="24">
        <v>0.80645161290322598</v>
      </c>
      <c r="AV816" s="24">
        <v>40.322580645161295</v>
      </c>
      <c r="BB816" s="24">
        <v>4.8387096774193603</v>
      </c>
      <c r="BQ816" s="24">
        <v>0.80645161290322598</v>
      </c>
    </row>
    <row r="817" spans="1:69" x14ac:dyDescent="0.2">
      <c r="A817" s="24" t="s">
        <v>980</v>
      </c>
      <c r="B817" s="24">
        <v>-139.30000000000001</v>
      </c>
      <c r="C817" s="24">
        <v>70.400000000000006</v>
      </c>
      <c r="D817" s="24" t="s">
        <v>165</v>
      </c>
      <c r="E817" s="24">
        <f t="shared" si="12"/>
        <v>99.999999999999972</v>
      </c>
      <c r="AA817" s="24">
        <v>74.766355140186903</v>
      </c>
      <c r="AK817" s="24">
        <v>6.5420560747663599</v>
      </c>
      <c r="AT817" s="24">
        <v>0.93457943925233589</v>
      </c>
      <c r="AV817" s="24">
        <v>1.86915887850467</v>
      </c>
      <c r="AX817" s="24">
        <v>5.6074766355140202</v>
      </c>
      <c r="BB817" s="24">
        <v>9.3457943925233593</v>
      </c>
      <c r="BQ817" s="24">
        <v>0.93457943925233589</v>
      </c>
    </row>
    <row r="818" spans="1:69" x14ac:dyDescent="0.2">
      <c r="A818" s="24" t="s">
        <v>981</v>
      </c>
      <c r="B818" s="24">
        <v>-138.38</v>
      </c>
      <c r="C818" s="24">
        <v>69.92</v>
      </c>
      <c r="D818" s="24" t="s">
        <v>165</v>
      </c>
      <c r="E818" s="24">
        <f t="shared" si="12"/>
        <v>99.999999999999943</v>
      </c>
      <c r="AA818" s="24">
        <v>64.417177914110397</v>
      </c>
      <c r="AK818" s="24">
        <v>4.2944785276073603</v>
      </c>
      <c r="AT818" s="24">
        <v>0.61349693251533699</v>
      </c>
      <c r="AV818" s="24">
        <v>6.1349693251533699</v>
      </c>
      <c r="AX818" s="24">
        <v>7.9754601226993902</v>
      </c>
      <c r="BB818" s="24">
        <v>16.564417177914102</v>
      </c>
    </row>
    <row r="819" spans="1:69" x14ac:dyDescent="0.2">
      <c r="A819" s="24" t="s">
        <v>982</v>
      </c>
      <c r="B819" s="24">
        <v>-122.97</v>
      </c>
      <c r="C819" s="24">
        <v>70.58</v>
      </c>
      <c r="D819" s="24" t="s">
        <v>165</v>
      </c>
      <c r="E819" s="24">
        <f t="shared" si="12"/>
        <v>99.999999999999972</v>
      </c>
      <c r="M819" s="24">
        <v>0.86206896551724088</v>
      </c>
      <c r="AA819" s="24">
        <v>65.517241379310306</v>
      </c>
      <c r="AK819" s="24">
        <v>2.5862068965517198</v>
      </c>
      <c r="AV819" s="24">
        <v>28.448275862069</v>
      </c>
      <c r="BB819" s="24">
        <v>2.5862068965517198</v>
      </c>
    </row>
    <row r="820" spans="1:69" x14ac:dyDescent="0.2">
      <c r="A820" s="24" t="s">
        <v>983</v>
      </c>
      <c r="B820" s="24">
        <v>-4.3</v>
      </c>
      <c r="C820" s="24">
        <v>36.200000000000003</v>
      </c>
      <c r="D820" s="24" t="s">
        <v>165</v>
      </c>
      <c r="E820" s="24">
        <f t="shared" si="12"/>
        <v>100.00000000000009</v>
      </c>
      <c r="K820" s="24">
        <v>2.62172284644195</v>
      </c>
      <c r="N820" s="24">
        <v>1.1235955056179798</v>
      </c>
      <c r="P820" s="24">
        <v>1.1235955056179798</v>
      </c>
      <c r="Q820" s="24">
        <v>0.74906367041198496</v>
      </c>
      <c r="V820" s="24">
        <v>41.9475655430712</v>
      </c>
      <c r="AA820" s="24">
        <v>6.7415730337078603</v>
      </c>
      <c r="AL820" s="24">
        <v>2.2471910112359597</v>
      </c>
      <c r="AO820" s="24">
        <v>0.37453183520599298</v>
      </c>
      <c r="AQ820" s="24">
        <v>25.0936329588015</v>
      </c>
      <c r="AT820" s="24">
        <v>3.7453183520599196</v>
      </c>
      <c r="AV820" s="24">
        <v>0.74906367041198496</v>
      </c>
      <c r="AX820" s="24">
        <v>1.1235955056179798</v>
      </c>
      <c r="BB820" s="24">
        <v>8.2397003745318393</v>
      </c>
      <c r="BE820" s="24">
        <v>0.37453183520599298</v>
      </c>
      <c r="BF820" s="24">
        <v>2.62172284644195</v>
      </c>
      <c r="BH820" s="24">
        <v>0.74906367041198496</v>
      </c>
      <c r="BI820" s="24">
        <v>0.37453183520599298</v>
      </c>
    </row>
    <row r="821" spans="1:69" x14ac:dyDescent="0.2">
      <c r="A821" s="24" t="s">
        <v>984</v>
      </c>
      <c r="B821" s="24">
        <v>-3.06</v>
      </c>
      <c r="C821" s="24">
        <v>36.58</v>
      </c>
      <c r="D821" s="24" t="s">
        <v>165</v>
      </c>
      <c r="E821" s="24">
        <f t="shared" si="12"/>
        <v>99.999999999999972</v>
      </c>
      <c r="K821" s="24">
        <v>1.2121212121212099</v>
      </c>
      <c r="N821" s="24">
        <v>0.60606060606060597</v>
      </c>
      <c r="O821" s="24">
        <v>0.60606060606060597</v>
      </c>
      <c r="P821" s="24">
        <v>0.60606060606060597</v>
      </c>
      <c r="R821" s="24">
        <v>0.60606060606060597</v>
      </c>
      <c r="V821" s="24">
        <v>13.3333333333333</v>
      </c>
      <c r="X821" s="24">
        <v>1.8181818181818201</v>
      </c>
      <c r="AA821" s="24">
        <v>20.606060606060602</v>
      </c>
      <c r="AB821" s="24">
        <v>3.0303030303030303</v>
      </c>
      <c r="AG821" s="24">
        <v>0.60606060606060597</v>
      </c>
      <c r="AH821" s="24">
        <v>0.60606060606060597</v>
      </c>
      <c r="AL821" s="24">
        <v>4.8484848484848495</v>
      </c>
      <c r="AM821" s="24">
        <v>0.60606060606060597</v>
      </c>
      <c r="AO821" s="24">
        <v>1.2121212121212099</v>
      </c>
      <c r="AQ821" s="24">
        <v>28.484848484848499</v>
      </c>
      <c r="AR821" s="24">
        <v>0.60606060606060597</v>
      </c>
      <c r="AT821" s="24">
        <v>11.5151515151515</v>
      </c>
      <c r="BF821" s="24">
        <v>3.0303030303030303</v>
      </c>
      <c r="BH821" s="24">
        <v>0.60606060606060597</v>
      </c>
      <c r="BO821" s="24">
        <v>1.2121212121212099</v>
      </c>
      <c r="BP821" s="24">
        <v>4.2424242424242404</v>
      </c>
    </row>
    <row r="822" spans="1:69" x14ac:dyDescent="0.2">
      <c r="A822" s="24" t="s">
        <v>985</v>
      </c>
      <c r="B822" s="24">
        <v>-3</v>
      </c>
      <c r="C822" s="24">
        <v>36.484000000000002</v>
      </c>
      <c r="D822" s="24" t="s">
        <v>165</v>
      </c>
      <c r="E822" s="24">
        <f t="shared" si="12"/>
        <v>100.0000000000001</v>
      </c>
      <c r="K822" s="24">
        <v>13.227513227513199</v>
      </c>
      <c r="N822" s="24">
        <v>2.1164021164021198</v>
      </c>
      <c r="O822" s="24">
        <v>1.5873015873015901</v>
      </c>
      <c r="V822" s="24">
        <v>12.1693121693122</v>
      </c>
      <c r="X822" s="24">
        <v>2.1164021164021198</v>
      </c>
      <c r="AA822" s="24">
        <v>26.455026455026502</v>
      </c>
      <c r="AB822" s="24">
        <v>0.52910052910052907</v>
      </c>
      <c r="AC822" s="24">
        <v>0.52910052910052907</v>
      </c>
      <c r="AL822" s="24">
        <v>2.1164021164021198</v>
      </c>
      <c r="AO822" s="24">
        <v>0.52910052910052907</v>
      </c>
      <c r="AQ822" s="24">
        <v>32.2751322751323</v>
      </c>
      <c r="AT822" s="24">
        <v>2.1164021164021198</v>
      </c>
      <c r="AU822" s="24">
        <v>0.52910052910052907</v>
      </c>
      <c r="BF822" s="24">
        <v>2.64550264550265</v>
      </c>
      <c r="BO822" s="24">
        <v>0.52910052910052907</v>
      </c>
      <c r="BP822" s="24">
        <v>0.52910052910052907</v>
      </c>
    </row>
    <row r="823" spans="1:69" x14ac:dyDescent="0.2">
      <c r="A823" s="24" t="s">
        <v>986</v>
      </c>
      <c r="B823" s="24">
        <v>-2.9049999999999998</v>
      </c>
      <c r="C823" s="24">
        <v>36.290999999999997</v>
      </c>
      <c r="D823" s="24" t="s">
        <v>165</v>
      </c>
      <c r="E823" s="24">
        <f t="shared" si="12"/>
        <v>100</v>
      </c>
      <c r="K823" s="24">
        <v>12.4401913875598</v>
      </c>
      <c r="N823" s="24">
        <v>0.47846889952153104</v>
      </c>
      <c r="O823" s="24">
        <v>1.4354066985645901</v>
      </c>
      <c r="P823" s="24">
        <v>0.95693779904306209</v>
      </c>
      <c r="V823" s="24">
        <v>4.7846889952153102</v>
      </c>
      <c r="X823" s="24">
        <v>0.47846889952153104</v>
      </c>
      <c r="AA823" s="24">
        <v>30.622009569378001</v>
      </c>
      <c r="AB823" s="24">
        <v>0.47846889952153104</v>
      </c>
      <c r="AG823" s="24">
        <v>0.47846889952153104</v>
      </c>
      <c r="AL823" s="24">
        <v>3.3492822966507196</v>
      </c>
      <c r="AM823" s="24">
        <v>0.47846889952153104</v>
      </c>
      <c r="AN823" s="24">
        <v>0.95693779904306209</v>
      </c>
      <c r="AQ823" s="24">
        <v>40.191387559808604</v>
      </c>
      <c r="AR823" s="24">
        <v>0.47846889952153104</v>
      </c>
      <c r="AT823" s="24">
        <v>2.39234449760766</v>
      </c>
    </row>
    <row r="824" spans="1:69" x14ac:dyDescent="0.2">
      <c r="A824" s="24" t="s">
        <v>987</v>
      </c>
      <c r="B824" s="24">
        <v>-2.85</v>
      </c>
      <c r="C824" s="24">
        <v>36.084000000000003</v>
      </c>
      <c r="D824" s="24" t="s">
        <v>165</v>
      </c>
      <c r="E824" s="24">
        <f t="shared" si="12"/>
        <v>99.999999999999972</v>
      </c>
      <c r="G824" s="24">
        <v>0.42553191489361702</v>
      </c>
      <c r="K824" s="24">
        <v>4.2553191489361701</v>
      </c>
      <c r="N824" s="24">
        <v>0.85106382978723405</v>
      </c>
      <c r="O824" s="24">
        <v>0.42553191489361702</v>
      </c>
      <c r="V824" s="24">
        <v>19.5744680851064</v>
      </c>
      <c r="X824" s="24">
        <v>1.27659574468085</v>
      </c>
      <c r="AA824" s="24">
        <v>9.36170212765958</v>
      </c>
      <c r="AC824" s="24">
        <v>0.42553191489361702</v>
      </c>
      <c r="AG824" s="24">
        <v>1.7021276595744699</v>
      </c>
      <c r="AH824" s="24">
        <v>0.85106382978723405</v>
      </c>
      <c r="AL824" s="24">
        <v>3.4042553191489398</v>
      </c>
      <c r="AM824" s="24">
        <v>0.42553191489361702</v>
      </c>
      <c r="AO824" s="24">
        <v>0.42553191489361702</v>
      </c>
      <c r="AQ824" s="24">
        <v>53.6170212765957</v>
      </c>
      <c r="AT824" s="24">
        <v>2.5531914893617</v>
      </c>
      <c r="BF824" s="24">
        <v>0.42553191489361702</v>
      </c>
    </row>
    <row r="825" spans="1:69" x14ac:dyDescent="0.2">
      <c r="A825" s="24" t="s">
        <v>988</v>
      </c>
      <c r="B825" s="24">
        <v>-2.847</v>
      </c>
      <c r="C825" s="24">
        <v>36.188000000000002</v>
      </c>
      <c r="D825" s="24" t="s">
        <v>165</v>
      </c>
      <c r="E825" s="24">
        <f t="shared" si="12"/>
        <v>100.00000000000007</v>
      </c>
      <c r="K825" s="24">
        <v>11.203319502074701</v>
      </c>
      <c r="N825" s="24">
        <v>0.82987551867219911</v>
      </c>
      <c r="O825" s="24">
        <v>0.4149377593361</v>
      </c>
      <c r="V825" s="24">
        <v>5.8091286307053895</v>
      </c>
      <c r="X825" s="24">
        <v>0.4149377593361</v>
      </c>
      <c r="AA825" s="24">
        <v>30.705394190871402</v>
      </c>
      <c r="AB825" s="24">
        <v>1.2448132780083001</v>
      </c>
      <c r="AG825" s="24">
        <v>0.4149377593361</v>
      </c>
      <c r="AL825" s="24">
        <v>5.3941908713693003</v>
      </c>
      <c r="AM825" s="24">
        <v>1.6597510373444</v>
      </c>
      <c r="AO825" s="24">
        <v>0.4149377593361</v>
      </c>
      <c r="AQ825" s="24">
        <v>37.344398340249001</v>
      </c>
      <c r="AT825" s="24">
        <v>3.3195020746888</v>
      </c>
      <c r="BF825" s="24">
        <v>0.82987551867219911</v>
      </c>
    </row>
    <row r="826" spans="1:69" x14ac:dyDescent="0.2">
      <c r="A826" s="24" t="s">
        <v>989</v>
      </c>
      <c r="B826" s="24">
        <v>12.327999999999999</v>
      </c>
      <c r="C826" s="24">
        <v>36.832000000000001</v>
      </c>
      <c r="D826" s="24" t="s">
        <v>165</v>
      </c>
      <c r="E826" s="24">
        <f t="shared" si="12"/>
        <v>99.999999999999972</v>
      </c>
      <c r="G826" s="24">
        <v>0.98039215686274495</v>
      </c>
      <c r="K826" s="24">
        <v>9.8039215686274499</v>
      </c>
      <c r="N826" s="24">
        <v>5.3921568627451002</v>
      </c>
      <c r="O826" s="24">
        <v>5.8823529411764701</v>
      </c>
      <c r="R826" s="24">
        <v>0.49019607843137197</v>
      </c>
      <c r="S826" s="24">
        <v>0.98039215686274495</v>
      </c>
      <c r="V826" s="24">
        <v>5.3921568627451002</v>
      </c>
      <c r="X826" s="24">
        <v>3.4313725490196099</v>
      </c>
      <c r="AA826" s="24">
        <v>19.117647058823501</v>
      </c>
      <c r="AB826" s="24">
        <v>1.47058823529412</v>
      </c>
      <c r="AG826" s="24">
        <v>1.47058823529412</v>
      </c>
      <c r="AL826" s="24">
        <v>6.37254901960784</v>
      </c>
      <c r="AM826" s="24">
        <v>2.4509803921568603</v>
      </c>
      <c r="AN826" s="24">
        <v>2.9411764705882399</v>
      </c>
      <c r="AO826" s="24">
        <v>1.9607843137254899</v>
      </c>
      <c r="AQ826" s="24">
        <v>25</v>
      </c>
      <c r="AR826" s="24">
        <v>0.49019607843137197</v>
      </c>
      <c r="AT826" s="24">
        <v>4.4117647058823497</v>
      </c>
      <c r="BB826" s="24">
        <v>0.98039215686274495</v>
      </c>
      <c r="BF826" s="24">
        <v>0.98039215686274495</v>
      </c>
    </row>
    <row r="827" spans="1:69" x14ac:dyDescent="0.2">
      <c r="A827" s="24" t="s">
        <v>990</v>
      </c>
      <c r="B827" s="24">
        <v>9.2100000000000009</v>
      </c>
      <c r="C827" s="24">
        <v>37.296999999999997</v>
      </c>
      <c r="D827" s="24" t="s">
        <v>165</v>
      </c>
      <c r="E827" s="24">
        <f t="shared" si="12"/>
        <v>100.00000000000006</v>
      </c>
      <c r="V827" s="24">
        <v>46.969696969696997</v>
      </c>
      <c r="X827" s="24">
        <v>3.0303030303030303</v>
      </c>
      <c r="AA827" s="24">
        <v>9.0909090909090899</v>
      </c>
      <c r="AF827" s="24">
        <v>1.51515151515152</v>
      </c>
      <c r="AL827" s="24">
        <v>9.0909090909090899</v>
      </c>
      <c r="AQ827" s="24">
        <v>15.151515151515202</v>
      </c>
      <c r="BH827" s="24">
        <v>12.1212121212121</v>
      </c>
      <c r="BP827" s="24">
        <v>3.0303030303030303</v>
      </c>
    </row>
    <row r="828" spans="1:69" x14ac:dyDescent="0.2">
      <c r="A828" s="24" t="s">
        <v>991</v>
      </c>
      <c r="B828" s="24">
        <v>9.2129999999999992</v>
      </c>
      <c r="C828" s="24">
        <v>39.03</v>
      </c>
      <c r="D828" s="24" t="s">
        <v>165</v>
      </c>
      <c r="E828" s="24">
        <f t="shared" si="12"/>
        <v>99.999999999999929</v>
      </c>
      <c r="O828" s="24">
        <v>1.51515151515152</v>
      </c>
      <c r="V828" s="24">
        <v>13.636363636363601</v>
      </c>
      <c r="AA828" s="24">
        <v>30.303030303030301</v>
      </c>
      <c r="AB828" s="24">
        <v>1.51515151515152</v>
      </c>
      <c r="AL828" s="24">
        <v>12.1212121212121</v>
      </c>
      <c r="AN828" s="24">
        <v>9.0909090909090899</v>
      </c>
      <c r="AO828" s="24">
        <v>1.51515151515152</v>
      </c>
      <c r="AQ828" s="24">
        <v>13.636363636363601</v>
      </c>
      <c r="AT828" s="24">
        <v>3.0303030303030303</v>
      </c>
      <c r="BF828" s="24">
        <v>7.5757575757575797</v>
      </c>
      <c r="BH828" s="24">
        <v>6.0606060606060606</v>
      </c>
    </row>
    <row r="829" spans="1:69" x14ac:dyDescent="0.2">
      <c r="A829" s="24" t="s">
        <v>992</v>
      </c>
      <c r="B829" s="24">
        <v>2.6629999999999998</v>
      </c>
      <c r="C829" s="24">
        <v>36.777999999999999</v>
      </c>
      <c r="D829" s="24" t="s">
        <v>165</v>
      </c>
      <c r="E829" s="24">
        <f t="shared" si="12"/>
        <v>99.999999999999972</v>
      </c>
      <c r="K829" s="24">
        <v>1.1764705882352899</v>
      </c>
      <c r="V829" s="24">
        <v>2.3529411764705896</v>
      </c>
      <c r="AA829" s="24">
        <v>14.117647058823499</v>
      </c>
      <c r="AL829" s="24">
        <v>5.8823529411764701</v>
      </c>
      <c r="AQ829" s="24">
        <v>8.2352941176470598</v>
      </c>
      <c r="AT829" s="24">
        <v>2.3529411764705896</v>
      </c>
      <c r="BB829" s="24">
        <v>1.1764705882352899</v>
      </c>
      <c r="BF829" s="24">
        <v>2.3529411764705896</v>
      </c>
      <c r="BO829" s="24">
        <v>1.1764705882352899</v>
      </c>
      <c r="BP829" s="24">
        <v>61.176470588235304</v>
      </c>
    </row>
    <row r="830" spans="1:69" x14ac:dyDescent="0.2">
      <c r="A830" s="24" t="s">
        <v>993</v>
      </c>
      <c r="B830" s="24">
        <v>9.1980000000000004</v>
      </c>
      <c r="C830" s="24">
        <v>37.338000000000001</v>
      </c>
      <c r="D830" s="24" t="s">
        <v>165</v>
      </c>
      <c r="E830" s="24">
        <f t="shared" si="12"/>
        <v>100.00000000000009</v>
      </c>
      <c r="N830" s="24">
        <v>1.0989010989010999</v>
      </c>
      <c r="R830" s="24">
        <v>1.0989010989010999</v>
      </c>
      <c r="V830" s="24">
        <v>41.758241758241795</v>
      </c>
      <c r="AA830" s="24">
        <v>14.285714285714301</v>
      </c>
      <c r="AB830" s="24">
        <v>1.0989010989010999</v>
      </c>
      <c r="AL830" s="24">
        <v>12.0879120879121</v>
      </c>
      <c r="AN830" s="24">
        <v>4.3956043956043995</v>
      </c>
      <c r="AQ830" s="24">
        <v>14.285714285714301</v>
      </c>
      <c r="AR830" s="24">
        <v>2.1978021978021998</v>
      </c>
      <c r="AT830" s="24">
        <v>3.2967032967033001</v>
      </c>
      <c r="BF830" s="24">
        <v>1.0989010989010999</v>
      </c>
      <c r="BH830" s="24">
        <v>1.0989010989010999</v>
      </c>
      <c r="BP830" s="24">
        <v>2.1978021978021998</v>
      </c>
    </row>
    <row r="831" spans="1:69" x14ac:dyDescent="0.2">
      <c r="A831" s="24" t="s">
        <v>994</v>
      </c>
      <c r="B831" s="24">
        <v>2.6819999999999999</v>
      </c>
      <c r="C831" s="24">
        <v>36.713000000000001</v>
      </c>
      <c r="D831" s="24" t="s">
        <v>165</v>
      </c>
      <c r="E831" s="24">
        <f t="shared" si="12"/>
        <v>99.999999999999972</v>
      </c>
      <c r="V831" s="24">
        <v>6.5934065934065895</v>
      </c>
      <c r="AA831" s="24">
        <v>3.2967032967033001</v>
      </c>
      <c r="AL831" s="24">
        <v>7.6923076923076907</v>
      </c>
      <c r="AM831" s="24">
        <v>1.0989010989010999</v>
      </c>
      <c r="AQ831" s="24">
        <v>9.8901098901098905</v>
      </c>
      <c r="AT831" s="24">
        <v>2.1978021978021998</v>
      </c>
      <c r="BP831" s="24">
        <v>69.230769230769198</v>
      </c>
    </row>
    <row r="832" spans="1:69" x14ac:dyDescent="0.2">
      <c r="A832" s="24" t="s">
        <v>995</v>
      </c>
      <c r="B832" s="24">
        <v>9.2530000000000001</v>
      </c>
      <c r="C832" s="24">
        <v>39.033000000000001</v>
      </c>
      <c r="D832" s="24" t="s">
        <v>165</v>
      </c>
      <c r="E832" s="24">
        <f t="shared" si="12"/>
        <v>99.999999999999943</v>
      </c>
      <c r="F832" s="24">
        <v>0.86206896551724088</v>
      </c>
      <c r="G832" s="24">
        <v>0.86206896551724088</v>
      </c>
      <c r="K832" s="24">
        <v>2.5862068965517198</v>
      </c>
      <c r="N832" s="24">
        <v>3.4482758620689702</v>
      </c>
      <c r="O832" s="24">
        <v>3.4482758620689702</v>
      </c>
      <c r="P832" s="24">
        <v>1.72413793103448</v>
      </c>
      <c r="V832" s="24">
        <v>8.6206896551724093</v>
      </c>
      <c r="AA832" s="24">
        <v>30.172413793103402</v>
      </c>
      <c r="AB832" s="24">
        <v>2.5862068965517198</v>
      </c>
      <c r="AL832" s="24">
        <v>17.241379310344801</v>
      </c>
      <c r="AN832" s="24">
        <v>10.3448275862069</v>
      </c>
      <c r="AQ832" s="24">
        <v>12.0689655172414</v>
      </c>
      <c r="AR832" s="24">
        <v>1.72413793103448</v>
      </c>
      <c r="AT832" s="24">
        <v>4.31034482758621</v>
      </c>
    </row>
    <row r="833" spans="1:68" x14ac:dyDescent="0.2">
      <c r="A833" s="24" t="s">
        <v>996</v>
      </c>
      <c r="B833" s="24">
        <v>2.6419999999999999</v>
      </c>
      <c r="C833" s="24">
        <v>36.738</v>
      </c>
      <c r="D833" s="24" t="s">
        <v>165</v>
      </c>
      <c r="E833" s="24">
        <f t="shared" si="12"/>
        <v>99.999999999999972</v>
      </c>
      <c r="G833" s="24">
        <v>0.826446280991736</v>
      </c>
      <c r="R833" s="24">
        <v>0.826446280991736</v>
      </c>
      <c r="V833" s="24">
        <v>5.7851239669421499</v>
      </c>
      <c r="X833" s="24">
        <v>0.826446280991736</v>
      </c>
      <c r="AA833" s="24">
        <v>7.4380165289256199</v>
      </c>
      <c r="AF833" s="24">
        <v>0.826446280991736</v>
      </c>
      <c r="AL833" s="24">
        <v>2.4793388429752099</v>
      </c>
      <c r="AM833" s="24">
        <v>2.4793388429752099</v>
      </c>
      <c r="AQ833" s="24">
        <v>6.6115702479338907</v>
      </c>
      <c r="AT833" s="24">
        <v>2.4793388429752099</v>
      </c>
      <c r="BH833" s="24">
        <v>0.826446280991736</v>
      </c>
      <c r="BP833" s="24">
        <v>68.595041322314003</v>
      </c>
    </row>
    <row r="834" spans="1:68" x14ac:dyDescent="0.2">
      <c r="A834" s="24" t="s">
        <v>997</v>
      </c>
      <c r="B834" s="24">
        <v>2.66</v>
      </c>
      <c r="C834" s="24">
        <v>36.713000000000001</v>
      </c>
      <c r="D834" s="24" t="s">
        <v>165</v>
      </c>
      <c r="E834" s="24">
        <f t="shared" si="12"/>
        <v>100</v>
      </c>
      <c r="V834" s="24">
        <v>1.6260162601626</v>
      </c>
      <c r="AA834" s="24">
        <v>1.6260162601626</v>
      </c>
      <c r="AJ834" s="24">
        <v>0.81300813008130102</v>
      </c>
      <c r="AL834" s="24">
        <v>2.4390243902439002</v>
      </c>
      <c r="AQ834" s="24">
        <v>17.0731707317073</v>
      </c>
      <c r="AT834" s="24">
        <v>1.6260162601626</v>
      </c>
      <c r="BB834" s="24">
        <v>0.81300813008130102</v>
      </c>
      <c r="BF834" s="24">
        <v>1.6260162601626</v>
      </c>
      <c r="BH834" s="24">
        <v>0.81300813008130102</v>
      </c>
      <c r="BP834" s="24">
        <v>71.544715447154502</v>
      </c>
    </row>
    <row r="835" spans="1:68" x14ac:dyDescent="0.2">
      <c r="A835" s="24" t="s">
        <v>998</v>
      </c>
      <c r="B835" s="24">
        <v>9.2780000000000005</v>
      </c>
      <c r="C835" s="24">
        <v>39.027000000000001</v>
      </c>
      <c r="D835" s="24" t="s">
        <v>165</v>
      </c>
      <c r="E835" s="24">
        <f t="shared" ref="E835:E898" si="13">SUM(F835:CR835)</f>
        <v>100.00000000000003</v>
      </c>
      <c r="F835" s="24">
        <v>0.69930069930069894</v>
      </c>
      <c r="K835" s="24">
        <v>6.2937062937062898</v>
      </c>
      <c r="N835" s="24">
        <v>0.69930069930069894</v>
      </c>
      <c r="O835" s="24">
        <v>4.8951048951048897</v>
      </c>
      <c r="R835" s="24">
        <v>0.69930069930069894</v>
      </c>
      <c r="V835" s="24">
        <v>13.286713286713299</v>
      </c>
      <c r="AA835" s="24">
        <v>24.475524475524502</v>
      </c>
      <c r="AB835" s="24">
        <v>1.3986013986013999</v>
      </c>
      <c r="AG835" s="24">
        <v>0.69930069930069894</v>
      </c>
      <c r="AH835" s="24">
        <v>0.69930069930069894</v>
      </c>
      <c r="AL835" s="24">
        <v>13.286713286713299</v>
      </c>
      <c r="AM835" s="24">
        <v>0.69930069930069894</v>
      </c>
      <c r="AN835" s="24">
        <v>9.0909090909090899</v>
      </c>
      <c r="AO835" s="24">
        <v>0.69930069930069894</v>
      </c>
      <c r="AQ835" s="24">
        <v>11.188811188811199</v>
      </c>
      <c r="AR835" s="24">
        <v>3.4965034965035002</v>
      </c>
      <c r="AT835" s="24">
        <v>5.5944055944055897</v>
      </c>
      <c r="BF835" s="24">
        <v>1.3986013986013999</v>
      </c>
      <c r="BP835" s="24">
        <v>0.69930069930069894</v>
      </c>
    </row>
    <row r="836" spans="1:68" x14ac:dyDescent="0.2">
      <c r="A836" s="24" t="s">
        <v>999</v>
      </c>
      <c r="B836" s="24">
        <v>8.8569999999999993</v>
      </c>
      <c r="C836" s="24">
        <v>37.603000000000002</v>
      </c>
      <c r="D836" s="24" t="s">
        <v>165</v>
      </c>
      <c r="E836" s="24">
        <f t="shared" si="13"/>
        <v>99.999999999999886</v>
      </c>
      <c r="K836" s="24">
        <v>4.7297297297297298</v>
      </c>
      <c r="O836" s="24">
        <v>2.7027027027027</v>
      </c>
      <c r="P836" s="24">
        <v>1.35135135135135</v>
      </c>
      <c r="R836" s="24">
        <v>0.67567567567567599</v>
      </c>
      <c r="V836" s="24">
        <v>10.1351351351351</v>
      </c>
      <c r="X836" s="24">
        <v>1.35135135135135</v>
      </c>
      <c r="AA836" s="24">
        <v>18.918918918918898</v>
      </c>
      <c r="AB836" s="24">
        <v>1.35135135135135</v>
      </c>
      <c r="AL836" s="24">
        <v>7.4324324324324298</v>
      </c>
      <c r="AM836" s="24">
        <v>2.0270270270270299</v>
      </c>
      <c r="AN836" s="24">
        <v>4.7297297297297298</v>
      </c>
      <c r="AO836" s="24">
        <v>1.35135135135135</v>
      </c>
      <c r="AQ836" s="24">
        <v>40.540540540540505</v>
      </c>
      <c r="AT836" s="24">
        <v>1.35135135135135</v>
      </c>
      <c r="BP836" s="24">
        <v>1.35135135135135</v>
      </c>
    </row>
    <row r="837" spans="1:68" x14ac:dyDescent="0.2">
      <c r="A837" s="24" t="s">
        <v>1000</v>
      </c>
      <c r="B837" s="24">
        <v>2.7480000000000002</v>
      </c>
      <c r="C837" s="24">
        <v>37.594999999999999</v>
      </c>
      <c r="D837" s="24" t="s">
        <v>165</v>
      </c>
      <c r="E837" s="24">
        <f t="shared" si="13"/>
        <v>100</v>
      </c>
      <c r="K837" s="24">
        <v>22.147651006711399</v>
      </c>
      <c r="N837" s="24">
        <v>2.0134228187919501</v>
      </c>
      <c r="O837" s="24">
        <v>1.34228187919463</v>
      </c>
      <c r="R837" s="24">
        <v>0.67114093959731502</v>
      </c>
      <c r="V837" s="24">
        <v>11.4093959731544</v>
      </c>
      <c r="AA837" s="24">
        <v>14.7651006711409</v>
      </c>
      <c r="AB837" s="24">
        <v>0.67114093959731502</v>
      </c>
      <c r="AG837" s="24">
        <v>0.67114093959731502</v>
      </c>
      <c r="AL837" s="24">
        <v>3.3557046979865803</v>
      </c>
      <c r="AM837" s="24">
        <v>4.0268456375838904</v>
      </c>
      <c r="AN837" s="24">
        <v>2.6845637583892601</v>
      </c>
      <c r="AQ837" s="24">
        <v>26.174496644295299</v>
      </c>
      <c r="AT837" s="24">
        <v>2.6845637583892601</v>
      </c>
      <c r="BB837" s="24">
        <v>1.34228187919463</v>
      </c>
      <c r="BF837" s="24">
        <v>0.67114093959731502</v>
      </c>
      <c r="BH837" s="24">
        <v>0.67114093959731502</v>
      </c>
      <c r="BP837" s="24">
        <v>4.6979865771812097</v>
      </c>
    </row>
    <row r="838" spans="1:68" x14ac:dyDescent="0.2">
      <c r="A838" s="24" t="s">
        <v>1001</v>
      </c>
      <c r="B838" s="24">
        <v>10.827999999999999</v>
      </c>
      <c r="C838" s="24">
        <v>38.590000000000003</v>
      </c>
      <c r="D838" s="24" t="s">
        <v>165</v>
      </c>
      <c r="E838" s="24">
        <f t="shared" si="13"/>
        <v>100.00000000000001</v>
      </c>
      <c r="K838" s="24">
        <v>12.578616352201299</v>
      </c>
      <c r="N838" s="24">
        <v>5.0314465408805003</v>
      </c>
      <c r="O838" s="24">
        <v>6.9182389937106903</v>
      </c>
      <c r="P838" s="24">
        <v>0.62893081761006298</v>
      </c>
      <c r="V838" s="24">
        <v>3.1446540880503102</v>
      </c>
      <c r="X838" s="24">
        <v>2.5157232704402501</v>
      </c>
      <c r="AA838" s="24">
        <v>27.044025157232699</v>
      </c>
      <c r="AB838" s="24">
        <v>1.2578616352201299</v>
      </c>
      <c r="AL838" s="24">
        <v>6.9182389937106903</v>
      </c>
      <c r="AN838" s="24">
        <v>8.8050314465408803</v>
      </c>
      <c r="AO838" s="24">
        <v>0.62893081761006298</v>
      </c>
      <c r="AQ838" s="24">
        <v>20.125786163522001</v>
      </c>
      <c r="AR838" s="24">
        <v>1.2578616352201299</v>
      </c>
      <c r="AT838" s="24">
        <v>0.62893081761006298</v>
      </c>
      <c r="BB838" s="24">
        <v>1.2578616352201299</v>
      </c>
      <c r="BF838" s="24">
        <v>1.2578616352201299</v>
      </c>
    </row>
    <row r="839" spans="1:68" x14ac:dyDescent="0.2">
      <c r="A839" s="24" t="s">
        <v>1002</v>
      </c>
      <c r="B839" s="24">
        <v>9.3949999999999996</v>
      </c>
      <c r="C839" s="24">
        <v>38.912999999999997</v>
      </c>
      <c r="D839" s="24" t="s">
        <v>165</v>
      </c>
      <c r="E839" s="24">
        <f t="shared" si="13"/>
        <v>100</v>
      </c>
      <c r="K839" s="24">
        <v>5.9880239520958103</v>
      </c>
      <c r="N839" s="24">
        <v>0.59880239520958101</v>
      </c>
      <c r="O839" s="24">
        <v>10.179640718562899</v>
      </c>
      <c r="P839" s="24">
        <v>0.59880239520958101</v>
      </c>
      <c r="V839" s="24">
        <v>6.5868263473053901</v>
      </c>
      <c r="X839" s="24">
        <v>1.19760479041916</v>
      </c>
      <c r="AA839" s="24">
        <v>27.544910179640699</v>
      </c>
      <c r="AB839" s="24">
        <v>1.19760479041916</v>
      </c>
      <c r="AH839" s="24">
        <v>0.59880239520958101</v>
      </c>
      <c r="AL839" s="24">
        <v>8.3832335329341312</v>
      </c>
      <c r="AM839" s="24">
        <v>0.59880239520958101</v>
      </c>
      <c r="AN839" s="24">
        <v>10.7784431137725</v>
      </c>
      <c r="AO839" s="24">
        <v>1.19760479041916</v>
      </c>
      <c r="AP839" s="24">
        <v>0.59880239520958101</v>
      </c>
      <c r="AQ839" s="24">
        <v>20.359281437125698</v>
      </c>
      <c r="AR839" s="24">
        <v>0.59880239520958101</v>
      </c>
      <c r="AT839" s="24">
        <v>2.39520958083832</v>
      </c>
      <c r="BF839" s="24">
        <v>0.59880239520958101</v>
      </c>
    </row>
    <row r="840" spans="1:68" x14ac:dyDescent="0.2">
      <c r="A840" s="24" t="s">
        <v>1003</v>
      </c>
      <c r="B840" s="24">
        <v>9.3680000000000003</v>
      </c>
      <c r="C840" s="24">
        <v>38.935000000000002</v>
      </c>
      <c r="D840" s="24" t="s">
        <v>165</v>
      </c>
      <c r="E840" s="24">
        <f t="shared" si="13"/>
        <v>99.999999999999972</v>
      </c>
      <c r="G840" s="24">
        <v>0.56818181818181801</v>
      </c>
      <c r="K840" s="24">
        <v>11.363636363636399</v>
      </c>
      <c r="N840" s="24">
        <v>2.2727272727272703</v>
      </c>
      <c r="O840" s="24">
        <v>7.9545454545454506</v>
      </c>
      <c r="P840" s="24">
        <v>0.56818181818181801</v>
      </c>
      <c r="V840" s="24">
        <v>6.8181818181818201</v>
      </c>
      <c r="AA840" s="24">
        <v>35.227272727272705</v>
      </c>
      <c r="AB840" s="24">
        <v>2.8409090909090899</v>
      </c>
      <c r="AL840" s="24">
        <v>13.068181818181799</v>
      </c>
      <c r="AM840" s="24">
        <v>2.2727272727272703</v>
      </c>
      <c r="AN840" s="24">
        <v>2.8409090909090899</v>
      </c>
      <c r="AO840" s="24">
        <v>0.56818181818181801</v>
      </c>
      <c r="AQ840" s="24">
        <v>5.1136363636363598</v>
      </c>
      <c r="AR840" s="24">
        <v>1.13636363636364</v>
      </c>
      <c r="AT840" s="24">
        <v>5.1136363636363598</v>
      </c>
      <c r="BF840" s="24">
        <v>2.2727272727272703</v>
      </c>
    </row>
    <row r="841" spans="1:68" x14ac:dyDescent="0.2">
      <c r="A841" s="24" t="s">
        <v>1004</v>
      </c>
      <c r="B841" s="24">
        <v>9.24</v>
      </c>
      <c r="C841" s="24">
        <v>39.034999999999997</v>
      </c>
      <c r="D841" s="24" t="s">
        <v>165</v>
      </c>
      <c r="E841" s="24">
        <f t="shared" si="13"/>
        <v>100.00000000000001</v>
      </c>
      <c r="F841" s="24">
        <v>1.0416666666666701</v>
      </c>
      <c r="G841" s="24">
        <v>0.52083333333333304</v>
      </c>
      <c r="O841" s="24">
        <v>0.52083333333333304</v>
      </c>
      <c r="R841" s="24">
        <v>1.0416666666666701</v>
      </c>
      <c r="V841" s="24">
        <v>15.1041666666667</v>
      </c>
      <c r="X841" s="24">
        <v>0.52083333333333304</v>
      </c>
      <c r="AA841" s="24">
        <v>30.208333333333297</v>
      </c>
      <c r="AB841" s="24">
        <v>3.6458333333333299</v>
      </c>
      <c r="AF841" s="24">
        <v>0.52083333333333304</v>
      </c>
      <c r="AH841" s="24">
        <v>0.52083333333333304</v>
      </c>
      <c r="AJ841" s="24">
        <v>0.52083333333333304</v>
      </c>
      <c r="AL841" s="24">
        <v>14.0625</v>
      </c>
      <c r="AM841" s="24">
        <v>4.1666666666666696</v>
      </c>
      <c r="AN841" s="24">
        <v>7.8125</v>
      </c>
      <c r="AO841" s="24">
        <v>0.52083333333333304</v>
      </c>
      <c r="AP841" s="24">
        <v>1.0416666666666701</v>
      </c>
      <c r="AQ841" s="24">
        <v>8.8541666666666696</v>
      </c>
      <c r="AR841" s="24">
        <v>1.5625</v>
      </c>
      <c r="AT841" s="24">
        <v>4.1666666666666696</v>
      </c>
      <c r="BF841" s="24">
        <v>3.125</v>
      </c>
      <c r="BH841" s="24">
        <v>0.52083333333333304</v>
      </c>
    </row>
    <row r="842" spans="1:68" x14ac:dyDescent="0.2">
      <c r="A842" s="24" t="s">
        <v>1005</v>
      </c>
      <c r="B842" s="24">
        <v>10.707000000000001</v>
      </c>
      <c r="C842" s="24">
        <v>38.692999999999998</v>
      </c>
      <c r="D842" s="24" t="s">
        <v>165</v>
      </c>
      <c r="E842" s="24">
        <f t="shared" si="13"/>
        <v>100.00000000000009</v>
      </c>
      <c r="K842" s="24">
        <v>18.8118811881188</v>
      </c>
      <c r="N842" s="24">
        <v>3.4653465346534702</v>
      </c>
      <c r="O842" s="24">
        <v>11.3861386138614</v>
      </c>
      <c r="P842" s="24">
        <v>2.4752475247524801</v>
      </c>
      <c r="R842" s="24">
        <v>0.99009900990098987</v>
      </c>
      <c r="V842" s="24">
        <v>2.9702970297029703</v>
      </c>
      <c r="X842" s="24">
        <v>1.9801980198019797</v>
      </c>
      <c r="AA842" s="24">
        <v>24.752475247524799</v>
      </c>
      <c r="AB842" s="24">
        <v>0.49504950495049493</v>
      </c>
      <c r="AG842" s="24">
        <v>0.49504950495049493</v>
      </c>
      <c r="AL842" s="24">
        <v>9.9009900990098991</v>
      </c>
      <c r="AM842" s="24">
        <v>1.48514851485149</v>
      </c>
      <c r="AN842" s="24">
        <v>8.4158415841584198</v>
      </c>
      <c r="AQ842" s="24">
        <v>10.891089108910901</v>
      </c>
      <c r="AT842" s="24">
        <v>0.99009900990098987</v>
      </c>
      <c r="BF842" s="24">
        <v>0.49504950495049493</v>
      </c>
    </row>
    <row r="843" spans="1:68" x14ac:dyDescent="0.2">
      <c r="A843" s="24" t="s">
        <v>1006</v>
      </c>
      <c r="B843" s="24">
        <v>8.8130000000000006</v>
      </c>
      <c r="C843" s="24">
        <v>37.637999999999998</v>
      </c>
      <c r="D843" s="24" t="s">
        <v>165</v>
      </c>
      <c r="E843" s="24">
        <f t="shared" si="13"/>
        <v>100.00000000000014</v>
      </c>
      <c r="K843" s="24">
        <v>14.356435643564399</v>
      </c>
      <c r="N843" s="24">
        <v>2.9702970297029703</v>
      </c>
      <c r="O843" s="24">
        <v>1.48514851485149</v>
      </c>
      <c r="P843" s="24">
        <v>0.99009900990098987</v>
      </c>
      <c r="R843" s="24">
        <v>0.49504950495049493</v>
      </c>
      <c r="V843" s="24">
        <v>10.3960396039604</v>
      </c>
      <c r="X843" s="24">
        <v>1.48514851485149</v>
      </c>
      <c r="AA843" s="24">
        <v>13.8613861386139</v>
      </c>
      <c r="AB843" s="24">
        <v>0.49504950495049493</v>
      </c>
      <c r="AF843" s="24">
        <v>0.49504950495049493</v>
      </c>
      <c r="AL843" s="24">
        <v>11.881188118811901</v>
      </c>
      <c r="AM843" s="24">
        <v>1.48514851485149</v>
      </c>
      <c r="AN843" s="24">
        <v>4.4554455445544594</v>
      </c>
      <c r="AO843" s="24">
        <v>0.49504950495049493</v>
      </c>
      <c r="AP843" s="24">
        <v>0.49504950495049493</v>
      </c>
      <c r="AQ843" s="24">
        <v>31.683168316831701</v>
      </c>
      <c r="AR843" s="24">
        <v>0.99009900990098987</v>
      </c>
      <c r="BF843" s="24">
        <v>0.49504950495049493</v>
      </c>
      <c r="BP843" s="24">
        <v>0.99009900990098987</v>
      </c>
    </row>
    <row r="844" spans="1:68" x14ac:dyDescent="0.2">
      <c r="A844" s="24" t="s">
        <v>1007</v>
      </c>
      <c r="B844" s="24">
        <v>10.587</v>
      </c>
      <c r="C844" s="24">
        <v>38.933</v>
      </c>
      <c r="D844" s="24" t="s">
        <v>165</v>
      </c>
      <c r="E844" s="24">
        <f t="shared" si="13"/>
        <v>100.00000000000001</v>
      </c>
      <c r="F844" s="24">
        <v>0.49019607843137197</v>
      </c>
      <c r="K844" s="24">
        <v>26.960784313725497</v>
      </c>
      <c r="N844" s="24">
        <v>4.9019607843137303</v>
      </c>
      <c r="O844" s="24">
        <v>23.529411764705902</v>
      </c>
      <c r="P844" s="24">
        <v>2.4509803921568603</v>
      </c>
      <c r="R844" s="24">
        <v>1.47058823529412</v>
      </c>
      <c r="V844" s="24">
        <v>0.98039215686274495</v>
      </c>
      <c r="X844" s="24">
        <v>0.98039215686274495</v>
      </c>
      <c r="AA844" s="24">
        <v>14.215686274509801</v>
      </c>
      <c r="AL844" s="24">
        <v>4.9019607843137303</v>
      </c>
      <c r="AM844" s="24">
        <v>0.98039215686274495</v>
      </c>
      <c r="AN844" s="24">
        <v>9.8039215686274499</v>
      </c>
      <c r="AO844" s="24">
        <v>0.49019607843137197</v>
      </c>
      <c r="AQ844" s="24">
        <v>5.3921568627451002</v>
      </c>
      <c r="AT844" s="24">
        <v>0.49019607843137197</v>
      </c>
      <c r="BB844" s="24">
        <v>0.49019607843137197</v>
      </c>
      <c r="BF844" s="24">
        <v>1.47058823529412</v>
      </c>
    </row>
    <row r="845" spans="1:68" x14ac:dyDescent="0.2">
      <c r="A845" s="24" t="s">
        <v>1008</v>
      </c>
      <c r="B845" s="24">
        <v>-0.63400000000000001</v>
      </c>
      <c r="C845" s="24">
        <v>37.534999999999997</v>
      </c>
      <c r="D845" s="24" t="s">
        <v>165</v>
      </c>
      <c r="E845" s="24">
        <f t="shared" si="13"/>
        <v>99.999999999999972</v>
      </c>
      <c r="K845" s="24">
        <v>0.97560975609756095</v>
      </c>
      <c r="N845" s="24">
        <v>0.97560975609756095</v>
      </c>
      <c r="O845" s="24">
        <v>2.4390243902439002</v>
      </c>
      <c r="P845" s="24">
        <v>0.97560975609756095</v>
      </c>
      <c r="Q845" s="24">
        <v>0.48780487804878003</v>
      </c>
      <c r="V845" s="24">
        <v>6.8292682926829302</v>
      </c>
      <c r="AA845" s="24">
        <v>17.0731707317073</v>
      </c>
      <c r="AB845" s="24">
        <v>8.2926829268292703</v>
      </c>
      <c r="AF845" s="24">
        <v>3.4146341463414602</v>
      </c>
      <c r="AH845" s="24">
        <v>0.48780487804878003</v>
      </c>
      <c r="AJ845" s="24">
        <v>0.48780487804878003</v>
      </c>
      <c r="AL845" s="24">
        <v>10.7317073170732</v>
      </c>
      <c r="AM845" s="24">
        <v>2.4390243902439002</v>
      </c>
      <c r="AO845" s="24">
        <v>1.4634146341463399</v>
      </c>
      <c r="AP845" s="24">
        <v>0.48780487804878003</v>
      </c>
      <c r="AQ845" s="24">
        <v>31.707317073170703</v>
      </c>
      <c r="AR845" s="24">
        <v>1.9512195121951201</v>
      </c>
      <c r="AT845" s="24">
        <v>5.3658536585365901</v>
      </c>
      <c r="BB845" s="24">
        <v>0.97560975609756095</v>
      </c>
      <c r="BF845" s="24">
        <v>0.97560975609756095</v>
      </c>
      <c r="BH845" s="24">
        <v>1.4634146341463399</v>
      </c>
    </row>
    <row r="846" spans="1:68" x14ac:dyDescent="0.2">
      <c r="A846" s="24" t="s">
        <v>1009</v>
      </c>
      <c r="B846" s="24">
        <v>9.3369999999999997</v>
      </c>
      <c r="C846" s="24">
        <v>38.582999999999998</v>
      </c>
      <c r="D846" s="24" t="s">
        <v>165</v>
      </c>
      <c r="E846" s="24">
        <f t="shared" si="13"/>
        <v>99.999999999999943</v>
      </c>
      <c r="G846" s="24">
        <v>0.49019607843137197</v>
      </c>
      <c r="H846" s="24">
        <v>0.49019607843137197</v>
      </c>
      <c r="K846" s="24">
        <v>22.5490196078431</v>
      </c>
      <c r="N846" s="24">
        <v>1.47058823529412</v>
      </c>
      <c r="O846" s="24">
        <v>4.9019607843137303</v>
      </c>
      <c r="P846" s="24">
        <v>1.9607843137254899</v>
      </c>
      <c r="Q846" s="24">
        <v>0.49019607843137197</v>
      </c>
      <c r="R846" s="24">
        <v>0.49019607843137197</v>
      </c>
      <c r="V846" s="24">
        <v>2.9411764705882399</v>
      </c>
      <c r="X846" s="24">
        <v>2.4509803921568603</v>
      </c>
      <c r="AA846" s="24">
        <v>26.470588235294098</v>
      </c>
      <c r="AB846" s="24">
        <v>0.98039215686274495</v>
      </c>
      <c r="AG846" s="24">
        <v>2.4509803921568603</v>
      </c>
      <c r="AL846" s="24">
        <v>10.7843137254902</v>
      </c>
      <c r="AN846" s="24">
        <v>6.8627450980392197</v>
      </c>
      <c r="AQ846" s="24">
        <v>12.254901960784299</v>
      </c>
      <c r="AR846" s="24">
        <v>0.49019607843137197</v>
      </c>
      <c r="AT846" s="24">
        <v>0.49019607843137197</v>
      </c>
      <c r="BF846" s="24">
        <v>0.98039215686274495</v>
      </c>
    </row>
    <row r="847" spans="1:68" x14ac:dyDescent="0.2">
      <c r="A847" s="24" t="s">
        <v>1010</v>
      </c>
      <c r="B847" s="24">
        <v>8.8070000000000004</v>
      </c>
      <c r="C847" s="24">
        <v>37.643000000000001</v>
      </c>
      <c r="D847" s="24" t="s">
        <v>165</v>
      </c>
      <c r="E847" s="24">
        <f t="shared" si="13"/>
        <v>99.999999999999915</v>
      </c>
      <c r="K847" s="24">
        <v>19.024390243902399</v>
      </c>
      <c r="N847" s="24">
        <v>2.4390243902439002</v>
      </c>
      <c r="O847" s="24">
        <v>5.3658536585365901</v>
      </c>
      <c r="R847" s="24">
        <v>0.48780487804878003</v>
      </c>
      <c r="V847" s="24">
        <v>9.2682926829268304</v>
      </c>
      <c r="X847" s="24">
        <v>0.97560975609756095</v>
      </c>
      <c r="AA847" s="24">
        <v>12.6829268292683</v>
      </c>
      <c r="AB847" s="24">
        <v>1.4634146341463399</v>
      </c>
      <c r="AF847" s="24">
        <v>0.48780487804878003</v>
      </c>
      <c r="AL847" s="24">
        <v>9.2682926829268304</v>
      </c>
      <c r="AM847" s="24">
        <v>1.9512195121951201</v>
      </c>
      <c r="AN847" s="24">
        <v>3.9024390243902403</v>
      </c>
      <c r="AO847" s="24">
        <v>0.48780487804878003</v>
      </c>
      <c r="AQ847" s="24">
        <v>26.341463414634099</v>
      </c>
      <c r="AR847" s="24">
        <v>0.97560975609756095</v>
      </c>
      <c r="AT847" s="24">
        <v>2.4390243902439002</v>
      </c>
      <c r="BF847" s="24">
        <v>1.4634146341463399</v>
      </c>
      <c r="BP847" s="24">
        <v>0.97560975609756095</v>
      </c>
    </row>
    <row r="848" spans="1:68" x14ac:dyDescent="0.2">
      <c r="A848" s="24" t="s">
        <v>1011</v>
      </c>
      <c r="B848" s="24">
        <v>9.4770000000000003</v>
      </c>
      <c r="C848" s="24">
        <v>38.851999999999997</v>
      </c>
      <c r="D848" s="24" t="s">
        <v>165</v>
      </c>
      <c r="E848" s="24">
        <f t="shared" si="13"/>
        <v>100.00000000000004</v>
      </c>
      <c r="F848" s="24">
        <v>0.48309178743961401</v>
      </c>
      <c r="K848" s="24">
        <v>13.5265700483092</v>
      </c>
      <c r="N848" s="24">
        <v>1.9323671497584498</v>
      </c>
      <c r="O848" s="24">
        <v>11.5942028985507</v>
      </c>
      <c r="P848" s="24">
        <v>1.4492753623188401</v>
      </c>
      <c r="R848" s="24">
        <v>0.96618357487922713</v>
      </c>
      <c r="S848" s="24">
        <v>0.48309178743961401</v>
      </c>
      <c r="V848" s="24">
        <v>2.8985507246376803</v>
      </c>
      <c r="X848" s="24">
        <v>0.96618357487922713</v>
      </c>
      <c r="AA848" s="24">
        <v>27.053140096618399</v>
      </c>
      <c r="AB848" s="24">
        <v>1.4492753623188401</v>
      </c>
      <c r="AL848" s="24">
        <v>14.009661835748801</v>
      </c>
      <c r="AM848" s="24">
        <v>0.96618357487922713</v>
      </c>
      <c r="AN848" s="24">
        <v>4.3478260869565197</v>
      </c>
      <c r="AO848" s="24">
        <v>0.48309178743961401</v>
      </c>
      <c r="AP848" s="24">
        <v>0.48309178743961401</v>
      </c>
      <c r="AQ848" s="24">
        <v>10.628019323671499</v>
      </c>
      <c r="AR848" s="24">
        <v>2.4154589371980699</v>
      </c>
      <c r="AT848" s="24">
        <v>2.8985507246376803</v>
      </c>
      <c r="BF848" s="24">
        <v>0.96618357487922713</v>
      </c>
    </row>
    <row r="849" spans="1:68" x14ac:dyDescent="0.2">
      <c r="A849" s="24" t="s">
        <v>1012</v>
      </c>
      <c r="B849" s="24">
        <v>10.744999999999999</v>
      </c>
      <c r="C849" s="24">
        <v>38.662999999999997</v>
      </c>
      <c r="D849" s="24" t="s">
        <v>165</v>
      </c>
      <c r="E849" s="24">
        <f t="shared" si="13"/>
        <v>100.00000000000004</v>
      </c>
      <c r="K849" s="24">
        <v>18.446601941747598</v>
      </c>
      <c r="N849" s="24">
        <v>2.42718446601942</v>
      </c>
      <c r="O849" s="24">
        <v>14.5631067961165</v>
      </c>
      <c r="P849" s="24">
        <v>0.97087378640776689</v>
      </c>
      <c r="R849" s="24">
        <v>1.94174757281553</v>
      </c>
      <c r="S849" s="24">
        <v>0.97087378640776689</v>
      </c>
      <c r="V849" s="24">
        <v>3.8834951456310698</v>
      </c>
      <c r="X849" s="24">
        <v>1.94174757281553</v>
      </c>
      <c r="AA849" s="24">
        <v>26.699029126213599</v>
      </c>
      <c r="AB849" s="24">
        <v>0.97087378640776689</v>
      </c>
      <c r="AL849" s="24">
        <v>7.2815533980582501</v>
      </c>
      <c r="AN849" s="24">
        <v>5.8252427184466002</v>
      </c>
      <c r="AQ849" s="24">
        <v>12.621359223301001</v>
      </c>
      <c r="AT849" s="24">
        <v>1.4563106796116501</v>
      </c>
    </row>
    <row r="850" spans="1:68" x14ac:dyDescent="0.2">
      <c r="A850" s="24" t="s">
        <v>1013</v>
      </c>
      <c r="B850" s="24">
        <v>-0.48599999999999999</v>
      </c>
      <c r="C850" s="24">
        <v>37.051000000000002</v>
      </c>
      <c r="D850" s="24" t="s">
        <v>165</v>
      </c>
      <c r="E850" s="24">
        <f t="shared" si="13"/>
        <v>100.00000000000001</v>
      </c>
      <c r="H850" s="24">
        <v>1.9230769230769202</v>
      </c>
      <c r="K850" s="24">
        <v>11.538461538461501</v>
      </c>
      <c r="N850" s="24">
        <v>0.480769230769231</v>
      </c>
      <c r="O850" s="24">
        <v>2.8846153846153801</v>
      </c>
      <c r="P850" s="24">
        <v>2.4038461538461502</v>
      </c>
      <c r="R850" s="24">
        <v>0.480769230769231</v>
      </c>
      <c r="S850" s="24">
        <v>0.480769230769231</v>
      </c>
      <c r="V850" s="24">
        <v>10.5769230769231</v>
      </c>
      <c r="X850" s="24">
        <v>1.4423076923076901</v>
      </c>
      <c r="AA850" s="24">
        <v>14.903846153846199</v>
      </c>
      <c r="AB850" s="24">
        <v>0.96153846153846101</v>
      </c>
      <c r="AC850" s="24">
        <v>0.480769230769231</v>
      </c>
      <c r="AG850" s="24">
        <v>0.96153846153846101</v>
      </c>
      <c r="AH850" s="24">
        <v>0.96153846153846101</v>
      </c>
      <c r="AJ850" s="24">
        <v>0.96153846153846101</v>
      </c>
      <c r="AL850" s="24">
        <v>5.2884615384615401</v>
      </c>
      <c r="AM850" s="24">
        <v>2.4038461538461502</v>
      </c>
      <c r="AN850" s="24">
        <v>0.96153846153846101</v>
      </c>
      <c r="AP850" s="24">
        <v>0.480769230769231</v>
      </c>
      <c r="AQ850" s="24">
        <v>28.365384615384603</v>
      </c>
      <c r="AR850" s="24">
        <v>0.480769230769231</v>
      </c>
      <c r="AT850" s="24">
        <v>6.25</v>
      </c>
      <c r="BB850" s="24">
        <v>1.9230769230769202</v>
      </c>
      <c r="BF850" s="24">
        <v>0.96153846153846101</v>
      </c>
      <c r="BH850" s="24">
        <v>0.96153846153846101</v>
      </c>
      <c r="BI850" s="24">
        <v>0.480769230769231</v>
      </c>
    </row>
    <row r="851" spans="1:68" x14ac:dyDescent="0.2">
      <c r="A851" s="24" t="s">
        <v>1014</v>
      </c>
      <c r="B851" s="24">
        <v>11.335000000000001</v>
      </c>
      <c r="C851" s="24">
        <v>38.247999999999998</v>
      </c>
      <c r="D851" s="24" t="s">
        <v>165</v>
      </c>
      <c r="E851" s="24">
        <f t="shared" si="13"/>
        <v>100.00000000000004</v>
      </c>
      <c r="K851" s="24">
        <v>27.751196172248804</v>
      </c>
      <c r="N851" s="24">
        <v>5.7416267942583703</v>
      </c>
      <c r="O851" s="24">
        <v>11.961722488038301</v>
      </c>
      <c r="P851" s="24">
        <v>1.9138755980861197</v>
      </c>
      <c r="R851" s="24">
        <v>0.47846889952153104</v>
      </c>
      <c r="V851" s="24">
        <v>2.39234449760766</v>
      </c>
      <c r="X851" s="24">
        <v>1.9138755980861197</v>
      </c>
      <c r="AA851" s="24">
        <v>18.181818181818201</v>
      </c>
      <c r="AB851" s="24">
        <v>0.47846889952153104</v>
      </c>
      <c r="AL851" s="24">
        <v>5.7416267942583703</v>
      </c>
      <c r="AM851" s="24">
        <v>1.4354066985645901</v>
      </c>
      <c r="AN851" s="24">
        <v>4.3062200956937797</v>
      </c>
      <c r="AO851" s="24">
        <v>0.95693779904306209</v>
      </c>
      <c r="AQ851" s="24">
        <v>13.3971291866029</v>
      </c>
      <c r="AT851" s="24">
        <v>0.95693779904306209</v>
      </c>
      <c r="BB851" s="24">
        <v>0.47846889952153104</v>
      </c>
      <c r="BF851" s="24">
        <v>1.9138755980861197</v>
      </c>
    </row>
    <row r="852" spans="1:68" x14ac:dyDescent="0.2">
      <c r="A852" s="24" t="s">
        <v>1015</v>
      </c>
      <c r="B852" s="24">
        <v>11.275</v>
      </c>
      <c r="C852" s="24">
        <v>38.307000000000002</v>
      </c>
      <c r="D852" s="24" t="s">
        <v>165</v>
      </c>
      <c r="E852" s="24">
        <f t="shared" si="13"/>
        <v>100.00000000000007</v>
      </c>
      <c r="F852" s="24">
        <v>0.47393364928909998</v>
      </c>
      <c r="G852" s="24">
        <v>0.47393364928909998</v>
      </c>
      <c r="K852" s="24">
        <v>17.535545023696699</v>
      </c>
      <c r="N852" s="24">
        <v>5.2132701421800904</v>
      </c>
      <c r="O852" s="24">
        <v>10.9004739336493</v>
      </c>
      <c r="P852" s="24">
        <v>2.3696682464455003</v>
      </c>
      <c r="Q852" s="24">
        <v>0.47393364928909998</v>
      </c>
      <c r="S852" s="24">
        <v>0.94786729857819907</v>
      </c>
      <c r="V852" s="24">
        <v>1.4218009478672999</v>
      </c>
      <c r="X852" s="24">
        <v>0.94786729857819907</v>
      </c>
      <c r="AA852" s="24">
        <v>23.2227488151659</v>
      </c>
      <c r="AG852" s="24">
        <v>0.94786729857819907</v>
      </c>
      <c r="AL852" s="24">
        <v>6.1611374407582904</v>
      </c>
      <c r="AM852" s="24">
        <v>1.8957345971563999</v>
      </c>
      <c r="AN852" s="24">
        <v>5.68720379146919</v>
      </c>
      <c r="AQ852" s="24">
        <v>19.4312796208531</v>
      </c>
      <c r="AT852" s="24">
        <v>1.4218009478672999</v>
      </c>
      <c r="BB852" s="24">
        <v>0.47393364928909998</v>
      </c>
    </row>
    <row r="853" spans="1:68" x14ac:dyDescent="0.2">
      <c r="A853" s="24" t="s">
        <v>1016</v>
      </c>
      <c r="B853" s="24">
        <v>8.827</v>
      </c>
      <c r="C853" s="24">
        <v>37.631999999999998</v>
      </c>
      <c r="D853" s="24" t="s">
        <v>165</v>
      </c>
      <c r="E853" s="24">
        <f t="shared" si="13"/>
        <v>100.00000000000007</v>
      </c>
      <c r="K853" s="24">
        <v>12.7962085308057</v>
      </c>
      <c r="N853" s="24">
        <v>3.3175355450236999</v>
      </c>
      <c r="O853" s="24">
        <v>3.3175355450236999</v>
      </c>
      <c r="P853" s="24">
        <v>1.4218009478672999</v>
      </c>
      <c r="Q853" s="24">
        <v>0.94786729857819907</v>
      </c>
      <c r="R853" s="24">
        <v>1.4218009478672999</v>
      </c>
      <c r="S853" s="24">
        <v>0.47393364928909998</v>
      </c>
      <c r="V853" s="24">
        <v>5.2132701421800904</v>
      </c>
      <c r="X853" s="24">
        <v>1.8957345971563999</v>
      </c>
      <c r="AA853" s="24">
        <v>16.5876777251185</v>
      </c>
      <c r="AB853" s="24">
        <v>1.8957345971563999</v>
      </c>
      <c r="AG853" s="24">
        <v>0.94786729857819907</v>
      </c>
      <c r="AL853" s="24">
        <v>9.9526066350710902</v>
      </c>
      <c r="AM853" s="24">
        <v>0.94786729857819907</v>
      </c>
      <c r="AN853" s="24">
        <v>6.1611374407582904</v>
      </c>
      <c r="AO853" s="24">
        <v>1.4218009478672999</v>
      </c>
      <c r="AQ853" s="24">
        <v>28.436018957346</v>
      </c>
      <c r="BF853" s="24">
        <v>0.94786729857819907</v>
      </c>
      <c r="BP853" s="24">
        <v>1.8957345971563999</v>
      </c>
    </row>
    <row r="854" spans="1:68" x14ac:dyDescent="0.2">
      <c r="A854" s="24" t="s">
        <v>1017</v>
      </c>
      <c r="B854" s="24">
        <v>8.7550000000000008</v>
      </c>
      <c r="C854" s="24">
        <v>37.700000000000003</v>
      </c>
      <c r="D854" s="24" t="s">
        <v>165</v>
      </c>
      <c r="E854" s="24">
        <f t="shared" si="13"/>
        <v>100.00000000000006</v>
      </c>
      <c r="K854" s="24">
        <v>11.961722488038301</v>
      </c>
      <c r="N854" s="24">
        <v>1.9138755980861197</v>
      </c>
      <c r="O854" s="24">
        <v>3.3492822966507196</v>
      </c>
      <c r="R854" s="24">
        <v>1.9138755980861197</v>
      </c>
      <c r="V854" s="24">
        <v>6.6985645933014393</v>
      </c>
      <c r="X854" s="24">
        <v>0.95693779904306209</v>
      </c>
      <c r="AA854" s="24">
        <v>11.004784688995199</v>
      </c>
      <c r="AB854" s="24">
        <v>2.39234449760766</v>
      </c>
      <c r="AG854" s="24">
        <v>0.47846889952153104</v>
      </c>
      <c r="AL854" s="24">
        <v>8.133971291866029</v>
      </c>
      <c r="AM854" s="24">
        <v>0.47846889952153104</v>
      </c>
      <c r="AN854" s="24">
        <v>6.2200956937798999</v>
      </c>
      <c r="AQ854" s="24">
        <v>39.2344497607656</v>
      </c>
      <c r="AR854" s="24">
        <v>1.4354066985645901</v>
      </c>
      <c r="AT854" s="24">
        <v>2.87081339712919</v>
      </c>
      <c r="BF854" s="24">
        <v>0.47846889952153104</v>
      </c>
      <c r="BP854" s="24">
        <v>0.47846889952153104</v>
      </c>
    </row>
    <row r="855" spans="1:68" x14ac:dyDescent="0.2">
      <c r="A855" s="24" t="s">
        <v>1018</v>
      </c>
      <c r="B855" s="24">
        <v>8.3819999999999997</v>
      </c>
      <c r="C855" s="24">
        <v>38.093000000000004</v>
      </c>
      <c r="D855" s="24" t="s">
        <v>165</v>
      </c>
      <c r="E855" s="24">
        <f t="shared" si="13"/>
        <v>99.999999999999929</v>
      </c>
      <c r="F855" s="24">
        <v>0.47169811320754701</v>
      </c>
      <c r="K855" s="24">
        <v>35.377358490566003</v>
      </c>
      <c r="N855" s="24">
        <v>2.8301886792452802</v>
      </c>
      <c r="O855" s="24">
        <v>2.8301886792452802</v>
      </c>
      <c r="P855" s="24">
        <v>1.4150943396226401</v>
      </c>
      <c r="Q855" s="24">
        <v>0.47169811320754701</v>
      </c>
      <c r="S855" s="24">
        <v>0.47169811320754701</v>
      </c>
      <c r="V855" s="24">
        <v>6.1320754716981103</v>
      </c>
      <c r="X855" s="24">
        <v>2.35849056603774</v>
      </c>
      <c r="AA855" s="24">
        <v>7.5471698113207593</v>
      </c>
      <c r="AB855" s="24">
        <v>0.47169811320754701</v>
      </c>
      <c r="AL855" s="24">
        <v>9.9056603773584904</v>
      </c>
      <c r="AM855" s="24">
        <v>0.94339622641509402</v>
      </c>
      <c r="AN855" s="24">
        <v>9.4339622641509386</v>
      </c>
      <c r="AO855" s="24">
        <v>0.47169811320754701</v>
      </c>
      <c r="AQ855" s="24">
        <v>14.150943396226401</v>
      </c>
      <c r="AT855" s="24">
        <v>0.94339622641509402</v>
      </c>
      <c r="BF855" s="24">
        <v>2.35849056603774</v>
      </c>
      <c r="BP855" s="24">
        <v>1.4150943396226401</v>
      </c>
    </row>
    <row r="856" spans="1:68" x14ac:dyDescent="0.2">
      <c r="A856" s="24" t="s">
        <v>1019</v>
      </c>
      <c r="B856" s="24">
        <v>11.39</v>
      </c>
      <c r="C856" s="24">
        <v>37.07</v>
      </c>
      <c r="D856" s="24" t="s">
        <v>165</v>
      </c>
      <c r="E856" s="24">
        <f t="shared" si="13"/>
        <v>100.00000000000007</v>
      </c>
      <c r="G856" s="24">
        <v>0.94786729857819907</v>
      </c>
      <c r="K856" s="24">
        <v>8.0568720379146903</v>
      </c>
      <c r="N856" s="24">
        <v>3.7914691943127998</v>
      </c>
      <c r="O856" s="24">
        <v>0.94786729857819907</v>
      </c>
      <c r="P856" s="24">
        <v>0.94786729857819907</v>
      </c>
      <c r="R856" s="24">
        <v>1.4218009478672999</v>
      </c>
      <c r="V856" s="24">
        <v>2.8436018957345999</v>
      </c>
      <c r="X856" s="24">
        <v>3.7914691943127998</v>
      </c>
      <c r="AA856" s="24">
        <v>13.744075829383899</v>
      </c>
      <c r="AB856" s="24">
        <v>1.4218009478672999</v>
      </c>
      <c r="AL856" s="24">
        <v>10.9004739336493</v>
      </c>
      <c r="AM856" s="24">
        <v>3.7914691943127998</v>
      </c>
      <c r="AN856" s="24">
        <v>0.94786729857819907</v>
      </c>
      <c r="AO856" s="24">
        <v>1.4218009478672999</v>
      </c>
      <c r="AQ856" s="24">
        <v>36.0189573459716</v>
      </c>
      <c r="AR856" s="24">
        <v>2.3696682464455003</v>
      </c>
      <c r="AT856" s="24">
        <v>3.3175355450236999</v>
      </c>
      <c r="AU856" s="24">
        <v>0.47393364928909998</v>
      </c>
      <c r="BB856" s="24">
        <v>0.47393364928909998</v>
      </c>
      <c r="BF856" s="24">
        <v>1.8957345971563999</v>
      </c>
      <c r="BH856" s="24">
        <v>0.47393364928909998</v>
      </c>
    </row>
    <row r="857" spans="1:68" x14ac:dyDescent="0.2">
      <c r="A857" s="24" t="s">
        <v>1020</v>
      </c>
      <c r="B857" s="24">
        <v>-0.65200000000000002</v>
      </c>
      <c r="C857" s="24">
        <v>37.399000000000001</v>
      </c>
      <c r="D857" s="24" t="s">
        <v>165</v>
      </c>
      <c r="E857" s="24">
        <f t="shared" si="13"/>
        <v>99.999999999999972</v>
      </c>
      <c r="K857" s="24">
        <v>6.1032863849765295</v>
      </c>
      <c r="O857" s="24">
        <v>2.8169014084507</v>
      </c>
      <c r="P857" s="24">
        <v>0.93896713615023497</v>
      </c>
      <c r="V857" s="24">
        <v>7.9812206572769995</v>
      </c>
      <c r="X857" s="24">
        <v>0.46948356807511704</v>
      </c>
      <c r="AA857" s="24">
        <v>22.065727699530502</v>
      </c>
      <c r="AB857" s="24">
        <v>1.8779342723004699</v>
      </c>
      <c r="AF857" s="24">
        <v>7.0422535211267601</v>
      </c>
      <c r="AJ857" s="24">
        <v>0.46948356807511704</v>
      </c>
      <c r="AL857" s="24">
        <v>10.7981220657277</v>
      </c>
      <c r="AM857" s="24">
        <v>2.8169014084507</v>
      </c>
      <c r="AN857" s="24">
        <v>1.40845070422535</v>
      </c>
      <c r="AO857" s="24">
        <v>1.40845070422535</v>
      </c>
      <c r="AQ857" s="24">
        <v>24.4131455399061</v>
      </c>
      <c r="AR857" s="24">
        <v>3.2863849765258202</v>
      </c>
      <c r="AT857" s="24">
        <v>5.1643192488262901</v>
      </c>
      <c r="AU857" s="24">
        <v>0.93896713615023497</v>
      </c>
    </row>
    <row r="858" spans="1:68" x14ac:dyDescent="0.2">
      <c r="A858" s="24" t="s">
        <v>1021</v>
      </c>
      <c r="B858" s="24">
        <v>-0.63400000000000001</v>
      </c>
      <c r="C858" s="24">
        <v>37.533999999999999</v>
      </c>
      <c r="D858" s="24" t="s">
        <v>165</v>
      </c>
      <c r="E858" s="24">
        <f t="shared" si="13"/>
        <v>99.999999999999929</v>
      </c>
      <c r="K858" s="24">
        <v>3.2863849765258202</v>
      </c>
      <c r="O858" s="24">
        <v>2.3474178403755901</v>
      </c>
      <c r="P858" s="24">
        <v>0.46948356807511704</v>
      </c>
      <c r="Q858" s="24">
        <v>0.46948356807511704</v>
      </c>
      <c r="V858" s="24">
        <v>11.2676056338028</v>
      </c>
      <c r="X858" s="24">
        <v>1.40845070422535</v>
      </c>
      <c r="AA858" s="24">
        <v>25.352112676056301</v>
      </c>
      <c r="AB858" s="24">
        <v>5.1643192488262901</v>
      </c>
      <c r="AF858" s="24">
        <v>5.1643192488262901</v>
      </c>
      <c r="AG858" s="24">
        <v>0.46948356807511704</v>
      </c>
      <c r="AH858" s="24">
        <v>1.40845070422535</v>
      </c>
      <c r="AJ858" s="24">
        <v>1.40845070422535</v>
      </c>
      <c r="AL858" s="24">
        <v>4.6948356807511704</v>
      </c>
      <c r="AM858" s="24">
        <v>2.8169014084507</v>
      </c>
      <c r="AO858" s="24">
        <v>2.8169014084507</v>
      </c>
      <c r="AQ858" s="24">
        <v>18.779342723004699</v>
      </c>
      <c r="AR858" s="24">
        <v>1.40845070422535</v>
      </c>
      <c r="AT858" s="24">
        <v>7.9812206572769995</v>
      </c>
      <c r="AU858" s="24">
        <v>0.46948356807511704</v>
      </c>
      <c r="BB858" s="24">
        <v>1.40845070422535</v>
      </c>
      <c r="BH858" s="24">
        <v>1.40845070422535</v>
      </c>
    </row>
    <row r="859" spans="1:68" x14ac:dyDescent="0.2">
      <c r="A859" s="24" t="s">
        <v>1022</v>
      </c>
      <c r="B859" s="24">
        <v>8.8420000000000005</v>
      </c>
      <c r="C859" s="24">
        <v>37.613</v>
      </c>
      <c r="D859" s="24" t="s">
        <v>165</v>
      </c>
      <c r="E859" s="24">
        <f t="shared" si="13"/>
        <v>99.999999999999972</v>
      </c>
      <c r="F859" s="24">
        <v>0.46728971962616794</v>
      </c>
      <c r="K859" s="24">
        <v>3.2710280373831799</v>
      </c>
      <c r="N859" s="24">
        <v>0.93457943925233589</v>
      </c>
      <c r="O859" s="24">
        <v>1.4018691588784999</v>
      </c>
      <c r="P859" s="24">
        <v>0.93457943925233589</v>
      </c>
      <c r="V859" s="24">
        <v>7.0093457943925204</v>
      </c>
      <c r="X859" s="24">
        <v>2.3364485981308398</v>
      </c>
      <c r="AA859" s="24">
        <v>16.3551401869159</v>
      </c>
      <c r="AB859" s="24">
        <v>4.6728971962616797</v>
      </c>
      <c r="AF859" s="24">
        <v>0.46728971962616794</v>
      </c>
      <c r="AL859" s="24">
        <v>9.8130841121495287</v>
      </c>
      <c r="AM859" s="24">
        <v>1.4018691588784999</v>
      </c>
      <c r="AN859" s="24">
        <v>2.3364485981308398</v>
      </c>
      <c r="AQ859" s="24">
        <v>41.121495327102799</v>
      </c>
      <c r="AR859" s="24">
        <v>2.8037383177570101</v>
      </c>
      <c r="AT859" s="24">
        <v>3.2710280373831799</v>
      </c>
      <c r="BF859" s="24">
        <v>0.93457943925233589</v>
      </c>
      <c r="BH859" s="24">
        <v>0.46728971962616794</v>
      </c>
    </row>
    <row r="860" spans="1:68" x14ac:dyDescent="0.2">
      <c r="A860" s="24" t="s">
        <v>1023</v>
      </c>
      <c r="B860" s="24">
        <v>8.7279999999999998</v>
      </c>
      <c r="C860" s="24">
        <v>37.722000000000001</v>
      </c>
      <c r="D860" s="24" t="s">
        <v>165</v>
      </c>
      <c r="E860" s="24">
        <f t="shared" si="13"/>
        <v>99.999999999999929</v>
      </c>
      <c r="F860" s="24">
        <v>0.94339622641509402</v>
      </c>
      <c r="K860" s="24">
        <v>20.2830188679245</v>
      </c>
      <c r="N860" s="24">
        <v>3.3018867924528301</v>
      </c>
      <c r="O860" s="24">
        <v>3.7735849056603796</v>
      </c>
      <c r="Q860" s="24">
        <v>0.47169811320754701</v>
      </c>
      <c r="R860" s="24">
        <v>0.47169811320754701</v>
      </c>
      <c r="V860" s="24">
        <v>6.6037735849056602</v>
      </c>
      <c r="X860" s="24">
        <v>0.47169811320754701</v>
      </c>
      <c r="AA860" s="24">
        <v>11.320754716981099</v>
      </c>
      <c r="AB860" s="24">
        <v>0.47169811320754701</v>
      </c>
      <c r="AG860" s="24">
        <v>0.47169811320754701</v>
      </c>
      <c r="AL860" s="24">
        <v>6.6037735849056602</v>
      </c>
      <c r="AM860" s="24">
        <v>1.4150943396226401</v>
      </c>
      <c r="AN860" s="24">
        <v>6.6037735849056602</v>
      </c>
      <c r="AO860" s="24">
        <v>1.4150943396226401</v>
      </c>
      <c r="AP860" s="24">
        <v>0.47169811320754701</v>
      </c>
      <c r="AQ860" s="24">
        <v>29.245283018867902</v>
      </c>
      <c r="AR860" s="24">
        <v>0.47169811320754701</v>
      </c>
      <c r="AT860" s="24">
        <v>3.7735849056603796</v>
      </c>
      <c r="BF860" s="24">
        <v>1.4150943396226401</v>
      </c>
    </row>
    <row r="861" spans="1:68" x14ac:dyDescent="0.2">
      <c r="A861" s="24" t="s">
        <v>1024</v>
      </c>
      <c r="B861" s="24">
        <v>10.775</v>
      </c>
      <c r="C861" s="24">
        <v>38.637999999999998</v>
      </c>
      <c r="D861" s="24" t="s">
        <v>165</v>
      </c>
      <c r="E861" s="24">
        <f t="shared" si="13"/>
        <v>100</v>
      </c>
      <c r="K861" s="24">
        <v>24.074074074074097</v>
      </c>
      <c r="N861" s="24">
        <v>2.7777777777777799</v>
      </c>
      <c r="O861" s="24">
        <v>6.9444444444444402</v>
      </c>
      <c r="P861" s="24">
        <v>1.8518518518518501</v>
      </c>
      <c r="Q861" s="24">
        <v>0.46296296296296297</v>
      </c>
      <c r="S861" s="24">
        <v>0.92592592592592593</v>
      </c>
      <c r="V861" s="24">
        <v>2.7777777777777799</v>
      </c>
      <c r="X861" s="24">
        <v>1.8518518518518501</v>
      </c>
      <c r="AA861" s="24">
        <v>25</v>
      </c>
      <c r="AB861" s="24">
        <v>0.92592592592592593</v>
      </c>
      <c r="AG861" s="24">
        <v>0.92592592592592593</v>
      </c>
      <c r="AL861" s="24">
        <v>5.0925925925925899</v>
      </c>
      <c r="AM861" s="24">
        <v>1.3888888888888899</v>
      </c>
      <c r="AN861" s="24">
        <v>5.0925925925925899</v>
      </c>
      <c r="AO861" s="24">
        <v>0.46296296296296297</v>
      </c>
      <c r="AQ861" s="24">
        <v>16.203703703703702</v>
      </c>
      <c r="AT861" s="24">
        <v>1.3888888888888899</v>
      </c>
      <c r="BB861" s="24">
        <v>1.8518518518518501</v>
      </c>
    </row>
    <row r="862" spans="1:68" x14ac:dyDescent="0.2">
      <c r="A862" s="24" t="s">
        <v>1025</v>
      </c>
      <c r="B862" s="24">
        <v>10.743</v>
      </c>
      <c r="C862" s="24">
        <v>38.674999999999997</v>
      </c>
      <c r="D862" s="24" t="s">
        <v>165</v>
      </c>
      <c r="E862" s="24">
        <f t="shared" si="13"/>
        <v>99.999999999999915</v>
      </c>
      <c r="K862" s="24">
        <v>22.325581395348799</v>
      </c>
      <c r="N862" s="24">
        <v>3.7209302325581399</v>
      </c>
      <c r="O862" s="24">
        <v>7.4418604651162799</v>
      </c>
      <c r="P862" s="24">
        <v>1.3953488372092999</v>
      </c>
      <c r="Q862" s="24">
        <v>0.46511627906976705</v>
      </c>
      <c r="R862" s="24">
        <v>0.46511627906976705</v>
      </c>
      <c r="V862" s="24">
        <v>2.32558139534884</v>
      </c>
      <c r="X862" s="24">
        <v>3.7209302325581399</v>
      </c>
      <c r="AA862" s="24">
        <v>23.255813953488399</v>
      </c>
      <c r="AB862" s="24">
        <v>1.3953488372092999</v>
      </c>
      <c r="AL862" s="24">
        <v>4.6511627906976702</v>
      </c>
      <c r="AN862" s="24">
        <v>5.5813953488372103</v>
      </c>
      <c r="AO862" s="24">
        <v>0.46511627906976705</v>
      </c>
      <c r="AQ862" s="24">
        <v>19.5348837209302</v>
      </c>
      <c r="AR862" s="24">
        <v>0.46511627906976705</v>
      </c>
      <c r="AT862" s="24">
        <v>2.7906976744185998</v>
      </c>
    </row>
    <row r="863" spans="1:68" x14ac:dyDescent="0.2">
      <c r="A863" s="24" t="s">
        <v>1026</v>
      </c>
      <c r="B863" s="24">
        <v>9.2370000000000001</v>
      </c>
      <c r="C863" s="24">
        <v>38.421999999999997</v>
      </c>
      <c r="D863" s="24" t="s">
        <v>165</v>
      </c>
      <c r="E863" s="24">
        <f t="shared" si="13"/>
        <v>99.999999999999972</v>
      </c>
      <c r="G863" s="24">
        <v>0.91743119266054995</v>
      </c>
      <c r="K863" s="24">
        <v>27.5229357798165</v>
      </c>
      <c r="N863" s="24">
        <v>3.6697247706421998</v>
      </c>
      <c r="O863" s="24">
        <v>9.6330275229357802</v>
      </c>
      <c r="P863" s="24">
        <v>1.8348623853210999</v>
      </c>
      <c r="R863" s="24">
        <v>0.91743119266054995</v>
      </c>
      <c r="S863" s="24">
        <v>0.45871559633027498</v>
      </c>
      <c r="V863" s="24">
        <v>1.8348623853210999</v>
      </c>
      <c r="X863" s="24">
        <v>2.2935779816513802</v>
      </c>
      <c r="AA863" s="24">
        <v>19.724770642201801</v>
      </c>
      <c r="AB863" s="24">
        <v>0.45871559633027498</v>
      </c>
      <c r="AG863" s="24">
        <v>0.45871559633027498</v>
      </c>
      <c r="AL863" s="24">
        <v>5.5045871559632999</v>
      </c>
      <c r="AM863" s="24">
        <v>0.45871559633027498</v>
      </c>
      <c r="AN863" s="24">
        <v>7.3394495412843996</v>
      </c>
      <c r="AO863" s="24">
        <v>0.45871559633027498</v>
      </c>
      <c r="AQ863" s="24">
        <v>13.302752293578001</v>
      </c>
      <c r="AR863" s="24">
        <v>0.45871559633027498</v>
      </c>
      <c r="AT863" s="24">
        <v>1.8348623853210999</v>
      </c>
      <c r="BF863" s="24">
        <v>0.91743119266054995</v>
      </c>
    </row>
    <row r="864" spans="1:68" x14ac:dyDescent="0.2">
      <c r="A864" s="24" t="s">
        <v>1027</v>
      </c>
      <c r="B864" s="24">
        <v>8.7170000000000005</v>
      </c>
      <c r="C864" s="24">
        <v>37.802999999999997</v>
      </c>
      <c r="D864" s="24" t="s">
        <v>165</v>
      </c>
      <c r="E864" s="24">
        <f t="shared" si="13"/>
        <v>99.999999999999957</v>
      </c>
      <c r="F864" s="24">
        <v>1.84331797235023</v>
      </c>
      <c r="K864" s="24">
        <v>19.354838709677402</v>
      </c>
      <c r="N864" s="24">
        <v>1.84331797235023</v>
      </c>
      <c r="O864" s="24">
        <v>3.68663594470046</v>
      </c>
      <c r="P864" s="24">
        <v>0.92165898617511499</v>
      </c>
      <c r="Q864" s="24">
        <v>0.460829493087558</v>
      </c>
      <c r="R864" s="24">
        <v>0.460829493087558</v>
      </c>
      <c r="S864" s="24">
        <v>1.3824884792626699</v>
      </c>
      <c r="V864" s="24">
        <v>6.4516129032258105</v>
      </c>
      <c r="X864" s="24">
        <v>2.7649769585253501</v>
      </c>
      <c r="AA864" s="24">
        <v>12.903225806451598</v>
      </c>
      <c r="AB864" s="24">
        <v>0.460829493087558</v>
      </c>
      <c r="AG864" s="24">
        <v>0.460829493087558</v>
      </c>
      <c r="AL864" s="24">
        <v>8.2949308755760391</v>
      </c>
      <c r="AM864" s="24">
        <v>1.3824884792626699</v>
      </c>
      <c r="AN864" s="24">
        <v>6.4516129032258105</v>
      </c>
      <c r="AO864" s="24">
        <v>0.92165898617511499</v>
      </c>
      <c r="AQ864" s="24">
        <v>25.806451612903196</v>
      </c>
      <c r="AR864" s="24">
        <v>0.92165898617511499</v>
      </c>
      <c r="AT864" s="24">
        <v>1.3824884792626699</v>
      </c>
      <c r="AU864" s="24">
        <v>0.460829493087558</v>
      </c>
      <c r="BF864" s="24">
        <v>0.92165898617511499</v>
      </c>
      <c r="BP864" s="24">
        <v>0.460829493087558</v>
      </c>
    </row>
    <row r="865" spans="1:68" x14ac:dyDescent="0.2">
      <c r="A865" s="24" t="s">
        <v>1028</v>
      </c>
      <c r="B865" s="24">
        <v>9.3019999999999996</v>
      </c>
      <c r="C865" s="24">
        <v>38.536999999999999</v>
      </c>
      <c r="D865" s="24" t="s">
        <v>165</v>
      </c>
      <c r="E865" s="24">
        <f t="shared" si="13"/>
        <v>100.00000000000006</v>
      </c>
      <c r="K865" s="24">
        <v>21.296296296296298</v>
      </c>
      <c r="N865" s="24">
        <v>1.8518518518518501</v>
      </c>
      <c r="O865" s="24">
        <v>11.574074074074101</v>
      </c>
      <c r="P865" s="24">
        <v>3.2407407407407396</v>
      </c>
      <c r="R865" s="24">
        <v>0.92592592592592593</v>
      </c>
      <c r="S865" s="24">
        <v>0.92592592592592593</v>
      </c>
      <c r="V865" s="24">
        <v>3.7037037037037002</v>
      </c>
      <c r="X865" s="24">
        <v>1.3888888888888899</v>
      </c>
      <c r="AA865" s="24">
        <v>25</v>
      </c>
      <c r="AG865" s="24">
        <v>0.92592592592592593</v>
      </c>
      <c r="AL865" s="24">
        <v>4.6296296296296298</v>
      </c>
      <c r="AM865" s="24">
        <v>0.46296296296296297</v>
      </c>
      <c r="AN865" s="24">
        <v>8.7962962962963012</v>
      </c>
      <c r="AO865" s="24">
        <v>0.46296296296296297</v>
      </c>
      <c r="AQ865" s="24">
        <v>10.185185185185201</v>
      </c>
      <c r="AR865" s="24">
        <v>1.3888888888888899</v>
      </c>
      <c r="AT865" s="24">
        <v>2.7777777777777799</v>
      </c>
      <c r="BF865" s="24">
        <v>0.46296296296296297</v>
      </c>
    </row>
    <row r="866" spans="1:68" x14ac:dyDescent="0.2">
      <c r="A866" s="24" t="s">
        <v>1029</v>
      </c>
      <c r="B866" s="24">
        <v>-0.63400000000000001</v>
      </c>
      <c r="C866" s="24">
        <v>37.534999999999997</v>
      </c>
      <c r="D866" s="24" t="s">
        <v>165</v>
      </c>
      <c r="E866" s="24">
        <f t="shared" si="13"/>
        <v>100.00000000000014</v>
      </c>
      <c r="K866" s="24">
        <v>3.1963470319634699</v>
      </c>
      <c r="N866" s="24">
        <v>0.91324200913241993</v>
      </c>
      <c r="O866" s="24">
        <v>0.45662100456620996</v>
      </c>
      <c r="P866" s="24">
        <v>0.45662100456620996</v>
      </c>
      <c r="Q866" s="24">
        <v>0.45662100456620996</v>
      </c>
      <c r="V866" s="24">
        <v>3.1963470319634699</v>
      </c>
      <c r="X866" s="24">
        <v>2.2831050228310499</v>
      </c>
      <c r="AA866" s="24">
        <v>25.1141552511416</v>
      </c>
      <c r="AB866" s="24">
        <v>3.6529680365296797</v>
      </c>
      <c r="AJ866" s="24">
        <v>0.45662100456620996</v>
      </c>
      <c r="AL866" s="24">
        <v>12.328767123287701</v>
      </c>
      <c r="AM866" s="24">
        <v>4.10958904109589</v>
      </c>
      <c r="AN866" s="24">
        <v>0.91324200913241993</v>
      </c>
      <c r="AO866" s="24">
        <v>1.8264840182648399</v>
      </c>
      <c r="AQ866" s="24">
        <v>25.1141552511416</v>
      </c>
      <c r="AR866" s="24">
        <v>4.5662100456620998</v>
      </c>
      <c r="AT866" s="24">
        <v>6.8493150684931505</v>
      </c>
      <c r="BF866" s="24">
        <v>0.45662100456620996</v>
      </c>
      <c r="BH866" s="24">
        <v>3.6529680365296797</v>
      </c>
    </row>
    <row r="867" spans="1:68" x14ac:dyDescent="0.2">
      <c r="A867" s="24" t="s">
        <v>1030</v>
      </c>
      <c r="B867" s="24">
        <v>11.237</v>
      </c>
      <c r="C867" s="24">
        <v>38.322000000000003</v>
      </c>
      <c r="D867" s="24" t="s">
        <v>165</v>
      </c>
      <c r="E867" s="24">
        <f t="shared" si="13"/>
        <v>100.00000000000004</v>
      </c>
      <c r="F867" s="24">
        <v>0.91324200913241993</v>
      </c>
      <c r="K867" s="24">
        <v>14.155251141552501</v>
      </c>
      <c r="N867" s="24">
        <v>5.93607305936073</v>
      </c>
      <c r="O867" s="24">
        <v>9.1324200913241995</v>
      </c>
      <c r="P867" s="24">
        <v>1.8264840182648399</v>
      </c>
      <c r="S867" s="24">
        <v>0.45662100456620996</v>
      </c>
      <c r="V867" s="24">
        <v>4.10958904109589</v>
      </c>
      <c r="X867" s="24">
        <v>0.45662100456620996</v>
      </c>
      <c r="AA867" s="24">
        <v>20.5479452054795</v>
      </c>
      <c r="AB867" s="24">
        <v>1.3698630136986298</v>
      </c>
      <c r="AG867" s="24">
        <v>1.3698630136986298</v>
      </c>
      <c r="AL867" s="24">
        <v>9.5890410958904102</v>
      </c>
      <c r="AN867" s="24">
        <v>5.4794520547945194</v>
      </c>
      <c r="AQ867" s="24">
        <v>18.264840182648399</v>
      </c>
      <c r="AR867" s="24">
        <v>0.45662100456620996</v>
      </c>
      <c r="AT867" s="24">
        <v>2.2831050228310499</v>
      </c>
      <c r="BB867" s="24">
        <v>2.2831050228310499</v>
      </c>
      <c r="BF867" s="24">
        <v>1.3698630136986298</v>
      </c>
    </row>
    <row r="868" spans="1:68" x14ac:dyDescent="0.2">
      <c r="A868" s="24" t="s">
        <v>1031</v>
      </c>
      <c r="B868" s="24">
        <v>10.757999999999999</v>
      </c>
      <c r="C868" s="24">
        <v>38.648000000000003</v>
      </c>
      <c r="D868" s="24" t="s">
        <v>165</v>
      </c>
      <c r="E868" s="24">
        <f t="shared" si="13"/>
        <v>99.999999999999957</v>
      </c>
      <c r="K868" s="24">
        <v>20.4444444444444</v>
      </c>
      <c r="N868" s="24">
        <v>8.4444444444444393</v>
      </c>
      <c r="O868" s="24">
        <v>7.5555555555555598</v>
      </c>
      <c r="P868" s="24">
        <v>2.2222222222222201</v>
      </c>
      <c r="Q868" s="24">
        <v>0.44444444444444403</v>
      </c>
      <c r="R868" s="24">
        <v>0.88888888888888895</v>
      </c>
      <c r="S868" s="24">
        <v>0.44444444444444403</v>
      </c>
      <c r="V868" s="24">
        <v>2.2222222222222201</v>
      </c>
      <c r="X868" s="24">
        <v>0.44444444444444403</v>
      </c>
      <c r="AA868" s="24">
        <v>23.5555555555556</v>
      </c>
      <c r="AB868" s="24">
        <v>0.88888888888888895</v>
      </c>
      <c r="AG868" s="24">
        <v>0.44444444444444403</v>
      </c>
      <c r="AH868" s="24">
        <v>0.44444444444444403</v>
      </c>
      <c r="AL868" s="24">
        <v>5.3333333333333304</v>
      </c>
      <c r="AN868" s="24">
        <v>5.7777777777777803</v>
      </c>
      <c r="AQ868" s="24">
        <v>17.3333333333333</v>
      </c>
      <c r="AR868" s="24">
        <v>0.88888888888888895</v>
      </c>
      <c r="AT868" s="24">
        <v>1.7777777777777799</v>
      </c>
      <c r="BH868" s="24">
        <v>0.44444444444444403</v>
      </c>
    </row>
    <row r="869" spans="1:68" x14ac:dyDescent="0.2">
      <c r="A869" s="24" t="s">
        <v>1032</v>
      </c>
      <c r="B869" s="24">
        <v>-0.64100000000000001</v>
      </c>
      <c r="C869" s="24">
        <v>37.450000000000003</v>
      </c>
      <c r="D869" s="24" t="s">
        <v>165</v>
      </c>
      <c r="E869" s="24">
        <f t="shared" si="13"/>
        <v>100.00000000000006</v>
      </c>
      <c r="K869" s="24">
        <v>9.36170212765958</v>
      </c>
      <c r="N869" s="24">
        <v>1.27659574468085</v>
      </c>
      <c r="O869" s="24">
        <v>1.27659574468085</v>
      </c>
      <c r="P869" s="24">
        <v>1.27659574468085</v>
      </c>
      <c r="R869" s="24">
        <v>0.42553191489361702</v>
      </c>
      <c r="V869" s="24">
        <v>4.2553191489361701</v>
      </c>
      <c r="X869" s="24">
        <v>3.4042553191489398</v>
      </c>
      <c r="AA869" s="24">
        <v>24.680851063829799</v>
      </c>
      <c r="AB869" s="24">
        <v>4.2553191489361701</v>
      </c>
      <c r="AF869" s="24">
        <v>2.12765957446809</v>
      </c>
      <c r="AG869" s="24">
        <v>0.42553191489361702</v>
      </c>
      <c r="AJ869" s="24">
        <v>0.42553191489361702</v>
      </c>
      <c r="AL869" s="24">
        <v>7.6595744680851094</v>
      </c>
      <c r="AM869" s="24">
        <v>0.85106382978723405</v>
      </c>
      <c r="AN869" s="24">
        <v>0.42553191489361702</v>
      </c>
      <c r="AO869" s="24">
        <v>1.7021276595744699</v>
      </c>
      <c r="AQ869" s="24">
        <v>24.680851063829799</v>
      </c>
      <c r="AR869" s="24">
        <v>5.1063829787234001</v>
      </c>
      <c r="AT869" s="24">
        <v>6.3829787234042596</v>
      </c>
    </row>
    <row r="870" spans="1:68" x14ac:dyDescent="0.2">
      <c r="A870" s="24" t="s">
        <v>1033</v>
      </c>
      <c r="B870" s="24">
        <v>-0.52800000000000002</v>
      </c>
      <c r="C870" s="24">
        <v>37.17</v>
      </c>
      <c r="D870" s="24" t="s">
        <v>165</v>
      </c>
      <c r="E870" s="24">
        <f t="shared" si="13"/>
        <v>100.00000000000006</v>
      </c>
      <c r="K870" s="24">
        <v>6.3829787234042596</v>
      </c>
      <c r="N870" s="24">
        <v>1.7021276595744699</v>
      </c>
      <c r="O870" s="24">
        <v>2.12765957446809</v>
      </c>
      <c r="P870" s="24">
        <v>0.85106382978723405</v>
      </c>
      <c r="V870" s="24">
        <v>5.1063829787234001</v>
      </c>
      <c r="X870" s="24">
        <v>0.85106382978723405</v>
      </c>
      <c r="AA870" s="24">
        <v>24.255319148936202</v>
      </c>
      <c r="AB870" s="24">
        <v>0.85106382978723405</v>
      </c>
      <c r="AL870" s="24">
        <v>4.68085106382979</v>
      </c>
      <c r="AM870" s="24">
        <v>0.42553191489361702</v>
      </c>
      <c r="AO870" s="24">
        <v>0.85106382978723405</v>
      </c>
      <c r="AQ870" s="24">
        <v>44.680851063829799</v>
      </c>
      <c r="AR870" s="24">
        <v>1.7021276595744699</v>
      </c>
      <c r="AT870" s="24">
        <v>5.5319148936170199</v>
      </c>
    </row>
    <row r="871" spans="1:68" x14ac:dyDescent="0.2">
      <c r="A871" s="24" t="s">
        <v>1034</v>
      </c>
      <c r="B871" s="24">
        <v>8.952</v>
      </c>
      <c r="C871" s="24">
        <v>38.241999999999997</v>
      </c>
      <c r="D871" s="24" t="s">
        <v>165</v>
      </c>
      <c r="E871" s="24">
        <f t="shared" si="13"/>
        <v>100.00000000000006</v>
      </c>
      <c r="K871" s="24">
        <v>27.916666666666703</v>
      </c>
      <c r="N871" s="24">
        <v>2.0833333333333299</v>
      </c>
      <c r="O871" s="24">
        <v>8.75</v>
      </c>
      <c r="P871" s="24">
        <v>1.25</v>
      </c>
      <c r="Q871" s="24">
        <v>0.41666666666666696</v>
      </c>
      <c r="R871" s="24">
        <v>1.6666666666666701</v>
      </c>
      <c r="V871" s="24">
        <v>2.9166666666666701</v>
      </c>
      <c r="X871" s="24">
        <v>1.6666666666666701</v>
      </c>
      <c r="AA871" s="24">
        <v>17.5</v>
      </c>
      <c r="AB871" s="24">
        <v>0.41666666666666696</v>
      </c>
      <c r="AG871" s="24">
        <v>0.83333333333333304</v>
      </c>
      <c r="AL871" s="24">
        <v>8.3333333333333304</v>
      </c>
      <c r="AN871" s="24">
        <v>5</v>
      </c>
      <c r="AO871" s="24">
        <v>0.41666666666666696</v>
      </c>
      <c r="AQ871" s="24">
        <v>20</v>
      </c>
      <c r="AR871" s="24">
        <v>0.41666666666666696</v>
      </c>
      <c r="AT871" s="24">
        <v>0.41666666666666696</v>
      </c>
    </row>
    <row r="872" spans="1:68" x14ac:dyDescent="0.2">
      <c r="A872" s="24" t="s">
        <v>1035</v>
      </c>
      <c r="B872" s="24">
        <v>-0.64100000000000001</v>
      </c>
      <c r="C872" s="24">
        <v>37.468000000000004</v>
      </c>
      <c r="D872" s="24" t="s">
        <v>165</v>
      </c>
      <c r="E872" s="24">
        <f t="shared" si="13"/>
        <v>99.999999999999957</v>
      </c>
      <c r="K872" s="24">
        <v>7.7235772357723604</v>
      </c>
      <c r="N872" s="24">
        <v>1.2195121951219501</v>
      </c>
      <c r="O872" s="24">
        <v>1.2195121951219501</v>
      </c>
      <c r="P872" s="24">
        <v>0.81300813008130102</v>
      </c>
      <c r="Q872" s="24">
        <v>0.81300813008130102</v>
      </c>
      <c r="R872" s="24">
        <v>1.2195121951219501</v>
      </c>
      <c r="V872" s="24">
        <v>4.8780487804878003</v>
      </c>
      <c r="X872" s="24">
        <v>2.8455284552845503</v>
      </c>
      <c r="AA872" s="24">
        <v>16.260162601626</v>
      </c>
      <c r="AB872" s="24">
        <v>5.2845528455284603</v>
      </c>
      <c r="AF872" s="24">
        <v>7.3170731707317103</v>
      </c>
      <c r="AJ872" s="24">
        <v>0.40650406504065001</v>
      </c>
      <c r="AL872" s="24">
        <v>3.6585365853658502</v>
      </c>
      <c r="AM872" s="24">
        <v>4.8780487804878003</v>
      </c>
      <c r="AO872" s="24">
        <v>1.2195121951219501</v>
      </c>
      <c r="AP872" s="24">
        <v>0.81300813008130102</v>
      </c>
      <c r="AQ872" s="24">
        <v>30.081300813008102</v>
      </c>
      <c r="AR872" s="24">
        <v>2.8455284552845503</v>
      </c>
      <c r="AT872" s="24">
        <v>5.6910569105691104</v>
      </c>
      <c r="AU872" s="24">
        <v>0.40650406504065001</v>
      </c>
      <c r="BF872" s="24">
        <v>0.40650406504065001</v>
      </c>
    </row>
    <row r="873" spans="1:68" x14ac:dyDescent="0.2">
      <c r="A873" s="24" t="s">
        <v>1036</v>
      </c>
      <c r="B873" s="24">
        <v>1.35</v>
      </c>
      <c r="C873" s="24">
        <v>40.07</v>
      </c>
      <c r="D873" s="24" t="s">
        <v>165</v>
      </c>
      <c r="E873" s="24">
        <f t="shared" si="13"/>
        <v>100.00000000000001</v>
      </c>
      <c r="K873" s="24">
        <v>41.6666666666667</v>
      </c>
      <c r="O873" s="24">
        <v>1.6666666666666701</v>
      </c>
      <c r="P873" s="24">
        <v>1.6666666666666701</v>
      </c>
      <c r="X873" s="24">
        <v>5</v>
      </c>
      <c r="AA873" s="24">
        <v>13.3333333333333</v>
      </c>
      <c r="AB873" s="24">
        <v>1.6666666666666701</v>
      </c>
      <c r="AH873" s="24">
        <v>1.6666666666666701</v>
      </c>
      <c r="AL873" s="24">
        <v>5</v>
      </c>
      <c r="AM873" s="24">
        <v>3.3333333333333299</v>
      </c>
      <c r="AN873" s="24">
        <v>5</v>
      </c>
      <c r="AO873" s="24">
        <v>1.6666666666666701</v>
      </c>
      <c r="AP873" s="24">
        <v>1.6666666666666701</v>
      </c>
      <c r="AQ873" s="24">
        <v>8.3333333333333304</v>
      </c>
      <c r="AT873" s="24">
        <v>8.3333333333333304</v>
      </c>
    </row>
    <row r="874" spans="1:68" x14ac:dyDescent="0.2">
      <c r="A874" s="24" t="s">
        <v>1037</v>
      </c>
      <c r="B874" s="24">
        <v>0.5</v>
      </c>
      <c r="C874" s="24">
        <v>37.58</v>
      </c>
      <c r="D874" s="24" t="s">
        <v>165</v>
      </c>
      <c r="E874" s="24">
        <f t="shared" si="13"/>
        <v>99.999999999999929</v>
      </c>
      <c r="K874" s="24">
        <v>16.455696202531602</v>
      </c>
      <c r="N874" s="24">
        <v>3.79746835443038</v>
      </c>
      <c r="O874" s="24">
        <v>5.0632911392405102</v>
      </c>
      <c r="P874" s="24">
        <v>1.89873417721519</v>
      </c>
      <c r="R874" s="24">
        <v>3.79746835443038</v>
      </c>
      <c r="V874" s="24">
        <v>2.5316455696202498</v>
      </c>
      <c r="AA874" s="24">
        <v>7.59493670886076</v>
      </c>
      <c r="AB874" s="24">
        <v>5.0632911392405102</v>
      </c>
      <c r="AH874" s="24">
        <v>0.632911392405063</v>
      </c>
      <c r="AL874" s="24">
        <v>8.86075949367088</v>
      </c>
      <c r="AN874" s="24">
        <v>1.26582278481013</v>
      </c>
      <c r="AP874" s="24">
        <v>1.89873417721519</v>
      </c>
      <c r="AQ874" s="24">
        <v>39.240506329113899</v>
      </c>
      <c r="AT874" s="24">
        <v>1.89873417721519</v>
      </c>
    </row>
    <row r="875" spans="1:68" x14ac:dyDescent="0.2">
      <c r="A875" s="24" t="s">
        <v>1038</v>
      </c>
      <c r="B875" s="24">
        <v>-3.48</v>
      </c>
      <c r="C875" s="24">
        <v>35.57</v>
      </c>
      <c r="D875" s="24" t="s">
        <v>165</v>
      </c>
      <c r="E875" s="24">
        <f t="shared" si="13"/>
        <v>100</v>
      </c>
      <c r="K875" s="24">
        <v>3.2710280373831799</v>
      </c>
      <c r="N875" s="24">
        <v>1.4018691588784999</v>
      </c>
      <c r="O875" s="24">
        <v>0.46728971962616794</v>
      </c>
      <c r="P875" s="24">
        <v>0.46728971962616794</v>
      </c>
      <c r="Q875" s="24">
        <v>0.46728971962616794</v>
      </c>
      <c r="R875" s="24">
        <v>0.46728971962616794</v>
      </c>
      <c r="S875" s="24">
        <v>0.46728971962616794</v>
      </c>
      <c r="V875" s="24">
        <v>26.635514018691602</v>
      </c>
      <c r="AA875" s="24">
        <v>8.4112149532710312</v>
      </c>
      <c r="AB875" s="24">
        <v>0.46728971962616794</v>
      </c>
      <c r="AH875" s="24">
        <v>0.93457943925233589</v>
      </c>
      <c r="AL875" s="24">
        <v>1.4018691588784999</v>
      </c>
      <c r="AN875" s="24">
        <v>1.4018691588784999</v>
      </c>
      <c r="AQ875" s="24">
        <v>38.317757009345797</v>
      </c>
      <c r="AT875" s="24">
        <v>5.6074766355140202</v>
      </c>
      <c r="BB875" s="24">
        <v>2.3364485981308398</v>
      </c>
      <c r="BF875" s="24">
        <v>6.5420560747663599</v>
      </c>
      <c r="BH875" s="24">
        <v>0.46728971962616794</v>
      </c>
      <c r="BP875" s="24">
        <v>0.46728971962616794</v>
      </c>
    </row>
    <row r="876" spans="1:68" x14ac:dyDescent="0.2">
      <c r="A876" s="24" t="s">
        <v>1039</v>
      </c>
      <c r="B876" s="24">
        <v>2.9420000000000002</v>
      </c>
      <c r="C876" s="24">
        <v>39.118000000000002</v>
      </c>
      <c r="D876" s="24" t="s">
        <v>165</v>
      </c>
      <c r="E876" s="24">
        <f t="shared" si="13"/>
        <v>100.00000000000011</v>
      </c>
      <c r="O876" s="24">
        <v>1.0989010989010999</v>
      </c>
      <c r="V876" s="24">
        <v>19.780219780219802</v>
      </c>
      <c r="AA876" s="24">
        <v>24.1758241758242</v>
      </c>
      <c r="AB876" s="24">
        <v>1.0989010989010999</v>
      </c>
      <c r="AH876" s="24">
        <v>1.0989010989010999</v>
      </c>
      <c r="AL876" s="24">
        <v>15.384615384615401</v>
      </c>
      <c r="AM876" s="24">
        <v>1.0989010989010999</v>
      </c>
      <c r="AN876" s="24">
        <v>3.2967032967033001</v>
      </c>
      <c r="AP876" s="24">
        <v>2.1978021978021998</v>
      </c>
      <c r="AQ876" s="24">
        <v>20.879120879120897</v>
      </c>
      <c r="AR876" s="24">
        <v>2.1978021978021998</v>
      </c>
      <c r="AT876" s="24">
        <v>7.6923076923076907</v>
      </c>
    </row>
    <row r="877" spans="1:68" x14ac:dyDescent="0.2">
      <c r="A877" s="24" t="s">
        <v>1040</v>
      </c>
      <c r="B877" s="24">
        <v>2.8050000000000002</v>
      </c>
      <c r="C877" s="24">
        <v>38.884999999999998</v>
      </c>
      <c r="D877" s="24" t="s">
        <v>165</v>
      </c>
      <c r="E877" s="24">
        <f t="shared" si="13"/>
        <v>100.00000000000006</v>
      </c>
      <c r="F877" s="24">
        <v>0.69444444444444398</v>
      </c>
      <c r="H877" s="24">
        <v>1.3888888888888899</v>
      </c>
      <c r="K877" s="24">
        <v>5.5555555555555598</v>
      </c>
      <c r="N877" s="24">
        <v>0.69444444444444398</v>
      </c>
      <c r="O877" s="24">
        <v>2.0833333333333299</v>
      </c>
      <c r="P877" s="24">
        <v>1.3888888888888899</v>
      </c>
      <c r="V877" s="24">
        <v>4.8611111111111098</v>
      </c>
      <c r="X877" s="24">
        <v>0.69444444444444398</v>
      </c>
      <c r="AA877" s="24">
        <v>20.1388888888889</v>
      </c>
      <c r="AC877" s="24">
        <v>0.69444444444444398</v>
      </c>
      <c r="AF877" s="24">
        <v>1.3888888888888899</v>
      </c>
      <c r="AH877" s="24">
        <v>0.69444444444444398</v>
      </c>
      <c r="AJ877" s="24">
        <v>0.69444444444444398</v>
      </c>
      <c r="AL877" s="24">
        <v>12.5</v>
      </c>
      <c r="AM877" s="24">
        <v>1.3888888888888899</v>
      </c>
      <c r="AN877" s="24">
        <v>5.5555555555555598</v>
      </c>
      <c r="AO877" s="24">
        <v>0.69444444444444398</v>
      </c>
      <c r="AQ877" s="24">
        <v>29.166666666666703</v>
      </c>
      <c r="AT877" s="24">
        <v>9.0277777777777803</v>
      </c>
      <c r="AU877" s="24">
        <v>0.69444444444444398</v>
      </c>
    </row>
    <row r="878" spans="1:68" x14ac:dyDescent="0.2">
      <c r="A878" s="24" t="s">
        <v>1041</v>
      </c>
      <c r="B878" s="24">
        <v>2.9369999999999998</v>
      </c>
      <c r="C878" s="24">
        <v>39.093000000000004</v>
      </c>
      <c r="D878" s="24" t="s">
        <v>165</v>
      </c>
      <c r="E878" s="24">
        <f t="shared" si="13"/>
        <v>100.00000000000003</v>
      </c>
      <c r="V878" s="24">
        <v>12.790697674418599</v>
      </c>
      <c r="AA878" s="24">
        <v>16.2790697674419</v>
      </c>
      <c r="AB878" s="24">
        <v>8.1395348837209305</v>
      </c>
      <c r="AH878" s="24">
        <v>1.7441860465116299</v>
      </c>
      <c r="AL878" s="24">
        <v>15.116279069767401</v>
      </c>
      <c r="AM878" s="24">
        <v>0.581395348837209</v>
      </c>
      <c r="AN878" s="24">
        <v>2.9069767441860499</v>
      </c>
      <c r="AO878" s="24">
        <v>3.4883720930232598</v>
      </c>
      <c r="AP878" s="24">
        <v>0.581395348837209</v>
      </c>
      <c r="AQ878" s="24">
        <v>28.488372093023298</v>
      </c>
      <c r="AR878" s="24">
        <v>0.581395348837209</v>
      </c>
      <c r="AT878" s="24">
        <v>5.2325581395348797</v>
      </c>
      <c r="AU878" s="24">
        <v>1.7441860465116299</v>
      </c>
      <c r="BF878" s="24">
        <v>2.32558139534884</v>
      </c>
    </row>
    <row r="879" spans="1:68" x14ac:dyDescent="0.2">
      <c r="A879" s="24" t="s">
        <v>1042</v>
      </c>
      <c r="B879" s="24">
        <v>1.4350000000000001</v>
      </c>
      <c r="C879" s="24">
        <v>38.484999999999999</v>
      </c>
      <c r="D879" s="24" t="s">
        <v>165</v>
      </c>
      <c r="E879" s="24">
        <f t="shared" si="13"/>
        <v>99.999999999999943</v>
      </c>
      <c r="K879" s="24">
        <v>0.52083333333333304</v>
      </c>
      <c r="N879" s="24">
        <v>2.6041666666666701</v>
      </c>
      <c r="O879" s="24">
        <v>0.52083333333333304</v>
      </c>
      <c r="P879" s="24">
        <v>1.0416666666666701</v>
      </c>
      <c r="Q879" s="24">
        <v>1.5625</v>
      </c>
      <c r="V879" s="24">
        <v>13.0208333333333</v>
      </c>
      <c r="AA879" s="24">
        <v>19.2708333333333</v>
      </c>
      <c r="AB879" s="24">
        <v>12.5</v>
      </c>
      <c r="AL879" s="24">
        <v>10.4166666666667</v>
      </c>
      <c r="AM879" s="24">
        <v>1.5625</v>
      </c>
      <c r="AN879" s="24">
        <v>2.6041666666666701</v>
      </c>
      <c r="AO879" s="24">
        <v>1.0416666666666701</v>
      </c>
      <c r="AP879" s="24">
        <v>0.52083333333333304</v>
      </c>
      <c r="AQ879" s="24">
        <v>23.9583333333333</v>
      </c>
      <c r="AR879" s="24">
        <v>5.7291666666666696</v>
      </c>
      <c r="AT879" s="24">
        <v>3.125</v>
      </c>
    </row>
    <row r="880" spans="1:68" x14ac:dyDescent="0.2">
      <c r="A880" s="24" t="s">
        <v>1043</v>
      </c>
      <c r="B880" s="24">
        <v>1.4470000000000001</v>
      </c>
      <c r="C880" s="24">
        <v>38.485999999999997</v>
      </c>
      <c r="D880" s="24" t="s">
        <v>165</v>
      </c>
      <c r="E880" s="24">
        <f t="shared" si="13"/>
        <v>100.00000000000003</v>
      </c>
      <c r="K880" s="24">
        <v>1.47783251231527</v>
      </c>
      <c r="N880" s="24">
        <v>0.98522167487684698</v>
      </c>
      <c r="O880" s="24">
        <v>1.47783251231527</v>
      </c>
      <c r="P880" s="24">
        <v>1.47783251231527</v>
      </c>
      <c r="V880" s="24">
        <v>5.4187192118226601</v>
      </c>
      <c r="X880" s="24">
        <v>1.97044334975369</v>
      </c>
      <c r="AA880" s="24">
        <v>26.600985221674897</v>
      </c>
      <c r="AB880" s="24">
        <v>12.807881773399</v>
      </c>
      <c r="AJ880" s="24">
        <v>0.98522167487684698</v>
      </c>
      <c r="AL880" s="24">
        <v>7.3891625615763505</v>
      </c>
      <c r="AM880" s="24">
        <v>0.49261083743842404</v>
      </c>
      <c r="AO880" s="24">
        <v>3.4482758620689702</v>
      </c>
      <c r="AQ880" s="24">
        <v>30.541871921182299</v>
      </c>
      <c r="AR880" s="24">
        <v>3.9408866995073901</v>
      </c>
      <c r="AT880" s="24">
        <v>0.49261083743842404</v>
      </c>
      <c r="AU880" s="24">
        <v>0.49261083743842404</v>
      </c>
    </row>
    <row r="881" spans="1:68" x14ac:dyDescent="0.2">
      <c r="A881" s="24" t="s">
        <v>1044</v>
      </c>
      <c r="B881" s="24">
        <v>2.9319999999999999</v>
      </c>
      <c r="C881" s="24">
        <v>39.118000000000002</v>
      </c>
      <c r="D881" s="24" t="s">
        <v>165</v>
      </c>
      <c r="E881" s="24">
        <f t="shared" si="13"/>
        <v>100.00000000000006</v>
      </c>
      <c r="P881" s="24">
        <v>0.49019607843137197</v>
      </c>
      <c r="V881" s="24">
        <v>16.176470588235301</v>
      </c>
      <c r="X881" s="24">
        <v>0.49019607843137197</v>
      </c>
      <c r="AA881" s="24">
        <v>19.117647058823501</v>
      </c>
      <c r="AB881" s="24">
        <v>5.3921568627451002</v>
      </c>
      <c r="AH881" s="24">
        <v>0.49019607843137197</v>
      </c>
      <c r="AJ881" s="24">
        <v>1.47058823529412</v>
      </c>
      <c r="AL881" s="24">
        <v>16.6666666666667</v>
      </c>
      <c r="AN881" s="24">
        <v>5.8823529411764701</v>
      </c>
      <c r="AO881" s="24">
        <v>3.4313725490196099</v>
      </c>
      <c r="AP881" s="24">
        <v>0.98039215686274495</v>
      </c>
      <c r="AQ881" s="24">
        <v>22.0588235294118</v>
      </c>
      <c r="AR881" s="24">
        <v>2.4509803921568603</v>
      </c>
      <c r="AT881" s="24">
        <v>3.4313725490196099</v>
      </c>
      <c r="AU881" s="24">
        <v>0.98039215686274495</v>
      </c>
      <c r="BF881" s="24">
        <v>0.49019607843137197</v>
      </c>
    </row>
    <row r="882" spans="1:68" x14ac:dyDescent="0.2">
      <c r="A882" s="24" t="s">
        <v>1045</v>
      </c>
      <c r="B882" s="24">
        <v>1.4119999999999999</v>
      </c>
      <c r="C882" s="24">
        <v>38.365000000000002</v>
      </c>
      <c r="D882" s="24" t="s">
        <v>165</v>
      </c>
      <c r="E882" s="24">
        <f t="shared" si="13"/>
        <v>100.00000000000006</v>
      </c>
      <c r="K882" s="24">
        <v>15.609756097561</v>
      </c>
      <c r="N882" s="24">
        <v>3.4146341463414602</v>
      </c>
      <c r="O882" s="24">
        <v>3.4146341463414602</v>
      </c>
      <c r="P882" s="24">
        <v>0.48780487804878003</v>
      </c>
      <c r="Q882" s="24">
        <v>0.48780487804878003</v>
      </c>
      <c r="S882" s="24">
        <v>1.4634146341463399</v>
      </c>
      <c r="V882" s="24">
        <v>3.9024390243902403</v>
      </c>
      <c r="X882" s="24">
        <v>2.4390243902439002</v>
      </c>
      <c r="AA882" s="24">
        <v>18.048780487804898</v>
      </c>
      <c r="AB882" s="24">
        <v>2.9268292682926798</v>
      </c>
      <c r="AL882" s="24">
        <v>9.7560975609756095</v>
      </c>
      <c r="AM882" s="24">
        <v>2.9268292682926798</v>
      </c>
      <c r="AN882" s="24">
        <v>0.97560975609756095</v>
      </c>
      <c r="AO882" s="24">
        <v>0.48780487804878003</v>
      </c>
      <c r="AQ882" s="24">
        <v>31.219512195122</v>
      </c>
      <c r="AR882" s="24">
        <v>1.4634146341463399</v>
      </c>
      <c r="AT882" s="24">
        <v>0.97560975609756095</v>
      </c>
    </row>
    <row r="883" spans="1:68" x14ac:dyDescent="0.2">
      <c r="A883" s="24" t="s">
        <v>1046</v>
      </c>
      <c r="B883" s="24">
        <v>2.8570000000000002</v>
      </c>
      <c r="C883" s="24">
        <v>38.947000000000003</v>
      </c>
      <c r="D883" s="24" t="s">
        <v>165</v>
      </c>
      <c r="E883" s="24">
        <f t="shared" si="13"/>
        <v>100.00000000000011</v>
      </c>
      <c r="O883" s="24">
        <v>0.480769230769231</v>
      </c>
      <c r="P883" s="24">
        <v>0.480769230769231</v>
      </c>
      <c r="Q883" s="24">
        <v>0.480769230769231</v>
      </c>
      <c r="V883" s="24">
        <v>7.6923076923076907</v>
      </c>
      <c r="X883" s="24">
        <v>0.480769230769231</v>
      </c>
      <c r="AA883" s="24">
        <v>23.076923076923102</v>
      </c>
      <c r="AB883" s="24">
        <v>3.3653846153846203</v>
      </c>
      <c r="AF883" s="24">
        <v>0.480769230769231</v>
      </c>
      <c r="AH883" s="24">
        <v>0.96153846153846101</v>
      </c>
      <c r="AJ883" s="24">
        <v>0.480769230769231</v>
      </c>
      <c r="AL883" s="24">
        <v>13.461538461538501</v>
      </c>
      <c r="AM883" s="24">
        <v>0.480769230769231</v>
      </c>
      <c r="AN883" s="24">
        <v>1.4423076923076901</v>
      </c>
      <c r="AO883" s="24">
        <v>2.4038461538461502</v>
      </c>
      <c r="AQ883" s="24">
        <v>35.576923076923102</v>
      </c>
      <c r="AT883" s="24">
        <v>7.6923076923076907</v>
      </c>
      <c r="AU883" s="24">
        <v>0.96153846153846101</v>
      </c>
    </row>
    <row r="884" spans="1:68" x14ac:dyDescent="0.2">
      <c r="A884" s="24" t="s">
        <v>1047</v>
      </c>
      <c r="B884" s="24">
        <v>1.4239999999999999</v>
      </c>
      <c r="C884" s="24">
        <v>37.893000000000001</v>
      </c>
      <c r="D884" s="24" t="s">
        <v>165</v>
      </c>
      <c r="E884" s="24">
        <f t="shared" si="13"/>
        <v>100</v>
      </c>
      <c r="K884" s="24">
        <v>15.023474178403799</v>
      </c>
      <c r="N884" s="24">
        <v>0.93896713615023497</v>
      </c>
      <c r="O884" s="24">
        <v>4.6948356807511704</v>
      </c>
      <c r="P884" s="24">
        <v>1.8779342723004699</v>
      </c>
      <c r="R884" s="24">
        <v>0.93896713615023497</v>
      </c>
      <c r="V884" s="24">
        <v>4.2253521126760605</v>
      </c>
      <c r="X884" s="24">
        <v>1.40845070422535</v>
      </c>
      <c r="AA884" s="24">
        <v>16.901408450704203</v>
      </c>
      <c r="AB884" s="24">
        <v>1.8779342723004699</v>
      </c>
      <c r="AL884" s="24">
        <v>4.6948356807511704</v>
      </c>
      <c r="AM884" s="24">
        <v>0.46948356807511704</v>
      </c>
      <c r="AN884" s="24">
        <v>0.93896713615023497</v>
      </c>
      <c r="AO884" s="24">
        <v>2.8169014084507</v>
      </c>
      <c r="AQ884" s="24">
        <v>35.2112676056338</v>
      </c>
      <c r="AR884" s="24">
        <v>1.8779342723004699</v>
      </c>
      <c r="AT884" s="24">
        <v>6.1032863849765295</v>
      </c>
    </row>
    <row r="885" spans="1:68" x14ac:dyDescent="0.2">
      <c r="A885" s="24" t="s">
        <v>1048</v>
      </c>
      <c r="B885" s="24">
        <v>2.82</v>
      </c>
      <c r="C885" s="24">
        <v>38.762999999999998</v>
      </c>
      <c r="D885" s="24" t="s">
        <v>165</v>
      </c>
      <c r="E885" s="24">
        <f t="shared" si="13"/>
        <v>100.00000000000003</v>
      </c>
      <c r="F885" s="24">
        <v>0.47846889952153104</v>
      </c>
      <c r="K885" s="24">
        <v>5.7416267942583703</v>
      </c>
      <c r="N885" s="24">
        <v>1.4354066985645901</v>
      </c>
      <c r="O885" s="24">
        <v>3.3492822966507196</v>
      </c>
      <c r="Q885" s="24">
        <v>0.47846889952153104</v>
      </c>
      <c r="R885" s="24">
        <v>0.47846889952153104</v>
      </c>
      <c r="V885" s="24">
        <v>5.7416267942583703</v>
      </c>
      <c r="X885" s="24">
        <v>0.95693779904306209</v>
      </c>
      <c r="AA885" s="24">
        <v>22.966507177033499</v>
      </c>
      <c r="AB885" s="24">
        <v>5.7416267942583703</v>
      </c>
      <c r="AJ885" s="24">
        <v>0.95693779904306209</v>
      </c>
      <c r="AL885" s="24">
        <v>11.004784688995199</v>
      </c>
      <c r="AM885" s="24">
        <v>2.39234449760766</v>
      </c>
      <c r="AN885" s="24">
        <v>4.3062200956937797</v>
      </c>
      <c r="AO885" s="24">
        <v>0.47846889952153104</v>
      </c>
      <c r="AP885" s="24">
        <v>0.47846889952153104</v>
      </c>
      <c r="AQ885" s="24">
        <v>21.5311004784689</v>
      </c>
      <c r="AR885" s="24">
        <v>1.4354066985645901</v>
      </c>
      <c r="AT885" s="24">
        <v>10.047846889952201</v>
      </c>
    </row>
    <row r="886" spans="1:68" x14ac:dyDescent="0.2">
      <c r="A886" s="24" t="s">
        <v>1049</v>
      </c>
      <c r="B886" s="24">
        <v>2.8069999999999999</v>
      </c>
      <c r="C886" s="24">
        <v>38.725999999999999</v>
      </c>
      <c r="D886" s="24" t="s">
        <v>165</v>
      </c>
      <c r="E886" s="24">
        <f t="shared" si="13"/>
        <v>99.999999999999972</v>
      </c>
      <c r="K886" s="24">
        <v>13.1221719457014</v>
      </c>
      <c r="N886" s="24">
        <v>1.3574660633484199</v>
      </c>
      <c r="O886" s="24">
        <v>4.0723981900452504</v>
      </c>
      <c r="P886" s="24">
        <v>0.45248868778280499</v>
      </c>
      <c r="Q886" s="24">
        <v>0.45248868778280499</v>
      </c>
      <c r="V886" s="24">
        <v>5.4298642533936698</v>
      </c>
      <c r="X886" s="24">
        <v>1.3574660633484199</v>
      </c>
      <c r="AA886" s="24">
        <v>20.3619909502262</v>
      </c>
      <c r="AB886" s="24">
        <v>4.5248868778280507</v>
      </c>
      <c r="AF886" s="24">
        <v>1.80995475113122</v>
      </c>
      <c r="AL886" s="24">
        <v>10.859728506787301</v>
      </c>
      <c r="AM886" s="24">
        <v>0.45248868778280499</v>
      </c>
      <c r="AN886" s="24">
        <v>2.2624434389140302</v>
      </c>
      <c r="AO886" s="24">
        <v>0.45248868778280499</v>
      </c>
      <c r="AQ886" s="24">
        <v>25.7918552036199</v>
      </c>
      <c r="AT886" s="24">
        <v>6.3348416289592802</v>
      </c>
      <c r="AU886" s="24">
        <v>0.90497737556561098</v>
      </c>
    </row>
    <row r="887" spans="1:68" x14ac:dyDescent="0.2">
      <c r="A887" s="24" t="s">
        <v>1050</v>
      </c>
      <c r="B887" s="24">
        <v>2.83</v>
      </c>
      <c r="C887" s="24">
        <v>38.921999999999997</v>
      </c>
      <c r="D887" s="24" t="s">
        <v>165</v>
      </c>
      <c r="E887" s="24">
        <f t="shared" si="13"/>
        <v>100.00000000000003</v>
      </c>
      <c r="F887" s="24">
        <v>2.2421524663677102</v>
      </c>
      <c r="H887" s="24">
        <v>2.2421524663677102</v>
      </c>
      <c r="K887" s="24">
        <v>4.03587443946188</v>
      </c>
      <c r="N887" s="24">
        <v>1.3452914798206301</v>
      </c>
      <c r="O887" s="24">
        <v>0.44843049327354301</v>
      </c>
      <c r="P887" s="24">
        <v>0.44843049327354301</v>
      </c>
      <c r="V887" s="24">
        <v>4.03587443946188</v>
      </c>
      <c r="X887" s="24">
        <v>1.7937219730941698</v>
      </c>
      <c r="AA887" s="24">
        <v>21.973094170403602</v>
      </c>
      <c r="AB887" s="24">
        <v>4.03587443946188</v>
      </c>
      <c r="AF887" s="24">
        <v>1.7937219730941698</v>
      </c>
      <c r="AJ887" s="24">
        <v>1.3452914798206301</v>
      </c>
      <c r="AL887" s="24">
        <v>9.4170403587443907</v>
      </c>
      <c r="AM887" s="24">
        <v>3.1390134529148002</v>
      </c>
      <c r="AN887" s="24">
        <v>2.6905829596412603</v>
      </c>
      <c r="AO887" s="24">
        <v>3.1390134529148002</v>
      </c>
      <c r="AP887" s="24">
        <v>0.44843049327354301</v>
      </c>
      <c r="AQ887" s="24">
        <v>24.215246636771301</v>
      </c>
      <c r="AR887" s="24">
        <v>1.3452914798206301</v>
      </c>
      <c r="AT887" s="24">
        <v>8.52017937219731</v>
      </c>
      <c r="BB887" s="24">
        <v>0.44843049327354301</v>
      </c>
      <c r="BF887" s="24">
        <v>0.8968609865470849</v>
      </c>
    </row>
    <row r="888" spans="1:68" x14ac:dyDescent="0.2">
      <c r="A888" s="24" t="s">
        <v>1051</v>
      </c>
      <c r="B888" s="24">
        <v>1.4490000000000001</v>
      </c>
      <c r="C888" s="24">
        <v>38.246000000000002</v>
      </c>
      <c r="D888" s="24" t="s">
        <v>165</v>
      </c>
      <c r="E888" s="24">
        <f t="shared" si="13"/>
        <v>99.999999999999915</v>
      </c>
      <c r="K888" s="24">
        <v>15.283842794759801</v>
      </c>
      <c r="N888" s="24">
        <v>0.43668122270742399</v>
      </c>
      <c r="O888" s="24">
        <v>2.1834061135371199</v>
      </c>
      <c r="P888" s="24">
        <v>1.74672489082969</v>
      </c>
      <c r="Q888" s="24">
        <v>0.87336244541484709</v>
      </c>
      <c r="V888" s="24">
        <v>3.9301310043668103</v>
      </c>
      <c r="X888" s="24">
        <v>1.31004366812227</v>
      </c>
      <c r="AA888" s="24">
        <v>23.144104803493398</v>
      </c>
      <c r="AB888" s="24">
        <v>2.62008733624454</v>
      </c>
      <c r="AC888" s="24">
        <v>0.87336244541484709</v>
      </c>
      <c r="AL888" s="24">
        <v>6.1135371179039302</v>
      </c>
      <c r="AN888" s="24">
        <v>1.74672489082969</v>
      </c>
      <c r="AO888" s="24">
        <v>0.43668122270742399</v>
      </c>
      <c r="AQ888" s="24">
        <v>38.864628820960704</v>
      </c>
      <c r="BF888" s="24">
        <v>0.43668122270742399</v>
      </c>
    </row>
    <row r="889" spans="1:68" x14ac:dyDescent="0.2">
      <c r="A889" s="24" t="s">
        <v>1052</v>
      </c>
      <c r="B889" s="24">
        <v>2.9529999999999998</v>
      </c>
      <c r="C889" s="24">
        <v>39.006999999999998</v>
      </c>
      <c r="D889" s="24" t="s">
        <v>165</v>
      </c>
      <c r="E889" s="24">
        <f t="shared" si="13"/>
        <v>100.00000000000009</v>
      </c>
      <c r="K889" s="24">
        <v>0.43290043290043301</v>
      </c>
      <c r="N889" s="24">
        <v>0.43290043290043301</v>
      </c>
      <c r="O889" s="24">
        <v>0.43290043290043301</v>
      </c>
      <c r="P889" s="24">
        <v>0.43290043290043301</v>
      </c>
      <c r="R889" s="24">
        <v>0.43290043290043301</v>
      </c>
      <c r="V889" s="24">
        <v>7.7922077922077904</v>
      </c>
      <c r="AA889" s="24">
        <v>24.675324675324699</v>
      </c>
      <c r="AB889" s="24">
        <v>3.4632034632034605</v>
      </c>
      <c r="AJ889" s="24">
        <v>0.86580086580086602</v>
      </c>
      <c r="AL889" s="24">
        <v>18.181818181818201</v>
      </c>
      <c r="AM889" s="24">
        <v>0.86580086580086602</v>
      </c>
      <c r="AN889" s="24">
        <v>3.8961038961039001</v>
      </c>
      <c r="AO889" s="24">
        <v>3.0303030303030303</v>
      </c>
      <c r="AQ889" s="24">
        <v>24.675324675324699</v>
      </c>
      <c r="AR889" s="24">
        <v>1.7316017316017303</v>
      </c>
      <c r="AT889" s="24">
        <v>7.3593073593073601</v>
      </c>
      <c r="AU889" s="24">
        <v>0.43290043290043301</v>
      </c>
      <c r="BF889" s="24">
        <v>0.43290043290043301</v>
      </c>
      <c r="BP889" s="24">
        <v>0.43290043290043301</v>
      </c>
    </row>
    <row r="890" spans="1:68" x14ac:dyDescent="0.2">
      <c r="A890" s="24" t="s">
        <v>1053</v>
      </c>
      <c r="B890" s="24">
        <v>2.8180000000000001</v>
      </c>
      <c r="C890" s="24">
        <v>38.886000000000003</v>
      </c>
      <c r="D890" s="24" t="s">
        <v>165</v>
      </c>
      <c r="E890" s="24">
        <f t="shared" si="13"/>
        <v>100</v>
      </c>
      <c r="F890" s="24">
        <v>0.43290043290043301</v>
      </c>
      <c r="K890" s="24">
        <v>6.0606060606060606</v>
      </c>
      <c r="N890" s="24">
        <v>1.2987012987013</v>
      </c>
      <c r="O890" s="24">
        <v>1.2987012987013</v>
      </c>
      <c r="P890" s="24">
        <v>0.43290043290043301</v>
      </c>
      <c r="V890" s="24">
        <v>5.1948051948051894</v>
      </c>
      <c r="X890" s="24">
        <v>1.2987012987013</v>
      </c>
      <c r="AA890" s="24">
        <v>17.316017316017302</v>
      </c>
      <c r="AB890" s="24">
        <v>10.3896103896104</v>
      </c>
      <c r="AF890" s="24">
        <v>0.43290043290043301</v>
      </c>
      <c r="AJ890" s="24">
        <v>1.7316017316017303</v>
      </c>
      <c r="AL890" s="24">
        <v>10.3896103896104</v>
      </c>
      <c r="AM890" s="24">
        <v>1.7316017316017303</v>
      </c>
      <c r="AN890" s="24">
        <v>3.4632034632034605</v>
      </c>
      <c r="AO890" s="24">
        <v>2.16450216450216</v>
      </c>
      <c r="AQ890" s="24">
        <v>27.705627705627698</v>
      </c>
      <c r="AT890" s="24">
        <v>6.9264069264069308</v>
      </c>
      <c r="AU890" s="24">
        <v>1.2987012987013</v>
      </c>
      <c r="BF890" s="24">
        <v>0.43290043290043301</v>
      </c>
    </row>
    <row r="891" spans="1:68" x14ac:dyDescent="0.2">
      <c r="A891" s="24" t="s">
        <v>1054</v>
      </c>
      <c r="B891" s="24">
        <v>1.4530000000000001</v>
      </c>
      <c r="C891" s="24">
        <v>38.088000000000001</v>
      </c>
      <c r="D891" s="24" t="s">
        <v>165</v>
      </c>
      <c r="E891" s="24">
        <f t="shared" si="13"/>
        <v>99.999999999999986</v>
      </c>
      <c r="K891" s="24">
        <v>16.595744680851102</v>
      </c>
      <c r="N891" s="24">
        <v>2.12765957446809</v>
      </c>
      <c r="O891" s="24">
        <v>2.5531914893617</v>
      </c>
      <c r="P891" s="24">
        <v>2.12765957446809</v>
      </c>
      <c r="R891" s="24">
        <v>0.42553191489361702</v>
      </c>
      <c r="V891" s="24">
        <v>5.9574468085106407</v>
      </c>
      <c r="X891" s="24">
        <v>0.85106382978723405</v>
      </c>
      <c r="AA891" s="24">
        <v>15.7446808510638</v>
      </c>
      <c r="AB891" s="24">
        <v>1.27659574468085</v>
      </c>
      <c r="AL891" s="24">
        <v>5.9574468085106407</v>
      </c>
      <c r="AM891" s="24">
        <v>2.12765957446809</v>
      </c>
      <c r="AN891" s="24">
        <v>3.4042553191489398</v>
      </c>
      <c r="AO891" s="24">
        <v>2.5531914893617</v>
      </c>
      <c r="AQ891" s="24">
        <v>33.191489361702097</v>
      </c>
      <c r="AR891" s="24">
        <v>0.85106382978723405</v>
      </c>
      <c r="AT891" s="24">
        <v>4.2553191489361701</v>
      </c>
    </row>
    <row r="892" spans="1:68" x14ac:dyDescent="0.2">
      <c r="A892" s="24" t="s">
        <v>1055</v>
      </c>
      <c r="B892" s="24">
        <v>1.417</v>
      </c>
      <c r="C892" s="24">
        <v>38.433</v>
      </c>
      <c r="D892" s="24" t="s">
        <v>165</v>
      </c>
      <c r="E892" s="24">
        <f t="shared" si="13"/>
        <v>100.00000000000001</v>
      </c>
      <c r="K892" s="24">
        <v>6.12244897959184</v>
      </c>
      <c r="N892" s="24">
        <v>0.81632653061224492</v>
      </c>
      <c r="O892" s="24">
        <v>1.22448979591837</v>
      </c>
      <c r="P892" s="24">
        <v>1.6326530612244898</v>
      </c>
      <c r="Q892" s="24">
        <v>0.81632653061224492</v>
      </c>
      <c r="V892" s="24">
        <v>6.12244897959184</v>
      </c>
      <c r="X892" s="24">
        <v>3.2653061224489797</v>
      </c>
      <c r="AA892" s="24">
        <v>24.081632653061199</v>
      </c>
      <c r="AB892" s="24">
        <v>7.7551020408163298</v>
      </c>
      <c r="AJ892" s="24">
        <v>0.40816326530612201</v>
      </c>
      <c r="AL892" s="24">
        <v>9.3877551020408205</v>
      </c>
      <c r="AM892" s="24">
        <v>2.0408163265306101</v>
      </c>
      <c r="AO892" s="24">
        <v>1.22448979591837</v>
      </c>
      <c r="AP892" s="24">
        <v>0.40816326530612201</v>
      </c>
      <c r="AQ892" s="24">
        <v>28.571428571428601</v>
      </c>
      <c r="AR892" s="24">
        <v>0.40816326530612201</v>
      </c>
      <c r="AT892" s="24">
        <v>4.8979591836734695</v>
      </c>
      <c r="AU892" s="24">
        <v>0.81632653061224492</v>
      </c>
    </row>
    <row r="893" spans="1:68" x14ac:dyDescent="0.2">
      <c r="A893" s="24" t="s">
        <v>1056</v>
      </c>
      <c r="B893" s="24">
        <v>1.4059999999999999</v>
      </c>
      <c r="C893" s="24">
        <v>38.387</v>
      </c>
      <c r="D893" s="24" t="s">
        <v>165</v>
      </c>
      <c r="E893" s="24">
        <f t="shared" si="13"/>
        <v>100.00000000000009</v>
      </c>
      <c r="K893" s="24">
        <v>9.3117408906882595</v>
      </c>
      <c r="N893" s="24">
        <v>1.2145748987854301</v>
      </c>
      <c r="O893" s="24">
        <v>1.6194331983805701</v>
      </c>
      <c r="P893" s="24">
        <v>1.6194331983805701</v>
      </c>
      <c r="Q893" s="24">
        <v>0.80971659919028305</v>
      </c>
      <c r="V893" s="24">
        <v>3.6437246963562799</v>
      </c>
      <c r="X893" s="24">
        <v>2.8340080971659902</v>
      </c>
      <c r="AA893" s="24">
        <v>18.2186234817814</v>
      </c>
      <c r="AB893" s="24">
        <v>6.4777327935222697</v>
      </c>
      <c r="AH893" s="24">
        <v>16.1943319838057</v>
      </c>
      <c r="AL893" s="24">
        <v>6.4777327935222697</v>
      </c>
      <c r="AM893" s="24">
        <v>1.2145748987854301</v>
      </c>
      <c r="AN893" s="24">
        <v>0.40485829959514197</v>
      </c>
      <c r="AO893" s="24">
        <v>0.40485829959514197</v>
      </c>
      <c r="AQ893" s="24">
        <v>29.1497975708502</v>
      </c>
      <c r="AR893" s="24">
        <v>0.40485829959514197</v>
      </c>
    </row>
    <row r="894" spans="1:68" x14ac:dyDescent="0.2">
      <c r="A894" s="24" t="s">
        <v>1057</v>
      </c>
      <c r="B894" s="24">
        <v>13.1</v>
      </c>
      <c r="C894" s="24">
        <v>38.24</v>
      </c>
      <c r="D894" s="24" t="s">
        <v>165</v>
      </c>
      <c r="E894" s="24">
        <f t="shared" si="13"/>
        <v>100.00000000000009</v>
      </c>
      <c r="G894" s="24">
        <v>1.6666666666666701</v>
      </c>
      <c r="K894" s="24">
        <v>11.6666666666667</v>
      </c>
      <c r="N894" s="24">
        <v>6.6666666666666696</v>
      </c>
      <c r="O894" s="24">
        <v>1.6666666666666701</v>
      </c>
      <c r="V894" s="24">
        <v>1.6666666666666701</v>
      </c>
      <c r="X894" s="24">
        <v>3.3333333333333299</v>
      </c>
      <c r="AA894" s="24">
        <v>35</v>
      </c>
      <c r="AB894" s="24">
        <v>5</v>
      </c>
      <c r="AL894" s="24">
        <v>11.6666666666667</v>
      </c>
      <c r="AN894" s="24">
        <v>3.3333333333333299</v>
      </c>
      <c r="AQ894" s="24">
        <v>15</v>
      </c>
      <c r="AT894" s="24">
        <v>1.6666666666666701</v>
      </c>
      <c r="BB894" s="24">
        <v>1.6666666666666701</v>
      </c>
    </row>
    <row r="895" spans="1:68" x14ac:dyDescent="0.2">
      <c r="A895" s="24" t="s">
        <v>1058</v>
      </c>
      <c r="B895" s="24">
        <v>11.7</v>
      </c>
      <c r="C895" s="24">
        <v>40.628999999999998</v>
      </c>
      <c r="D895" s="24" t="s">
        <v>165</v>
      </c>
      <c r="E895" s="24">
        <f t="shared" si="13"/>
        <v>100.00000000000001</v>
      </c>
      <c r="G895" s="24">
        <v>1.4492753623188401</v>
      </c>
      <c r="K895" s="24">
        <v>34.0579710144928</v>
      </c>
      <c r="N895" s="24">
        <v>2.8985507246376803</v>
      </c>
      <c r="O895" s="24">
        <v>21.014492753623198</v>
      </c>
      <c r="P895" s="24">
        <v>0.72463768115942007</v>
      </c>
      <c r="Q895" s="24">
        <v>1.4492753623188401</v>
      </c>
      <c r="R895" s="24">
        <v>0.72463768115942007</v>
      </c>
      <c r="S895" s="24">
        <v>1.4492753623188401</v>
      </c>
      <c r="V895" s="24">
        <v>0.72463768115942007</v>
      </c>
      <c r="X895" s="24">
        <v>3.6231884057971002</v>
      </c>
      <c r="AA895" s="24">
        <v>19.565217391304298</v>
      </c>
      <c r="AL895" s="24">
        <v>4.3478260869565197</v>
      </c>
      <c r="AN895" s="24">
        <v>2.1739130434782599</v>
      </c>
      <c r="AQ895" s="24">
        <v>3.6231884057971002</v>
      </c>
      <c r="AT895" s="24">
        <v>2.1739130434782599</v>
      </c>
    </row>
    <row r="896" spans="1:68" x14ac:dyDescent="0.2">
      <c r="A896" s="24" t="s">
        <v>1059</v>
      </c>
      <c r="B896" s="24">
        <v>14.57</v>
      </c>
      <c r="C896" s="24">
        <v>38.47</v>
      </c>
      <c r="D896" s="24" t="s">
        <v>165</v>
      </c>
      <c r="E896" s="24">
        <f t="shared" si="13"/>
        <v>100.00000000000003</v>
      </c>
      <c r="K896" s="24">
        <v>17.721518987341803</v>
      </c>
      <c r="N896" s="24">
        <v>4.43037974683544</v>
      </c>
      <c r="O896" s="24">
        <v>12.025316455696201</v>
      </c>
      <c r="P896" s="24">
        <v>1.89873417721519</v>
      </c>
      <c r="Q896" s="24">
        <v>1.26582278481013</v>
      </c>
      <c r="R896" s="24">
        <v>0.632911392405063</v>
      </c>
      <c r="S896" s="24">
        <v>0.632911392405063</v>
      </c>
      <c r="V896" s="24">
        <v>2.5316455696202498</v>
      </c>
      <c r="AA896" s="24">
        <v>27.2151898734177</v>
      </c>
      <c r="AB896" s="24">
        <v>0.632911392405063</v>
      </c>
      <c r="AG896" s="24">
        <v>3.16455696202532</v>
      </c>
      <c r="AL896" s="24">
        <v>1.89873417721519</v>
      </c>
      <c r="AM896" s="24">
        <v>1.26582278481013</v>
      </c>
      <c r="AN896" s="24">
        <v>5.6962025316455698</v>
      </c>
      <c r="AO896" s="24">
        <v>0.632911392405063</v>
      </c>
      <c r="AQ896" s="24">
        <v>15.822784810126601</v>
      </c>
      <c r="AT896" s="24">
        <v>1.89873417721519</v>
      </c>
      <c r="BH896" s="24">
        <v>0.632911392405063</v>
      </c>
    </row>
    <row r="897" spans="1:78" x14ac:dyDescent="0.2">
      <c r="A897" s="24" t="s">
        <v>1060</v>
      </c>
      <c r="B897" s="24">
        <v>14.18</v>
      </c>
      <c r="C897" s="24">
        <v>39.35</v>
      </c>
      <c r="D897" s="24" t="s">
        <v>165</v>
      </c>
      <c r="E897" s="24">
        <f t="shared" si="13"/>
        <v>99.999999999999957</v>
      </c>
      <c r="K897" s="24">
        <v>36.024844720496901</v>
      </c>
      <c r="N897" s="24">
        <v>6.8322981366459601</v>
      </c>
      <c r="O897" s="24">
        <v>11.180124223602501</v>
      </c>
      <c r="P897" s="24">
        <v>0.62111801242235998</v>
      </c>
      <c r="R897" s="24">
        <v>1.86335403726708</v>
      </c>
      <c r="V897" s="24">
        <v>1.24223602484472</v>
      </c>
      <c r="X897" s="24">
        <v>4.3478260869565197</v>
      </c>
      <c r="AA897" s="24">
        <v>18.012422360248401</v>
      </c>
      <c r="AB897" s="24">
        <v>1.24223602484472</v>
      </c>
      <c r="AH897" s="24">
        <v>0.62111801242235998</v>
      </c>
      <c r="AL897" s="24">
        <v>1.86335403726708</v>
      </c>
      <c r="AN897" s="24">
        <v>4.3478260869565197</v>
      </c>
      <c r="AO897" s="24">
        <v>0.62111801242235998</v>
      </c>
      <c r="AQ897" s="24">
        <v>7.4534161490683202</v>
      </c>
      <c r="AT897" s="24">
        <v>1.86335403726708</v>
      </c>
      <c r="AU897" s="24">
        <v>0.62111801242235998</v>
      </c>
      <c r="BF897" s="24">
        <v>1.24223602484472</v>
      </c>
    </row>
    <row r="898" spans="1:78" x14ac:dyDescent="0.2">
      <c r="A898" s="24" t="s">
        <v>1061</v>
      </c>
      <c r="B898" s="24">
        <v>13.47</v>
      </c>
      <c r="C898" s="24">
        <v>40.15</v>
      </c>
      <c r="D898" s="24" t="s">
        <v>165</v>
      </c>
      <c r="E898" s="24">
        <f t="shared" si="13"/>
        <v>99.999999999999957</v>
      </c>
      <c r="K898" s="24">
        <v>18.3574879227053</v>
      </c>
      <c r="N898" s="24">
        <v>4.3478260869565197</v>
      </c>
      <c r="O898" s="24">
        <v>8.6956521739130395</v>
      </c>
      <c r="P898" s="24">
        <v>1.4492753623188401</v>
      </c>
      <c r="R898" s="24">
        <v>1.4492753623188401</v>
      </c>
      <c r="S898" s="24">
        <v>0.48309178743961401</v>
      </c>
      <c r="V898" s="24">
        <v>2.4154589371980699</v>
      </c>
      <c r="X898" s="24">
        <v>4.8309178743961398</v>
      </c>
      <c r="AA898" s="24">
        <v>18.840579710144901</v>
      </c>
      <c r="AB898" s="24">
        <v>1.9323671497584498</v>
      </c>
      <c r="AF898" s="24">
        <v>0.48309178743961401</v>
      </c>
      <c r="AG898" s="24">
        <v>1.9323671497584498</v>
      </c>
      <c r="AH898" s="24">
        <v>0.48309178743961401</v>
      </c>
      <c r="AL898" s="24">
        <v>7.2463768115942004</v>
      </c>
      <c r="AM898" s="24">
        <v>0.48309178743961401</v>
      </c>
      <c r="AN898" s="24">
        <v>7.2463768115942004</v>
      </c>
      <c r="AO898" s="24">
        <v>0.48309178743961401</v>
      </c>
      <c r="AQ898" s="24">
        <v>14.975845410628001</v>
      </c>
      <c r="AT898" s="24">
        <v>3.3816425120772897</v>
      </c>
      <c r="AU898" s="24">
        <v>0.48309178743961401</v>
      </c>
    </row>
    <row r="899" spans="1:78" x14ac:dyDescent="0.2">
      <c r="A899" s="24" t="s">
        <v>1062</v>
      </c>
      <c r="B899" s="24">
        <v>-79</v>
      </c>
      <c r="C899" s="24">
        <v>60.17</v>
      </c>
      <c r="D899" s="24" t="s">
        <v>165</v>
      </c>
      <c r="E899" s="24">
        <f t="shared" ref="E899:E962" si="14">SUM(F899:CR899)</f>
        <v>100</v>
      </c>
      <c r="P899" s="24">
        <v>0.2</v>
      </c>
      <c r="AA899" s="24">
        <v>5.6</v>
      </c>
      <c r="AK899" s="24">
        <v>0.4</v>
      </c>
      <c r="AL899" s="24">
        <v>1</v>
      </c>
      <c r="AV899" s="24">
        <v>90.2</v>
      </c>
      <c r="AX899" s="24">
        <v>1.6</v>
      </c>
      <c r="BB899" s="24">
        <v>1</v>
      </c>
    </row>
    <row r="900" spans="1:78" x14ac:dyDescent="0.2">
      <c r="A900" s="24" t="s">
        <v>1063</v>
      </c>
      <c r="B900" s="24">
        <v>-81.99</v>
      </c>
      <c r="C900" s="24">
        <v>60.34</v>
      </c>
      <c r="D900" s="24" t="s">
        <v>165</v>
      </c>
      <c r="E900" s="24">
        <f t="shared" si="14"/>
        <v>100.00000000000003</v>
      </c>
      <c r="AA900" s="24">
        <v>6.6055045871559601</v>
      </c>
      <c r="AK900" s="24">
        <v>1.28440366972477</v>
      </c>
      <c r="AL900" s="24">
        <v>0.36697247706421998</v>
      </c>
      <c r="AV900" s="24">
        <v>90.458715596330293</v>
      </c>
      <c r="AX900" s="24">
        <v>0.36697247706421998</v>
      </c>
      <c r="AY900" s="24">
        <v>0.18348623853210999</v>
      </c>
      <c r="BB900" s="24">
        <v>0.73394495412843996</v>
      </c>
    </row>
    <row r="901" spans="1:78" x14ac:dyDescent="0.2">
      <c r="A901" s="24" t="s">
        <v>1064</v>
      </c>
      <c r="B901" s="24">
        <v>-85</v>
      </c>
      <c r="C901" s="24">
        <v>60.5</v>
      </c>
      <c r="D901" s="24" t="s">
        <v>165</v>
      </c>
      <c r="E901" s="24">
        <f t="shared" si="14"/>
        <v>99.999999999999986</v>
      </c>
      <c r="M901" s="24">
        <v>1.5923566878980899</v>
      </c>
      <c r="AA901" s="24">
        <v>62.101910828025495</v>
      </c>
      <c r="AK901" s="24">
        <v>4.1401273885350296</v>
      </c>
      <c r="AL901" s="24">
        <v>1.2738853503184699</v>
      </c>
      <c r="AV901" s="24">
        <v>20.063694267515899</v>
      </c>
      <c r="AX901" s="24">
        <v>3.1847133757961799</v>
      </c>
      <c r="AY901" s="24">
        <v>2.2292993630573199</v>
      </c>
      <c r="BB901" s="24">
        <v>2.5477707006369399</v>
      </c>
      <c r="BQ901" s="24">
        <v>2.8662420382165599</v>
      </c>
    </row>
    <row r="902" spans="1:78" x14ac:dyDescent="0.2">
      <c r="A902" s="24" t="s">
        <v>1065</v>
      </c>
      <c r="B902" s="24">
        <v>-87.45</v>
      </c>
      <c r="C902" s="24">
        <v>60.84</v>
      </c>
      <c r="D902" s="24" t="s">
        <v>165</v>
      </c>
      <c r="E902" s="24">
        <f t="shared" si="14"/>
        <v>99.999999999999915</v>
      </c>
      <c r="M902" s="24">
        <v>1.9169329073482397</v>
      </c>
      <c r="AA902" s="24">
        <v>49.520766773162897</v>
      </c>
      <c r="AK902" s="24">
        <v>9.2651757188498394</v>
      </c>
      <c r="AL902" s="24">
        <v>1.9169329073482397</v>
      </c>
      <c r="AV902" s="24">
        <v>22.683706070287499</v>
      </c>
      <c r="AX902" s="24">
        <v>2.8753993610223598</v>
      </c>
      <c r="AY902" s="24">
        <v>2.2364217252396204</v>
      </c>
      <c r="BB902" s="24">
        <v>2.8753993610223598</v>
      </c>
      <c r="BQ902" s="24">
        <v>6.7092651757188504</v>
      </c>
    </row>
    <row r="903" spans="1:78" x14ac:dyDescent="0.2">
      <c r="A903" s="24" t="s">
        <v>1066</v>
      </c>
      <c r="B903" s="24">
        <v>-87.45</v>
      </c>
      <c r="C903" s="24">
        <v>60.84</v>
      </c>
      <c r="D903" s="24" t="s">
        <v>165</v>
      </c>
      <c r="E903" s="24">
        <f t="shared" si="14"/>
        <v>99.999999999999972</v>
      </c>
      <c r="M903" s="24">
        <v>1.26984126984127</v>
      </c>
      <c r="AA903" s="24">
        <v>48.8888888888889</v>
      </c>
      <c r="AK903" s="24">
        <v>15.238095238095202</v>
      </c>
      <c r="AL903" s="24">
        <v>3.17460317460317</v>
      </c>
      <c r="AV903" s="24">
        <v>7.6190476190476204</v>
      </c>
      <c r="AX903" s="24">
        <v>8.2539682539682495</v>
      </c>
      <c r="AY903" s="24">
        <v>1.5873015873015901</v>
      </c>
      <c r="BB903" s="24">
        <v>4.4444444444444402</v>
      </c>
      <c r="BH903" s="24">
        <v>0.317460317460317</v>
      </c>
      <c r="BQ903" s="24">
        <v>9.2063492063492003</v>
      </c>
    </row>
    <row r="904" spans="1:78" x14ac:dyDescent="0.2">
      <c r="A904" s="24" t="s">
        <v>1067</v>
      </c>
      <c r="B904" s="24">
        <v>-90.01</v>
      </c>
      <c r="C904" s="24">
        <v>60.84</v>
      </c>
      <c r="D904" s="24" t="s">
        <v>165</v>
      </c>
      <c r="E904" s="24">
        <f t="shared" si="14"/>
        <v>100.00000000000009</v>
      </c>
      <c r="M904" s="24">
        <v>2.5974025974026</v>
      </c>
      <c r="AA904" s="24">
        <v>37.987012987012996</v>
      </c>
      <c r="AK904" s="24">
        <v>19.1558441558442</v>
      </c>
      <c r="AL904" s="24">
        <v>0.97402597402597402</v>
      </c>
      <c r="AV904" s="24">
        <v>9.7402597402597397</v>
      </c>
      <c r="AX904" s="24">
        <v>13.961038961039</v>
      </c>
      <c r="AY904" s="24">
        <v>0.97402597402597402</v>
      </c>
      <c r="BB904" s="24">
        <v>8.7662337662337713</v>
      </c>
      <c r="BQ904" s="24">
        <v>5.8441558441558401</v>
      </c>
    </row>
    <row r="905" spans="1:78" x14ac:dyDescent="0.2">
      <c r="A905" s="24" t="s">
        <v>1068</v>
      </c>
      <c r="B905" s="24">
        <v>-91.78</v>
      </c>
      <c r="C905" s="24">
        <v>60.92</v>
      </c>
      <c r="D905" s="24" t="s">
        <v>165</v>
      </c>
      <c r="E905" s="24">
        <f t="shared" si="14"/>
        <v>100.00000000000001</v>
      </c>
      <c r="AA905" s="24">
        <v>15.974440894568701</v>
      </c>
      <c r="AK905" s="24">
        <v>13.418530351437701</v>
      </c>
      <c r="AV905" s="24">
        <v>32.907348242811501</v>
      </c>
      <c r="AX905" s="24">
        <v>15.654952076677301</v>
      </c>
      <c r="AY905" s="24">
        <v>3.5143769968051104</v>
      </c>
      <c r="BA905" s="24">
        <v>0.63897763578274802</v>
      </c>
      <c r="BB905" s="24">
        <v>15.974440894568701</v>
      </c>
      <c r="BQ905" s="24">
        <v>1.9169329073482397</v>
      </c>
    </row>
    <row r="906" spans="1:78" x14ac:dyDescent="0.2">
      <c r="A906" s="24" t="s">
        <v>1069</v>
      </c>
      <c r="B906" s="24">
        <v>-81.349999999999994</v>
      </c>
      <c r="C906" s="24">
        <v>65.14</v>
      </c>
      <c r="D906" s="24" t="s">
        <v>165</v>
      </c>
      <c r="E906" s="24">
        <f t="shared" si="14"/>
        <v>100.00000000000006</v>
      </c>
      <c r="AV906" s="24">
        <v>0.32154340836012901</v>
      </c>
      <c r="AX906" s="24">
        <v>38.263665594855304</v>
      </c>
      <c r="AY906" s="24">
        <v>5.7877813504823203</v>
      </c>
      <c r="BB906" s="24">
        <v>55.627009646302305</v>
      </c>
    </row>
    <row r="907" spans="1:78" x14ac:dyDescent="0.2">
      <c r="A907" s="24" t="s">
        <v>1070</v>
      </c>
      <c r="B907" s="24">
        <v>-75.489999999999995</v>
      </c>
      <c r="C907" s="24">
        <v>62.66</v>
      </c>
      <c r="D907" s="24" t="s">
        <v>165</v>
      </c>
      <c r="E907" s="24">
        <f t="shared" si="14"/>
        <v>100.00000000000003</v>
      </c>
      <c r="AA907" s="24">
        <v>21.8232044198895</v>
      </c>
      <c r="AK907" s="24">
        <v>9.116022099447509</v>
      </c>
      <c r="AL907" s="24">
        <v>0.55248618784530401</v>
      </c>
      <c r="AV907" s="24">
        <v>23.756906077348098</v>
      </c>
      <c r="AX907" s="24">
        <v>24.585635359116001</v>
      </c>
      <c r="AY907" s="24">
        <v>0.27624309392265201</v>
      </c>
      <c r="BA907" s="24">
        <v>0.82872928176795602</v>
      </c>
      <c r="BB907" s="24">
        <v>18.508287292817702</v>
      </c>
      <c r="BQ907" s="24">
        <v>0.55248618784530401</v>
      </c>
    </row>
    <row r="908" spans="1:78" x14ac:dyDescent="0.2">
      <c r="A908" s="24" t="s">
        <v>1071</v>
      </c>
      <c r="B908" s="24">
        <v>-75.5</v>
      </c>
      <c r="C908" s="24">
        <v>63.83</v>
      </c>
      <c r="D908" s="24" t="s">
        <v>165</v>
      </c>
      <c r="E908" s="24">
        <f t="shared" si="14"/>
        <v>99.999999999999986</v>
      </c>
      <c r="AA908" s="24">
        <v>1.8808777429467098</v>
      </c>
      <c r="AV908" s="24">
        <v>2.5078369905956102</v>
      </c>
      <c r="AX908" s="24">
        <v>57.993730407523501</v>
      </c>
      <c r="AY908" s="24">
        <v>1.5673981191222599</v>
      </c>
      <c r="BA908" s="24">
        <v>0.62695924764890298</v>
      </c>
      <c r="BB908" s="24">
        <v>35.423197492162998</v>
      </c>
    </row>
    <row r="909" spans="1:78" x14ac:dyDescent="0.2">
      <c r="A909" s="24" t="s">
        <v>1072</v>
      </c>
      <c r="B909" s="24">
        <v>-75.5</v>
      </c>
      <c r="C909" s="24">
        <v>62.44</v>
      </c>
      <c r="D909" s="24" t="s">
        <v>165</v>
      </c>
      <c r="E909" s="24">
        <f t="shared" si="14"/>
        <v>100.00000000000001</v>
      </c>
      <c r="M909" s="24">
        <v>0.28571428571428598</v>
      </c>
      <c r="AA909" s="24">
        <v>12.571428571428601</v>
      </c>
      <c r="AK909" s="24">
        <v>4.5714285714285703</v>
      </c>
      <c r="AL909" s="24">
        <v>1.4285714285714302</v>
      </c>
      <c r="AV909" s="24">
        <v>46.285714285714299</v>
      </c>
      <c r="AX909" s="24">
        <v>17.428571428571399</v>
      </c>
      <c r="AY909" s="24">
        <v>0.85714285714285698</v>
      </c>
      <c r="BA909" s="24">
        <v>0.57142857142857095</v>
      </c>
      <c r="BB909" s="24">
        <v>15.714285714285699</v>
      </c>
      <c r="BH909" s="24">
        <v>0.28571428571428598</v>
      </c>
    </row>
    <row r="910" spans="1:78" x14ac:dyDescent="0.2">
      <c r="A910" s="24" t="s">
        <v>1073</v>
      </c>
      <c r="B910" s="24">
        <v>-79.56</v>
      </c>
      <c r="C910" s="24">
        <v>63.85</v>
      </c>
      <c r="D910" s="24" t="s">
        <v>165</v>
      </c>
      <c r="E910" s="24">
        <f t="shared" si="14"/>
        <v>99.999999999999986</v>
      </c>
      <c r="AA910" s="24">
        <v>1.2048192771084301</v>
      </c>
      <c r="AK910" s="24">
        <v>0.30120481927710802</v>
      </c>
      <c r="AX910" s="24">
        <v>41.867469879518097</v>
      </c>
      <c r="AY910" s="24">
        <v>3.6144578313253</v>
      </c>
      <c r="BA910" s="24">
        <v>0.90361445783132499</v>
      </c>
      <c r="BB910" s="24">
        <v>51.506024096385502</v>
      </c>
      <c r="BQ910" s="24">
        <v>0.60240963855421703</v>
      </c>
    </row>
    <row r="911" spans="1:78" x14ac:dyDescent="0.2">
      <c r="A911" s="24" t="s">
        <v>1074</v>
      </c>
      <c r="B911" s="24">
        <v>-123.307</v>
      </c>
      <c r="C911" s="24">
        <v>49.194000000000003</v>
      </c>
      <c r="D911" s="24" t="s">
        <v>165</v>
      </c>
      <c r="E911" s="24">
        <f t="shared" si="14"/>
        <v>99.999999999999986</v>
      </c>
      <c r="AA911" s="24">
        <v>6.6298342541436499</v>
      </c>
      <c r="AL911" s="24">
        <v>0.55248618784530401</v>
      </c>
      <c r="AV911" s="24">
        <v>3.3149171270718201</v>
      </c>
      <c r="AX911" s="24">
        <v>3.8674033149171301</v>
      </c>
      <c r="BB911" s="24">
        <v>40.331491712707205</v>
      </c>
      <c r="BC911" s="24">
        <v>1.10497237569061</v>
      </c>
      <c r="BD911" s="24">
        <v>9.3922651933701697</v>
      </c>
      <c r="BE911" s="24">
        <v>1.10497237569061</v>
      </c>
      <c r="BF911" s="24">
        <v>1.10497237569061</v>
      </c>
      <c r="BH911" s="24">
        <v>5.5248618784530397</v>
      </c>
      <c r="BN911" s="24">
        <v>0.55248618784530401</v>
      </c>
      <c r="BO911" s="24">
        <v>20.994475138121501</v>
      </c>
      <c r="BR911" s="24">
        <v>0.55248618784530401</v>
      </c>
      <c r="BU911" s="24">
        <v>3.8674033149171301</v>
      </c>
      <c r="BZ911" s="24">
        <v>1.10497237569061</v>
      </c>
    </row>
    <row r="912" spans="1:78" x14ac:dyDescent="0.2">
      <c r="A912" s="24" t="s">
        <v>1075</v>
      </c>
      <c r="B912" s="24">
        <v>-123.298</v>
      </c>
      <c r="C912" s="24">
        <v>49.225999999999999</v>
      </c>
      <c r="D912" s="24" t="s">
        <v>165</v>
      </c>
      <c r="E912" s="24">
        <f t="shared" si="14"/>
        <v>99.999999999999972</v>
      </c>
      <c r="AA912" s="24">
        <v>7.6470588235294104</v>
      </c>
      <c r="AT912" s="24">
        <v>1.1764705882352899</v>
      </c>
      <c r="AV912" s="24">
        <v>16.470588235294098</v>
      </c>
      <c r="AX912" s="24">
        <v>4.7058823529411793</v>
      </c>
      <c r="AY912" s="24">
        <v>0.58823529411764697</v>
      </c>
      <c r="BB912" s="24">
        <v>37.058823529411804</v>
      </c>
      <c r="BC912" s="24">
        <v>1.1764705882352899</v>
      </c>
      <c r="BD912" s="24">
        <v>5.8823529411764701</v>
      </c>
      <c r="BF912" s="24">
        <v>1.1764705882352899</v>
      </c>
      <c r="BH912" s="24">
        <v>1.7647058823529398</v>
      </c>
      <c r="BK912" s="24">
        <v>0.58823529411764697</v>
      </c>
      <c r="BO912" s="24">
        <v>10.588235294117599</v>
      </c>
      <c r="BP912" s="24">
        <v>1.1764705882352899</v>
      </c>
      <c r="BR912" s="24">
        <v>2.3529411764705896</v>
      </c>
      <c r="BU912" s="24">
        <v>4.7058823529411793</v>
      </c>
      <c r="BZ912" s="24">
        <v>2.9411764705882399</v>
      </c>
    </row>
    <row r="913" spans="1:81" x14ac:dyDescent="0.2">
      <c r="A913" s="24" t="s">
        <v>1076</v>
      </c>
      <c r="B913" s="24">
        <v>-123.295</v>
      </c>
      <c r="C913" s="24">
        <v>49.26</v>
      </c>
      <c r="D913" s="24" t="s">
        <v>165</v>
      </c>
      <c r="E913" s="24">
        <f t="shared" si="14"/>
        <v>99.999999999999943</v>
      </c>
      <c r="AA913" s="24">
        <v>14.705882352941199</v>
      </c>
      <c r="AL913" s="24">
        <v>0.98039215686274495</v>
      </c>
      <c r="AT913" s="24">
        <v>0.98039215686274495</v>
      </c>
      <c r="AV913" s="24">
        <v>1.9607843137254899</v>
      </c>
      <c r="AX913" s="24">
        <v>1.9607843137254899</v>
      </c>
      <c r="BB913" s="24">
        <v>40.196078431372499</v>
      </c>
      <c r="BD913" s="24">
        <v>4.9019607843137303</v>
      </c>
      <c r="BE913" s="24">
        <v>1.9607843137254899</v>
      </c>
      <c r="BH913" s="24">
        <v>3.9215686274509798</v>
      </c>
      <c r="BO913" s="24">
        <v>15.6862745098039</v>
      </c>
      <c r="BR913" s="24">
        <v>0.98039215686274495</v>
      </c>
      <c r="BU913" s="24">
        <v>5.8823529411764701</v>
      </c>
      <c r="BZ913" s="24">
        <v>0.98039215686274495</v>
      </c>
      <c r="CC913" s="24">
        <v>4.9019607843137303</v>
      </c>
    </row>
    <row r="914" spans="1:81" x14ac:dyDescent="0.2">
      <c r="A914" s="24" t="s">
        <v>1077</v>
      </c>
      <c r="B914" s="24">
        <v>-123.38200000000001</v>
      </c>
      <c r="C914" s="24">
        <v>49.143000000000001</v>
      </c>
      <c r="D914" s="24" t="s">
        <v>165</v>
      </c>
      <c r="E914" s="24">
        <f t="shared" si="14"/>
        <v>99.999999999999972</v>
      </c>
      <c r="X914" s="24">
        <v>0.45045045045045001</v>
      </c>
      <c r="AA914" s="24">
        <v>6.3063063063063094</v>
      </c>
      <c r="AL914" s="24">
        <v>0.45045045045045001</v>
      </c>
      <c r="AT914" s="24">
        <v>2.2522522522522501</v>
      </c>
      <c r="AV914" s="24">
        <v>2.7027027027027</v>
      </c>
      <c r="AX914" s="24">
        <v>4.5045045045045002</v>
      </c>
      <c r="AY914" s="24">
        <v>0.45045045045045001</v>
      </c>
      <c r="BB914" s="24">
        <v>47.297297297297305</v>
      </c>
      <c r="BC914" s="24">
        <v>1.8018018018018001</v>
      </c>
      <c r="BD914" s="24">
        <v>5.4054054054053999</v>
      </c>
      <c r="BE914" s="24">
        <v>0.90090090090090091</v>
      </c>
      <c r="BF914" s="24">
        <v>3.1531531531531498</v>
      </c>
      <c r="BH914" s="24">
        <v>4.9549549549549603</v>
      </c>
      <c r="BK914" s="24">
        <v>0.45045045045045001</v>
      </c>
      <c r="BL914" s="24">
        <v>0.45045045045045001</v>
      </c>
      <c r="BM914" s="24">
        <v>0.90090090090090091</v>
      </c>
      <c r="BO914" s="24">
        <v>12.612612612612599</v>
      </c>
      <c r="BP914" s="24">
        <v>0.45045045045045001</v>
      </c>
      <c r="BR914" s="24">
        <v>1.35135135135135</v>
      </c>
      <c r="BU914" s="24">
        <v>0.45045045045045001</v>
      </c>
      <c r="BZ914" s="24">
        <v>2.7027027027027</v>
      </c>
    </row>
    <row r="915" spans="1:81" x14ac:dyDescent="0.2">
      <c r="A915" s="24" t="s">
        <v>1078</v>
      </c>
      <c r="B915" s="24">
        <v>-123.367</v>
      </c>
      <c r="C915" s="24">
        <v>49.177</v>
      </c>
      <c r="D915" s="24" t="s">
        <v>165</v>
      </c>
      <c r="E915" s="24">
        <f t="shared" si="14"/>
        <v>100.00000000000006</v>
      </c>
      <c r="AA915" s="24">
        <v>6.5217391304347796</v>
      </c>
      <c r="AL915" s="24">
        <v>0.62111801242235998</v>
      </c>
      <c r="AV915" s="24">
        <v>0.31055900621117999</v>
      </c>
      <c r="AX915" s="24">
        <v>0.62111801242235998</v>
      </c>
      <c r="BB915" s="24">
        <v>41.304347826087003</v>
      </c>
      <c r="BC915" s="24">
        <v>0.93167701863354002</v>
      </c>
      <c r="BD915" s="24">
        <v>9.00621118012422</v>
      </c>
      <c r="BE915" s="24">
        <v>0.31055900621117999</v>
      </c>
      <c r="BF915" s="24">
        <v>5.2795031055900603</v>
      </c>
      <c r="BH915" s="24">
        <v>5.2795031055900603</v>
      </c>
      <c r="BN915" s="24">
        <v>1.5527950310559</v>
      </c>
      <c r="BO915" s="24">
        <v>25.1552795031056</v>
      </c>
      <c r="BR915" s="24">
        <v>1.86335403726708</v>
      </c>
      <c r="BU915" s="24">
        <v>0.93167701863354002</v>
      </c>
      <c r="BV915" s="24">
        <v>0.31055900621117999</v>
      </c>
    </row>
    <row r="916" spans="1:81" x14ac:dyDescent="0.2">
      <c r="A916" s="24" t="s">
        <v>1079</v>
      </c>
      <c r="B916" s="24">
        <v>-123.444</v>
      </c>
      <c r="C916" s="24">
        <v>49.12</v>
      </c>
      <c r="D916" s="24" t="s">
        <v>165</v>
      </c>
      <c r="E916" s="24">
        <f t="shared" si="14"/>
        <v>100.00000000000001</v>
      </c>
      <c r="AA916" s="24">
        <v>6.3559322033898296</v>
      </c>
      <c r="AK916" s="24">
        <v>0.42372881355932196</v>
      </c>
      <c r="AL916" s="24">
        <v>1.27118644067797</v>
      </c>
      <c r="AT916" s="24">
        <v>0.42372881355932196</v>
      </c>
      <c r="AV916" s="24">
        <v>1.6949152542372901</v>
      </c>
      <c r="AX916" s="24">
        <v>0.84745762711864392</v>
      </c>
      <c r="BB916" s="24">
        <v>45.338983050847496</v>
      </c>
      <c r="BC916" s="24">
        <v>0.84745762711864392</v>
      </c>
      <c r="BD916" s="24">
        <v>8.4745762711864394</v>
      </c>
      <c r="BE916" s="24">
        <v>1.27118644067797</v>
      </c>
      <c r="BF916" s="24">
        <v>3.8135593220338997</v>
      </c>
      <c r="BH916" s="24">
        <v>4.6610169491525397</v>
      </c>
      <c r="BL916" s="24">
        <v>1.6949152542372901</v>
      </c>
      <c r="BM916" s="24">
        <v>2.1186440677966099</v>
      </c>
      <c r="BO916" s="24">
        <v>15.677966101694901</v>
      </c>
      <c r="BP916" s="24">
        <v>0.42372881355932196</v>
      </c>
      <c r="BR916" s="24">
        <v>2.9661016949152499</v>
      </c>
      <c r="BU916" s="24">
        <v>1.27118644067797</v>
      </c>
      <c r="BV916" s="24">
        <v>0.42372881355932196</v>
      </c>
    </row>
    <row r="917" spans="1:81" x14ac:dyDescent="0.2">
      <c r="A917" s="24" t="s">
        <v>1080</v>
      </c>
      <c r="B917" s="24">
        <v>-123.428</v>
      </c>
      <c r="C917" s="24">
        <v>49.2</v>
      </c>
      <c r="D917" s="24" t="s">
        <v>165</v>
      </c>
      <c r="E917" s="24">
        <f t="shared" si="14"/>
        <v>100.00000000000001</v>
      </c>
      <c r="AA917" s="24">
        <v>7.60233918128655</v>
      </c>
      <c r="AK917" s="24">
        <v>0.29239766081871299</v>
      </c>
      <c r="AL917" s="24">
        <v>0.58479532163742698</v>
      </c>
      <c r="AT917" s="24">
        <v>1.4619883040935702</v>
      </c>
      <c r="AV917" s="24">
        <v>0.87719298245614008</v>
      </c>
      <c r="AX917" s="24">
        <v>1.7543859649122802</v>
      </c>
      <c r="BB917" s="24">
        <v>35.087719298245602</v>
      </c>
      <c r="BD917" s="24">
        <v>7.8947368421052602</v>
      </c>
      <c r="BE917" s="24">
        <v>0.58479532163742698</v>
      </c>
      <c r="BF917" s="24">
        <v>1.4619883040935702</v>
      </c>
      <c r="BH917" s="24">
        <v>4.6783625730994105</v>
      </c>
      <c r="BK917" s="24">
        <v>0.29239766081871299</v>
      </c>
      <c r="BL917" s="24">
        <v>0.29239766081871299</v>
      </c>
      <c r="BM917" s="24">
        <v>1.4619883040935702</v>
      </c>
      <c r="BO917" s="24">
        <v>30.116959064327499</v>
      </c>
      <c r="BP917" s="24">
        <v>0.58479532163742698</v>
      </c>
      <c r="BR917" s="24">
        <v>1.7543859649122802</v>
      </c>
      <c r="BU917" s="24">
        <v>1.4619883040935702</v>
      </c>
      <c r="BV917" s="24">
        <v>0.58479532163742698</v>
      </c>
      <c r="BZ917" s="24">
        <v>0.58479532163742698</v>
      </c>
      <c r="CC917" s="24">
        <v>0.58479532163742698</v>
      </c>
    </row>
    <row r="918" spans="1:81" x14ac:dyDescent="0.2">
      <c r="A918" s="24" t="s">
        <v>1081</v>
      </c>
      <c r="B918" s="24">
        <v>-123.373</v>
      </c>
      <c r="C918" s="24">
        <v>49.210999999999999</v>
      </c>
      <c r="D918" s="24" t="s">
        <v>165</v>
      </c>
      <c r="E918" s="24">
        <f t="shared" si="14"/>
        <v>99.999999999999929</v>
      </c>
      <c r="AA918" s="24">
        <v>7.3643410852713203</v>
      </c>
      <c r="AL918" s="24">
        <v>3.8759689922480596</v>
      </c>
      <c r="AT918" s="24">
        <v>1.55038759689922</v>
      </c>
      <c r="AV918" s="24">
        <v>0.387596899224806</v>
      </c>
      <c r="AX918" s="24">
        <v>2.32558139534884</v>
      </c>
      <c r="AY918" s="24">
        <v>0.387596899224806</v>
      </c>
      <c r="BB918" s="24">
        <v>38.759689922480604</v>
      </c>
      <c r="BC918" s="24">
        <v>0.387596899224806</v>
      </c>
      <c r="BD918" s="24">
        <v>6.2015503875969005</v>
      </c>
      <c r="BE918" s="24">
        <v>0.387596899224806</v>
      </c>
      <c r="BF918" s="24">
        <v>3.1007751937984502</v>
      </c>
      <c r="BH918" s="24">
        <v>5.81395348837209</v>
      </c>
      <c r="BK918" s="24">
        <v>0.775193798449612</v>
      </c>
      <c r="BM918" s="24">
        <v>1.16279069767442</v>
      </c>
      <c r="BO918" s="24">
        <v>21.705426356589101</v>
      </c>
      <c r="BR918" s="24">
        <v>2.32558139534884</v>
      </c>
      <c r="BU918" s="24">
        <v>1.16279069767442</v>
      </c>
      <c r="BV918" s="24">
        <v>0.387596899224806</v>
      </c>
      <c r="CC918" s="24">
        <v>1.9379844961240298</v>
      </c>
    </row>
    <row r="919" spans="1:81" x14ac:dyDescent="0.2">
      <c r="A919" s="24" t="s">
        <v>1082</v>
      </c>
      <c r="B919" s="24">
        <v>-123.367</v>
      </c>
      <c r="C919" s="24">
        <v>49.243000000000002</v>
      </c>
      <c r="D919" s="24" t="s">
        <v>165</v>
      </c>
      <c r="E919" s="24">
        <f t="shared" si="14"/>
        <v>100</v>
      </c>
      <c r="AA919" s="24">
        <v>7.8703703703703694</v>
      </c>
      <c r="AL919" s="24">
        <v>1.3888888888888899</v>
      </c>
      <c r="AV919" s="24">
        <v>1.3888888888888899</v>
      </c>
      <c r="BB919" s="24">
        <v>37.5</v>
      </c>
      <c r="BD919" s="24">
        <v>13.8888888888889</v>
      </c>
      <c r="BF919" s="24">
        <v>3.7037037037037002</v>
      </c>
      <c r="BH919" s="24">
        <v>3.2407407407407396</v>
      </c>
      <c r="BO919" s="24">
        <v>28.703703703703702</v>
      </c>
      <c r="BR919" s="24">
        <v>1.8518518518518501</v>
      </c>
      <c r="BU919" s="24">
        <v>0.46296296296296297</v>
      </c>
    </row>
    <row r="920" spans="1:81" x14ac:dyDescent="0.2">
      <c r="A920" s="24" t="s">
        <v>1083</v>
      </c>
      <c r="B920" s="24">
        <v>-123.443</v>
      </c>
      <c r="C920" s="24">
        <v>49.249000000000002</v>
      </c>
      <c r="D920" s="24" t="s">
        <v>165</v>
      </c>
      <c r="E920" s="24">
        <f t="shared" si="14"/>
        <v>99.999999999999943</v>
      </c>
      <c r="AA920" s="24">
        <v>8.3094555873925504</v>
      </c>
      <c r="AL920" s="24">
        <v>1.1461318051575899</v>
      </c>
      <c r="AT920" s="24">
        <v>0.28653295128939804</v>
      </c>
      <c r="AV920" s="24">
        <v>1.1461318051575899</v>
      </c>
      <c r="BB920" s="24">
        <v>34.9570200573066</v>
      </c>
      <c r="BD920" s="24">
        <v>16.618911174785101</v>
      </c>
      <c r="BF920" s="24">
        <v>3.1518624641833801</v>
      </c>
      <c r="BH920" s="24">
        <v>2.2922636103151897</v>
      </c>
      <c r="BL920" s="24">
        <v>0.28653295128939804</v>
      </c>
      <c r="BM920" s="24">
        <v>0.57306590257879608</v>
      </c>
      <c r="BN920" s="24">
        <v>0.57306590257879608</v>
      </c>
      <c r="BO920" s="24">
        <v>25.214899713466998</v>
      </c>
      <c r="BR920" s="24">
        <v>3.7249283667621804</v>
      </c>
      <c r="BU920" s="24">
        <v>0.85959885386819512</v>
      </c>
      <c r="BZ920" s="24">
        <v>0.28653295128939804</v>
      </c>
      <c r="CC920" s="24">
        <v>0.57306590257879608</v>
      </c>
    </row>
    <row r="921" spans="1:81" x14ac:dyDescent="0.2">
      <c r="A921" s="24" t="s">
        <v>1084</v>
      </c>
      <c r="B921" s="24">
        <v>-123.444</v>
      </c>
      <c r="C921" s="24">
        <v>49.234999999999999</v>
      </c>
      <c r="D921" s="24" t="s">
        <v>165</v>
      </c>
      <c r="E921" s="24">
        <f t="shared" si="14"/>
        <v>99.999999999999986</v>
      </c>
      <c r="AA921" s="24">
        <v>8.6816720257234703</v>
      </c>
      <c r="AT921" s="24">
        <v>0.32154340836012901</v>
      </c>
      <c r="AV921" s="24">
        <v>2.2508038585209</v>
      </c>
      <c r="AX921" s="24">
        <v>1.2861736334405101</v>
      </c>
      <c r="AY921" s="24">
        <v>0.32154340836012901</v>
      </c>
      <c r="BB921" s="24">
        <v>32.475884244372999</v>
      </c>
      <c r="BC921" s="24">
        <v>1.2861736334405101</v>
      </c>
      <c r="BD921" s="24">
        <v>13.504823151125398</v>
      </c>
      <c r="BE921" s="24">
        <v>0.96463022508038598</v>
      </c>
      <c r="BF921" s="24">
        <v>1.6077170418006399</v>
      </c>
      <c r="BH921" s="24">
        <v>2.8938906752411602</v>
      </c>
      <c r="BK921" s="24">
        <v>0.32154340836012901</v>
      </c>
      <c r="BL921" s="24">
        <v>1.2861736334405101</v>
      </c>
      <c r="BN921" s="24">
        <v>0.32154340836012901</v>
      </c>
      <c r="BO921" s="24">
        <v>22.508038585209</v>
      </c>
      <c r="BP921" s="24">
        <v>0.96463022508038598</v>
      </c>
      <c r="BR921" s="24">
        <v>2.2508038585209</v>
      </c>
      <c r="BU921" s="24">
        <v>2.8938906752411602</v>
      </c>
      <c r="BV921" s="24">
        <v>1.6077170418006399</v>
      </c>
      <c r="BZ921" s="24">
        <v>0.64308681672025703</v>
      </c>
      <c r="CC921" s="24">
        <v>1.6077170418006399</v>
      </c>
    </row>
    <row r="922" spans="1:81" x14ac:dyDescent="0.2">
      <c r="A922" s="24" t="s">
        <v>1085</v>
      </c>
      <c r="B922" s="24">
        <v>-123.449</v>
      </c>
      <c r="C922" s="24">
        <v>49.216999999999999</v>
      </c>
      <c r="D922" s="24" t="s">
        <v>165</v>
      </c>
      <c r="E922" s="24">
        <f t="shared" si="14"/>
        <v>100.00000000000003</v>
      </c>
      <c r="AA922" s="24">
        <v>5.2380952380952399</v>
      </c>
      <c r="AK922" s="24">
        <v>0.476190476190476</v>
      </c>
      <c r="AL922" s="24">
        <v>0.476190476190476</v>
      </c>
      <c r="AT922" s="24">
        <v>1.4285714285714302</v>
      </c>
      <c r="AV922" s="24">
        <v>2.38095238095238</v>
      </c>
      <c r="AX922" s="24">
        <v>3.3333333333333299</v>
      </c>
      <c r="AY922" s="24">
        <v>0.952380952380952</v>
      </c>
      <c r="BB922" s="24">
        <v>33.809523809523803</v>
      </c>
      <c r="BC922" s="24">
        <v>1.4285714285714302</v>
      </c>
      <c r="BD922" s="24">
        <v>9.0476190476190492</v>
      </c>
      <c r="BE922" s="24">
        <v>0.476190476190476</v>
      </c>
      <c r="BF922" s="24">
        <v>2.38095238095238</v>
      </c>
      <c r="BH922" s="24">
        <v>2.38095238095238</v>
      </c>
      <c r="BM922" s="24">
        <v>0.476190476190476</v>
      </c>
      <c r="BO922" s="24">
        <v>26.666666666666703</v>
      </c>
      <c r="BP922" s="24">
        <v>2.38095238095238</v>
      </c>
      <c r="BR922" s="24">
        <v>2.8571428571428603</v>
      </c>
      <c r="BU922" s="24">
        <v>0.476190476190476</v>
      </c>
      <c r="BV922" s="24">
        <v>0.952380952380952</v>
      </c>
      <c r="BZ922" s="24">
        <v>2.38095238095238</v>
      </c>
    </row>
    <row r="923" spans="1:81" x14ac:dyDescent="0.2">
      <c r="A923" s="24" t="s">
        <v>1086</v>
      </c>
      <c r="B923" s="24">
        <v>-123.34099999999999</v>
      </c>
      <c r="C923" s="24">
        <v>49.091999999999999</v>
      </c>
      <c r="D923" s="24" t="s">
        <v>165</v>
      </c>
      <c r="E923" s="24">
        <f t="shared" si="14"/>
        <v>100.00000000000001</v>
      </c>
      <c r="AA923" s="24">
        <v>14.102564102564099</v>
      </c>
      <c r="AL923" s="24">
        <v>2.5641025641025599</v>
      </c>
      <c r="AT923" s="24">
        <v>2.5641025641025599</v>
      </c>
      <c r="AX923" s="24">
        <v>1.2820512820512799</v>
      </c>
      <c r="BB923" s="24">
        <v>35.897435897435898</v>
      </c>
      <c r="BD923" s="24">
        <v>10.2564102564103</v>
      </c>
      <c r="BF923" s="24">
        <v>5.1282051282051295</v>
      </c>
      <c r="BO923" s="24">
        <v>26.923076923076898</v>
      </c>
      <c r="BR923" s="24">
        <v>1.2820512820512799</v>
      </c>
    </row>
    <row r="924" spans="1:81" x14ac:dyDescent="0.2">
      <c r="A924" s="24" t="s">
        <v>1087</v>
      </c>
      <c r="B924" s="24">
        <v>-123.1</v>
      </c>
      <c r="C924" s="24">
        <v>48.838000000000001</v>
      </c>
      <c r="D924" s="24" t="s">
        <v>165</v>
      </c>
      <c r="E924" s="24">
        <f t="shared" si="14"/>
        <v>99.999999999999986</v>
      </c>
      <c r="AA924" s="24">
        <v>7.4626865671641793</v>
      </c>
      <c r="AK924" s="24">
        <v>0.74626865671641807</v>
      </c>
      <c r="AL924" s="24">
        <v>1.4925373134328399</v>
      </c>
      <c r="AT924" s="24">
        <v>4.4776119402985106</v>
      </c>
      <c r="AV924" s="24">
        <v>0.74626865671641807</v>
      </c>
      <c r="AX924" s="24">
        <v>3.7313432835820897</v>
      </c>
      <c r="BB924" s="24">
        <v>41.791044776119399</v>
      </c>
      <c r="BC924" s="24">
        <v>0.74626865671641807</v>
      </c>
      <c r="BD924" s="24">
        <v>4.4776119402985106</v>
      </c>
      <c r="BF924" s="24">
        <v>2.23880597014925</v>
      </c>
      <c r="BH924" s="24">
        <v>9.7014925373134311</v>
      </c>
      <c r="BM924" s="24">
        <v>0.74626865671641807</v>
      </c>
      <c r="BO924" s="24">
        <v>17.164179104477601</v>
      </c>
      <c r="BR924" s="24">
        <v>2.98507462686567</v>
      </c>
      <c r="BU924" s="24">
        <v>0.74626865671641807</v>
      </c>
      <c r="BV924" s="24">
        <v>0.74626865671641807</v>
      </c>
    </row>
    <row r="925" spans="1:81" x14ac:dyDescent="0.2">
      <c r="A925" s="24" t="s">
        <v>1088</v>
      </c>
      <c r="B925" s="24">
        <v>-123.063</v>
      </c>
      <c r="C925" s="24">
        <v>48.930999999999997</v>
      </c>
      <c r="D925" s="24" t="s">
        <v>165</v>
      </c>
      <c r="E925" s="24">
        <f t="shared" si="14"/>
        <v>100</v>
      </c>
      <c r="AA925" s="24">
        <v>13.924050632911399</v>
      </c>
      <c r="AT925" s="24">
        <v>1.26582278481013</v>
      </c>
      <c r="AV925" s="24">
        <v>2.5316455696202498</v>
      </c>
      <c r="AX925" s="24">
        <v>2.5316455696202498</v>
      </c>
      <c r="BB925" s="24">
        <v>44.303797468354404</v>
      </c>
      <c r="BD925" s="24">
        <v>12.658227848101301</v>
      </c>
      <c r="BF925" s="24">
        <v>1.26582278481013</v>
      </c>
      <c r="BH925" s="24">
        <v>7.59493670886076</v>
      </c>
      <c r="BL925" s="24">
        <v>1.26582278481013</v>
      </c>
      <c r="BO925" s="24">
        <v>10.126582278480999</v>
      </c>
      <c r="BR925" s="24">
        <v>2.5316455696202498</v>
      </c>
    </row>
    <row r="926" spans="1:81" x14ac:dyDescent="0.2">
      <c r="A926" s="24" t="s">
        <v>1089</v>
      </c>
      <c r="B926" s="24">
        <v>-123.499</v>
      </c>
      <c r="C926" s="24">
        <v>49.151000000000003</v>
      </c>
      <c r="D926" s="24" t="s">
        <v>165</v>
      </c>
      <c r="E926" s="24">
        <f t="shared" si="14"/>
        <v>99.999999999999972</v>
      </c>
      <c r="AA926" s="24">
        <v>10.5431309904153</v>
      </c>
      <c r="AL926" s="24">
        <v>1.59744408945687</v>
      </c>
      <c r="AT926" s="24">
        <v>1.2779552715655</v>
      </c>
      <c r="AV926" s="24">
        <v>1.2779552715655</v>
      </c>
      <c r="AX926" s="24">
        <v>0.31948881789137401</v>
      </c>
      <c r="BB926" s="24">
        <v>37.0607028753994</v>
      </c>
      <c r="BC926" s="24">
        <v>0.95846645367412209</v>
      </c>
      <c r="BD926" s="24">
        <v>15.654952076677301</v>
      </c>
      <c r="BF926" s="24">
        <v>2.8753993610223598</v>
      </c>
      <c r="BH926" s="24">
        <v>2.5559105431309899</v>
      </c>
      <c r="BL926" s="24">
        <v>0.31948881789137401</v>
      </c>
      <c r="BM926" s="24">
        <v>0.63897763578274802</v>
      </c>
      <c r="BN926" s="24">
        <v>0.31948881789137401</v>
      </c>
      <c r="BO926" s="24">
        <v>21.725239616613401</v>
      </c>
      <c r="BR926" s="24">
        <v>2.2364217252396204</v>
      </c>
      <c r="BU926" s="24">
        <v>0.63897763578274802</v>
      </c>
    </row>
    <row r="927" spans="1:81" x14ac:dyDescent="0.2">
      <c r="A927" s="24" t="s">
        <v>1090</v>
      </c>
      <c r="B927" s="24">
        <v>-123.473</v>
      </c>
      <c r="C927" s="24">
        <v>49.235999999999997</v>
      </c>
      <c r="D927" s="24" t="s">
        <v>165</v>
      </c>
      <c r="E927" s="24">
        <f t="shared" si="14"/>
        <v>100.0000000000001</v>
      </c>
      <c r="AA927" s="24">
        <v>10.9540636042403</v>
      </c>
      <c r="AL927" s="24">
        <v>0.70671378091872794</v>
      </c>
      <c r="AT927" s="24">
        <v>1.0600706713780901</v>
      </c>
      <c r="AV927" s="24">
        <v>0.35335689045936397</v>
      </c>
      <c r="AX927" s="24">
        <v>2.1201413427561802</v>
      </c>
      <c r="AY927" s="24">
        <v>0.35335689045936397</v>
      </c>
      <c r="BB927" s="24">
        <v>31.802120141342801</v>
      </c>
      <c r="BD927" s="24">
        <v>12.7208480565371</v>
      </c>
      <c r="BF927" s="24">
        <v>2.1201413427561802</v>
      </c>
      <c r="BH927" s="24">
        <v>4.2402826855123701</v>
      </c>
      <c r="BM927" s="24">
        <v>0.35335689045936397</v>
      </c>
      <c r="BN927" s="24">
        <v>1.0600706713780901</v>
      </c>
      <c r="BO927" s="24">
        <v>26.855123674911699</v>
      </c>
      <c r="BP927" s="24">
        <v>0.35335689045936397</v>
      </c>
      <c r="BR927" s="24">
        <v>2.4734982332155502</v>
      </c>
      <c r="BU927" s="24">
        <v>2.1201413427561802</v>
      </c>
      <c r="BZ927" s="24">
        <v>0.35335689045936397</v>
      </c>
    </row>
    <row r="928" spans="1:81" x14ac:dyDescent="0.2">
      <c r="A928" s="24" t="s">
        <v>1091</v>
      </c>
      <c r="B928" s="24">
        <v>-123.465</v>
      </c>
      <c r="C928" s="24">
        <v>49.283999999999999</v>
      </c>
      <c r="D928" s="24" t="s">
        <v>165</v>
      </c>
      <c r="E928" s="24">
        <f t="shared" si="14"/>
        <v>100.00000000000004</v>
      </c>
      <c r="AA928" s="24">
        <v>11.5942028985507</v>
      </c>
      <c r="AK928" s="24">
        <v>0.48309178743961401</v>
      </c>
      <c r="AL928" s="24">
        <v>0.48309178743961401</v>
      </c>
      <c r="AT928" s="24">
        <v>0.48309178743961401</v>
      </c>
      <c r="AV928" s="24">
        <v>2.8985507246376803</v>
      </c>
      <c r="AX928" s="24">
        <v>0.48309178743961401</v>
      </c>
      <c r="AY928" s="24">
        <v>0.48309178743961401</v>
      </c>
      <c r="BB928" s="24">
        <v>38.1642512077295</v>
      </c>
      <c r="BD928" s="24">
        <v>11.1111111111111</v>
      </c>
      <c r="BE928" s="24">
        <v>0.48309178743961401</v>
      </c>
      <c r="BF928" s="24">
        <v>3.8647342995169098</v>
      </c>
      <c r="BH928" s="24">
        <v>2.8985507246376803</v>
      </c>
      <c r="BL928" s="24">
        <v>1.4492753623188401</v>
      </c>
      <c r="BO928" s="24">
        <v>20.772946859903399</v>
      </c>
      <c r="BP928" s="24">
        <v>0.48309178743961401</v>
      </c>
      <c r="BR928" s="24">
        <v>3.3816425120772897</v>
      </c>
      <c r="CC928" s="24">
        <v>0.48309178743961401</v>
      </c>
    </row>
    <row r="929" spans="1:81" x14ac:dyDescent="0.2">
      <c r="A929" s="24" t="s">
        <v>1092</v>
      </c>
      <c r="B929" s="24">
        <v>-123.16500000000001</v>
      </c>
      <c r="C929" s="24">
        <v>49.286999999999999</v>
      </c>
      <c r="D929" s="24" t="s">
        <v>165</v>
      </c>
      <c r="E929" s="24">
        <f t="shared" si="14"/>
        <v>99.999999999999929</v>
      </c>
      <c r="AA929" s="24">
        <v>16.8316831683168</v>
      </c>
      <c r="AK929" s="24">
        <v>0.99009900990098987</v>
      </c>
      <c r="AL929" s="24">
        <v>0.99009900990098987</v>
      </c>
      <c r="AT929" s="24">
        <v>0.99009900990098987</v>
      </c>
      <c r="AV929" s="24">
        <v>39.603960396039597</v>
      </c>
      <c r="AX929" s="24">
        <v>0.99009900990098987</v>
      </c>
      <c r="BB929" s="24">
        <v>15.841584158415799</v>
      </c>
      <c r="BC929" s="24">
        <v>0.99009900990098987</v>
      </c>
      <c r="BD929" s="24">
        <v>2.9702970297029703</v>
      </c>
      <c r="BH929" s="24">
        <v>2.9702970297029703</v>
      </c>
      <c r="BL929" s="24">
        <v>0.99009900990098987</v>
      </c>
      <c r="BN929" s="24">
        <v>0.99009900990098987</v>
      </c>
      <c r="BO929" s="24">
        <v>1.9801980198019797</v>
      </c>
      <c r="BP929" s="24">
        <v>3.9603960396039595</v>
      </c>
      <c r="BR929" s="24">
        <v>3.9603960396039595</v>
      </c>
      <c r="BU929" s="24">
        <v>0.99009900990098987</v>
      </c>
      <c r="BZ929" s="24">
        <v>2.9702970297029703</v>
      </c>
      <c r="CC929" s="24">
        <v>0.99009900990098987</v>
      </c>
    </row>
    <row r="930" spans="1:81" x14ac:dyDescent="0.2">
      <c r="A930" s="24" t="s">
        <v>1093</v>
      </c>
      <c r="B930" s="24">
        <v>-123.285</v>
      </c>
      <c r="C930" s="24">
        <v>49.317999999999998</v>
      </c>
      <c r="D930" s="24" t="s">
        <v>165</v>
      </c>
      <c r="E930" s="24">
        <f t="shared" si="14"/>
        <v>99.999999999999957</v>
      </c>
      <c r="AA930" s="24">
        <v>13.6</v>
      </c>
      <c r="AC930" s="24">
        <v>0.8</v>
      </c>
      <c r="AL930" s="24">
        <v>2.4</v>
      </c>
      <c r="AT930" s="24">
        <v>0.8</v>
      </c>
      <c r="AV930" s="24">
        <v>6.4</v>
      </c>
      <c r="AX930" s="24">
        <v>0.8</v>
      </c>
      <c r="BB930" s="24">
        <v>48.8</v>
      </c>
      <c r="BD930" s="24">
        <v>3.2</v>
      </c>
      <c r="BE930" s="24">
        <v>0.8</v>
      </c>
      <c r="BF930" s="24">
        <v>1.6</v>
      </c>
      <c r="BH930" s="24">
        <v>5.6</v>
      </c>
      <c r="BN930" s="24">
        <v>1.6</v>
      </c>
      <c r="BO930" s="24">
        <v>8</v>
      </c>
      <c r="BP930" s="24">
        <v>0.8</v>
      </c>
      <c r="BR930" s="24">
        <v>0.8</v>
      </c>
      <c r="BU930" s="24">
        <v>1.6</v>
      </c>
      <c r="BV930" s="24">
        <v>0.8</v>
      </c>
      <c r="CC930" s="24">
        <v>1.6</v>
      </c>
    </row>
    <row r="931" spans="1:81" x14ac:dyDescent="0.2">
      <c r="A931" s="24" t="s">
        <v>1094</v>
      </c>
      <c r="B931" s="24">
        <v>-123.348</v>
      </c>
      <c r="C931" s="24">
        <v>49.322000000000003</v>
      </c>
      <c r="D931" s="24" t="s">
        <v>165</v>
      </c>
      <c r="E931" s="24">
        <f t="shared" si="14"/>
        <v>100.00000000000003</v>
      </c>
      <c r="AA931" s="24">
        <v>10.158730158730199</v>
      </c>
      <c r="AK931" s="24">
        <v>0.317460317460317</v>
      </c>
      <c r="AL931" s="24">
        <v>1.26984126984127</v>
      </c>
      <c r="AT931" s="24">
        <v>0.634920634920635</v>
      </c>
      <c r="AV931" s="24">
        <v>31.428571428571399</v>
      </c>
      <c r="BB931" s="24">
        <v>32.380952380952401</v>
      </c>
      <c r="BC931" s="24">
        <v>0.317460317460317</v>
      </c>
      <c r="BD931" s="24">
        <v>6.3492063492063497</v>
      </c>
      <c r="BE931" s="24">
        <v>0.317460317460317</v>
      </c>
      <c r="BF931" s="24">
        <v>0.952380952380952</v>
      </c>
      <c r="BH931" s="24">
        <v>1.5873015873015901</v>
      </c>
      <c r="BL931" s="24">
        <v>0.634920634920635</v>
      </c>
      <c r="BO931" s="24">
        <v>10.7936507936508</v>
      </c>
      <c r="BP931" s="24">
        <v>0.317460317460317</v>
      </c>
      <c r="BR931" s="24">
        <v>0.317460317460317</v>
      </c>
      <c r="BU931" s="24">
        <v>0.634920634920635</v>
      </c>
      <c r="BZ931" s="24">
        <v>0.317460317460317</v>
      </c>
      <c r="CC931" s="24">
        <v>1.26984126984127</v>
      </c>
    </row>
    <row r="932" spans="1:81" x14ac:dyDescent="0.2">
      <c r="A932" s="24" t="s">
        <v>1095</v>
      </c>
      <c r="B932" s="24">
        <v>-123.474</v>
      </c>
      <c r="C932" s="24">
        <v>49.331000000000003</v>
      </c>
      <c r="D932" s="24" t="s">
        <v>165</v>
      </c>
      <c r="E932" s="24">
        <f t="shared" si="14"/>
        <v>100.00000000000001</v>
      </c>
      <c r="AA932" s="24">
        <v>10.738255033557</v>
      </c>
      <c r="AL932" s="24">
        <v>0.67114093959731502</v>
      </c>
      <c r="AT932" s="24">
        <v>1.34228187919463</v>
      </c>
      <c r="AV932" s="24">
        <v>30.8724832214765</v>
      </c>
      <c r="BB932" s="24">
        <v>24.161073825503401</v>
      </c>
      <c r="BD932" s="24">
        <v>5.3691275167785202</v>
      </c>
      <c r="BF932" s="24">
        <v>0.67114093959731502</v>
      </c>
      <c r="BH932" s="24">
        <v>1.34228187919463</v>
      </c>
      <c r="BO932" s="24">
        <v>6.0402684563758395</v>
      </c>
      <c r="BR932" s="24">
        <v>0.67114093959731502</v>
      </c>
      <c r="BU932" s="24">
        <v>5.3691275167785202</v>
      </c>
      <c r="BZ932" s="24">
        <v>12.751677852349001</v>
      </c>
    </row>
    <row r="933" spans="1:81" x14ac:dyDescent="0.2">
      <c r="A933" s="24" t="s">
        <v>1096</v>
      </c>
      <c r="B933" s="24">
        <v>-123.31100000000001</v>
      </c>
      <c r="C933" s="24">
        <v>49.29</v>
      </c>
      <c r="D933" s="24" t="s">
        <v>165</v>
      </c>
      <c r="E933" s="24">
        <f t="shared" si="14"/>
        <v>100</v>
      </c>
      <c r="AA933" s="24">
        <v>12.7272727272727</v>
      </c>
      <c r="AT933" s="24">
        <v>0.90909090909090895</v>
      </c>
      <c r="AV933" s="24">
        <v>8.1818181818181799</v>
      </c>
      <c r="AX933" s="24">
        <v>1.8181818181818201</v>
      </c>
      <c r="BB933" s="24">
        <v>57.272727272727295</v>
      </c>
      <c r="BD933" s="24">
        <v>4.5454545454545503</v>
      </c>
      <c r="BF933" s="24">
        <v>1.8181818181818201</v>
      </c>
      <c r="BO933" s="24">
        <v>7.2727272727272707</v>
      </c>
      <c r="BR933" s="24">
        <v>0.90909090909090895</v>
      </c>
      <c r="BU933" s="24">
        <v>0.90909090909090895</v>
      </c>
      <c r="BZ933" s="24">
        <v>0.90909090909090895</v>
      </c>
      <c r="CC933" s="24">
        <v>2.7272727272727297</v>
      </c>
    </row>
    <row r="934" spans="1:81" x14ac:dyDescent="0.2">
      <c r="A934" s="24" t="s">
        <v>1097</v>
      </c>
      <c r="B934" s="24">
        <v>-123.375</v>
      </c>
      <c r="C934" s="24">
        <v>49.286999999999999</v>
      </c>
      <c r="D934" s="24" t="s">
        <v>165</v>
      </c>
      <c r="E934" s="24">
        <f t="shared" si="14"/>
        <v>100.00000000000009</v>
      </c>
      <c r="AA934" s="24">
        <v>3.79746835443038</v>
      </c>
      <c r="AL934" s="24">
        <v>0.42194092827004204</v>
      </c>
      <c r="AT934" s="24">
        <v>0.42194092827004204</v>
      </c>
      <c r="AV934" s="24">
        <v>3.3755274261603399</v>
      </c>
      <c r="AX934" s="24">
        <v>0.42194092827004204</v>
      </c>
      <c r="BB934" s="24">
        <v>49.789029535864998</v>
      </c>
      <c r="BC934" s="24">
        <v>1.26582278481013</v>
      </c>
      <c r="BD934" s="24">
        <v>10.548523206751101</v>
      </c>
      <c r="BF934" s="24">
        <v>2.9535864978903001</v>
      </c>
      <c r="BH934" s="24">
        <v>2.1097046413502101</v>
      </c>
      <c r="BL934" s="24">
        <v>0.42194092827004204</v>
      </c>
      <c r="BM934" s="24">
        <v>0.42194092827004204</v>
      </c>
      <c r="BO934" s="24">
        <v>18.9873417721519</v>
      </c>
      <c r="BP934" s="24">
        <v>2.1097046413502101</v>
      </c>
      <c r="BR934" s="24">
        <v>0.42194092827004204</v>
      </c>
      <c r="BU934" s="24">
        <v>1.26582278481013</v>
      </c>
      <c r="BV934" s="24">
        <v>0.42194092827004204</v>
      </c>
      <c r="BZ934" s="24">
        <v>0.84388185654008407</v>
      </c>
    </row>
    <row r="935" spans="1:81" x14ac:dyDescent="0.2">
      <c r="A935" s="24" t="s">
        <v>1098</v>
      </c>
      <c r="B935" s="24">
        <v>-123.339</v>
      </c>
      <c r="C935" s="24">
        <v>48.997</v>
      </c>
      <c r="D935" s="24" t="s">
        <v>165</v>
      </c>
      <c r="E935" s="24">
        <f t="shared" si="14"/>
        <v>99.999999999999986</v>
      </c>
      <c r="AA935" s="24">
        <v>8.7591240875912408</v>
      </c>
      <c r="AL935" s="24">
        <v>1.4598540145985399</v>
      </c>
      <c r="AT935" s="24">
        <v>0.72992700729926996</v>
      </c>
      <c r="AX935" s="24">
        <v>2.9197080291970798</v>
      </c>
      <c r="BB935" s="24">
        <v>36.496350364963504</v>
      </c>
      <c r="BD935" s="24">
        <v>8.7591240875912408</v>
      </c>
      <c r="BE935" s="24">
        <v>2.1897810218978102</v>
      </c>
      <c r="BF935" s="24">
        <v>2.9197080291970798</v>
      </c>
      <c r="BH935" s="24">
        <v>10.948905109489001</v>
      </c>
      <c r="BN935" s="24">
        <v>0.72992700729926996</v>
      </c>
      <c r="BO935" s="24">
        <v>20.437956204379599</v>
      </c>
      <c r="BR935" s="24">
        <v>2.1897810218978102</v>
      </c>
      <c r="BU935" s="24">
        <v>0.72992700729926996</v>
      </c>
      <c r="BV935" s="24">
        <v>0.72992700729926996</v>
      </c>
    </row>
    <row r="936" spans="1:81" x14ac:dyDescent="0.2">
      <c r="A936" s="24" t="s">
        <v>1099</v>
      </c>
      <c r="B936" s="24">
        <v>-123.47199999999999</v>
      </c>
      <c r="C936" s="24">
        <v>49.011000000000003</v>
      </c>
      <c r="D936" s="24" t="s">
        <v>165</v>
      </c>
      <c r="E936" s="24">
        <f t="shared" si="14"/>
        <v>100.00000000000001</v>
      </c>
      <c r="AA936" s="24">
        <v>14.871794871794901</v>
      </c>
      <c r="AK936" s="24">
        <v>1.02564102564103</v>
      </c>
      <c r="AL936" s="24">
        <v>2.0512820512820502</v>
      </c>
      <c r="AT936" s="24">
        <v>1.5384615384615399</v>
      </c>
      <c r="AV936" s="24">
        <v>3.5897435897435899</v>
      </c>
      <c r="AX936" s="24">
        <v>1.02564102564103</v>
      </c>
      <c r="BB936" s="24">
        <v>48.205128205128197</v>
      </c>
      <c r="BD936" s="24">
        <v>8.2051282051282008</v>
      </c>
      <c r="BF936" s="24">
        <v>0.512820512820513</v>
      </c>
      <c r="BH936" s="24">
        <v>6.6666666666666696</v>
      </c>
      <c r="BK936" s="24">
        <v>0.512820512820513</v>
      </c>
      <c r="BO936" s="24">
        <v>4.1025641025641004</v>
      </c>
      <c r="BP936" s="24">
        <v>0.512820512820513</v>
      </c>
      <c r="BR936" s="24">
        <v>1.02564102564103</v>
      </c>
      <c r="BU936" s="24">
        <v>1.5384615384615399</v>
      </c>
      <c r="BZ936" s="24">
        <v>2.5641025641025599</v>
      </c>
      <c r="CC936" s="24">
        <v>2.0512820512820502</v>
      </c>
    </row>
    <row r="937" spans="1:81" x14ac:dyDescent="0.2">
      <c r="A937" s="24" t="s">
        <v>1100</v>
      </c>
      <c r="B937" s="24">
        <v>-123.235</v>
      </c>
      <c r="C937" s="24">
        <v>48.884</v>
      </c>
      <c r="D937" s="24" t="s">
        <v>165</v>
      </c>
      <c r="E937" s="24">
        <f t="shared" si="14"/>
        <v>99.999999999999929</v>
      </c>
      <c r="AA937" s="24">
        <v>12.5</v>
      </c>
      <c r="AL937" s="24">
        <v>2.9411764705882399</v>
      </c>
      <c r="AT937" s="24">
        <v>0.73529411764705899</v>
      </c>
      <c r="AV937" s="24">
        <v>0.73529411764705899</v>
      </c>
      <c r="AX937" s="24">
        <v>2.2058823529411802</v>
      </c>
      <c r="AY937" s="24">
        <v>0.73529411764705899</v>
      </c>
      <c r="BB937" s="24">
        <v>41.911764705882305</v>
      </c>
      <c r="BC937" s="24">
        <v>0.73529411764705899</v>
      </c>
      <c r="BD937" s="24">
        <v>6.6176470588235308</v>
      </c>
      <c r="BE937" s="24">
        <v>0.73529411764705899</v>
      </c>
      <c r="BF937" s="24">
        <v>3.6764705882352899</v>
      </c>
      <c r="BH937" s="24">
        <v>8.0882352941176503</v>
      </c>
      <c r="BO937" s="24">
        <v>15.4411764705882</v>
      </c>
      <c r="BR937" s="24">
        <v>2.2058823529411802</v>
      </c>
      <c r="BV937" s="24">
        <v>0.73529411764705899</v>
      </c>
    </row>
    <row r="938" spans="1:81" x14ac:dyDescent="0.2">
      <c r="A938" s="24" t="s">
        <v>1101</v>
      </c>
      <c r="B938" s="24">
        <v>-123.22499999999999</v>
      </c>
      <c r="C938" s="24">
        <v>49.31</v>
      </c>
      <c r="D938" s="24" t="s">
        <v>165</v>
      </c>
      <c r="E938" s="24">
        <f t="shared" si="14"/>
        <v>100.00000000000006</v>
      </c>
      <c r="N938" s="24">
        <v>0.65789473684210509</v>
      </c>
      <c r="AA938" s="24">
        <v>17.7631578947368</v>
      </c>
      <c r="AL938" s="24">
        <v>1.3157894736842102</v>
      </c>
      <c r="AT938" s="24">
        <v>3.9473684210526301</v>
      </c>
      <c r="AV938" s="24">
        <v>19.078947368421101</v>
      </c>
      <c r="AX938" s="24">
        <v>5.2631578947368407</v>
      </c>
      <c r="AY938" s="24">
        <v>0.65789473684210509</v>
      </c>
      <c r="BB938" s="24">
        <v>32.2368421052632</v>
      </c>
      <c r="BC938" s="24">
        <v>0.65789473684210509</v>
      </c>
      <c r="BD938" s="24">
        <v>4.6052631578947398</v>
      </c>
      <c r="BF938" s="24">
        <v>0.65789473684210509</v>
      </c>
      <c r="BH938" s="24">
        <v>1.3157894736842102</v>
      </c>
      <c r="BN938" s="24">
        <v>0.65789473684210509</v>
      </c>
      <c r="BO938" s="24">
        <v>7.2368421052631602</v>
      </c>
      <c r="BP938" s="24">
        <v>1.3157894736842102</v>
      </c>
      <c r="BU938" s="24">
        <v>1.9736842105263199</v>
      </c>
      <c r="BZ938" s="24">
        <v>0.65789473684210509</v>
      </c>
    </row>
    <row r="939" spans="1:81" x14ac:dyDescent="0.2">
      <c r="A939" s="24" t="s">
        <v>1102</v>
      </c>
      <c r="B939" s="24">
        <v>-123.18899999999999</v>
      </c>
      <c r="C939" s="24">
        <v>49.305</v>
      </c>
      <c r="D939" s="24" t="s">
        <v>165</v>
      </c>
      <c r="E939" s="24">
        <f t="shared" si="14"/>
        <v>100</v>
      </c>
      <c r="AA939" s="24">
        <v>20.769230769230798</v>
      </c>
      <c r="AK939" s="24">
        <v>0.76923076923076894</v>
      </c>
      <c r="AL939" s="24">
        <v>0.76923076923076894</v>
      </c>
      <c r="AT939" s="24">
        <v>1.5384615384615399</v>
      </c>
      <c r="AV939" s="24">
        <v>13.846153846153801</v>
      </c>
      <c r="AX939" s="24">
        <v>6.1538461538461497</v>
      </c>
      <c r="BB939" s="24">
        <v>30</v>
      </c>
      <c r="BD939" s="24">
        <v>3.0769230769230798</v>
      </c>
      <c r="BN939" s="24">
        <v>0.76923076923076894</v>
      </c>
      <c r="BO939" s="24">
        <v>15.384615384615401</v>
      </c>
      <c r="BP939" s="24">
        <v>3.0769230769230798</v>
      </c>
      <c r="BR939" s="24">
        <v>1.5384615384615399</v>
      </c>
      <c r="BU939" s="24">
        <v>1.5384615384615399</v>
      </c>
      <c r="CC939" s="24">
        <v>0.76923076923076894</v>
      </c>
    </row>
    <row r="940" spans="1:81" x14ac:dyDescent="0.2">
      <c r="A940" s="24" t="s">
        <v>1103</v>
      </c>
      <c r="B940" s="24">
        <v>-123.294</v>
      </c>
      <c r="C940" s="24">
        <v>49.332000000000001</v>
      </c>
      <c r="D940" s="24" t="s">
        <v>165</v>
      </c>
      <c r="E940" s="24">
        <f t="shared" si="14"/>
        <v>100</v>
      </c>
      <c r="AA940" s="24">
        <v>33.823529411764703</v>
      </c>
      <c r="AK940" s="24">
        <v>2.9411764705882399</v>
      </c>
      <c r="AT940" s="24">
        <v>2.9411764705882399</v>
      </c>
      <c r="AV940" s="24">
        <v>7.3529411764705896</v>
      </c>
      <c r="BB940" s="24">
        <v>30.882352941176499</v>
      </c>
      <c r="BF940" s="24">
        <v>1.47058823529412</v>
      </c>
      <c r="BH940" s="24">
        <v>1.47058823529412</v>
      </c>
      <c r="BJ940" s="24">
        <v>1.47058823529412</v>
      </c>
      <c r="BO940" s="24">
        <v>17.647058823529399</v>
      </c>
    </row>
    <row r="941" spans="1:81" x14ac:dyDescent="0.2">
      <c r="A941" s="24" t="s">
        <v>1104</v>
      </c>
      <c r="B941" s="24">
        <v>-123.746</v>
      </c>
      <c r="C941" s="24">
        <v>49.371000000000002</v>
      </c>
      <c r="D941" s="24" t="s">
        <v>165</v>
      </c>
      <c r="E941" s="24">
        <f t="shared" si="14"/>
        <v>99.999999999999858</v>
      </c>
      <c r="AA941" s="24">
        <v>12.4444444444444</v>
      </c>
      <c r="AK941" s="24">
        <v>1.7777777777777799</v>
      </c>
      <c r="AL941" s="24">
        <v>10.2222222222222</v>
      </c>
      <c r="AQ941" s="24">
        <v>1.7777777777777799</v>
      </c>
      <c r="AT941" s="24">
        <v>5.7777777777777803</v>
      </c>
      <c r="AV941" s="24">
        <v>2.6666666666666701</v>
      </c>
      <c r="AX941" s="24">
        <v>5.3333333333333304</v>
      </c>
      <c r="AY941" s="24">
        <v>0.44444444444444403</v>
      </c>
      <c r="BB941" s="24">
        <v>29.333333333333297</v>
      </c>
      <c r="BD941" s="24">
        <v>3.1111111111111098</v>
      </c>
      <c r="BF941" s="24">
        <v>0.44444444444444403</v>
      </c>
      <c r="BH941" s="24">
        <v>0.88888888888888895</v>
      </c>
      <c r="BO941" s="24">
        <v>21.3333333333333</v>
      </c>
      <c r="BR941" s="24">
        <v>0.44444444444444403</v>
      </c>
      <c r="BU941" s="24">
        <v>0.44444444444444403</v>
      </c>
      <c r="BW941" s="24">
        <v>0.44444444444444403</v>
      </c>
      <c r="BZ941" s="24">
        <v>1.7777777777777799</v>
      </c>
      <c r="CC941" s="24">
        <v>1.3333333333333299</v>
      </c>
    </row>
    <row r="942" spans="1:81" x14ac:dyDescent="0.2">
      <c r="A942" s="24" t="s">
        <v>1105</v>
      </c>
      <c r="B942" s="24">
        <v>-123.755</v>
      </c>
      <c r="C942" s="24">
        <v>49.212000000000003</v>
      </c>
      <c r="D942" s="24" t="s">
        <v>165</v>
      </c>
      <c r="E942" s="24">
        <f t="shared" si="14"/>
        <v>99.999999999999929</v>
      </c>
      <c r="AA942" s="24">
        <v>16.4444444444444</v>
      </c>
      <c r="AK942" s="24">
        <v>2.2222222222222201</v>
      </c>
      <c r="AL942" s="24">
        <v>40.4444444444444</v>
      </c>
      <c r="AT942" s="24">
        <v>6.2222222222222197</v>
      </c>
      <c r="AV942" s="24">
        <v>3.1111111111111098</v>
      </c>
      <c r="AX942" s="24">
        <v>2.2222222222222201</v>
      </c>
      <c r="AY942" s="24">
        <v>0.44444444444444403</v>
      </c>
      <c r="BB942" s="24">
        <v>14.6666666666667</v>
      </c>
      <c r="BC942" s="24">
        <v>1.3333333333333299</v>
      </c>
      <c r="BD942" s="24">
        <v>4.4444444444444402</v>
      </c>
      <c r="BF942" s="24">
        <v>0.44444444444444403</v>
      </c>
      <c r="BH942" s="24">
        <v>1.7777777777777799</v>
      </c>
      <c r="BL942" s="24">
        <v>0.44444444444444403</v>
      </c>
      <c r="BM942" s="24">
        <v>0.44444444444444403</v>
      </c>
      <c r="BO942" s="24">
        <v>3.5555555555555598</v>
      </c>
      <c r="BP942" s="24">
        <v>0.44444444444444403</v>
      </c>
      <c r="BR942" s="24">
        <v>0.44444444444444403</v>
      </c>
      <c r="BZ942" s="24">
        <v>0.88888888888888895</v>
      </c>
    </row>
    <row r="943" spans="1:81" x14ac:dyDescent="0.2">
      <c r="A943" s="24" t="s">
        <v>1106</v>
      </c>
      <c r="B943" s="24">
        <v>-123.783</v>
      </c>
      <c r="C943" s="24">
        <v>49.180999999999997</v>
      </c>
      <c r="D943" s="24" t="s">
        <v>165</v>
      </c>
      <c r="E943" s="24">
        <f t="shared" si="14"/>
        <v>100</v>
      </c>
      <c r="AA943" s="24">
        <v>14.776632302405499</v>
      </c>
      <c r="AK943" s="24">
        <v>0.34364261168384902</v>
      </c>
      <c r="AL943" s="24">
        <v>23.024054982817901</v>
      </c>
      <c r="AN943" s="24">
        <v>0.34364261168384902</v>
      </c>
      <c r="AO943" s="24">
        <v>0.34364261168384902</v>
      </c>
      <c r="AT943" s="24">
        <v>6.1855670103092795</v>
      </c>
      <c r="AV943" s="24">
        <v>3.7800687285223398</v>
      </c>
      <c r="AX943" s="24">
        <v>0.68728522336769804</v>
      </c>
      <c r="AY943" s="24">
        <v>0.34364261168384902</v>
      </c>
      <c r="BB943" s="24">
        <v>37.4570446735395</v>
      </c>
      <c r="BC943" s="24">
        <v>2.4054982817869401</v>
      </c>
      <c r="BD943" s="24">
        <v>2.7491408934707899</v>
      </c>
      <c r="BF943" s="24">
        <v>0.34364261168384902</v>
      </c>
      <c r="BH943" s="24">
        <v>1.7182130584192401</v>
      </c>
      <c r="BJ943" s="24">
        <v>0.34364261168384902</v>
      </c>
      <c r="BM943" s="24">
        <v>0.34364261168384902</v>
      </c>
      <c r="BN943" s="24">
        <v>0.34364261168384902</v>
      </c>
      <c r="BO943" s="24">
        <v>3.0927835051546397</v>
      </c>
      <c r="BP943" s="24">
        <v>0.34364261168384902</v>
      </c>
      <c r="BU943" s="24">
        <v>0.34364261168384902</v>
      </c>
      <c r="BZ943" s="24">
        <v>0.68728522336769804</v>
      </c>
    </row>
    <row r="944" spans="1:81" x14ac:dyDescent="0.2">
      <c r="A944" s="24" t="s">
        <v>1107</v>
      </c>
      <c r="B944" s="24">
        <v>-123.71299999999999</v>
      </c>
      <c r="C944" s="24">
        <v>49.170999999999999</v>
      </c>
      <c r="D944" s="24" t="s">
        <v>165</v>
      </c>
      <c r="E944" s="24">
        <f t="shared" si="14"/>
        <v>99.999999999999943</v>
      </c>
      <c r="N944" s="24">
        <v>0.37174721189591098</v>
      </c>
      <c r="AA944" s="24">
        <v>23.048327137546501</v>
      </c>
      <c r="AK944" s="24">
        <v>0.37174721189591098</v>
      </c>
      <c r="AL944" s="24">
        <v>13.382899628252801</v>
      </c>
      <c r="AN944" s="24">
        <v>0.37174721189591098</v>
      </c>
      <c r="AT944" s="24">
        <v>18.587360594795502</v>
      </c>
      <c r="AV944" s="24">
        <v>1.4869888475836399</v>
      </c>
      <c r="BB944" s="24">
        <v>35.687732342007401</v>
      </c>
      <c r="BC944" s="24">
        <v>1.1152416356877299</v>
      </c>
      <c r="BD944" s="24">
        <v>2.2304832713754599</v>
      </c>
      <c r="BF944" s="24">
        <v>0.37174721189591098</v>
      </c>
      <c r="BH944" s="24">
        <v>0.74349442379182107</v>
      </c>
      <c r="BO944" s="24">
        <v>1.4869888475836399</v>
      </c>
      <c r="BP944" s="24">
        <v>0.37174721189591098</v>
      </c>
      <c r="BR944" s="24">
        <v>0.37174721189591098</v>
      </c>
    </row>
    <row r="945" spans="1:83" x14ac:dyDescent="0.2">
      <c r="A945" s="24" t="s">
        <v>1108</v>
      </c>
      <c r="B945" s="24">
        <v>-123.633</v>
      </c>
      <c r="C945" s="24">
        <v>49.122999999999998</v>
      </c>
      <c r="D945" s="24" t="s">
        <v>165</v>
      </c>
      <c r="E945" s="24">
        <f t="shared" si="14"/>
        <v>100.00000000000001</v>
      </c>
      <c r="AA945" s="24">
        <v>32.075471698113198</v>
      </c>
      <c r="AK945" s="24">
        <v>0.62893081761006298</v>
      </c>
      <c r="AL945" s="24">
        <v>14.465408805031398</v>
      </c>
      <c r="AT945" s="24">
        <v>10.6918238993711</v>
      </c>
      <c r="AV945" s="24">
        <v>1.2578616352201299</v>
      </c>
      <c r="BB945" s="24">
        <v>23.584905660377398</v>
      </c>
      <c r="BC945" s="24">
        <v>0.94339622641509402</v>
      </c>
      <c r="BD945" s="24">
        <v>4.4025157232704402</v>
      </c>
      <c r="BF945" s="24">
        <v>0.31446540880503104</v>
      </c>
      <c r="BH945" s="24">
        <v>1.57232704402516</v>
      </c>
      <c r="BO945" s="24">
        <v>9.4339622641509386</v>
      </c>
      <c r="BP945" s="24">
        <v>0.62893081761006298</v>
      </c>
    </row>
    <row r="946" spans="1:83" x14ac:dyDescent="0.2">
      <c r="A946" s="24" t="s">
        <v>1109</v>
      </c>
      <c r="B946" s="24">
        <v>-123.55800000000001</v>
      </c>
      <c r="C946" s="24">
        <v>49.139000000000003</v>
      </c>
      <c r="D946" s="24" t="s">
        <v>165</v>
      </c>
      <c r="E946" s="24">
        <f t="shared" si="14"/>
        <v>100.00000000000011</v>
      </c>
      <c r="AA946" s="24">
        <v>12.658227848101301</v>
      </c>
      <c r="AL946" s="24">
        <v>6.7510548523206797</v>
      </c>
      <c r="AT946" s="24">
        <v>4.6413502109704599</v>
      </c>
      <c r="AV946" s="24">
        <v>1.6877637130801699</v>
      </c>
      <c r="AX946" s="24">
        <v>0.84388185654008407</v>
      </c>
      <c r="AY946" s="24">
        <v>0.84388185654008407</v>
      </c>
      <c r="BB946" s="24">
        <v>33.755274261603397</v>
      </c>
      <c r="BC946" s="24">
        <v>6.7510548523206797</v>
      </c>
      <c r="BD946" s="24">
        <v>6.3291139240506293</v>
      </c>
      <c r="BE946" s="24">
        <v>0.42194092827004204</v>
      </c>
      <c r="BH946" s="24">
        <v>2.1097046413502101</v>
      </c>
      <c r="BL946" s="24">
        <v>0.42194092827004204</v>
      </c>
      <c r="BO946" s="24">
        <v>12.658227848101301</v>
      </c>
      <c r="BP946" s="24">
        <v>2.9535864978903001</v>
      </c>
      <c r="BR946" s="24">
        <v>1.6877637130801699</v>
      </c>
      <c r="BU946" s="24">
        <v>2.1097046413502101</v>
      </c>
      <c r="BW946" s="24">
        <v>0.42194092827004204</v>
      </c>
      <c r="BZ946" s="24">
        <v>0.42194092827004204</v>
      </c>
      <c r="CC946" s="24">
        <v>2.5316455696202498</v>
      </c>
    </row>
    <row r="947" spans="1:83" x14ac:dyDescent="0.2">
      <c r="A947" s="24" t="s">
        <v>1110</v>
      </c>
      <c r="B947" s="24">
        <v>-123.572</v>
      </c>
      <c r="C947" s="24">
        <v>49.119</v>
      </c>
      <c r="D947" s="24" t="s">
        <v>165</v>
      </c>
      <c r="E947" s="24">
        <f t="shared" si="14"/>
        <v>100.00000000000003</v>
      </c>
      <c r="AA947" s="24">
        <v>21.875</v>
      </c>
      <c r="AL947" s="24">
        <v>2.6785714285714297</v>
      </c>
      <c r="AT947" s="24">
        <v>1.33928571428571</v>
      </c>
      <c r="AV947" s="24">
        <v>4.0178571428571406</v>
      </c>
      <c r="AX947" s="24">
        <v>1.78571428571429</v>
      </c>
      <c r="AZ947" s="24">
        <v>0.44642857142857101</v>
      </c>
      <c r="BB947" s="24">
        <v>34.821428571428598</v>
      </c>
      <c r="BC947" s="24">
        <v>2.2321428571428603</v>
      </c>
      <c r="BD947" s="24">
        <v>7.58928571428571</v>
      </c>
      <c r="BF947" s="24">
        <v>1.78571428571429</v>
      </c>
      <c r="BH947" s="24">
        <v>0.89285714285714302</v>
      </c>
      <c r="BJ947" s="24">
        <v>0.44642857142857101</v>
      </c>
      <c r="BL947" s="24">
        <v>1.33928571428571</v>
      </c>
      <c r="BN947" s="24">
        <v>1.33928571428571</v>
      </c>
      <c r="BO947" s="24">
        <v>11.160714285714301</v>
      </c>
      <c r="BP947" s="24">
        <v>2.2321428571428603</v>
      </c>
      <c r="BR947" s="24">
        <v>1.78571428571429</v>
      </c>
      <c r="BU947" s="24">
        <v>0.89285714285714302</v>
      </c>
      <c r="BW947" s="24">
        <v>0.44642857142857101</v>
      </c>
      <c r="CC947" s="24">
        <v>0.89285714285714302</v>
      </c>
    </row>
    <row r="948" spans="1:83" x14ac:dyDescent="0.2">
      <c r="A948" s="24" t="s">
        <v>1111</v>
      </c>
      <c r="B948" s="24">
        <v>-123.325</v>
      </c>
      <c r="C948" s="24">
        <v>48.911999999999999</v>
      </c>
      <c r="D948" s="24" t="s">
        <v>165</v>
      </c>
      <c r="E948" s="24">
        <f t="shared" si="14"/>
        <v>99.999999999999986</v>
      </c>
      <c r="AA948" s="24">
        <v>11.764705882352899</v>
      </c>
      <c r="AK948" s="24">
        <v>1.6806722689075599</v>
      </c>
      <c r="AL948" s="24">
        <v>15.546218487395</v>
      </c>
      <c r="AO948" s="24">
        <v>1.26050420168067</v>
      </c>
      <c r="AT948" s="24">
        <v>1.6806722689075599</v>
      </c>
      <c r="AV948" s="24">
        <v>1.6806722689075599</v>
      </c>
      <c r="BB948" s="24">
        <v>24.369747899159698</v>
      </c>
      <c r="BD948" s="24">
        <v>8.403361344537819</v>
      </c>
      <c r="BF948" s="24">
        <v>2.52100840336134</v>
      </c>
      <c r="BH948" s="24">
        <v>2.1008403361344499</v>
      </c>
      <c r="BL948" s="24">
        <v>0.42016806722689104</v>
      </c>
      <c r="BN948" s="24">
        <v>0.42016806722689104</v>
      </c>
      <c r="BO948" s="24">
        <v>26.050420168067198</v>
      </c>
      <c r="BR948" s="24">
        <v>1.6806722689075599</v>
      </c>
      <c r="CC948" s="24">
        <v>0.42016806722689104</v>
      </c>
    </row>
    <row r="949" spans="1:83" x14ac:dyDescent="0.2">
      <c r="A949" s="24" t="s">
        <v>1112</v>
      </c>
      <c r="B949" s="24">
        <v>-68.63</v>
      </c>
      <c r="C949" s="24">
        <v>48.64</v>
      </c>
      <c r="D949" s="24" t="s">
        <v>165</v>
      </c>
      <c r="E949" s="24">
        <f t="shared" si="14"/>
        <v>100</v>
      </c>
      <c r="X949" s="24">
        <v>6.5573770491803298</v>
      </c>
      <c r="AA949" s="24">
        <v>4.0983606557377099</v>
      </c>
      <c r="AK949" s="24">
        <v>4.9180327868852505</v>
      </c>
      <c r="AL949" s="24">
        <v>0.81967213114754089</v>
      </c>
      <c r="AT949" s="24">
        <v>0.81967213114754089</v>
      </c>
      <c r="AV949" s="24">
        <v>18.032786885245901</v>
      </c>
      <c r="AX949" s="24">
        <v>4.0983606557377001</v>
      </c>
      <c r="BB949" s="24">
        <v>50</v>
      </c>
      <c r="BC949" s="24">
        <v>1.63934426229508</v>
      </c>
      <c r="BD949" s="24">
        <v>5.7377049180327901</v>
      </c>
      <c r="BH949" s="24">
        <v>3.27868852459016</v>
      </c>
    </row>
    <row r="950" spans="1:83" x14ac:dyDescent="0.2">
      <c r="A950" s="24" t="s">
        <v>1113</v>
      </c>
      <c r="B950" s="24">
        <v>-68.650000000000006</v>
      </c>
      <c r="C950" s="24">
        <v>48.7</v>
      </c>
      <c r="D950" s="24" t="s">
        <v>165</v>
      </c>
      <c r="E950" s="24">
        <f t="shared" si="14"/>
        <v>100</v>
      </c>
      <c r="X950" s="24">
        <v>6.25</v>
      </c>
      <c r="AA950" s="24">
        <v>1.5625</v>
      </c>
      <c r="AK950" s="24">
        <v>2.34375</v>
      </c>
      <c r="AL950" s="24">
        <v>1.5625</v>
      </c>
      <c r="AT950" s="24">
        <v>0.78125</v>
      </c>
      <c r="AV950" s="24">
        <v>5.46875</v>
      </c>
      <c r="AX950" s="24">
        <v>0.78125</v>
      </c>
      <c r="AY950" s="24">
        <v>0.78125</v>
      </c>
      <c r="BB950" s="24">
        <v>66.40625</v>
      </c>
      <c r="BH950" s="24">
        <v>14.0625</v>
      </c>
    </row>
    <row r="951" spans="1:83" x14ac:dyDescent="0.2">
      <c r="A951" s="24" t="s">
        <v>1114</v>
      </c>
      <c r="B951" s="24">
        <v>-125.2</v>
      </c>
      <c r="C951" s="24">
        <v>42.41</v>
      </c>
      <c r="D951" s="24" t="s">
        <v>165</v>
      </c>
      <c r="E951" s="24">
        <f t="shared" si="14"/>
        <v>99.999999999999943</v>
      </c>
      <c r="K951" s="24">
        <v>1.8796992481202999</v>
      </c>
      <c r="O951" s="24">
        <v>1.5037593984962401</v>
      </c>
      <c r="P951" s="24">
        <v>0.37593984962406002</v>
      </c>
      <c r="Q951" s="24">
        <v>2.2556390977443597</v>
      </c>
      <c r="X951" s="24">
        <v>2.2556390977443597</v>
      </c>
      <c r="AA951" s="24">
        <v>6.3909774436090201</v>
      </c>
      <c r="AG951" s="24">
        <v>5.6390977443609005</v>
      </c>
      <c r="AK951" s="24">
        <v>0.37593984962406002</v>
      </c>
      <c r="AQ951" s="24">
        <v>0.75187969924812004</v>
      </c>
      <c r="AT951" s="24">
        <v>5.2631578947368407</v>
      </c>
      <c r="AV951" s="24">
        <v>11.278195488721801</v>
      </c>
      <c r="BB951" s="24">
        <v>43.984962406015001</v>
      </c>
      <c r="BC951" s="24">
        <v>5.2631578947368407</v>
      </c>
      <c r="BF951" s="24">
        <v>1.5037593984962401</v>
      </c>
      <c r="BH951" s="24">
        <v>1.5037593984962401</v>
      </c>
      <c r="BN951" s="24">
        <v>4.88721804511278</v>
      </c>
      <c r="BO951" s="24">
        <v>0.75187969924812004</v>
      </c>
      <c r="BR951" s="24">
        <v>0.75187969924812004</v>
      </c>
      <c r="BU951" s="24">
        <v>0.37593984962406002</v>
      </c>
      <c r="BV951" s="24">
        <v>1.1278195488721798</v>
      </c>
      <c r="BZ951" s="24">
        <v>1.1278195488721798</v>
      </c>
      <c r="CE951" s="24">
        <v>0.75187969924812004</v>
      </c>
    </row>
    <row r="952" spans="1:83" x14ac:dyDescent="0.2">
      <c r="A952" s="24" t="s">
        <v>1115</v>
      </c>
      <c r="B952" s="24">
        <v>-125.02</v>
      </c>
      <c r="C952" s="24">
        <v>41.087000000000003</v>
      </c>
      <c r="D952" s="24" t="s">
        <v>165</v>
      </c>
      <c r="E952" s="24">
        <f t="shared" si="14"/>
        <v>99.999999999999957</v>
      </c>
      <c r="O952" s="24">
        <v>0.61162079510703404</v>
      </c>
      <c r="Q952" s="24">
        <v>0.61162079510703404</v>
      </c>
      <c r="AA952" s="24">
        <v>0.30581039755351702</v>
      </c>
      <c r="AG952" s="24">
        <v>0.61162079510703404</v>
      </c>
      <c r="AT952" s="24">
        <v>0.61162079510703404</v>
      </c>
      <c r="AV952" s="24">
        <v>0.91743119266054995</v>
      </c>
      <c r="AX952" s="24">
        <v>0.61162079510703404</v>
      </c>
      <c r="BB952" s="24">
        <v>77.064220183486199</v>
      </c>
      <c r="BC952" s="24">
        <v>3.9755351681957203</v>
      </c>
      <c r="BF952" s="24">
        <v>3.6697247706421998</v>
      </c>
      <c r="BH952" s="24">
        <v>0.61162079510703404</v>
      </c>
      <c r="BK952" s="24">
        <v>0.91743119266054995</v>
      </c>
      <c r="BN952" s="24">
        <v>5.5045871559632999</v>
      </c>
      <c r="BO952" s="24">
        <v>3.05810397553517</v>
      </c>
      <c r="BR952" s="24">
        <v>0.30581039755351702</v>
      </c>
      <c r="BZ952" s="24">
        <v>0.61162079510703404</v>
      </c>
    </row>
    <row r="953" spans="1:83" x14ac:dyDescent="0.2">
      <c r="A953" s="24" t="s">
        <v>1116</v>
      </c>
      <c r="B953" s="24">
        <v>-125.404</v>
      </c>
      <c r="C953" s="24">
        <v>40.750999999999998</v>
      </c>
      <c r="D953" s="24" t="s">
        <v>165</v>
      </c>
      <c r="E953" s="24">
        <f t="shared" si="14"/>
        <v>100</v>
      </c>
      <c r="O953" s="24">
        <v>0.29154518950437297</v>
      </c>
      <c r="Q953" s="24">
        <v>0.87463556851311997</v>
      </c>
      <c r="X953" s="24">
        <v>0.29154518950437297</v>
      </c>
      <c r="AA953" s="24">
        <v>0.29154518950437297</v>
      </c>
      <c r="AG953" s="24">
        <v>2.6239067055393601</v>
      </c>
      <c r="AL953" s="24">
        <v>0.29154518950437297</v>
      </c>
      <c r="AQ953" s="24">
        <v>0.29154518950437297</v>
      </c>
      <c r="AT953" s="24">
        <v>1.1661807580174899</v>
      </c>
      <c r="AU953" s="24">
        <v>0.29154518950437297</v>
      </c>
      <c r="AV953" s="24">
        <v>1.7492711370262399</v>
      </c>
      <c r="AX953" s="24">
        <v>0.58309037900874594</v>
      </c>
      <c r="BB953" s="24">
        <v>76.093294460641403</v>
      </c>
      <c r="BC953" s="24">
        <v>4.0816326530612201</v>
      </c>
      <c r="BF953" s="24">
        <v>3.4985422740524799</v>
      </c>
      <c r="BH953" s="24">
        <v>0.87463556851311997</v>
      </c>
      <c r="BK953" s="24">
        <v>0.29154518950437297</v>
      </c>
      <c r="BN953" s="24">
        <v>3.79008746355685</v>
      </c>
      <c r="BO953" s="24">
        <v>1.45772594752187</v>
      </c>
      <c r="BZ953" s="24">
        <v>0.58309037900874594</v>
      </c>
      <c r="CC953" s="24">
        <v>0.58309037900874594</v>
      </c>
    </row>
    <row r="954" spans="1:83" x14ac:dyDescent="0.2">
      <c r="A954" s="24" t="s">
        <v>1117</v>
      </c>
      <c r="B954" s="24">
        <v>-124.614</v>
      </c>
      <c r="C954" s="24">
        <v>39.155000000000001</v>
      </c>
      <c r="D954" s="24" t="s">
        <v>165</v>
      </c>
      <c r="E954" s="24">
        <f t="shared" si="14"/>
        <v>99.999999999999972</v>
      </c>
      <c r="K954" s="24">
        <v>0.22172949002217299</v>
      </c>
      <c r="M954" s="24">
        <v>0.22172949002217299</v>
      </c>
      <c r="O954" s="24">
        <v>0.22172949002217299</v>
      </c>
      <c r="Q954" s="24">
        <v>0.88691796008869195</v>
      </c>
      <c r="X954" s="24">
        <v>0.22172949002217299</v>
      </c>
      <c r="AA954" s="24">
        <v>1.1086474501108601</v>
      </c>
      <c r="AG954" s="24">
        <v>1.9955654101995599</v>
      </c>
      <c r="AJ954" s="24">
        <v>0.22172949002217299</v>
      </c>
      <c r="AL954" s="24">
        <v>0.44345898004434597</v>
      </c>
      <c r="AQ954" s="24">
        <v>0.66518847006651893</v>
      </c>
      <c r="AT954" s="24">
        <v>7.0953436807095303</v>
      </c>
      <c r="AV954" s="24">
        <v>5.3215077605321497</v>
      </c>
      <c r="AX954" s="24">
        <v>0.88691796008869195</v>
      </c>
      <c r="BB954" s="24">
        <v>63.636363636363605</v>
      </c>
      <c r="BC954" s="24">
        <v>5.7649667405764999</v>
      </c>
      <c r="BF954" s="24">
        <v>1.9955654101995599</v>
      </c>
      <c r="BH954" s="24">
        <v>1.1086474501108601</v>
      </c>
      <c r="BK954" s="24">
        <v>0.44345898004434597</v>
      </c>
      <c r="BN954" s="24">
        <v>2.88248337028825</v>
      </c>
      <c r="BO954" s="24">
        <v>2.2172949002217299</v>
      </c>
      <c r="BR954" s="24">
        <v>0.44345898004434597</v>
      </c>
      <c r="BZ954" s="24">
        <v>0.88691796008869195</v>
      </c>
      <c r="CC954" s="24">
        <v>1.1086474501108601</v>
      </c>
    </row>
    <row r="955" spans="1:83" x14ac:dyDescent="0.2">
      <c r="A955" s="24" t="s">
        <v>1118</v>
      </c>
      <c r="B955" s="24">
        <v>-125.755</v>
      </c>
      <c r="C955" s="24">
        <v>42.093000000000004</v>
      </c>
      <c r="D955" s="24" t="s">
        <v>165</v>
      </c>
      <c r="E955" s="24">
        <f t="shared" si="14"/>
        <v>99.999999999999986</v>
      </c>
      <c r="K955" s="24">
        <v>2.12765957446809</v>
      </c>
      <c r="O955" s="24">
        <v>1.7730496453900699</v>
      </c>
      <c r="Q955" s="24">
        <v>2.12765957446809</v>
      </c>
      <c r="X955" s="24">
        <v>0.70921985815602795</v>
      </c>
      <c r="AA955" s="24">
        <v>10.638297872340399</v>
      </c>
      <c r="AG955" s="24">
        <v>3.9007092198581601</v>
      </c>
      <c r="AL955" s="24">
        <v>0.35460992907801397</v>
      </c>
      <c r="AT955" s="24">
        <v>2.4822695035461</v>
      </c>
      <c r="AV955" s="24">
        <v>4.9645390070922</v>
      </c>
      <c r="AX955" s="24">
        <v>1.0638297872340401</v>
      </c>
      <c r="BB955" s="24">
        <v>55.319148936170201</v>
      </c>
      <c r="BC955" s="24">
        <v>4.2553191489361701</v>
      </c>
      <c r="BF955" s="24">
        <v>1.7730496453900699</v>
      </c>
      <c r="BN955" s="24">
        <v>2.12765957446809</v>
      </c>
      <c r="BO955" s="24">
        <v>0.70921985815602795</v>
      </c>
      <c r="BR955" s="24">
        <v>1.0638297872340401</v>
      </c>
      <c r="BV955" s="24">
        <v>1.4184397163120601</v>
      </c>
      <c r="BW955" s="24">
        <v>0.35460992907801397</v>
      </c>
      <c r="BZ955" s="24">
        <v>2.4822695035461</v>
      </c>
      <c r="CC955" s="24">
        <v>0.35460992907801397</v>
      </c>
    </row>
    <row r="956" spans="1:83" x14ac:dyDescent="0.2">
      <c r="A956" s="24" t="s">
        <v>1119</v>
      </c>
      <c r="B956" s="24">
        <v>-127.598</v>
      </c>
      <c r="C956" s="24">
        <v>42.256999999999998</v>
      </c>
      <c r="D956" s="24" t="s">
        <v>165</v>
      </c>
      <c r="E956" s="24">
        <f t="shared" si="14"/>
        <v>99.999999999999943</v>
      </c>
      <c r="H956" s="24">
        <v>1.6260162601626</v>
      </c>
      <c r="K956" s="24">
        <v>10.840108401083999</v>
      </c>
      <c r="M956" s="24">
        <v>0.54200542005420005</v>
      </c>
      <c r="N956" s="24">
        <v>0.54200542005420005</v>
      </c>
      <c r="O956" s="24">
        <v>6.2330623306233104</v>
      </c>
      <c r="P956" s="24">
        <v>0.81300813008130102</v>
      </c>
      <c r="Q956" s="24">
        <v>5.42005420054201</v>
      </c>
      <c r="X956" s="24">
        <v>2.9810298102981001</v>
      </c>
      <c r="AA956" s="24">
        <v>32.520325203252</v>
      </c>
      <c r="AG956" s="24">
        <v>23.848238482384801</v>
      </c>
      <c r="AL956" s="24">
        <v>0.27100271002710002</v>
      </c>
      <c r="AQ956" s="24">
        <v>1.3550135501354998</v>
      </c>
      <c r="AT956" s="24">
        <v>5.6910569105691104</v>
      </c>
      <c r="AV956" s="24">
        <v>6.5040650406504099</v>
      </c>
      <c r="BB956" s="24">
        <v>0.27100271002710002</v>
      </c>
      <c r="CE956" s="24">
        <v>0.54200542005420005</v>
      </c>
    </row>
    <row r="957" spans="1:83" x14ac:dyDescent="0.2">
      <c r="A957" s="24" t="s">
        <v>1120</v>
      </c>
      <c r="B957" s="24">
        <v>-124.67</v>
      </c>
      <c r="C957" s="24">
        <v>43.024999999999999</v>
      </c>
      <c r="D957" s="24" t="s">
        <v>165</v>
      </c>
      <c r="E957" s="24">
        <f t="shared" si="14"/>
        <v>100</v>
      </c>
      <c r="H957" s="24">
        <v>1.5228426395939101</v>
      </c>
      <c r="N957" s="24">
        <v>0.50761421319796995</v>
      </c>
      <c r="AA957" s="24">
        <v>0.50761421319796995</v>
      </c>
      <c r="AQ957" s="24">
        <v>0.50761421319796995</v>
      </c>
      <c r="AT957" s="24">
        <v>5.0761421319797</v>
      </c>
      <c r="AV957" s="24">
        <v>5.0761421319797</v>
      </c>
      <c r="AX957" s="24">
        <v>1.0152284263959399</v>
      </c>
      <c r="BB957" s="24">
        <v>61.4213197969543</v>
      </c>
      <c r="BC957" s="24">
        <v>5.0761421319797</v>
      </c>
      <c r="BF957" s="24">
        <v>2.0304568527918798</v>
      </c>
      <c r="BH957" s="24">
        <v>5.5837563451776706</v>
      </c>
      <c r="BK957" s="24">
        <v>1.0152284263959399</v>
      </c>
      <c r="BN957" s="24">
        <v>4.5685279187817303</v>
      </c>
      <c r="BO957" s="24">
        <v>3.0456852791878202</v>
      </c>
      <c r="BR957" s="24">
        <v>0.50761421319796995</v>
      </c>
      <c r="BV957" s="24">
        <v>0.50761421319796995</v>
      </c>
      <c r="BW957" s="24">
        <v>0.50761421319796995</v>
      </c>
      <c r="BZ957" s="24">
        <v>1.5228426395939101</v>
      </c>
    </row>
    <row r="958" spans="1:83" x14ac:dyDescent="0.2">
      <c r="A958" s="24" t="s">
        <v>1121</v>
      </c>
      <c r="B958" s="24">
        <v>-127.57299999999999</v>
      </c>
      <c r="C958" s="24">
        <v>42.152000000000001</v>
      </c>
      <c r="D958" s="24" t="s">
        <v>165</v>
      </c>
      <c r="E958" s="24">
        <f t="shared" si="14"/>
        <v>100.00000000000007</v>
      </c>
      <c r="K958" s="24">
        <v>10</v>
      </c>
      <c r="M958" s="24">
        <v>0.97560975609756095</v>
      </c>
      <c r="N958" s="24">
        <v>0.48780487804878003</v>
      </c>
      <c r="O958" s="24">
        <v>4.8780487804878003</v>
      </c>
      <c r="P958" s="24">
        <v>0.24390243902439002</v>
      </c>
      <c r="Q958" s="24">
        <v>5.1219512195121997</v>
      </c>
      <c r="X958" s="24">
        <v>5.8536585365853702</v>
      </c>
      <c r="AA958" s="24">
        <v>32.682926829268304</v>
      </c>
      <c r="AG958" s="24">
        <v>25.853658536585403</v>
      </c>
      <c r="AK958" s="24">
        <v>0.24390243902439002</v>
      </c>
      <c r="AL958" s="24">
        <v>0.24390243902439002</v>
      </c>
      <c r="AT958" s="24">
        <v>6.3414634146341502</v>
      </c>
      <c r="AV958" s="24">
        <v>5.3658536585365901</v>
      </c>
      <c r="BB958" s="24">
        <v>0.97560975609756095</v>
      </c>
      <c r="BF958" s="24">
        <v>0.24390243902439002</v>
      </c>
      <c r="CE958" s="24">
        <v>0.48780487804878003</v>
      </c>
    </row>
    <row r="959" spans="1:83" x14ac:dyDescent="0.2">
      <c r="A959" s="24" t="s">
        <v>1122</v>
      </c>
      <c r="B959" s="24">
        <v>-127.59699999999999</v>
      </c>
      <c r="C959" s="24">
        <v>42.256999999999998</v>
      </c>
      <c r="D959" s="24" t="s">
        <v>165</v>
      </c>
      <c r="E959" s="24">
        <f t="shared" si="14"/>
        <v>100.0000000000001</v>
      </c>
      <c r="K959" s="24">
        <v>13.759213759213798</v>
      </c>
      <c r="M959" s="24">
        <v>0.49140049140049102</v>
      </c>
      <c r="N959" s="24">
        <v>0.49140049140049102</v>
      </c>
      <c r="O959" s="24">
        <v>7.61670761670762</v>
      </c>
      <c r="P959" s="24">
        <v>0.24570024570024601</v>
      </c>
      <c r="Q959" s="24">
        <v>3.68550368550369</v>
      </c>
      <c r="X959" s="24">
        <v>7.61670761670762</v>
      </c>
      <c r="AA959" s="24">
        <v>36.8550368550369</v>
      </c>
      <c r="AG959" s="24">
        <v>14.987714987715</v>
      </c>
      <c r="AK959" s="24">
        <v>0.49140049140049102</v>
      </c>
      <c r="AL959" s="24">
        <v>0.49140049140049102</v>
      </c>
      <c r="AQ959" s="24">
        <v>1.22850122850123</v>
      </c>
      <c r="AT959" s="24">
        <v>6.1425061425061402</v>
      </c>
      <c r="AV959" s="24">
        <v>4.9140049140049102</v>
      </c>
      <c r="BB959" s="24">
        <v>0.73710073710073698</v>
      </c>
      <c r="BF959" s="24">
        <v>0.24570024570024601</v>
      </c>
    </row>
    <row r="960" spans="1:83" x14ac:dyDescent="0.2">
      <c r="A960" s="24" t="s">
        <v>1123</v>
      </c>
      <c r="B960" s="24">
        <v>-125.42</v>
      </c>
      <c r="C960" s="24">
        <v>40.36</v>
      </c>
      <c r="D960" s="24" t="s">
        <v>165</v>
      </c>
      <c r="E960" s="24">
        <f t="shared" si="14"/>
        <v>100.00000000000003</v>
      </c>
      <c r="H960" s="24">
        <v>0.277008310249307</v>
      </c>
      <c r="O960" s="24">
        <v>1.3850415512465399</v>
      </c>
      <c r="Q960" s="24">
        <v>0.277008310249307</v>
      </c>
      <c r="AA960" s="24">
        <v>3.32409972299169</v>
      </c>
      <c r="AG960" s="24">
        <v>0.277008310249307</v>
      </c>
      <c r="AL960" s="24">
        <v>0.83102493074792194</v>
      </c>
      <c r="AT960" s="24">
        <v>1.3850415512465399</v>
      </c>
      <c r="AV960" s="24">
        <v>3.0470914127423798</v>
      </c>
      <c r="BB960" s="24">
        <v>66.204986149584499</v>
      </c>
      <c r="BC960" s="24">
        <v>13.296398891966799</v>
      </c>
      <c r="BF960" s="24">
        <v>0.554016620498615</v>
      </c>
      <c r="BH960" s="24">
        <v>0.83102493074792194</v>
      </c>
      <c r="BM960" s="24">
        <v>0.277008310249307</v>
      </c>
      <c r="BN960" s="24">
        <v>2.21606648199446</v>
      </c>
      <c r="BO960" s="24">
        <v>2.7700831024930701</v>
      </c>
      <c r="BR960" s="24">
        <v>1.6620498614958401</v>
      </c>
      <c r="BV960" s="24">
        <v>0.277008310249307</v>
      </c>
      <c r="BW960" s="24">
        <v>0.554016620498615</v>
      </c>
      <c r="BZ960" s="24">
        <v>0.277008310249307</v>
      </c>
      <c r="CC960" s="24">
        <v>0.277008310249307</v>
      </c>
    </row>
    <row r="961" spans="1:83" x14ac:dyDescent="0.2">
      <c r="A961" s="24" t="s">
        <v>1124</v>
      </c>
      <c r="B961" s="24">
        <v>-125.66</v>
      </c>
      <c r="C961" s="24">
        <v>40.345999999999997</v>
      </c>
      <c r="D961" s="24" t="s">
        <v>165</v>
      </c>
      <c r="E961" s="24">
        <f t="shared" si="14"/>
        <v>99.999999999999929</v>
      </c>
      <c r="K961" s="24">
        <v>0.54347826086956497</v>
      </c>
      <c r="M961" s="24">
        <v>0.27173913043478304</v>
      </c>
      <c r="N961" s="24">
        <v>0.27173913043478304</v>
      </c>
      <c r="O961" s="24">
        <v>0.54347826086956497</v>
      </c>
      <c r="Q961" s="24">
        <v>1.35869565217391</v>
      </c>
      <c r="AA961" s="24">
        <v>4.0760869565217401</v>
      </c>
      <c r="AG961" s="24">
        <v>1.0869565217391299</v>
      </c>
      <c r="AL961" s="24">
        <v>0.27173913043478304</v>
      </c>
      <c r="AT961" s="24">
        <v>1.9021739130434798</v>
      </c>
      <c r="AV961" s="24">
        <v>2.9891304347826102</v>
      </c>
      <c r="AX961" s="24">
        <v>1.0869565217391299</v>
      </c>
      <c r="BB961" s="24">
        <v>61.956521739130402</v>
      </c>
      <c r="BC961" s="24">
        <v>10.5978260869565</v>
      </c>
      <c r="BF961" s="24">
        <v>0.815217391304348</v>
      </c>
      <c r="BH961" s="24">
        <v>0.815217391304348</v>
      </c>
      <c r="BN961" s="24">
        <v>2.9891304347826102</v>
      </c>
      <c r="BO961" s="24">
        <v>0.815217391304348</v>
      </c>
      <c r="BR961" s="24">
        <v>2.4456521739130404</v>
      </c>
      <c r="BV961" s="24">
        <v>1.35869565217391</v>
      </c>
      <c r="BW961" s="24">
        <v>0.815217391304348</v>
      </c>
      <c r="BZ961" s="24">
        <v>2.4456521739130404</v>
      </c>
      <c r="CC961" s="24">
        <v>0.54347826086956497</v>
      </c>
    </row>
    <row r="962" spans="1:83" x14ac:dyDescent="0.2">
      <c r="A962" s="24" t="s">
        <v>1125</v>
      </c>
      <c r="B962" s="24">
        <v>-125.55</v>
      </c>
      <c r="C962" s="24">
        <v>40.351999999999997</v>
      </c>
      <c r="D962" s="24" t="s">
        <v>165</v>
      </c>
      <c r="E962" s="24">
        <f t="shared" si="14"/>
        <v>99.999999999999957</v>
      </c>
      <c r="H962" s="24">
        <v>0.25974025974025999</v>
      </c>
      <c r="K962" s="24">
        <v>0.25974025974025999</v>
      </c>
      <c r="M962" s="24">
        <v>0.25974025974025999</v>
      </c>
      <c r="O962" s="24">
        <v>1.5584415584415601</v>
      </c>
      <c r="Q962" s="24">
        <v>1.8181818181818201</v>
      </c>
      <c r="AA962" s="24">
        <v>2.3376623376623398</v>
      </c>
      <c r="AG962" s="24">
        <v>1.03896103896104</v>
      </c>
      <c r="AL962" s="24">
        <v>0.77922077922077904</v>
      </c>
      <c r="AQ962" s="24">
        <v>0.51948051948051899</v>
      </c>
      <c r="AT962" s="24">
        <v>3.1168831168831201</v>
      </c>
      <c r="AV962" s="24">
        <v>3.3766233766233804</v>
      </c>
      <c r="AY962" s="24">
        <v>0.25974025974025999</v>
      </c>
      <c r="BB962" s="24">
        <v>68.051948051948003</v>
      </c>
      <c r="BC962" s="24">
        <v>8.5714285714285694</v>
      </c>
      <c r="BF962" s="24">
        <v>0.51948051948051899</v>
      </c>
      <c r="BH962" s="24">
        <v>0.77922077922077904</v>
      </c>
      <c r="BK962" s="24">
        <v>0.25974025974025999</v>
      </c>
      <c r="BN962" s="24">
        <v>1.5584415584415601</v>
      </c>
      <c r="BO962" s="24">
        <v>1.03896103896104</v>
      </c>
      <c r="BR962" s="24">
        <v>1.2987012987013</v>
      </c>
      <c r="BV962" s="24">
        <v>0.77922077922077904</v>
      </c>
      <c r="BW962" s="24">
        <v>0.51948051948051899</v>
      </c>
      <c r="BZ962" s="24">
        <v>0.77922077922077904</v>
      </c>
      <c r="CC962" s="24">
        <v>0.25974025974025999</v>
      </c>
    </row>
    <row r="963" spans="1:83" x14ac:dyDescent="0.2">
      <c r="A963" s="24" t="s">
        <v>1126</v>
      </c>
      <c r="B963" s="24">
        <v>-125.605</v>
      </c>
      <c r="C963" s="24">
        <v>40.335000000000001</v>
      </c>
      <c r="D963" s="24" t="s">
        <v>165</v>
      </c>
      <c r="E963" s="24">
        <f t="shared" ref="E963:E1026" si="15">SUM(F963:CR963)</f>
        <v>99.999999999999986</v>
      </c>
      <c r="K963" s="24">
        <v>0.78125</v>
      </c>
      <c r="M963" s="24">
        <v>0.26041666666666702</v>
      </c>
      <c r="O963" s="24">
        <v>0.52083333333333304</v>
      </c>
      <c r="Q963" s="24">
        <v>1.3020833333333299</v>
      </c>
      <c r="X963" s="24">
        <v>0.26041666666666702</v>
      </c>
      <c r="AA963" s="24">
        <v>2.34375</v>
      </c>
      <c r="AG963" s="24">
        <v>1.0416666666666701</v>
      </c>
      <c r="AT963" s="24">
        <v>2.34375</v>
      </c>
      <c r="AV963" s="24">
        <v>4.9479166666666696</v>
      </c>
      <c r="AX963" s="24">
        <v>1.0416666666666701</v>
      </c>
      <c r="BB963" s="24">
        <v>68.75</v>
      </c>
      <c r="BC963" s="24">
        <v>3.90625</v>
      </c>
      <c r="BF963" s="24">
        <v>1.3020833333333299</v>
      </c>
      <c r="BH963" s="24">
        <v>0.78125</v>
      </c>
      <c r="BK963" s="24">
        <v>0.52083333333333304</v>
      </c>
      <c r="BM963" s="24">
        <v>0.52083333333333304</v>
      </c>
      <c r="BN963" s="24">
        <v>1.3020833333333299</v>
      </c>
      <c r="BO963" s="24">
        <v>0.78125</v>
      </c>
      <c r="BR963" s="24">
        <v>1.8229166666666701</v>
      </c>
      <c r="BU963" s="24">
        <v>0.26041666666666702</v>
      </c>
      <c r="BV963" s="24">
        <v>1.5625</v>
      </c>
      <c r="BW963" s="24">
        <v>0.52083333333333304</v>
      </c>
      <c r="BZ963" s="24">
        <v>2.6041666666666701</v>
      </c>
      <c r="CC963" s="24">
        <v>0.52083333333333304</v>
      </c>
    </row>
    <row r="964" spans="1:83" x14ac:dyDescent="0.2">
      <c r="A964" s="24" t="s">
        <v>1127</v>
      </c>
      <c r="B964" s="24">
        <v>-125.46299999999999</v>
      </c>
      <c r="C964" s="24">
        <v>40.335999999999999</v>
      </c>
      <c r="D964" s="24" t="s">
        <v>165</v>
      </c>
      <c r="E964" s="24">
        <f t="shared" si="15"/>
        <v>99.999999999999929</v>
      </c>
      <c r="K964" s="24">
        <v>0.55555555555555602</v>
      </c>
      <c r="O964" s="24">
        <v>1.6666666666666701</v>
      </c>
      <c r="P964" s="24">
        <v>0.27777777777777801</v>
      </c>
      <c r="Q964" s="24">
        <v>0.55555555555555602</v>
      </c>
      <c r="X964" s="24">
        <v>0.83333333333333304</v>
      </c>
      <c r="AA964" s="24">
        <v>2.7777777777777799</v>
      </c>
      <c r="AG964" s="24">
        <v>0.55555555555555602</v>
      </c>
      <c r="AT964" s="24">
        <v>2.2222222222222201</v>
      </c>
      <c r="AV964" s="24">
        <v>0.55555555555555602</v>
      </c>
      <c r="BB964" s="24">
        <v>74.4444444444444</v>
      </c>
      <c r="BC964" s="24">
        <v>11.1111111111111</v>
      </c>
      <c r="BO964" s="24">
        <v>1.6666666666666701</v>
      </c>
      <c r="BP964" s="24">
        <v>0.27777777777777801</v>
      </c>
      <c r="BR964" s="24">
        <v>2.2222222222222201</v>
      </c>
      <c r="BU964" s="24">
        <v>0.27777777777777801</v>
      </c>
    </row>
    <row r="965" spans="1:83" x14ac:dyDescent="0.2">
      <c r="A965" s="24" t="s">
        <v>1128</v>
      </c>
      <c r="B965" s="24">
        <v>-124.648</v>
      </c>
      <c r="C965" s="24">
        <v>40.902999999999999</v>
      </c>
      <c r="D965" s="24" t="s">
        <v>165</v>
      </c>
      <c r="E965" s="24">
        <f t="shared" si="15"/>
        <v>100.00000000000003</v>
      </c>
      <c r="M965" s="24">
        <v>0.28011204481792701</v>
      </c>
      <c r="Q965" s="24">
        <v>0.84033613445378208</v>
      </c>
      <c r="X965" s="24">
        <v>0.28011204481792701</v>
      </c>
      <c r="AA965" s="24">
        <v>0.28011204481792701</v>
      </c>
      <c r="AG965" s="24">
        <v>1.40056022408964</v>
      </c>
      <c r="AJ965" s="24">
        <v>0.28011204481792701</v>
      </c>
      <c r="AL965" s="24">
        <v>0.28011204481792701</v>
      </c>
      <c r="AQ965" s="24">
        <v>0.28011204481792701</v>
      </c>
      <c r="AT965" s="24">
        <v>1.40056022408964</v>
      </c>
      <c r="AV965" s="24">
        <v>2.2408963585434201</v>
      </c>
      <c r="BB965" s="24">
        <v>71.988795518207297</v>
      </c>
      <c r="BC965" s="24">
        <v>7.2829131652661108</v>
      </c>
      <c r="BF965" s="24">
        <v>5.0420168067226907</v>
      </c>
      <c r="BH965" s="24">
        <v>1.40056022408964</v>
      </c>
      <c r="BK965" s="24">
        <v>0.28011204481792701</v>
      </c>
      <c r="BM965" s="24">
        <v>0.28011204481792701</v>
      </c>
      <c r="BN965" s="24">
        <v>1.12044817927171</v>
      </c>
      <c r="BO965" s="24">
        <v>3.6414565826330501</v>
      </c>
      <c r="BR965" s="24">
        <v>0.28011204481792701</v>
      </c>
      <c r="BV965" s="24">
        <v>0.28011204481792701</v>
      </c>
      <c r="BW965" s="24">
        <v>0.28011204481792701</v>
      </c>
      <c r="BZ965" s="24">
        <v>0.28011204481792701</v>
      </c>
      <c r="CC965" s="24">
        <v>0.28011204481792701</v>
      </c>
    </row>
    <row r="966" spans="1:83" x14ac:dyDescent="0.2">
      <c r="A966" s="24" t="s">
        <v>1129</v>
      </c>
      <c r="B966" s="24">
        <v>-124.468</v>
      </c>
      <c r="C966" s="24">
        <v>40.9</v>
      </c>
      <c r="D966" s="24" t="s">
        <v>165</v>
      </c>
      <c r="E966" s="24">
        <f t="shared" si="15"/>
        <v>100</v>
      </c>
      <c r="O966" s="24">
        <v>0.45248868778280499</v>
      </c>
      <c r="Q966" s="24">
        <v>0.45248868778280499</v>
      </c>
      <c r="AT966" s="24">
        <v>0.45248868778280499</v>
      </c>
      <c r="AV966" s="24">
        <v>1.3574660633484199</v>
      </c>
      <c r="BB966" s="24">
        <v>72.398190045248896</v>
      </c>
      <c r="BC966" s="24">
        <v>11.312217194570099</v>
      </c>
      <c r="BF966" s="24">
        <v>2.71493212669683</v>
      </c>
      <c r="BK966" s="24">
        <v>1.3574660633484199</v>
      </c>
      <c r="BN966" s="24">
        <v>0.45248868778280499</v>
      </c>
      <c r="BO966" s="24">
        <v>6.3348416289592802</v>
      </c>
      <c r="BP966" s="24">
        <v>0.45248868778280499</v>
      </c>
      <c r="BR966" s="24">
        <v>1.3574660633484199</v>
      </c>
      <c r="BV966" s="24">
        <v>0.45248868778280499</v>
      </c>
      <c r="BZ966" s="24">
        <v>0.45248868778280499</v>
      </c>
    </row>
    <row r="967" spans="1:83" x14ac:dyDescent="0.2">
      <c r="A967" s="24" t="s">
        <v>1130</v>
      </c>
      <c r="B967" s="24">
        <v>-124.477</v>
      </c>
      <c r="C967" s="24">
        <v>40.093000000000004</v>
      </c>
      <c r="D967" s="24" t="s">
        <v>165</v>
      </c>
      <c r="E967" s="24">
        <f t="shared" si="15"/>
        <v>99.999999999999943</v>
      </c>
      <c r="Q967" s="24">
        <v>0.30211480362537801</v>
      </c>
      <c r="X967" s="24">
        <v>0.30211480362537801</v>
      </c>
      <c r="AA967" s="24">
        <v>0.90634441087613293</v>
      </c>
      <c r="AG967" s="24">
        <v>0.60422960725075492</v>
      </c>
      <c r="AL967" s="24">
        <v>0.30211480362537801</v>
      </c>
      <c r="AT967" s="24">
        <v>1.8126888217522701</v>
      </c>
      <c r="AV967" s="24">
        <v>1.8126888217522701</v>
      </c>
      <c r="AX967" s="24">
        <v>2.4169184290030197</v>
      </c>
      <c r="AZ967" s="24">
        <v>0.60422960725075492</v>
      </c>
      <c r="BB967" s="24">
        <v>68.277945619335298</v>
      </c>
      <c r="BC967" s="24">
        <v>7.8549848942598199</v>
      </c>
      <c r="BF967" s="24">
        <v>3.0211480362537797</v>
      </c>
      <c r="BH967" s="24">
        <v>1.8126888217522701</v>
      </c>
      <c r="BK967" s="24">
        <v>0.30211480362537801</v>
      </c>
      <c r="BM967" s="24">
        <v>0.30211480362537801</v>
      </c>
      <c r="BN967" s="24">
        <v>3.0211480362537797</v>
      </c>
      <c r="BO967" s="24">
        <v>2.7190332326284001</v>
      </c>
      <c r="BR967" s="24">
        <v>0.30211480362537801</v>
      </c>
      <c r="BV967" s="24">
        <v>0.30211480362537801</v>
      </c>
      <c r="BZ967" s="24">
        <v>2.7190332326284001</v>
      </c>
      <c r="CC967" s="24">
        <v>0.30211480362537801</v>
      </c>
    </row>
    <row r="968" spans="1:83" x14ac:dyDescent="0.2">
      <c r="A968" s="24" t="s">
        <v>1131</v>
      </c>
      <c r="B968" s="24">
        <v>-124.408</v>
      </c>
      <c r="C968" s="24">
        <v>40.1</v>
      </c>
      <c r="D968" s="24" t="s">
        <v>165</v>
      </c>
      <c r="E968" s="24">
        <f t="shared" si="15"/>
        <v>99.999999999999915</v>
      </c>
      <c r="O968" s="24">
        <v>0.31347962382445099</v>
      </c>
      <c r="AJ968" s="24">
        <v>0.31347962382445099</v>
      </c>
      <c r="AL968" s="24">
        <v>0.94043887147335403</v>
      </c>
      <c r="AT968" s="24">
        <v>5.0156739811912203</v>
      </c>
      <c r="AV968" s="24">
        <v>1.5673981191222599</v>
      </c>
      <c r="AX968" s="24">
        <v>0.31347962382445099</v>
      </c>
      <c r="BB968" s="24">
        <v>55.7993730407523</v>
      </c>
      <c r="BC968" s="24">
        <v>15.987460815047001</v>
      </c>
      <c r="BF968" s="24">
        <v>1.8808777429467098</v>
      </c>
      <c r="BH968" s="24">
        <v>1.5673981191222599</v>
      </c>
      <c r="BN968" s="24">
        <v>0.94043887147335403</v>
      </c>
      <c r="BO968" s="24">
        <v>6.8965517241379306</v>
      </c>
      <c r="BR968" s="24">
        <v>1.8808777429467098</v>
      </c>
      <c r="BU968" s="24">
        <v>0.31347962382445099</v>
      </c>
      <c r="BV968" s="24">
        <v>1.8808777429467098</v>
      </c>
      <c r="BW968" s="24">
        <v>0.62695924764890298</v>
      </c>
      <c r="BZ968" s="24">
        <v>2.1943573667711602</v>
      </c>
      <c r="CC968" s="24">
        <v>1.5673981191222599</v>
      </c>
    </row>
    <row r="969" spans="1:83" x14ac:dyDescent="0.2">
      <c r="A969" s="24" t="s">
        <v>1132</v>
      </c>
      <c r="B969" s="24">
        <v>-124.687</v>
      </c>
      <c r="C969" s="24">
        <v>40.082999999999998</v>
      </c>
      <c r="D969" s="24" t="s">
        <v>165</v>
      </c>
      <c r="E969" s="24">
        <f t="shared" si="15"/>
        <v>100.00000000000003</v>
      </c>
      <c r="O969" s="24">
        <v>0.29585798816567999</v>
      </c>
      <c r="Q969" s="24">
        <v>0.88757396449704107</v>
      </c>
      <c r="X969" s="24">
        <v>0.29585798816567999</v>
      </c>
      <c r="AA969" s="24">
        <v>0.29585798816567999</v>
      </c>
      <c r="AG969" s="24">
        <v>0.88757396449704107</v>
      </c>
      <c r="AQ969" s="24">
        <v>0.29585798816567999</v>
      </c>
      <c r="AT969" s="24">
        <v>2.9585798816568003</v>
      </c>
      <c r="AV969" s="24">
        <v>3.2544378698224898</v>
      </c>
      <c r="AX969" s="24">
        <v>0.59171597633136108</v>
      </c>
      <c r="AY969" s="24">
        <v>0.29585798816567999</v>
      </c>
      <c r="BB969" s="24">
        <v>62.721893491124298</v>
      </c>
      <c r="BC969" s="24">
        <v>14.2011834319527</v>
      </c>
      <c r="BF969" s="24">
        <v>1.1834319526627199</v>
      </c>
      <c r="BH969" s="24">
        <v>0.88757396449704107</v>
      </c>
      <c r="BK969" s="24">
        <v>0.59171597633136108</v>
      </c>
      <c r="BN969" s="24">
        <v>1.1834319526627199</v>
      </c>
      <c r="BO969" s="24">
        <v>6.8047337278106497</v>
      </c>
      <c r="BR969" s="24">
        <v>0.88757396449704107</v>
      </c>
      <c r="BU969" s="24">
        <v>0.29585798816567999</v>
      </c>
      <c r="BZ969" s="24">
        <v>0.59171597633136108</v>
      </c>
      <c r="CC969" s="24">
        <v>0.59171597633136108</v>
      </c>
    </row>
    <row r="970" spans="1:83" x14ac:dyDescent="0.2">
      <c r="A970" s="24" t="s">
        <v>1133</v>
      </c>
      <c r="B970" s="24">
        <v>-124.63</v>
      </c>
      <c r="C970" s="24">
        <v>40.902000000000001</v>
      </c>
      <c r="D970" s="24" t="s">
        <v>165</v>
      </c>
      <c r="E970" s="24">
        <f t="shared" si="15"/>
        <v>100.00000000000009</v>
      </c>
      <c r="Q970" s="24">
        <v>0.92307692307692302</v>
      </c>
      <c r="AG970" s="24">
        <v>0.30769230769230804</v>
      </c>
      <c r="AT970" s="24">
        <v>2.4615384615384599</v>
      </c>
      <c r="AV970" s="24">
        <v>2.4615384615384599</v>
      </c>
      <c r="AX970" s="24">
        <v>0.92307692307692302</v>
      </c>
      <c r="BB970" s="24">
        <v>66.461538461538495</v>
      </c>
      <c r="BC970" s="24">
        <v>10.153846153846199</v>
      </c>
      <c r="BF970" s="24">
        <v>2.4615384615384599</v>
      </c>
      <c r="BH970" s="24">
        <v>2.4615384615384599</v>
      </c>
      <c r="BN970" s="24">
        <v>3.3846153846153797</v>
      </c>
      <c r="BO970" s="24">
        <v>5.5384615384615401</v>
      </c>
      <c r="BR970" s="24">
        <v>0.61538461538461497</v>
      </c>
      <c r="BZ970" s="24">
        <v>0.92307692307692302</v>
      </c>
      <c r="CC970" s="24">
        <v>0.30769230769230804</v>
      </c>
      <c r="CE970" s="24">
        <v>0.61538461538461497</v>
      </c>
    </row>
    <row r="971" spans="1:83" x14ac:dyDescent="0.2">
      <c r="A971" s="24" t="s">
        <v>1134</v>
      </c>
      <c r="B971" s="24">
        <v>-121.39700000000001</v>
      </c>
      <c r="C971" s="24">
        <v>35.503</v>
      </c>
      <c r="D971" s="24" t="s">
        <v>165</v>
      </c>
      <c r="E971" s="24">
        <f t="shared" si="15"/>
        <v>100.00000000000006</v>
      </c>
      <c r="Q971" s="24">
        <v>0.28169014084506999</v>
      </c>
      <c r="V971" s="24">
        <v>1.6901408450704198</v>
      </c>
      <c r="X971" s="24">
        <v>0.56338028169014098</v>
      </c>
      <c r="AA971" s="24">
        <v>0.56338028169014098</v>
      </c>
      <c r="AB971" s="24">
        <v>0.28169014084506999</v>
      </c>
      <c r="AL971" s="24">
        <v>3.6619718309859204</v>
      </c>
      <c r="AT971" s="24">
        <v>6.4788732394366209</v>
      </c>
      <c r="AV971" s="24">
        <v>7.0422535211267601</v>
      </c>
      <c r="AX971" s="24">
        <v>0.28169014084506999</v>
      </c>
      <c r="BB971" s="24">
        <v>51.830985915493002</v>
      </c>
      <c r="BC971" s="24">
        <v>12.3943661971831</v>
      </c>
      <c r="BF971" s="24">
        <v>1.12676056338028</v>
      </c>
      <c r="BH971" s="24">
        <v>3.0985915492957701</v>
      </c>
      <c r="BN971" s="24">
        <v>4.2253521126760605</v>
      </c>
      <c r="BO971" s="24">
        <v>3.94366197183099</v>
      </c>
      <c r="BW971" s="24">
        <v>0.28169014084506999</v>
      </c>
      <c r="BZ971" s="24">
        <v>0.28169014084506999</v>
      </c>
      <c r="CC971" s="24">
        <v>1.40845070422535</v>
      </c>
      <c r="CE971" s="24">
        <v>0.56338028169014098</v>
      </c>
    </row>
    <row r="972" spans="1:83" x14ac:dyDescent="0.2">
      <c r="A972" s="24" t="s">
        <v>1135</v>
      </c>
      <c r="B972" s="24">
        <v>-121.517</v>
      </c>
      <c r="C972" s="24">
        <v>35.457999999999998</v>
      </c>
      <c r="D972" s="24" t="s">
        <v>165</v>
      </c>
      <c r="E972" s="24">
        <f t="shared" si="15"/>
        <v>99.999999999999943</v>
      </c>
      <c r="G972" s="24">
        <v>0.23419203747072598</v>
      </c>
      <c r="Q972" s="24">
        <v>0.46838407494145196</v>
      </c>
      <c r="V972" s="24">
        <v>4.9180327868852505</v>
      </c>
      <c r="X972" s="24">
        <v>1.1709601873536299</v>
      </c>
      <c r="AA972" s="24">
        <v>0.46838407494145196</v>
      </c>
      <c r="AJ972" s="24">
        <v>0.23419203747072598</v>
      </c>
      <c r="AL972" s="24">
        <v>10.3044496487119</v>
      </c>
      <c r="AT972" s="24">
        <v>1.63934426229508</v>
      </c>
      <c r="AV972" s="24">
        <v>3.5128805620608903</v>
      </c>
      <c r="AX972" s="24">
        <v>2.8103044496487102</v>
      </c>
      <c r="AY972" s="24">
        <v>0.23419203747072598</v>
      </c>
      <c r="AZ972" s="24">
        <v>0.23419203747072598</v>
      </c>
      <c r="BB972" s="24">
        <v>47.775175644028096</v>
      </c>
      <c r="BC972" s="24">
        <v>5.3864168618267003</v>
      </c>
      <c r="BF972" s="24">
        <v>0.23419203747072598</v>
      </c>
      <c r="BH972" s="24">
        <v>2.1077283372365301</v>
      </c>
      <c r="BN972" s="24">
        <v>2.8103044496487102</v>
      </c>
      <c r="BO972" s="24">
        <v>1.1709601873536299</v>
      </c>
      <c r="BR972" s="24">
        <v>2.1077283372365301</v>
      </c>
      <c r="BU972" s="24">
        <v>1.1709601873536299</v>
      </c>
      <c r="BV972" s="24">
        <v>1.1709601873536299</v>
      </c>
      <c r="BW972" s="24">
        <v>1.1709601873536299</v>
      </c>
      <c r="BZ972" s="24">
        <v>5.3864168618267003</v>
      </c>
      <c r="CC972" s="24">
        <v>3.27868852459016</v>
      </c>
    </row>
    <row r="973" spans="1:83" x14ac:dyDescent="0.2">
      <c r="A973" s="24" t="s">
        <v>1136</v>
      </c>
      <c r="B973" s="24">
        <v>-122.01</v>
      </c>
      <c r="C973" s="24">
        <v>35.5</v>
      </c>
      <c r="D973" s="24" t="s">
        <v>165</v>
      </c>
      <c r="E973" s="24">
        <f t="shared" si="15"/>
        <v>100.00000000000007</v>
      </c>
      <c r="I973" s="24">
        <v>0.27624309392265201</v>
      </c>
      <c r="Q973" s="24">
        <v>0.55248618784530401</v>
      </c>
      <c r="R973" s="24">
        <v>0.27624309392265201</v>
      </c>
      <c r="V973" s="24">
        <v>3.8674033149171301</v>
      </c>
      <c r="X973" s="24">
        <v>1.3812154696132599</v>
      </c>
      <c r="AA973" s="24">
        <v>0.27624309392265201</v>
      </c>
      <c r="AL973" s="24">
        <v>1.65745856353591</v>
      </c>
      <c r="AT973" s="24">
        <v>3.3149171270718201</v>
      </c>
      <c r="AV973" s="24">
        <v>4.4198895027624303</v>
      </c>
      <c r="AW973" s="24">
        <v>0.27624309392265201</v>
      </c>
      <c r="AX973" s="24">
        <v>0.27624309392265201</v>
      </c>
      <c r="BB973" s="24">
        <v>64.6408839779006</v>
      </c>
      <c r="BC973" s="24">
        <v>5.5248618784530397</v>
      </c>
      <c r="BF973" s="24">
        <v>0.27624309392265201</v>
      </c>
      <c r="BH973" s="24">
        <v>0.82872928176795602</v>
      </c>
      <c r="BK973" s="24">
        <v>0.27624309392265201</v>
      </c>
      <c r="BN973" s="24">
        <v>4.9723756906077297</v>
      </c>
      <c r="BO973" s="24">
        <v>0.82872928176795602</v>
      </c>
      <c r="BR973" s="24">
        <v>1.9337016574585602</v>
      </c>
      <c r="BW973" s="24">
        <v>1.10497237569061</v>
      </c>
      <c r="BZ973" s="24">
        <v>0.55248618784530401</v>
      </c>
      <c r="CC973" s="24">
        <v>2.4861878453038697</v>
      </c>
    </row>
    <row r="974" spans="1:83" x14ac:dyDescent="0.2">
      <c r="A974" s="24" t="s">
        <v>1137</v>
      </c>
      <c r="B974" s="24">
        <v>-114.017</v>
      </c>
      <c r="C974" s="24">
        <v>29.983000000000001</v>
      </c>
      <c r="D974" s="24" t="s">
        <v>165</v>
      </c>
      <c r="E974" s="24">
        <f t="shared" si="15"/>
        <v>99.999999999999943</v>
      </c>
      <c r="G974" s="24">
        <v>0.50890585241730302</v>
      </c>
      <c r="I974" s="24">
        <v>1.2722646310432599</v>
      </c>
      <c r="Q974" s="24">
        <v>0.25445292620865101</v>
      </c>
      <c r="V974" s="24">
        <v>0.76335877862595392</v>
      </c>
      <c r="X974" s="24">
        <v>0.25445292620865101</v>
      </c>
      <c r="AA974" s="24">
        <v>0.25445292620865101</v>
      </c>
      <c r="AG974" s="24">
        <v>0.25445292620865101</v>
      </c>
      <c r="AJ974" s="24">
        <v>1.01781170483461</v>
      </c>
      <c r="AL974" s="24">
        <v>0.76335877862595392</v>
      </c>
      <c r="AQ974" s="24">
        <v>6.1068702290076304</v>
      </c>
      <c r="AT974" s="24">
        <v>16.030534351145</v>
      </c>
      <c r="AV974" s="24">
        <v>2.7989821882951698</v>
      </c>
      <c r="BB974" s="24">
        <v>40.712468193384197</v>
      </c>
      <c r="BC974" s="24">
        <v>2.5445292620865101</v>
      </c>
      <c r="BF974" s="24">
        <v>1.2722646310432599</v>
      </c>
      <c r="BH974" s="24">
        <v>0.50890585241730302</v>
      </c>
      <c r="BM974" s="24">
        <v>0.25445292620865101</v>
      </c>
      <c r="BN974" s="24">
        <v>5.08905852417303</v>
      </c>
      <c r="BO974" s="24">
        <v>2.2900763358778602</v>
      </c>
      <c r="BP974" s="24">
        <v>0.50890585241730302</v>
      </c>
      <c r="BR974" s="24">
        <v>4.5801526717557302</v>
      </c>
      <c r="BU974" s="24">
        <v>4.0712468193384197</v>
      </c>
      <c r="BV974" s="24">
        <v>1.01781170483461</v>
      </c>
      <c r="BW974" s="24">
        <v>3.5623409669211199</v>
      </c>
      <c r="BZ974" s="24">
        <v>1.78117048346056</v>
      </c>
      <c r="CC974" s="24">
        <v>1.2722646310432599</v>
      </c>
      <c r="CE974" s="24">
        <v>0.25445292620865101</v>
      </c>
    </row>
    <row r="975" spans="1:83" x14ac:dyDescent="0.2">
      <c r="A975" s="24" t="s">
        <v>1138</v>
      </c>
      <c r="B975" s="24">
        <v>-119.03</v>
      </c>
      <c r="C975" s="24">
        <v>25.407</v>
      </c>
      <c r="D975" s="24" t="s">
        <v>165</v>
      </c>
      <c r="E975" s="24">
        <f t="shared" si="15"/>
        <v>100.00000000000001</v>
      </c>
      <c r="K975" s="24">
        <v>60.344827586206897</v>
      </c>
      <c r="N975" s="24">
        <v>8.6206896551724093</v>
      </c>
      <c r="O975" s="24">
        <v>3.4482758620689702</v>
      </c>
      <c r="Q975" s="24">
        <v>22.413793103448299</v>
      </c>
      <c r="BB975" s="24">
        <v>3.4482758620689702</v>
      </c>
      <c r="BO975" s="24">
        <v>1.72413793103448</v>
      </c>
    </row>
    <row r="976" spans="1:83" x14ac:dyDescent="0.2">
      <c r="A976" s="24" t="s">
        <v>1139</v>
      </c>
      <c r="B976" s="24">
        <v>-118.05200000000001</v>
      </c>
      <c r="C976" s="24">
        <v>25.225000000000001</v>
      </c>
      <c r="D976" s="24" t="s">
        <v>165</v>
      </c>
      <c r="E976" s="24">
        <f t="shared" si="15"/>
        <v>100.00000000000006</v>
      </c>
      <c r="K976" s="24">
        <v>48.951048951049003</v>
      </c>
      <c r="M976" s="24">
        <v>0.69930069930069894</v>
      </c>
      <c r="N976" s="24">
        <v>1.3986013986013999</v>
      </c>
      <c r="O976" s="24">
        <v>6.9930069930069907</v>
      </c>
      <c r="Q976" s="24">
        <v>25.174825174825198</v>
      </c>
      <c r="V976" s="24">
        <v>1.3986013986013999</v>
      </c>
      <c r="X976" s="24">
        <v>1.3986013986013999</v>
      </c>
      <c r="AA976" s="24">
        <v>0.69930069930069894</v>
      </c>
      <c r="AL976" s="24">
        <v>0.69930069930069894</v>
      </c>
      <c r="AT976" s="24">
        <v>2.0979020979021001</v>
      </c>
      <c r="BB976" s="24">
        <v>9.79020979020979</v>
      </c>
      <c r="BO976" s="24">
        <v>0.69930069930069894</v>
      </c>
    </row>
    <row r="977" spans="1:82" x14ac:dyDescent="0.2">
      <c r="A977" s="24" t="s">
        <v>1140</v>
      </c>
      <c r="B977" s="24">
        <v>-114</v>
      </c>
      <c r="C977" s="24">
        <v>29.983000000000001</v>
      </c>
      <c r="D977" s="24" t="s">
        <v>165</v>
      </c>
      <c r="E977" s="24">
        <f t="shared" si="15"/>
        <v>100.00000000000001</v>
      </c>
      <c r="I977" s="24">
        <v>1.1467889908256901</v>
      </c>
      <c r="K977" s="24">
        <v>0.22935779816513802</v>
      </c>
      <c r="V977" s="24">
        <v>2.52293577981651</v>
      </c>
      <c r="X977" s="24">
        <v>0.22935779816513802</v>
      </c>
      <c r="AA977" s="24">
        <v>0.22935779816513802</v>
      </c>
      <c r="AF977" s="24">
        <v>0.45871559633027498</v>
      </c>
      <c r="AJ977" s="24">
        <v>1.1467889908256901</v>
      </c>
      <c r="AL977" s="24">
        <v>0.91743119266054995</v>
      </c>
      <c r="AN977" s="24">
        <v>0.22935779816513802</v>
      </c>
      <c r="AQ977" s="24">
        <v>2.98165137614679</v>
      </c>
      <c r="AT977" s="24">
        <v>17.201834862385301</v>
      </c>
      <c r="AV977" s="24">
        <v>1.1467889908256901</v>
      </c>
      <c r="BB977" s="24">
        <v>40.825688073394502</v>
      </c>
      <c r="BC977" s="24">
        <v>3.8990825688073398</v>
      </c>
      <c r="BE977" s="24">
        <v>0.22935779816513802</v>
      </c>
      <c r="BF977" s="24">
        <v>0.45871559633027498</v>
      </c>
      <c r="BH977" s="24">
        <v>0.68807339449541305</v>
      </c>
      <c r="BN977" s="24">
        <v>6.6513761467889907</v>
      </c>
      <c r="BO977" s="24">
        <v>1.8348623853210999</v>
      </c>
      <c r="BP977" s="24">
        <v>0.22935779816513802</v>
      </c>
      <c r="BR977" s="24">
        <v>4.8165137614678901</v>
      </c>
      <c r="BU977" s="24">
        <v>4.5871559633027505</v>
      </c>
      <c r="BV977" s="24">
        <v>0.45871559633027498</v>
      </c>
      <c r="BW977" s="24">
        <v>3.8990825688073398</v>
      </c>
      <c r="BZ977" s="24">
        <v>0.91743119266054995</v>
      </c>
      <c r="CA977" s="24">
        <v>0.22935779816513802</v>
      </c>
      <c r="CB977" s="24">
        <v>0.45871559633027498</v>
      </c>
      <c r="CC977" s="24">
        <v>1.3761467889908299</v>
      </c>
    </row>
    <row r="978" spans="1:82" x14ac:dyDescent="0.2">
      <c r="A978" s="24" t="s">
        <v>1141</v>
      </c>
      <c r="B978" s="24">
        <v>-114.18300000000001</v>
      </c>
      <c r="C978" s="24">
        <v>29.95</v>
      </c>
      <c r="D978" s="24" t="s">
        <v>165</v>
      </c>
      <c r="E978" s="24">
        <f t="shared" si="15"/>
        <v>100.00000000000003</v>
      </c>
      <c r="I978" s="24">
        <v>0.79365079365079405</v>
      </c>
      <c r="V978" s="24">
        <v>0.52910052910052907</v>
      </c>
      <c r="X978" s="24">
        <v>0.52910052910052907</v>
      </c>
      <c r="AA978" s="24">
        <v>0.26455026455026498</v>
      </c>
      <c r="AF978" s="24">
        <v>0.26455026455026498</v>
      </c>
      <c r="AG978" s="24">
        <v>0.26455026455026498</v>
      </c>
      <c r="AJ978" s="24">
        <v>0.79365079365079405</v>
      </c>
      <c r="AL978" s="24">
        <v>1.0582010582010599</v>
      </c>
      <c r="AQ978" s="24">
        <v>3.9682539682539697</v>
      </c>
      <c r="AT978" s="24">
        <v>7.671957671957669</v>
      </c>
      <c r="AV978" s="24">
        <v>1.0582010582010599</v>
      </c>
      <c r="BB978" s="24">
        <v>64.81481481481481</v>
      </c>
      <c r="BC978" s="24">
        <v>3.9682539682539697</v>
      </c>
      <c r="BF978" s="24">
        <v>1.0582010582010599</v>
      </c>
      <c r="BH978" s="24">
        <v>1.5873015873015901</v>
      </c>
      <c r="BL978" s="24">
        <v>0.26455026455026498</v>
      </c>
      <c r="BN978" s="24">
        <v>2.38095238095238</v>
      </c>
      <c r="BO978" s="24">
        <v>0.79365079365079405</v>
      </c>
      <c r="BR978" s="24">
        <v>3.17460317460317</v>
      </c>
      <c r="BU978" s="24">
        <v>1.0582010582010599</v>
      </c>
      <c r="BV978" s="24">
        <v>0.26455026455026498</v>
      </c>
      <c r="BW978" s="24">
        <v>2.64550264550265</v>
      </c>
      <c r="BZ978" s="24">
        <v>0.79365079365079405</v>
      </c>
    </row>
    <row r="979" spans="1:82" x14ac:dyDescent="0.2">
      <c r="A979" s="24" t="s">
        <v>1142</v>
      </c>
      <c r="B979" s="24">
        <v>-114.018</v>
      </c>
      <c r="C979" s="24">
        <v>30.163</v>
      </c>
      <c r="D979" s="24" t="s">
        <v>165</v>
      </c>
      <c r="E979" s="24">
        <f t="shared" si="15"/>
        <v>99.999999999999957</v>
      </c>
      <c r="I979" s="24">
        <v>0.60790273556231</v>
      </c>
      <c r="V979" s="24">
        <v>0.303951367781155</v>
      </c>
      <c r="X979" s="24">
        <v>0.91185410334346495</v>
      </c>
      <c r="AA979" s="24">
        <v>0.303951367781155</v>
      </c>
      <c r="AF979" s="24">
        <v>0.303951367781155</v>
      </c>
      <c r="AJ979" s="24">
        <v>1.21580547112462</v>
      </c>
      <c r="AL979" s="24">
        <v>1.5197568389057801</v>
      </c>
      <c r="AQ979" s="24">
        <v>6.6869300911854097</v>
      </c>
      <c r="AT979" s="24">
        <v>4.86322188449848</v>
      </c>
      <c r="AV979" s="24">
        <v>0.91185410334346495</v>
      </c>
      <c r="AX979" s="24">
        <v>0.303951367781155</v>
      </c>
      <c r="BB979" s="24">
        <v>47.112462006078999</v>
      </c>
      <c r="BC979" s="24">
        <v>4.55927051671733</v>
      </c>
      <c r="BF979" s="24">
        <v>0.60790273556231</v>
      </c>
      <c r="BH979" s="24">
        <v>1.8237082066869299</v>
      </c>
      <c r="BN979" s="24">
        <v>1.5197568389057801</v>
      </c>
      <c r="BO979" s="24">
        <v>1.8237082066869299</v>
      </c>
      <c r="BR979" s="24">
        <v>13.3738601823708</v>
      </c>
      <c r="BU979" s="24">
        <v>3.3434650455927097</v>
      </c>
      <c r="BV979" s="24">
        <v>0.60790273556231</v>
      </c>
      <c r="BW979" s="24">
        <v>4.2553191489361701</v>
      </c>
      <c r="BZ979" s="24">
        <v>1.21580547112462</v>
      </c>
      <c r="CB979" s="24">
        <v>0.303951367781155</v>
      </c>
      <c r="CC979" s="24">
        <v>0.91185410334346495</v>
      </c>
      <c r="CD979" s="24">
        <v>0.60790273556231</v>
      </c>
    </row>
    <row r="980" spans="1:82" x14ac:dyDescent="0.2">
      <c r="A980" s="24" t="s">
        <v>1143</v>
      </c>
      <c r="B980" s="24">
        <v>-114.16500000000001</v>
      </c>
      <c r="C980" s="24">
        <v>31.009</v>
      </c>
      <c r="D980" s="24" t="s">
        <v>165</v>
      </c>
      <c r="E980" s="24">
        <f t="shared" si="15"/>
        <v>100.00000000000001</v>
      </c>
      <c r="I980" s="24">
        <v>0.854700854700855</v>
      </c>
      <c r="V980" s="24">
        <v>0.56980056980056992</v>
      </c>
      <c r="X980" s="24">
        <v>0.56980056980056992</v>
      </c>
      <c r="AA980" s="24">
        <v>0.854700854700855</v>
      </c>
      <c r="AF980" s="24">
        <v>0.56980056980056992</v>
      </c>
      <c r="AH980" s="24">
        <v>0.28490028490028496</v>
      </c>
      <c r="AJ980" s="24">
        <v>0.28490028490028496</v>
      </c>
      <c r="AL980" s="24">
        <v>2.5641025641025599</v>
      </c>
      <c r="AQ980" s="24">
        <v>15.954415954416001</v>
      </c>
      <c r="AT980" s="24">
        <v>15.6695156695157</v>
      </c>
      <c r="AV980" s="24">
        <v>2.5641025641025599</v>
      </c>
      <c r="AX980" s="24">
        <v>0.56980056980056992</v>
      </c>
      <c r="BB980" s="24">
        <v>34.188034188034194</v>
      </c>
      <c r="BC980" s="24">
        <v>8.26210826210826</v>
      </c>
      <c r="BF980" s="24">
        <v>0.56980056980056992</v>
      </c>
      <c r="BH980" s="24">
        <v>1.42450142450142</v>
      </c>
      <c r="BM980" s="24">
        <v>1.42450142450142</v>
      </c>
      <c r="BN980" s="24">
        <v>2.2792022792022797</v>
      </c>
      <c r="BO980" s="24">
        <v>2.2792022792022797</v>
      </c>
      <c r="BR980" s="24">
        <v>1.42450142450142</v>
      </c>
      <c r="BU980" s="24">
        <v>0.854700854700855</v>
      </c>
      <c r="BV980" s="24">
        <v>0.56980056980056992</v>
      </c>
      <c r="BW980" s="24">
        <v>2.2792022792022797</v>
      </c>
      <c r="BZ980" s="24">
        <v>1.42450142450142</v>
      </c>
      <c r="CC980" s="24">
        <v>1.70940170940171</v>
      </c>
    </row>
    <row r="981" spans="1:82" x14ac:dyDescent="0.2">
      <c r="A981" s="24" t="s">
        <v>1144</v>
      </c>
      <c r="B981" s="24">
        <v>-114.1</v>
      </c>
      <c r="C981" s="24">
        <v>30.559000000000001</v>
      </c>
      <c r="D981" s="24" t="s">
        <v>165</v>
      </c>
      <c r="E981" s="24">
        <f t="shared" si="15"/>
        <v>100</v>
      </c>
      <c r="I981" s="24">
        <v>1.03626943005181</v>
      </c>
      <c r="V981" s="24">
        <v>2.0725388601036299</v>
      </c>
      <c r="X981" s="24">
        <v>0.25906735751295301</v>
      </c>
      <c r="AA981" s="24">
        <v>1.03626943005181</v>
      </c>
      <c r="AF981" s="24">
        <v>0.51813471502590702</v>
      </c>
      <c r="AJ981" s="24">
        <v>0.25906735751295301</v>
      </c>
      <c r="AL981" s="24">
        <v>5.6994818652849704</v>
      </c>
      <c r="AN981" s="24">
        <v>0.25906735751295301</v>
      </c>
      <c r="AQ981" s="24">
        <v>3.8860103626943001</v>
      </c>
      <c r="AT981" s="24">
        <v>9.5854922279792696</v>
      </c>
      <c r="AV981" s="24">
        <v>1.2953367875647701</v>
      </c>
      <c r="AX981" s="24">
        <v>0.51813471502590702</v>
      </c>
      <c r="BB981" s="24">
        <v>41.191709844559604</v>
      </c>
      <c r="BC981" s="24">
        <v>7.2538860103626899</v>
      </c>
      <c r="BF981" s="24">
        <v>0.77720207253885998</v>
      </c>
      <c r="BH981" s="24">
        <v>1.55440414507772</v>
      </c>
      <c r="BL981" s="24">
        <v>0.51813471502590702</v>
      </c>
      <c r="BM981" s="24">
        <v>1.03626943005181</v>
      </c>
      <c r="BN981" s="24">
        <v>1.03626943005181</v>
      </c>
      <c r="BO981" s="24">
        <v>1.2953367875647701</v>
      </c>
      <c r="BP981" s="24">
        <v>0.25906735751295301</v>
      </c>
      <c r="BR981" s="24">
        <v>1.55440414507772</v>
      </c>
      <c r="BU981" s="24">
        <v>3.8860103626943001</v>
      </c>
      <c r="BV981" s="24">
        <v>1.55440414507772</v>
      </c>
      <c r="BW981" s="24">
        <v>5.95854922279793</v>
      </c>
      <c r="BZ981" s="24">
        <v>3.3678756476683902</v>
      </c>
      <c r="CB981" s="24">
        <v>1.2953367875647701</v>
      </c>
      <c r="CC981" s="24">
        <v>1.03626943005181</v>
      </c>
    </row>
    <row r="982" spans="1:82" x14ac:dyDescent="0.2">
      <c r="A982" s="24" t="s">
        <v>1145</v>
      </c>
      <c r="B982" s="24">
        <v>-123.40900000000001</v>
      </c>
      <c r="C982" s="24">
        <v>37.216000000000001</v>
      </c>
      <c r="D982" s="24" t="s">
        <v>165</v>
      </c>
      <c r="E982" s="24">
        <f t="shared" si="15"/>
        <v>100.00000000000006</v>
      </c>
      <c r="I982" s="24">
        <v>0.27472527472527497</v>
      </c>
      <c r="K982" s="24">
        <v>0.54945054945054905</v>
      </c>
      <c r="V982" s="24">
        <v>1.9230769230769202</v>
      </c>
      <c r="AA982" s="24">
        <v>0.27472527472527497</v>
      </c>
      <c r="AG982" s="24">
        <v>0.27472527472527497</v>
      </c>
      <c r="AJ982" s="24">
        <v>0.27472527472527497</v>
      </c>
      <c r="AL982" s="24">
        <v>1.64835164835165</v>
      </c>
      <c r="AT982" s="24">
        <v>0.82417582417582391</v>
      </c>
      <c r="AU982" s="24">
        <v>0.27472527472527497</v>
      </c>
      <c r="AV982" s="24">
        <v>3.8461538461538503</v>
      </c>
      <c r="AW982" s="24">
        <v>0.27472527472527497</v>
      </c>
      <c r="AX982" s="24">
        <v>8.2417582417582391</v>
      </c>
      <c r="AZ982" s="24">
        <v>0.27472527472527497</v>
      </c>
      <c r="BB982" s="24">
        <v>38.461538461538495</v>
      </c>
      <c r="BC982" s="24">
        <v>2.1978021978021998</v>
      </c>
      <c r="BH982" s="24">
        <v>0.27472527472527497</v>
      </c>
      <c r="BK982" s="24">
        <v>0.27472527472527497</v>
      </c>
      <c r="BM982" s="24">
        <v>0.82417582417582391</v>
      </c>
      <c r="BN982" s="24">
        <v>3.8461538461538503</v>
      </c>
      <c r="BO982" s="24">
        <v>0.54945054945054905</v>
      </c>
      <c r="BR982" s="24">
        <v>3.0219780219780201</v>
      </c>
      <c r="BU982" s="24">
        <v>2.7472527472527499</v>
      </c>
      <c r="BV982" s="24">
        <v>3.0219780219780201</v>
      </c>
      <c r="BW982" s="24">
        <v>8.2417582417582391</v>
      </c>
      <c r="BZ982" s="24">
        <v>14.560439560439599</v>
      </c>
      <c r="CC982" s="24">
        <v>3.0219780219780201</v>
      </c>
    </row>
    <row r="983" spans="1:82" x14ac:dyDescent="0.2">
      <c r="A983" s="24" t="s">
        <v>1146</v>
      </c>
      <c r="B983" s="24">
        <v>-123.244</v>
      </c>
      <c r="C983" s="24">
        <v>37.223999999999997</v>
      </c>
      <c r="D983" s="24" t="s">
        <v>165</v>
      </c>
      <c r="E983" s="24">
        <f t="shared" si="15"/>
        <v>99.999999999999972</v>
      </c>
      <c r="V983" s="24">
        <v>0.53191489361702105</v>
      </c>
      <c r="AL983" s="24">
        <v>0.53191489361702105</v>
      </c>
      <c r="AT983" s="24">
        <v>1.0638297872340401</v>
      </c>
      <c r="AU983" s="24">
        <v>0.26595744680851097</v>
      </c>
      <c r="AV983" s="24">
        <v>1.86170212765957</v>
      </c>
      <c r="AW983" s="24">
        <v>0.26595744680851097</v>
      </c>
      <c r="AX983" s="24">
        <v>5.31914893617021</v>
      </c>
      <c r="AY983" s="24">
        <v>0.26595744680851097</v>
      </c>
      <c r="BB983" s="24">
        <v>44.414893617021299</v>
      </c>
      <c r="BC983" s="24">
        <v>2.6595744680851103</v>
      </c>
      <c r="BF983" s="24">
        <v>0.26595744680851097</v>
      </c>
      <c r="BH983" s="24">
        <v>0.53191489361702105</v>
      </c>
      <c r="BK983" s="24">
        <v>0.53191489361702105</v>
      </c>
      <c r="BM983" s="24">
        <v>0.53191489361702105</v>
      </c>
      <c r="BN983" s="24">
        <v>7.7127659574468099</v>
      </c>
      <c r="BO983" s="24">
        <v>0.79787234042553201</v>
      </c>
      <c r="BR983" s="24">
        <v>3.7234042553191502</v>
      </c>
      <c r="BU983" s="24">
        <v>2.9255319148936199</v>
      </c>
      <c r="BV983" s="24">
        <v>3.1914893617021298</v>
      </c>
      <c r="BW983" s="24">
        <v>10.9042553191489</v>
      </c>
      <c r="BZ983" s="24">
        <v>10.638297872340399</v>
      </c>
      <c r="CC983" s="24">
        <v>1.0638297872340401</v>
      </c>
    </row>
    <row r="984" spans="1:82" x14ac:dyDescent="0.2">
      <c r="A984" s="24" t="s">
        <v>1147</v>
      </c>
      <c r="B984" s="24">
        <v>-123.408</v>
      </c>
      <c r="C984" s="24">
        <v>37.527000000000001</v>
      </c>
      <c r="D984" s="24" t="s">
        <v>165</v>
      </c>
      <c r="E984" s="24">
        <f t="shared" si="15"/>
        <v>100.00000000000006</v>
      </c>
      <c r="Q984" s="24">
        <v>0.23696682464454999</v>
      </c>
      <c r="V984" s="24">
        <v>0.94786729857819907</v>
      </c>
      <c r="AA984" s="24">
        <v>0.23696682464454999</v>
      </c>
      <c r="AG984" s="24">
        <v>0.23696682464454999</v>
      </c>
      <c r="AL984" s="24">
        <v>0.47393364928909998</v>
      </c>
      <c r="AQ984" s="24">
        <v>1.1848341232227502</v>
      </c>
      <c r="AT984" s="24">
        <v>0.23696682464454999</v>
      </c>
      <c r="AV984" s="24">
        <v>2.3696682464455003</v>
      </c>
      <c r="AX984" s="24">
        <v>11.848341232227501</v>
      </c>
      <c r="AZ984" s="24">
        <v>0.47393364928909998</v>
      </c>
      <c r="BB984" s="24">
        <v>34.597156398104303</v>
      </c>
      <c r="BC984" s="24">
        <v>6.1611374407582904</v>
      </c>
      <c r="BF984" s="24">
        <v>0.71090047393364908</v>
      </c>
      <c r="BH984" s="24">
        <v>1.4218009478672999</v>
      </c>
      <c r="BK984" s="24">
        <v>0.23696682464454999</v>
      </c>
      <c r="BM984" s="24">
        <v>1.1848341232227502</v>
      </c>
      <c r="BN984" s="24">
        <v>5.9241706161137397</v>
      </c>
      <c r="BO984" s="24">
        <v>2.6066350710900501</v>
      </c>
      <c r="BR984" s="24">
        <v>3.0805687203791501</v>
      </c>
      <c r="BU984" s="24">
        <v>0.94786729857819907</v>
      </c>
      <c r="BV984" s="24">
        <v>0.94786729857819907</v>
      </c>
      <c r="BW984" s="24">
        <v>8.7677725118483387</v>
      </c>
      <c r="BZ984" s="24">
        <v>12.7962085308057</v>
      </c>
      <c r="CC984" s="24">
        <v>2.3696682464455003</v>
      </c>
    </row>
    <row r="985" spans="1:82" x14ac:dyDescent="0.2">
      <c r="A985" s="24" t="s">
        <v>1148</v>
      </c>
      <c r="B985" s="24">
        <v>-123.333</v>
      </c>
      <c r="C985" s="24">
        <v>37.448999999999998</v>
      </c>
      <c r="D985" s="24" t="s">
        <v>165</v>
      </c>
      <c r="E985" s="24">
        <f t="shared" si="15"/>
        <v>100.00000000000001</v>
      </c>
      <c r="G985" s="24">
        <v>0.25252525252525299</v>
      </c>
      <c r="K985" s="24">
        <v>0.25252525252525299</v>
      </c>
      <c r="O985" s="24">
        <v>0.25252525252525299</v>
      </c>
      <c r="V985" s="24">
        <v>2.2727272727272703</v>
      </c>
      <c r="AJ985" s="24">
        <v>0.25252525252525299</v>
      </c>
      <c r="AL985" s="24">
        <v>1.0101010101010099</v>
      </c>
      <c r="AT985" s="24">
        <v>0.75757575757575801</v>
      </c>
      <c r="AV985" s="24">
        <v>2.2727272727272703</v>
      </c>
      <c r="AW985" s="24">
        <v>0.25252525252525299</v>
      </c>
      <c r="AX985" s="24">
        <v>4.0404040404040398</v>
      </c>
      <c r="AY985" s="24">
        <v>0.25252525252525299</v>
      </c>
      <c r="AZ985" s="24">
        <v>0.75757575757575801</v>
      </c>
      <c r="BB985" s="24">
        <v>50.505050505050505</v>
      </c>
      <c r="BC985" s="24">
        <v>2.0202020202020199</v>
      </c>
      <c r="BH985" s="24">
        <v>1.0101010101010099</v>
      </c>
      <c r="BK985" s="24">
        <v>0.25252525252525299</v>
      </c>
      <c r="BM985" s="24">
        <v>0.75757575757575801</v>
      </c>
      <c r="BN985" s="24">
        <v>6.8181818181818201</v>
      </c>
      <c r="BO985" s="24">
        <v>0.75757575757575801</v>
      </c>
      <c r="BP985" s="24">
        <v>0.25252525252525299</v>
      </c>
      <c r="BR985" s="24">
        <v>4.2929292929292897</v>
      </c>
      <c r="BU985" s="24">
        <v>2.0202020202020199</v>
      </c>
      <c r="BV985" s="24">
        <v>1.76767676767677</v>
      </c>
      <c r="BW985" s="24">
        <v>7.5757575757575797</v>
      </c>
      <c r="BZ985" s="24">
        <v>7.8282828282828305</v>
      </c>
      <c r="CC985" s="24">
        <v>1.51515151515152</v>
      </c>
    </row>
    <row r="986" spans="1:82" x14ac:dyDescent="0.2">
      <c r="A986" s="24" t="s">
        <v>1149</v>
      </c>
      <c r="B986" s="24">
        <v>-123.24299999999999</v>
      </c>
      <c r="C986" s="24">
        <v>37.433</v>
      </c>
      <c r="D986" s="24" t="s">
        <v>165</v>
      </c>
      <c r="E986" s="24">
        <f t="shared" si="15"/>
        <v>100.00000000000003</v>
      </c>
      <c r="V986" s="24">
        <v>0.81300813008130102</v>
      </c>
      <c r="AG986" s="24">
        <v>0.27100271002710002</v>
      </c>
      <c r="AT986" s="24">
        <v>1.0840108401084001</v>
      </c>
      <c r="AV986" s="24">
        <v>2.1680216802168002</v>
      </c>
      <c r="AW986" s="24">
        <v>0.27100271002710002</v>
      </c>
      <c r="AX986" s="24">
        <v>3.2520325203252001</v>
      </c>
      <c r="AY986" s="24">
        <v>1.0840108401084001</v>
      </c>
      <c r="AZ986" s="24">
        <v>0.27100271002710002</v>
      </c>
      <c r="BB986" s="24">
        <v>59.620596205962102</v>
      </c>
      <c r="BC986" s="24">
        <v>2.4390243902439002</v>
      </c>
      <c r="BK986" s="24">
        <v>0.27100271002710002</v>
      </c>
      <c r="BM986" s="24">
        <v>0.27100271002710002</v>
      </c>
      <c r="BN986" s="24">
        <v>5.96205962059621</v>
      </c>
      <c r="BO986" s="24">
        <v>4.3360433604336004</v>
      </c>
      <c r="BR986" s="24">
        <v>2.1680216802168002</v>
      </c>
      <c r="BU986" s="24">
        <v>0.54200542005420005</v>
      </c>
      <c r="BV986" s="24">
        <v>2.4390243902439002</v>
      </c>
      <c r="BW986" s="24">
        <v>4.6070460704606999</v>
      </c>
      <c r="BZ986" s="24">
        <v>7.3170731707317103</v>
      </c>
      <c r="CC986" s="24">
        <v>0.81300813008130102</v>
      </c>
    </row>
    <row r="987" spans="1:82" x14ac:dyDescent="0.2">
      <c r="A987" s="24" t="s">
        <v>1150</v>
      </c>
      <c r="B987" s="24">
        <v>-123.154</v>
      </c>
      <c r="C987" s="24">
        <v>37.311</v>
      </c>
      <c r="D987" s="24" t="s">
        <v>165</v>
      </c>
      <c r="E987" s="24">
        <f t="shared" si="15"/>
        <v>100</v>
      </c>
      <c r="V987" s="24">
        <v>1.5625</v>
      </c>
      <c r="AA987" s="24">
        <v>0.3125</v>
      </c>
      <c r="AT987" s="24">
        <v>0.9375</v>
      </c>
      <c r="AV987" s="24">
        <v>3.125</v>
      </c>
      <c r="AX987" s="24">
        <v>2.8125</v>
      </c>
      <c r="AY987" s="24">
        <v>0.3125</v>
      </c>
      <c r="BB987" s="24">
        <v>46.5625</v>
      </c>
      <c r="BC987" s="24">
        <v>3.75</v>
      </c>
      <c r="BF987" s="24">
        <v>0.625</v>
      </c>
      <c r="BH987" s="24">
        <v>0.3125</v>
      </c>
      <c r="BM987" s="24">
        <v>0.625</v>
      </c>
      <c r="BN987" s="24">
        <v>6.875</v>
      </c>
      <c r="BO987" s="24">
        <v>1.875</v>
      </c>
      <c r="BR987" s="24">
        <v>3.75</v>
      </c>
      <c r="BU987" s="24">
        <v>3.125</v>
      </c>
      <c r="BV987" s="24">
        <v>4.0625</v>
      </c>
      <c r="BW987" s="24">
        <v>9.375</v>
      </c>
      <c r="BZ987" s="24">
        <v>8.125</v>
      </c>
      <c r="CC987" s="24">
        <v>1.875</v>
      </c>
    </row>
    <row r="988" spans="1:82" x14ac:dyDescent="0.2">
      <c r="A988" s="24" t="s">
        <v>1151</v>
      </c>
      <c r="B988" s="24">
        <v>-123.154</v>
      </c>
      <c r="C988" s="24">
        <v>37.311</v>
      </c>
      <c r="D988" s="24" t="s">
        <v>165</v>
      </c>
      <c r="E988" s="24">
        <f t="shared" si="15"/>
        <v>99.999999999999986</v>
      </c>
      <c r="G988" s="24">
        <v>0.88757396449704107</v>
      </c>
      <c r="I988" s="24">
        <v>0.29585798816567999</v>
      </c>
      <c r="R988" s="24">
        <v>0.29585798816567999</v>
      </c>
      <c r="V988" s="24">
        <v>1.4792899408284002</v>
      </c>
      <c r="AA988" s="24">
        <v>0.29585798816567999</v>
      </c>
      <c r="AG988" s="24">
        <v>0.29585798816567999</v>
      </c>
      <c r="AJ988" s="24">
        <v>0.29585798816567999</v>
      </c>
      <c r="AL988" s="24">
        <v>0.88757396449704107</v>
      </c>
      <c r="AT988" s="24">
        <v>2.6627218934911197</v>
      </c>
      <c r="AV988" s="24">
        <v>0.88757396449704107</v>
      </c>
      <c r="AX988" s="24">
        <v>5.6213017751479297</v>
      </c>
      <c r="AY988" s="24">
        <v>0.59171597633136108</v>
      </c>
      <c r="BB988" s="24">
        <v>45.562130177514803</v>
      </c>
      <c r="BC988" s="24">
        <v>3.55029585798817</v>
      </c>
      <c r="BE988" s="24">
        <v>0.29585798816567999</v>
      </c>
      <c r="BH988" s="24">
        <v>0.29585798816567999</v>
      </c>
      <c r="BK988" s="24">
        <v>0.59171597633136108</v>
      </c>
      <c r="BL988" s="24">
        <v>0.29585798816567999</v>
      </c>
      <c r="BM988" s="24">
        <v>0.59171597633136108</v>
      </c>
      <c r="BN988" s="24">
        <v>7.9881656804733696</v>
      </c>
      <c r="BO988" s="24">
        <v>2.6627218934911197</v>
      </c>
      <c r="BR988" s="24">
        <v>0.88757396449704107</v>
      </c>
      <c r="BU988" s="24">
        <v>0.29585798816567999</v>
      </c>
      <c r="BV988" s="24">
        <v>4.4378698224852098</v>
      </c>
      <c r="BW988" s="24">
        <v>6.2130177514792901</v>
      </c>
      <c r="BZ988" s="24">
        <v>10.6508875739645</v>
      </c>
      <c r="CC988" s="24">
        <v>1.1834319526627199</v>
      </c>
    </row>
    <row r="989" spans="1:82" x14ac:dyDescent="0.2">
      <c r="A989" s="24" t="s">
        <v>1152</v>
      </c>
      <c r="B989" s="24">
        <v>-123.074</v>
      </c>
      <c r="C989" s="24">
        <v>37.241999999999997</v>
      </c>
      <c r="D989" s="24" t="s">
        <v>165</v>
      </c>
      <c r="E989" s="24">
        <f t="shared" si="15"/>
        <v>100</v>
      </c>
      <c r="K989" s="24">
        <v>0.31446540880503104</v>
      </c>
      <c r="V989" s="24">
        <v>0.31446540880503104</v>
      </c>
      <c r="AL989" s="24">
        <v>0.62893081761006298</v>
      </c>
      <c r="AT989" s="24">
        <v>3.45911949685535</v>
      </c>
      <c r="AV989" s="24">
        <v>0.62893081761006298</v>
      </c>
      <c r="AX989" s="24">
        <v>6.2893081761006302</v>
      </c>
      <c r="AY989" s="24">
        <v>0.62893081761006298</v>
      </c>
      <c r="BB989" s="24">
        <v>54.088050314465399</v>
      </c>
      <c r="BC989" s="24">
        <v>2.5157232704402501</v>
      </c>
      <c r="BF989" s="24">
        <v>0.31446540880503104</v>
      </c>
      <c r="BH989" s="24">
        <v>0.31446540880503104</v>
      </c>
      <c r="BK989" s="24">
        <v>0.62893081761006298</v>
      </c>
      <c r="BN989" s="24">
        <v>6.2893081761006302</v>
      </c>
      <c r="BO989" s="24">
        <v>3.7735849056603796</v>
      </c>
      <c r="BR989" s="24">
        <v>2.8301886792452802</v>
      </c>
      <c r="BU989" s="24">
        <v>2.8301886792452802</v>
      </c>
      <c r="BV989" s="24">
        <v>2.5157232704402501</v>
      </c>
      <c r="BW989" s="24">
        <v>1.57232704402516</v>
      </c>
      <c r="BZ989" s="24">
        <v>8.8050314465408803</v>
      </c>
      <c r="CC989" s="24">
        <v>1.2578616352201299</v>
      </c>
    </row>
    <row r="990" spans="1:82" x14ac:dyDescent="0.2">
      <c r="A990" s="24" t="s">
        <v>1153</v>
      </c>
      <c r="B990" s="24">
        <v>-123.248</v>
      </c>
      <c r="C990" s="24">
        <v>37.356000000000002</v>
      </c>
      <c r="D990" s="24" t="s">
        <v>165</v>
      </c>
      <c r="E990" s="24">
        <f t="shared" si="15"/>
        <v>99.999999999999943</v>
      </c>
      <c r="Q990" s="24">
        <v>0.24213075060532702</v>
      </c>
      <c r="V990" s="24">
        <v>0.48426150121065403</v>
      </c>
      <c r="AA990" s="24">
        <v>0.24213075060532702</v>
      </c>
      <c r="AJ990" s="24">
        <v>0.24213075060532702</v>
      </c>
      <c r="AL990" s="24">
        <v>0.48426150121065403</v>
      </c>
      <c r="AT990" s="24">
        <v>3.1476997578692503</v>
      </c>
      <c r="AV990" s="24">
        <v>1.45278450363196</v>
      </c>
      <c r="AX990" s="24">
        <v>7.7481840193704601</v>
      </c>
      <c r="AY990" s="24">
        <v>0.72639225181598099</v>
      </c>
      <c r="BB990" s="24">
        <v>38.014527845036298</v>
      </c>
      <c r="BC990" s="24">
        <v>5.32687651331719</v>
      </c>
      <c r="BF990" s="24">
        <v>0.48426150121065403</v>
      </c>
      <c r="BH990" s="24">
        <v>0.48426150121065403</v>
      </c>
      <c r="BM990" s="24">
        <v>0.24213075060532702</v>
      </c>
      <c r="BN990" s="24">
        <v>6.2953995157385005</v>
      </c>
      <c r="BO990" s="24">
        <v>3.3898305084745801</v>
      </c>
      <c r="BP990" s="24">
        <v>0.24213075060532702</v>
      </c>
      <c r="BR990" s="24">
        <v>2.4213075060532701</v>
      </c>
      <c r="BU990" s="24">
        <v>2.4213075060532701</v>
      </c>
      <c r="BV990" s="24">
        <v>4.6004842615012098</v>
      </c>
      <c r="BW990" s="24">
        <v>8.2324455205811109</v>
      </c>
      <c r="BZ990" s="24">
        <v>12.832929782082299</v>
      </c>
      <c r="CC990" s="24">
        <v>0.24213075060532702</v>
      </c>
    </row>
    <row r="991" spans="1:82" x14ac:dyDescent="0.2">
      <c r="A991" s="24" t="s">
        <v>1154</v>
      </c>
      <c r="B991" s="24">
        <v>-118.575</v>
      </c>
      <c r="C991" s="24">
        <v>33.978999999999999</v>
      </c>
      <c r="D991" s="24" t="s">
        <v>165</v>
      </c>
      <c r="E991" s="24">
        <f t="shared" si="15"/>
        <v>99.999999999999986</v>
      </c>
      <c r="G991" s="24">
        <v>0.30581039755351702</v>
      </c>
      <c r="V991" s="24">
        <v>52.905198776758404</v>
      </c>
      <c r="AA991" s="24">
        <v>0.30581039755351702</v>
      </c>
      <c r="AH991" s="24">
        <v>0.30581039755351702</v>
      </c>
      <c r="AJ991" s="24">
        <v>0.30581039755351702</v>
      </c>
      <c r="AL991" s="24">
        <v>2.1406727828746197</v>
      </c>
      <c r="AQ991" s="24">
        <v>0.30581039755351702</v>
      </c>
      <c r="AT991" s="24">
        <v>2.1406727828746197</v>
      </c>
      <c r="AV991" s="24">
        <v>1.2232415902140699</v>
      </c>
      <c r="AX991" s="24">
        <v>1.2232415902140699</v>
      </c>
      <c r="BB991" s="24">
        <v>14.373088685015301</v>
      </c>
      <c r="BC991" s="24">
        <v>3.36391437308869</v>
      </c>
      <c r="BH991" s="24">
        <v>0.91743119266054995</v>
      </c>
      <c r="BM991" s="24">
        <v>0.30581039755351702</v>
      </c>
      <c r="BN991" s="24">
        <v>0.61162079510703404</v>
      </c>
      <c r="BO991" s="24">
        <v>2.44648318042813</v>
      </c>
      <c r="BR991" s="24">
        <v>4.2813455657492394</v>
      </c>
      <c r="BU991" s="24">
        <v>2.75229357798165</v>
      </c>
      <c r="BV991" s="24">
        <v>2.1406727828746197</v>
      </c>
      <c r="BW991" s="24">
        <v>2.1406727828746197</v>
      </c>
      <c r="BZ991" s="24">
        <v>3.36391437308869</v>
      </c>
      <c r="CB991" s="24">
        <v>0.30581039755351702</v>
      </c>
      <c r="CC991" s="24">
        <v>1.8348623853210999</v>
      </c>
    </row>
    <row r="992" spans="1:82" x14ac:dyDescent="0.2">
      <c r="A992" s="24" t="s">
        <v>1155</v>
      </c>
      <c r="B992" s="24">
        <v>-118.652</v>
      </c>
      <c r="C992" s="24">
        <v>33.970999999999997</v>
      </c>
      <c r="D992" s="24" t="s">
        <v>165</v>
      </c>
      <c r="E992" s="24">
        <f t="shared" si="15"/>
        <v>100.00000000000004</v>
      </c>
      <c r="V992" s="24">
        <v>70.886075949367097</v>
      </c>
      <c r="AA992" s="24">
        <v>0.632911392405063</v>
      </c>
      <c r="AJ992" s="24">
        <v>1.58227848101266</v>
      </c>
      <c r="AL992" s="24">
        <v>3.16455696202532</v>
      </c>
      <c r="AQ992" s="24">
        <v>0.632911392405063</v>
      </c>
      <c r="AT992" s="24">
        <v>7.2784810126582302</v>
      </c>
      <c r="AV992" s="24">
        <v>0.316455696202532</v>
      </c>
      <c r="BB992" s="24">
        <v>5.6962025316455698</v>
      </c>
      <c r="BC992" s="24">
        <v>2.84810126582278</v>
      </c>
      <c r="BH992" s="24">
        <v>0.316455696202532</v>
      </c>
      <c r="BO992" s="24">
        <v>0.632911392405063</v>
      </c>
      <c r="BR992" s="24">
        <v>1.89873417721519</v>
      </c>
      <c r="BU992" s="24">
        <v>1.26582278481013</v>
      </c>
      <c r="BV992" s="24">
        <v>0.316455696202532</v>
      </c>
      <c r="BW992" s="24">
        <v>0.632911392405063</v>
      </c>
      <c r="BZ992" s="24">
        <v>0.316455696202532</v>
      </c>
      <c r="CC992" s="24">
        <v>1.58227848101266</v>
      </c>
    </row>
    <row r="993" spans="1:81" x14ac:dyDescent="0.2">
      <c r="A993" s="24" t="s">
        <v>1156</v>
      </c>
      <c r="B993" s="24">
        <v>-118.551</v>
      </c>
      <c r="C993" s="24">
        <v>33.838999999999999</v>
      </c>
      <c r="D993" s="24" t="s">
        <v>165</v>
      </c>
      <c r="E993" s="24">
        <f t="shared" si="15"/>
        <v>99.999999999999929</v>
      </c>
      <c r="V993" s="24">
        <v>46.981627296587902</v>
      </c>
      <c r="AA993" s="24">
        <v>0.52493438320210006</v>
      </c>
      <c r="AG993" s="24">
        <v>0.78740157480314998</v>
      </c>
      <c r="AH993" s="24">
        <v>0.26246719160105003</v>
      </c>
      <c r="AJ993" s="24">
        <v>0.52493438320210006</v>
      </c>
      <c r="AL993" s="24">
        <v>1.8372703412073499</v>
      </c>
      <c r="AQ993" s="24">
        <v>0.52493438320210006</v>
      </c>
      <c r="AT993" s="24">
        <v>8.1364829396325398</v>
      </c>
      <c r="AV993" s="24">
        <v>1.0498687664042001</v>
      </c>
      <c r="AX993" s="24">
        <v>0.26246719160105003</v>
      </c>
      <c r="AY993" s="24">
        <v>0.26246719160105003</v>
      </c>
      <c r="BB993" s="24">
        <v>12.335958005249299</v>
      </c>
      <c r="BC993" s="24">
        <v>3.6745406824146998</v>
      </c>
      <c r="BH993" s="24">
        <v>1.8372703412073499</v>
      </c>
      <c r="BN993" s="24">
        <v>1.3123359580052498</v>
      </c>
      <c r="BO993" s="24">
        <v>0.78740157480314998</v>
      </c>
      <c r="BR993" s="24">
        <v>2.6246719160104997</v>
      </c>
      <c r="BU993" s="24">
        <v>3.1496062992125999</v>
      </c>
      <c r="BV993" s="24">
        <v>3.6745406824146998</v>
      </c>
      <c r="BW993" s="24">
        <v>3.9370078740157504</v>
      </c>
      <c r="BZ993" s="24">
        <v>4.4619422572178502</v>
      </c>
      <c r="CC993" s="24">
        <v>1.0498687664042001</v>
      </c>
    </row>
    <row r="994" spans="1:81" x14ac:dyDescent="0.2">
      <c r="A994" s="24" t="s">
        <v>1157</v>
      </c>
      <c r="B994" s="24">
        <v>-118.47799999999999</v>
      </c>
      <c r="C994" s="24">
        <v>33.887</v>
      </c>
      <c r="D994" s="24" t="s">
        <v>165</v>
      </c>
      <c r="E994" s="24">
        <f t="shared" si="15"/>
        <v>99.999999999999986</v>
      </c>
      <c r="V994" s="24">
        <v>56.508875739644999</v>
      </c>
      <c r="AA994" s="24">
        <v>0.29585798816567999</v>
      </c>
      <c r="AL994" s="24">
        <v>0.88757396449704107</v>
      </c>
      <c r="AQ994" s="24">
        <v>0.88757396449704107</v>
      </c>
      <c r="AT994" s="24">
        <v>5.32544378698225</v>
      </c>
      <c r="AU994" s="24">
        <v>0.29585798816567999</v>
      </c>
      <c r="AV994" s="24">
        <v>0.29585798816567999</v>
      </c>
      <c r="AX994" s="24">
        <v>0.29585798816567999</v>
      </c>
      <c r="AZ994" s="24">
        <v>0.29585798816567999</v>
      </c>
      <c r="BB994" s="24">
        <v>13.017751479289899</v>
      </c>
      <c r="BC994" s="24">
        <v>5.6213017751479297</v>
      </c>
      <c r="BH994" s="24">
        <v>0.88757396449704107</v>
      </c>
      <c r="BM994" s="24">
        <v>0.88757396449704107</v>
      </c>
      <c r="BN994" s="24">
        <v>0.29585798816567999</v>
      </c>
      <c r="BO994" s="24">
        <v>2.3668639053254399</v>
      </c>
      <c r="BR994" s="24">
        <v>4.7337278106508895</v>
      </c>
      <c r="BU994" s="24">
        <v>3.2544378698224898</v>
      </c>
      <c r="BW994" s="24">
        <v>2.0710059171597601</v>
      </c>
      <c r="BZ994" s="24">
        <v>0.88757396449704107</v>
      </c>
      <c r="CC994" s="24">
        <v>0.88757396449704107</v>
      </c>
    </row>
    <row r="995" spans="1:81" x14ac:dyDescent="0.2">
      <c r="A995" s="24" t="s">
        <v>1158</v>
      </c>
      <c r="B995" s="24">
        <v>-118.50700000000001</v>
      </c>
      <c r="C995" s="24">
        <v>33.933</v>
      </c>
      <c r="D995" s="24" t="s">
        <v>165</v>
      </c>
      <c r="E995" s="24">
        <f t="shared" si="15"/>
        <v>100.00000000000006</v>
      </c>
      <c r="V995" s="24">
        <v>64.498644986449904</v>
      </c>
      <c r="X995" s="24">
        <v>0.27100271002710002</v>
      </c>
      <c r="AA995" s="24">
        <v>0.81300813008130102</v>
      </c>
      <c r="AJ995" s="24">
        <v>0.54200542005420005</v>
      </c>
      <c r="AL995" s="24">
        <v>1.0840108401084001</v>
      </c>
      <c r="AQ995" s="24">
        <v>0.27100271002710002</v>
      </c>
      <c r="AT995" s="24">
        <v>7.3170731707317103</v>
      </c>
      <c r="AU995" s="24">
        <v>0.54200542005420005</v>
      </c>
      <c r="AV995" s="24">
        <v>0.54200542005420005</v>
      </c>
      <c r="AY995" s="24">
        <v>0.27100271002710002</v>
      </c>
      <c r="BB995" s="24">
        <v>10.2981029810298</v>
      </c>
      <c r="BC995" s="24">
        <v>4.3360433604336004</v>
      </c>
      <c r="BF995" s="24">
        <v>0.27100271002710002</v>
      </c>
      <c r="BH995" s="24">
        <v>0.81300813008130102</v>
      </c>
      <c r="BL995" s="24">
        <v>0.27100271002710002</v>
      </c>
      <c r="BM995" s="24">
        <v>0.27100271002710002</v>
      </c>
      <c r="BO995" s="24">
        <v>1.8970189701896998</v>
      </c>
      <c r="BR995" s="24">
        <v>2.7100271002709997</v>
      </c>
      <c r="BU995" s="24">
        <v>2.1680216802168002</v>
      </c>
      <c r="BV995" s="24">
        <v>0.27100271002710002</v>
      </c>
      <c r="BW995" s="24">
        <v>0.27100271002710002</v>
      </c>
      <c r="BZ995" s="24">
        <v>0.27100271002710002</v>
      </c>
    </row>
    <row r="996" spans="1:81" x14ac:dyDescent="0.2">
      <c r="A996" s="24" t="s">
        <v>1159</v>
      </c>
      <c r="B996" s="24">
        <v>-126.718</v>
      </c>
      <c r="C996" s="24">
        <v>51.036999999999999</v>
      </c>
      <c r="D996" s="24" t="s">
        <v>165</v>
      </c>
      <c r="E996" s="24">
        <f t="shared" si="15"/>
        <v>100</v>
      </c>
      <c r="AA996" s="24">
        <v>68.307692307692292</v>
      </c>
      <c r="AC996" s="24">
        <v>0.61538461538461497</v>
      </c>
      <c r="AK996" s="24">
        <v>1.2307692307692299</v>
      </c>
      <c r="AL996" s="24">
        <v>7.3846153846153895</v>
      </c>
      <c r="AV996" s="24">
        <v>2.1538461538461502</v>
      </c>
      <c r="AX996" s="24">
        <v>0.30769230769230804</v>
      </c>
      <c r="BB996" s="24">
        <v>14.461538461538501</v>
      </c>
      <c r="BC996" s="24">
        <v>0.61538461538461497</v>
      </c>
      <c r="BD996" s="24">
        <v>0.61538461538461497</v>
      </c>
      <c r="BH996" s="24">
        <v>0.30769230769230804</v>
      </c>
      <c r="BL996" s="24">
        <v>0.30769230769230804</v>
      </c>
      <c r="BN996" s="24">
        <v>0.30769230769230804</v>
      </c>
      <c r="BO996" s="24">
        <v>2.7692307692307701</v>
      </c>
      <c r="BR996" s="24">
        <v>0.30769230769230804</v>
      </c>
      <c r="BV996" s="24">
        <v>0.30769230769230804</v>
      </c>
    </row>
    <row r="997" spans="1:81" x14ac:dyDescent="0.2">
      <c r="A997" s="24" t="s">
        <v>1160</v>
      </c>
      <c r="B997" s="24">
        <v>-126.71299999999999</v>
      </c>
      <c r="C997" s="24">
        <v>51.023000000000003</v>
      </c>
      <c r="D997" s="24" t="s">
        <v>165</v>
      </c>
      <c r="E997" s="24">
        <f t="shared" si="15"/>
        <v>100.00000000000004</v>
      </c>
      <c r="X997" s="24">
        <v>0.84033613445378208</v>
      </c>
      <c r="AA997" s="24">
        <v>50.420168067226896</v>
      </c>
      <c r="AC997" s="24">
        <v>0.42016806722689104</v>
      </c>
      <c r="AK997" s="24">
        <v>0.84033613445378208</v>
      </c>
      <c r="AL997" s="24">
        <v>6.7226890756302495</v>
      </c>
      <c r="AT997" s="24">
        <v>2.1008403361344499</v>
      </c>
      <c r="AV997" s="24">
        <v>0.84033613445378208</v>
      </c>
      <c r="AX997" s="24">
        <v>1.26050420168067</v>
      </c>
      <c r="BB997" s="24">
        <v>20.168067226890802</v>
      </c>
      <c r="BC997" s="24">
        <v>2.52100840336134</v>
      </c>
      <c r="BD997" s="24">
        <v>4.6218487394957997</v>
      </c>
      <c r="BL997" s="24">
        <v>0.42016806722689104</v>
      </c>
      <c r="BN997" s="24">
        <v>1.6806722689075599</v>
      </c>
      <c r="BO997" s="24">
        <v>3.3613445378151297</v>
      </c>
      <c r="BP997" s="24">
        <v>0.42016806722689104</v>
      </c>
      <c r="BR997" s="24">
        <v>1.6806722689075599</v>
      </c>
      <c r="BU997" s="24">
        <v>1.26050420168067</v>
      </c>
      <c r="BZ997" s="24">
        <v>0.42016806722689104</v>
      </c>
    </row>
    <row r="998" spans="1:81" x14ac:dyDescent="0.2">
      <c r="A998" s="24" t="s">
        <v>1161</v>
      </c>
      <c r="B998" s="24">
        <v>-126.70699999999999</v>
      </c>
      <c r="C998" s="24">
        <v>51.009</v>
      </c>
      <c r="D998" s="24" t="s">
        <v>165</v>
      </c>
      <c r="E998" s="24">
        <f t="shared" si="15"/>
        <v>99.999999999999943</v>
      </c>
      <c r="AA998" s="24">
        <v>45.528455284552805</v>
      </c>
      <c r="AC998" s="24">
        <v>0.40650406504065001</v>
      </c>
      <c r="AK998" s="24">
        <v>0.81300813008130102</v>
      </c>
      <c r="AL998" s="24">
        <v>8.536585365853659</v>
      </c>
      <c r="AT998" s="24">
        <v>2.8455284552845503</v>
      </c>
      <c r="AV998" s="24">
        <v>0.40650406504065001</v>
      </c>
      <c r="AX998" s="24">
        <v>1.2195121951219501</v>
      </c>
      <c r="BB998" s="24">
        <v>21.951219512195102</v>
      </c>
      <c r="BC998" s="24">
        <v>2.8455284552845503</v>
      </c>
      <c r="BD998" s="24">
        <v>2.4390243902439002</v>
      </c>
      <c r="BE998" s="24">
        <v>0.81300813008130102</v>
      </c>
      <c r="BH998" s="24">
        <v>0.81300813008130102</v>
      </c>
      <c r="BL998" s="24">
        <v>0.40650406504065001</v>
      </c>
      <c r="BN998" s="24">
        <v>1.2195121951219501</v>
      </c>
      <c r="BO998" s="24">
        <v>7.3170731707317103</v>
      </c>
      <c r="BP998" s="24">
        <v>0.40650406504065001</v>
      </c>
      <c r="BR998" s="24">
        <v>0.81300813008130102</v>
      </c>
      <c r="BV998" s="24">
        <v>0.40650406504065001</v>
      </c>
      <c r="BZ998" s="24">
        <v>0.40650406504065001</v>
      </c>
      <c r="CC998" s="24">
        <v>0.40650406504065001</v>
      </c>
    </row>
    <row r="999" spans="1:81" x14ac:dyDescent="0.2">
      <c r="A999" s="24" t="s">
        <v>1162</v>
      </c>
      <c r="B999" s="24">
        <v>-126.946</v>
      </c>
      <c r="C999" s="24">
        <v>51.167000000000002</v>
      </c>
      <c r="D999" s="24" t="s">
        <v>165</v>
      </c>
      <c r="E999" s="24">
        <f t="shared" si="15"/>
        <v>99.999999999999972</v>
      </c>
      <c r="AA999" s="24">
        <v>82.312925170067999</v>
      </c>
      <c r="AV999" s="24">
        <v>0.68027210884353706</v>
      </c>
      <c r="AX999" s="24">
        <v>2.0408163265306101</v>
      </c>
      <c r="BB999" s="24">
        <v>8.84353741496599</v>
      </c>
      <c r="BC999" s="24">
        <v>0.68027210884353706</v>
      </c>
      <c r="BL999" s="24">
        <v>0.68027210884353706</v>
      </c>
      <c r="BN999" s="24">
        <v>0.68027210884353706</v>
      </c>
      <c r="BO999" s="24">
        <v>4.0816326530612201</v>
      </c>
    </row>
    <row r="1000" spans="1:81" x14ac:dyDescent="0.2">
      <c r="A1000" s="24" t="s">
        <v>1163</v>
      </c>
      <c r="B1000" s="24">
        <v>-127.042</v>
      </c>
      <c r="C1000" s="24">
        <v>51.17</v>
      </c>
      <c r="D1000" s="24" t="s">
        <v>165</v>
      </c>
      <c r="E1000" s="24">
        <f t="shared" si="15"/>
        <v>99.999999999999972</v>
      </c>
      <c r="AA1000" s="24">
        <v>80.851063829787194</v>
      </c>
      <c r="AL1000" s="24">
        <v>0.53191489361702105</v>
      </c>
      <c r="AV1000" s="24">
        <v>2.6595744680851103</v>
      </c>
      <c r="AX1000" s="24">
        <v>4.2553191489361701</v>
      </c>
      <c r="BB1000" s="24">
        <v>5.31914893617021</v>
      </c>
      <c r="BC1000" s="24">
        <v>0.53191489361702105</v>
      </c>
      <c r="BN1000" s="24">
        <v>1.0638297872340401</v>
      </c>
      <c r="BO1000" s="24">
        <v>2.12765957446809</v>
      </c>
      <c r="BP1000" s="24">
        <v>0.53191489361702105</v>
      </c>
      <c r="BR1000" s="24">
        <v>0.53191489361702105</v>
      </c>
      <c r="BU1000" s="24">
        <v>1.59574468085106</v>
      </c>
    </row>
    <row r="1001" spans="1:81" x14ac:dyDescent="0.2">
      <c r="A1001" s="24" t="s">
        <v>1164</v>
      </c>
      <c r="B1001" s="24">
        <v>-127.352</v>
      </c>
      <c r="C1001" s="24">
        <v>51.197000000000003</v>
      </c>
      <c r="D1001" s="24" t="s">
        <v>165</v>
      </c>
      <c r="E1001" s="24">
        <f t="shared" si="15"/>
        <v>100.00000000000009</v>
      </c>
      <c r="AA1001" s="24">
        <v>37.962962962963005</v>
      </c>
      <c r="AK1001" s="24">
        <v>3.7037037037037002</v>
      </c>
      <c r="AL1001" s="24">
        <v>4.6296296296296298</v>
      </c>
      <c r="AV1001" s="24">
        <v>1.8518518518518501</v>
      </c>
      <c r="AX1001" s="24">
        <v>9.2592592592592595</v>
      </c>
      <c r="AY1001" s="24">
        <v>0.92592592592592593</v>
      </c>
      <c r="BB1001" s="24">
        <v>20.370370370370402</v>
      </c>
      <c r="BD1001" s="24">
        <v>4.6296296296296298</v>
      </c>
      <c r="BE1001" s="24">
        <v>0.92592592592592593</v>
      </c>
      <c r="BH1001" s="24">
        <v>0.92592592592592593</v>
      </c>
      <c r="BL1001" s="24">
        <v>1.8518518518518501</v>
      </c>
      <c r="BN1001" s="24">
        <v>2.7777777777777799</v>
      </c>
      <c r="BO1001" s="24">
        <v>10.185185185185201</v>
      </c>
    </row>
    <row r="1002" spans="1:81" x14ac:dyDescent="0.2">
      <c r="A1002" s="24" t="s">
        <v>1165</v>
      </c>
      <c r="B1002" s="24">
        <v>-123.5</v>
      </c>
      <c r="C1002" s="24">
        <v>48.633000000000003</v>
      </c>
      <c r="D1002" s="24" t="s">
        <v>165</v>
      </c>
      <c r="E1002" s="24">
        <f t="shared" si="15"/>
        <v>99.999999999999929</v>
      </c>
      <c r="AA1002" s="24">
        <v>9.7826086956521703</v>
      </c>
      <c r="AK1002" s="24">
        <v>0.27173913043478304</v>
      </c>
      <c r="AL1002" s="24">
        <v>0.54347826086956497</v>
      </c>
      <c r="AT1002" s="24">
        <v>0.27173913043478304</v>
      </c>
      <c r="AV1002" s="24">
        <v>0.815217391304348</v>
      </c>
      <c r="AX1002" s="24">
        <v>2.4456521739130404</v>
      </c>
      <c r="BB1002" s="24">
        <v>46.195652173912997</v>
      </c>
      <c r="BC1002" s="24">
        <v>1.6304347826087</v>
      </c>
      <c r="BD1002" s="24">
        <v>3.2608695652173898</v>
      </c>
      <c r="BE1002" s="24">
        <v>0.54347826086956497</v>
      </c>
      <c r="BF1002" s="24">
        <v>1.6304347826087</v>
      </c>
      <c r="BH1002" s="24">
        <v>2.9891304347826102</v>
      </c>
      <c r="BL1002" s="24">
        <v>0.815217391304348</v>
      </c>
      <c r="BM1002" s="24">
        <v>0.54347826086956497</v>
      </c>
      <c r="BN1002" s="24">
        <v>3.2608695652173898</v>
      </c>
      <c r="BO1002" s="24">
        <v>20.1086956521739</v>
      </c>
      <c r="BR1002" s="24">
        <v>0.27173913043478304</v>
      </c>
      <c r="BU1002" s="24">
        <v>0.54347826086956497</v>
      </c>
      <c r="BV1002" s="24">
        <v>2.4456521739130404</v>
      </c>
      <c r="BW1002" s="24">
        <v>0.27173913043478304</v>
      </c>
      <c r="BZ1002" s="24">
        <v>0.54347826086956497</v>
      </c>
      <c r="CC1002" s="24">
        <v>0.815217391304348</v>
      </c>
    </row>
    <row r="1003" spans="1:81" x14ac:dyDescent="0.2">
      <c r="A1003" s="24" t="s">
        <v>1166</v>
      </c>
      <c r="B1003" s="24">
        <v>-125.178</v>
      </c>
      <c r="C1003" s="24">
        <v>49.087000000000003</v>
      </c>
      <c r="D1003" s="24" t="s">
        <v>165</v>
      </c>
      <c r="E1003" s="24">
        <f t="shared" si="15"/>
        <v>99.999999999999972</v>
      </c>
      <c r="AA1003" s="24">
        <v>82.017543859649095</v>
      </c>
      <c r="AK1003" s="24">
        <v>1.3157894736842102</v>
      </c>
      <c r="AL1003" s="24">
        <v>2.1929824561403501</v>
      </c>
      <c r="AV1003" s="24">
        <v>7.0175438596491206</v>
      </c>
      <c r="AX1003" s="24">
        <v>2.1929824561403501</v>
      </c>
      <c r="BB1003" s="24">
        <v>3.0701754385964901</v>
      </c>
      <c r="BH1003" s="24">
        <v>0.87719298245614008</v>
      </c>
      <c r="BK1003" s="24">
        <v>0.43859649122807004</v>
      </c>
      <c r="BV1003" s="24">
        <v>0.87719298245614008</v>
      </c>
    </row>
    <row r="1004" spans="1:81" x14ac:dyDescent="0.2">
      <c r="A1004" s="24" t="s">
        <v>1167</v>
      </c>
      <c r="B1004" s="24">
        <v>-125.17700000000001</v>
      </c>
      <c r="C1004" s="24">
        <v>49.087000000000003</v>
      </c>
      <c r="D1004" s="24" t="s">
        <v>165</v>
      </c>
      <c r="E1004" s="24">
        <f t="shared" si="15"/>
        <v>100.00000000000003</v>
      </c>
      <c r="AA1004" s="24">
        <v>90.522875816993491</v>
      </c>
      <c r="AK1004" s="24">
        <v>0.32679738562091498</v>
      </c>
      <c r="AL1004" s="24">
        <v>0.65359477124182996</v>
      </c>
      <c r="AV1004" s="24">
        <v>3.5947712418300704</v>
      </c>
      <c r="AX1004" s="24">
        <v>1.3071895424836599</v>
      </c>
      <c r="BB1004" s="24">
        <v>1.3071895424836599</v>
      </c>
      <c r="BH1004" s="24">
        <v>0.65359477124182996</v>
      </c>
      <c r="BR1004" s="24">
        <v>0.65359477124182996</v>
      </c>
      <c r="BV1004" s="24">
        <v>0.98039215686274495</v>
      </c>
    </row>
    <row r="1005" spans="1:81" x14ac:dyDescent="0.2">
      <c r="A1005" s="24" t="s">
        <v>1168</v>
      </c>
      <c r="B1005" s="24">
        <v>-125.17700000000001</v>
      </c>
      <c r="C1005" s="24">
        <v>49.085999999999999</v>
      </c>
      <c r="D1005" s="24" t="s">
        <v>165</v>
      </c>
      <c r="E1005" s="24">
        <f t="shared" si="15"/>
        <v>99.999999999999957</v>
      </c>
      <c r="AA1005" s="24">
        <v>72.180451127819509</v>
      </c>
      <c r="AK1005" s="24">
        <v>3.7593984962405997</v>
      </c>
      <c r="AL1005" s="24">
        <v>3.7593984962405997</v>
      </c>
      <c r="AV1005" s="24">
        <v>6.0150375939849603</v>
      </c>
      <c r="AX1005" s="24">
        <v>5.2631578947368407</v>
      </c>
      <c r="BB1005" s="24">
        <v>5.2631578947368407</v>
      </c>
      <c r="BD1005" s="24">
        <v>0.75187969924812004</v>
      </c>
      <c r="BH1005" s="24">
        <v>2.2556390977443597</v>
      </c>
      <c r="BV1005" s="24">
        <v>0.75187969924812004</v>
      </c>
    </row>
    <row r="1006" spans="1:81" x14ac:dyDescent="0.2">
      <c r="A1006" s="24" t="s">
        <v>1169</v>
      </c>
      <c r="B1006" s="24">
        <v>-125.175</v>
      </c>
      <c r="C1006" s="24">
        <v>49.085000000000001</v>
      </c>
      <c r="D1006" s="24" t="s">
        <v>165</v>
      </c>
      <c r="E1006" s="24">
        <f t="shared" si="15"/>
        <v>100.00000000000001</v>
      </c>
      <c r="AA1006" s="24">
        <v>78.8</v>
      </c>
      <c r="AK1006" s="24">
        <v>0.8</v>
      </c>
      <c r="AL1006" s="24">
        <v>3.2</v>
      </c>
      <c r="AV1006" s="24">
        <v>9.1999999999999993</v>
      </c>
      <c r="AX1006" s="24">
        <v>2.8</v>
      </c>
      <c r="BB1006" s="24">
        <v>2.4</v>
      </c>
      <c r="BE1006" s="24">
        <v>0.4</v>
      </c>
      <c r="BH1006" s="24">
        <v>1.6</v>
      </c>
      <c r="BR1006" s="24">
        <v>0.4</v>
      </c>
      <c r="BV1006" s="24">
        <v>0.4</v>
      </c>
    </row>
    <row r="1007" spans="1:81" x14ac:dyDescent="0.2">
      <c r="A1007" s="24" t="s">
        <v>1170</v>
      </c>
      <c r="B1007" s="24">
        <v>-125.175</v>
      </c>
      <c r="C1007" s="24">
        <v>49.085000000000001</v>
      </c>
      <c r="D1007" s="24" t="s">
        <v>165</v>
      </c>
      <c r="E1007" s="24">
        <f t="shared" si="15"/>
        <v>100.00000000000001</v>
      </c>
      <c r="AA1007" s="24">
        <v>71.022727272727295</v>
      </c>
      <c r="AK1007" s="24">
        <v>2.8409090909090899</v>
      </c>
      <c r="AL1007" s="24">
        <v>1.7045454545454501</v>
      </c>
      <c r="AV1007" s="24">
        <v>10.2272727272727</v>
      </c>
      <c r="AX1007" s="24">
        <v>2.8409090909090899</v>
      </c>
      <c r="BB1007" s="24">
        <v>6.8181818181818201</v>
      </c>
      <c r="BH1007" s="24">
        <v>3.9772727272727302</v>
      </c>
      <c r="BR1007" s="24">
        <v>0.56818181818181801</v>
      </c>
    </row>
    <row r="1008" spans="1:81" x14ac:dyDescent="0.2">
      <c r="A1008" s="24" t="s">
        <v>1171</v>
      </c>
      <c r="B1008" s="24">
        <v>-125.164</v>
      </c>
      <c r="C1008" s="24">
        <v>49.073</v>
      </c>
      <c r="D1008" s="24" t="s">
        <v>165</v>
      </c>
      <c r="E1008" s="24">
        <f t="shared" si="15"/>
        <v>100.00000000000001</v>
      </c>
      <c r="AA1008" s="24">
        <v>62.798634812286693</v>
      </c>
      <c r="AK1008" s="24">
        <v>1.3651877133105801</v>
      </c>
      <c r="AL1008" s="24">
        <v>2.0477815699658697</v>
      </c>
      <c r="AV1008" s="24">
        <v>12.969283276450501</v>
      </c>
      <c r="AX1008" s="24">
        <v>3.0716723549488103</v>
      </c>
      <c r="BB1008" s="24">
        <v>11.945392491467599</v>
      </c>
      <c r="BD1008" s="24">
        <v>1.3651877133105801</v>
      </c>
      <c r="BH1008" s="24">
        <v>1.0238907849829402</v>
      </c>
      <c r="BO1008" s="24">
        <v>0.34129692832764502</v>
      </c>
      <c r="BR1008" s="24">
        <v>2.0477815699658697</v>
      </c>
      <c r="BV1008" s="24">
        <v>1.0238907849829402</v>
      </c>
    </row>
    <row r="1009" spans="1:74" x14ac:dyDescent="0.2">
      <c r="A1009" s="24" t="s">
        <v>1172</v>
      </c>
      <c r="B1009" s="24">
        <v>-125.155</v>
      </c>
      <c r="C1009" s="24">
        <v>49.07</v>
      </c>
      <c r="D1009" s="24" t="s">
        <v>165</v>
      </c>
      <c r="E1009" s="24">
        <f t="shared" si="15"/>
        <v>99.999999999999972</v>
      </c>
      <c r="AA1009" s="24">
        <v>49.019607843137301</v>
      </c>
      <c r="AK1009" s="24">
        <v>2.3529411764705896</v>
      </c>
      <c r="AL1009" s="24">
        <v>1.5686274509803899</v>
      </c>
      <c r="AT1009" s="24">
        <v>3.1372549019607798</v>
      </c>
      <c r="AV1009" s="24">
        <v>15.294117647058801</v>
      </c>
      <c r="AX1009" s="24">
        <v>9.8039215686274499</v>
      </c>
      <c r="BB1009" s="24">
        <v>12.9411764705882</v>
      </c>
      <c r="BE1009" s="24">
        <v>1.1764705882352899</v>
      </c>
      <c r="BH1009" s="24">
        <v>2.3529411764705896</v>
      </c>
      <c r="BN1009" s="24">
        <v>0.78431372549019596</v>
      </c>
      <c r="BO1009" s="24">
        <v>0.39215686274509798</v>
      </c>
      <c r="BR1009" s="24">
        <v>1.1764705882352899</v>
      </c>
    </row>
    <row r="1010" spans="1:74" x14ac:dyDescent="0.2">
      <c r="A1010" s="24" t="s">
        <v>1173</v>
      </c>
      <c r="B1010" s="24">
        <v>-125.146</v>
      </c>
      <c r="C1010" s="24">
        <v>49.057000000000002</v>
      </c>
      <c r="D1010" s="24" t="s">
        <v>165</v>
      </c>
      <c r="E1010" s="24">
        <f t="shared" si="15"/>
        <v>100.00000000000001</v>
      </c>
      <c r="AA1010" s="24">
        <v>82.524271844660205</v>
      </c>
      <c r="AK1010" s="24">
        <v>0.64724919093851097</v>
      </c>
      <c r="AL1010" s="24">
        <v>0.64724919093851097</v>
      </c>
      <c r="AT1010" s="24">
        <v>0.32362459546925598</v>
      </c>
      <c r="AV1010" s="24">
        <v>2.5889967637540501</v>
      </c>
      <c r="AX1010" s="24">
        <v>0.64724919093851097</v>
      </c>
      <c r="BB1010" s="24">
        <v>11.0032362459547</v>
      </c>
      <c r="BD1010" s="24">
        <v>0.32362459546925598</v>
      </c>
      <c r="BF1010" s="24">
        <v>0.32362459546925598</v>
      </c>
      <c r="BH1010" s="24">
        <v>0.97087378640776689</v>
      </c>
    </row>
    <row r="1011" spans="1:74" x14ac:dyDescent="0.2">
      <c r="A1011" s="24" t="s">
        <v>1174</v>
      </c>
      <c r="B1011" s="24">
        <v>-125.146</v>
      </c>
      <c r="C1011" s="24">
        <v>49.055999999999997</v>
      </c>
      <c r="D1011" s="24" t="s">
        <v>165</v>
      </c>
      <c r="E1011" s="24">
        <f t="shared" si="15"/>
        <v>100.00000000000001</v>
      </c>
      <c r="AA1011" s="24">
        <v>75.840978593272197</v>
      </c>
      <c r="AK1011" s="24">
        <v>1.8348623853210999</v>
      </c>
      <c r="AL1011" s="24">
        <v>2.44648318042813</v>
      </c>
      <c r="AT1011" s="24">
        <v>2.1406727828746197</v>
      </c>
      <c r="AV1011" s="24">
        <v>4.8929663608562697</v>
      </c>
      <c r="AX1011" s="24">
        <v>1.2232415902140699</v>
      </c>
      <c r="BB1011" s="24">
        <v>7.9510703363914406</v>
      </c>
      <c r="BF1011" s="24">
        <v>0.30581039755351702</v>
      </c>
      <c r="BH1011" s="24">
        <v>1.5290519877675801</v>
      </c>
      <c r="BR1011" s="24">
        <v>1.8348623853210999</v>
      </c>
    </row>
    <row r="1012" spans="1:74" x14ac:dyDescent="0.2">
      <c r="A1012" s="24" t="s">
        <v>1175</v>
      </c>
      <c r="B1012" s="24">
        <v>-125.163</v>
      </c>
      <c r="C1012" s="24">
        <v>49.048000000000002</v>
      </c>
      <c r="D1012" s="24" t="s">
        <v>165</v>
      </c>
      <c r="E1012" s="24">
        <f t="shared" si="15"/>
        <v>99.999999999999972</v>
      </c>
      <c r="AA1012" s="24">
        <v>87.323943661971811</v>
      </c>
      <c r="AK1012" s="24">
        <v>0.70422535211267601</v>
      </c>
      <c r="AL1012" s="24">
        <v>0.70422535211267601</v>
      </c>
      <c r="AT1012" s="24">
        <v>2.1126760563380302</v>
      </c>
      <c r="AV1012" s="24">
        <v>2.1126760563380302</v>
      </c>
      <c r="BB1012" s="24">
        <v>6.3380281690140796</v>
      </c>
      <c r="BH1012" s="24">
        <v>0.70422535211267601</v>
      </c>
    </row>
    <row r="1013" spans="1:74" x14ac:dyDescent="0.2">
      <c r="A1013" s="24" t="s">
        <v>1176</v>
      </c>
      <c r="B1013" s="24">
        <v>-125.158</v>
      </c>
      <c r="C1013" s="24">
        <v>49.05</v>
      </c>
      <c r="D1013" s="24" t="s">
        <v>165</v>
      </c>
      <c r="E1013" s="24">
        <f t="shared" si="15"/>
        <v>99.999999999999901</v>
      </c>
      <c r="AA1013" s="24">
        <v>50.3333333333333</v>
      </c>
      <c r="AK1013" s="24">
        <v>4</v>
      </c>
      <c r="AL1013" s="24">
        <v>2.6666666666666701</v>
      </c>
      <c r="AT1013" s="24">
        <v>2.3333333333333299</v>
      </c>
      <c r="AV1013" s="24">
        <v>12.3333333333333</v>
      </c>
      <c r="AX1013" s="24">
        <v>3.3333333333333299</v>
      </c>
      <c r="BB1013" s="24">
        <v>19.3333333333333</v>
      </c>
      <c r="BD1013" s="24">
        <v>1.6666666666666701</v>
      </c>
      <c r="BF1013" s="24">
        <v>0.33333333333333298</v>
      </c>
      <c r="BH1013" s="24">
        <v>1.6666666666666701</v>
      </c>
      <c r="BO1013" s="24">
        <v>0.33333333333333298</v>
      </c>
      <c r="BR1013" s="24">
        <v>1.6666666666666701</v>
      </c>
    </row>
    <row r="1014" spans="1:74" x14ac:dyDescent="0.2">
      <c r="A1014" s="24" t="s">
        <v>1177</v>
      </c>
      <c r="B1014" s="24">
        <v>-125.148</v>
      </c>
      <c r="C1014" s="24">
        <v>49.05</v>
      </c>
      <c r="D1014" s="24" t="s">
        <v>165</v>
      </c>
      <c r="E1014" s="24">
        <f t="shared" si="15"/>
        <v>100</v>
      </c>
      <c r="AA1014" s="24">
        <v>87.1069182389937</v>
      </c>
      <c r="AK1014" s="24">
        <v>0.31446540880503104</v>
      </c>
      <c r="AL1014" s="24">
        <v>0.94339622641509402</v>
      </c>
      <c r="AT1014" s="24">
        <v>0.31446540880503104</v>
      </c>
      <c r="AV1014" s="24">
        <v>2.2012578616352201</v>
      </c>
      <c r="AX1014" s="24">
        <v>0.62893081761006298</v>
      </c>
      <c r="BB1014" s="24">
        <v>7.2327044025157203</v>
      </c>
      <c r="BH1014" s="24">
        <v>0.94339622641509402</v>
      </c>
      <c r="BM1014" s="24">
        <v>0.31446540880503104</v>
      </c>
    </row>
    <row r="1015" spans="1:74" x14ac:dyDescent="0.2">
      <c r="A1015" s="24" t="s">
        <v>1178</v>
      </c>
      <c r="B1015" s="24">
        <v>-125.15600000000001</v>
      </c>
      <c r="C1015" s="24">
        <v>49.021000000000001</v>
      </c>
      <c r="D1015" s="24" t="s">
        <v>165</v>
      </c>
      <c r="E1015" s="24">
        <f t="shared" si="15"/>
        <v>99.999999999999986</v>
      </c>
      <c r="AA1015" s="24">
        <v>71.8100890207715</v>
      </c>
      <c r="AK1015" s="24">
        <v>0.59347181008902106</v>
      </c>
      <c r="AL1015" s="24">
        <v>3.8575667655786297</v>
      </c>
      <c r="AT1015" s="24">
        <v>1.1869436201780401</v>
      </c>
      <c r="AV1015" s="24">
        <v>6.2314540059347205</v>
      </c>
      <c r="AX1015" s="24">
        <v>2.0771513353115703</v>
      </c>
      <c r="BB1015" s="24">
        <v>9.1988130563798194</v>
      </c>
      <c r="BD1015" s="24">
        <v>0.29673590504451003</v>
      </c>
      <c r="BE1015" s="24">
        <v>0.29673590504451003</v>
      </c>
      <c r="BH1015" s="24">
        <v>2.6706231454005898</v>
      </c>
      <c r="BM1015" s="24">
        <v>0.29673590504451003</v>
      </c>
      <c r="BR1015" s="24">
        <v>0.89020771513353103</v>
      </c>
      <c r="BV1015" s="24">
        <v>0.59347181008902106</v>
      </c>
    </row>
    <row r="1016" spans="1:74" x14ac:dyDescent="0.2">
      <c r="A1016" s="24" t="s">
        <v>1179</v>
      </c>
      <c r="B1016" s="24">
        <v>-125.155</v>
      </c>
      <c r="C1016" s="24">
        <v>49.024000000000001</v>
      </c>
      <c r="D1016" s="24" t="s">
        <v>165</v>
      </c>
      <c r="E1016" s="24">
        <f t="shared" si="15"/>
        <v>99.999999999999972</v>
      </c>
      <c r="AA1016" s="24">
        <v>64.923076923076906</v>
      </c>
      <c r="AK1016" s="24">
        <v>0.92307692307692302</v>
      </c>
      <c r="AL1016" s="24">
        <v>3.3846153846153797</v>
      </c>
      <c r="AT1016" s="24">
        <v>3.0769230769230798</v>
      </c>
      <c r="AV1016" s="24">
        <v>6.4615384615384599</v>
      </c>
      <c r="AX1016" s="24">
        <v>0.30769230769230804</v>
      </c>
      <c r="BB1016" s="24">
        <v>15.692307692307699</v>
      </c>
      <c r="BD1016" s="24">
        <v>3.0769230769230798</v>
      </c>
      <c r="BE1016" s="24">
        <v>0.30769230769230804</v>
      </c>
      <c r="BH1016" s="24">
        <v>0.61538461538461497</v>
      </c>
      <c r="BM1016" s="24">
        <v>0.30769230769230804</v>
      </c>
      <c r="BR1016" s="24">
        <v>0.92307692307692302</v>
      </c>
    </row>
    <row r="1017" spans="1:74" x14ac:dyDescent="0.2">
      <c r="A1017" s="24" t="s">
        <v>1180</v>
      </c>
      <c r="B1017" s="24">
        <v>-106.58499999999999</v>
      </c>
      <c r="C1017" s="24">
        <v>68.998000000000005</v>
      </c>
      <c r="D1017" s="24" t="s">
        <v>165</v>
      </c>
      <c r="E1017" s="24">
        <f t="shared" si="15"/>
        <v>99.999999999999957</v>
      </c>
      <c r="AA1017" s="24">
        <v>40.863787375415299</v>
      </c>
      <c r="AV1017" s="24">
        <v>27.906976744186</v>
      </c>
      <c r="AX1017" s="24">
        <v>19.933554817275699</v>
      </c>
      <c r="BB1017" s="24">
        <v>10.963455149501701</v>
      </c>
      <c r="BQ1017" s="24">
        <v>0.33222591362126203</v>
      </c>
    </row>
    <row r="1018" spans="1:74" x14ac:dyDescent="0.2">
      <c r="A1018" s="24" t="s">
        <v>1181</v>
      </c>
      <c r="B1018" s="24">
        <v>-85.602000000000004</v>
      </c>
      <c r="C1018" s="24">
        <v>74.281999999999996</v>
      </c>
      <c r="D1018" s="24" t="s">
        <v>165</v>
      </c>
      <c r="E1018" s="24">
        <f t="shared" si="15"/>
        <v>99.999999999999957</v>
      </c>
      <c r="AA1018" s="24">
        <v>0.634920634920635</v>
      </c>
      <c r="AV1018" s="24">
        <v>0.317460317460317</v>
      </c>
      <c r="AX1018" s="24">
        <v>96.825396825396794</v>
      </c>
      <c r="BB1018" s="24">
        <v>2.2222222222222201</v>
      </c>
    </row>
    <row r="1019" spans="1:74" x14ac:dyDescent="0.2">
      <c r="A1019" s="24" t="s">
        <v>1182</v>
      </c>
      <c r="B1019" s="24">
        <v>-81.194999999999993</v>
      </c>
      <c r="C1019" s="24">
        <v>74.186999999999998</v>
      </c>
      <c r="D1019" s="24" t="s">
        <v>165</v>
      </c>
      <c r="E1019" s="24">
        <f t="shared" si="15"/>
        <v>100.00000000000004</v>
      </c>
      <c r="AA1019" s="24">
        <v>3.8834951456310698</v>
      </c>
      <c r="AV1019" s="24">
        <v>6.1488673139158596</v>
      </c>
      <c r="AX1019" s="24">
        <v>68.932038834951499</v>
      </c>
      <c r="AY1019" s="24">
        <v>6.4724919093851101</v>
      </c>
      <c r="BB1019" s="24">
        <v>14.5631067961165</v>
      </c>
    </row>
    <row r="1020" spans="1:74" x14ac:dyDescent="0.2">
      <c r="A1020" s="24" t="s">
        <v>1183</v>
      </c>
      <c r="B1020" s="24">
        <v>-122.63</v>
      </c>
      <c r="C1020" s="24">
        <v>70.599999999999994</v>
      </c>
      <c r="D1020" s="24" t="s">
        <v>165</v>
      </c>
      <c r="E1020" s="24">
        <f t="shared" si="15"/>
        <v>99.999999999999972</v>
      </c>
      <c r="AA1020" s="24">
        <v>20.930232558139501</v>
      </c>
      <c r="AK1020" s="24">
        <v>0.66445182724252505</v>
      </c>
      <c r="AV1020" s="24">
        <v>71.760797342192703</v>
      </c>
      <c r="AX1020" s="24">
        <v>1.9933554817275698</v>
      </c>
      <c r="AY1020" s="24">
        <v>0.33222591362126203</v>
      </c>
      <c r="BB1020" s="24">
        <v>4.3189368770764096</v>
      </c>
    </row>
    <row r="1021" spans="1:74" x14ac:dyDescent="0.2">
      <c r="A1021" s="24" t="s">
        <v>1184</v>
      </c>
      <c r="B1021" s="24">
        <v>-123.43</v>
      </c>
      <c r="C1021" s="24">
        <v>70.66</v>
      </c>
      <c r="D1021" s="24" t="s">
        <v>165</v>
      </c>
      <c r="E1021" s="24">
        <f t="shared" si="15"/>
        <v>99.999999999999943</v>
      </c>
      <c r="AA1021" s="24">
        <v>36.3333333333333</v>
      </c>
      <c r="AK1021" s="24">
        <v>3</v>
      </c>
      <c r="AV1021" s="24">
        <v>51.3333333333333</v>
      </c>
      <c r="AX1021" s="24">
        <v>1</v>
      </c>
      <c r="AY1021" s="24">
        <v>1</v>
      </c>
      <c r="BB1021" s="24">
        <v>5</v>
      </c>
      <c r="BP1021" s="24">
        <v>0.66666666666666696</v>
      </c>
      <c r="BQ1021" s="24">
        <v>1.6666666666666701</v>
      </c>
    </row>
    <row r="1022" spans="1:74" x14ac:dyDescent="0.2">
      <c r="A1022" s="24" t="s">
        <v>1185</v>
      </c>
      <c r="B1022" s="24">
        <v>-125.05</v>
      </c>
      <c r="C1022" s="24">
        <v>70.849999999999994</v>
      </c>
      <c r="D1022" s="24" t="s">
        <v>165</v>
      </c>
      <c r="E1022" s="24">
        <f t="shared" si="15"/>
        <v>100.00000000000001</v>
      </c>
      <c r="AA1022" s="24">
        <v>56.687898089171995</v>
      </c>
      <c r="AK1022" s="24">
        <v>2.8662420382165599</v>
      </c>
      <c r="AV1022" s="24">
        <v>26.751592356687901</v>
      </c>
      <c r="AX1022" s="24">
        <v>4.4585987261146496</v>
      </c>
      <c r="AY1022" s="24">
        <v>0.95541401273885396</v>
      </c>
      <c r="BB1022" s="24">
        <v>5.4140127388534998</v>
      </c>
      <c r="BQ1022" s="24">
        <v>2.8662420382165599</v>
      </c>
    </row>
    <row r="1023" spans="1:74" x14ac:dyDescent="0.2">
      <c r="A1023" s="24" t="s">
        <v>1186</v>
      </c>
      <c r="B1023" s="24">
        <v>-125.85</v>
      </c>
      <c r="C1023" s="24">
        <v>70.944000000000003</v>
      </c>
      <c r="D1023" s="24" t="s">
        <v>165</v>
      </c>
      <c r="E1023" s="24">
        <f t="shared" si="15"/>
        <v>100.00000000000003</v>
      </c>
      <c r="AA1023" s="24">
        <v>66.883116883116898</v>
      </c>
      <c r="AK1023" s="24">
        <v>5.1948051948051894</v>
      </c>
      <c r="AL1023" s="24">
        <v>0.32467532467532501</v>
      </c>
      <c r="AV1023" s="24">
        <v>18.181818181818201</v>
      </c>
      <c r="AX1023" s="24">
        <v>1.2987012987013</v>
      </c>
      <c r="AY1023" s="24">
        <v>0.97402597402597402</v>
      </c>
      <c r="BB1023" s="24">
        <v>5.5194805194805197</v>
      </c>
      <c r="BQ1023" s="24">
        <v>1.62337662337662</v>
      </c>
    </row>
    <row r="1024" spans="1:74" x14ac:dyDescent="0.2">
      <c r="A1024" s="24" t="s">
        <v>1187</v>
      </c>
      <c r="B1024" s="24">
        <v>-126.71899999999999</v>
      </c>
      <c r="C1024" s="24">
        <v>71.388999999999996</v>
      </c>
      <c r="D1024" s="24" t="s">
        <v>165</v>
      </c>
      <c r="E1024" s="24">
        <f t="shared" si="15"/>
        <v>100.00000000000007</v>
      </c>
      <c r="AA1024" s="24">
        <v>39.228295819935695</v>
      </c>
      <c r="AK1024" s="24">
        <v>4.5016077170418001</v>
      </c>
      <c r="AL1024" s="24">
        <v>0.32154340836012901</v>
      </c>
      <c r="AV1024" s="24">
        <v>29.903536977492003</v>
      </c>
      <c r="AX1024" s="24">
        <v>9.9678456591639897</v>
      </c>
      <c r="AY1024" s="24">
        <v>11.897106109324799</v>
      </c>
      <c r="BB1024" s="24">
        <v>2.5723472668810299</v>
      </c>
      <c r="BN1024" s="24">
        <v>0.32154340836012901</v>
      </c>
      <c r="BP1024" s="24">
        <v>0.64308681672025703</v>
      </c>
      <c r="BQ1024" s="24">
        <v>0.64308681672025703</v>
      </c>
    </row>
    <row r="1025" spans="1:69" x14ac:dyDescent="0.2">
      <c r="A1025" s="24" t="s">
        <v>1188</v>
      </c>
      <c r="B1025" s="24">
        <v>-126.297</v>
      </c>
      <c r="C1025" s="24">
        <v>70.045000000000002</v>
      </c>
      <c r="D1025" s="24" t="s">
        <v>165</v>
      </c>
      <c r="E1025" s="24">
        <f t="shared" si="15"/>
        <v>100</v>
      </c>
      <c r="AA1025" s="24">
        <v>50.495049504950501</v>
      </c>
      <c r="AK1025" s="24">
        <v>4.6204620462046204</v>
      </c>
      <c r="AV1025" s="24">
        <v>33.003300330032999</v>
      </c>
      <c r="AX1025" s="24">
        <v>3.3003300330032999</v>
      </c>
      <c r="AY1025" s="24">
        <v>0.99009900990098987</v>
      </c>
      <c r="BB1025" s="24">
        <v>6.2706270627062697</v>
      </c>
      <c r="BN1025" s="24">
        <v>0.33003300330032997</v>
      </c>
      <c r="BQ1025" s="24">
        <v>0.99009900990098987</v>
      </c>
    </row>
    <row r="1026" spans="1:69" x14ac:dyDescent="0.2">
      <c r="A1026" s="24" t="s">
        <v>1189</v>
      </c>
      <c r="B1026" s="24">
        <v>-124.839</v>
      </c>
      <c r="C1026" s="24">
        <v>70.320999999999998</v>
      </c>
      <c r="D1026" s="24" t="s">
        <v>165</v>
      </c>
      <c r="E1026" s="24">
        <f t="shared" si="15"/>
        <v>100.00000000000001</v>
      </c>
      <c r="AA1026" s="24">
        <v>48.9028213166144</v>
      </c>
      <c r="AK1026" s="24">
        <v>2.5078369905956102</v>
      </c>
      <c r="AV1026" s="24">
        <v>36.363636363636402</v>
      </c>
      <c r="AX1026" s="24">
        <v>2.5078369905956102</v>
      </c>
      <c r="AY1026" s="24">
        <v>1.5673981191222599</v>
      </c>
      <c r="BB1026" s="24">
        <v>7.5235109717868296</v>
      </c>
      <c r="BQ1026" s="24">
        <v>0.62695924764890298</v>
      </c>
    </row>
    <row r="1027" spans="1:69" x14ac:dyDescent="0.2">
      <c r="A1027" s="24" t="s">
        <v>1190</v>
      </c>
      <c r="B1027" s="24">
        <v>-124.366</v>
      </c>
      <c r="C1027" s="24">
        <v>70.539000000000001</v>
      </c>
      <c r="D1027" s="24" t="s">
        <v>165</v>
      </c>
      <c r="E1027" s="24">
        <f t="shared" ref="E1027:E1090" si="16">SUM(F1027:CR1027)</f>
        <v>100</v>
      </c>
      <c r="AA1027" s="24">
        <v>57.692307692307701</v>
      </c>
      <c r="AK1027" s="24">
        <v>3.8461538461538503</v>
      </c>
      <c r="AV1027" s="24">
        <v>25</v>
      </c>
      <c r="AX1027" s="24">
        <v>2.5641025641025599</v>
      </c>
      <c r="AY1027" s="24">
        <v>2.8846153846153801</v>
      </c>
      <c r="BB1027" s="24">
        <v>6.4102564102564106</v>
      </c>
      <c r="BP1027" s="24">
        <v>0.32051282051282104</v>
      </c>
      <c r="BQ1027" s="24">
        <v>1.2820512820512799</v>
      </c>
    </row>
    <row r="1028" spans="1:69" x14ac:dyDescent="0.2">
      <c r="A1028" s="24" t="s">
        <v>1191</v>
      </c>
      <c r="B1028" s="24">
        <v>-123.89</v>
      </c>
      <c r="C1028" s="24">
        <v>70.757000000000005</v>
      </c>
      <c r="D1028" s="24" t="s">
        <v>165</v>
      </c>
      <c r="E1028" s="24">
        <f t="shared" si="16"/>
        <v>100</v>
      </c>
      <c r="AA1028" s="24">
        <v>48.870056497175099</v>
      </c>
      <c r="AK1028" s="24">
        <v>2.2598870056497202</v>
      </c>
      <c r="AV1028" s="24">
        <v>35.875706214689302</v>
      </c>
      <c r="AX1028" s="24">
        <v>4.2372881355932197</v>
      </c>
      <c r="AY1028" s="24">
        <v>2.2598870056497202</v>
      </c>
      <c r="BB1028" s="24">
        <v>3.1073446327683603</v>
      </c>
      <c r="BN1028" s="24">
        <v>0.28248587570621503</v>
      </c>
      <c r="BP1028" s="24">
        <v>1.6949152542372901</v>
      </c>
      <c r="BQ1028" s="24">
        <v>1.41242937853107</v>
      </c>
    </row>
    <row r="1029" spans="1:69" x14ac:dyDescent="0.2">
      <c r="A1029" s="24" t="s">
        <v>1192</v>
      </c>
      <c r="B1029" s="24">
        <v>-123.41500000000001</v>
      </c>
      <c r="C1029" s="24">
        <v>70.974000000000004</v>
      </c>
      <c r="D1029" s="24" t="s">
        <v>165</v>
      </c>
      <c r="E1029" s="24">
        <f t="shared" si="16"/>
        <v>99.999999999999943</v>
      </c>
      <c r="M1029" s="24">
        <v>0.65359477124182996</v>
      </c>
      <c r="AA1029" s="24">
        <v>46.405228758169898</v>
      </c>
      <c r="AK1029" s="24">
        <v>7.8431372549019596</v>
      </c>
      <c r="AV1029" s="24">
        <v>33.006535947712401</v>
      </c>
      <c r="AX1029" s="24">
        <v>3.2679738562091503</v>
      </c>
      <c r="AY1029" s="24">
        <v>1.3071895424836599</v>
      </c>
      <c r="BB1029" s="24">
        <v>4.5751633986928102</v>
      </c>
      <c r="BP1029" s="24">
        <v>0.65359477124182996</v>
      </c>
      <c r="BQ1029" s="24">
        <v>2.2875816993463998</v>
      </c>
    </row>
    <row r="1030" spans="1:69" x14ac:dyDescent="0.2">
      <c r="A1030" s="24" t="s">
        <v>1193</v>
      </c>
      <c r="B1030" s="24">
        <v>-125.423</v>
      </c>
      <c r="C1030" s="24">
        <v>70.451999999999998</v>
      </c>
      <c r="D1030" s="24" t="s">
        <v>165</v>
      </c>
      <c r="E1030" s="24">
        <f t="shared" si="16"/>
        <v>100.00000000000009</v>
      </c>
      <c r="AA1030" s="24">
        <v>39.308176100628899</v>
      </c>
      <c r="AK1030" s="24">
        <v>2.2012578616352201</v>
      </c>
      <c r="AT1030" s="24">
        <v>0.31446540880503104</v>
      </c>
      <c r="AV1030" s="24">
        <v>24.528301886792498</v>
      </c>
      <c r="AX1030" s="24">
        <v>8.1761006289308202</v>
      </c>
      <c r="AY1030" s="24">
        <v>3.7735849056603796</v>
      </c>
      <c r="BB1030" s="24">
        <v>18.5534591194969</v>
      </c>
      <c r="BP1030" s="24">
        <v>0.31446540880503104</v>
      </c>
      <c r="BQ1030" s="24">
        <v>2.8301886792452802</v>
      </c>
    </row>
    <row r="1031" spans="1:69" x14ac:dyDescent="0.2">
      <c r="A1031" s="24" t="s">
        <v>1194</v>
      </c>
      <c r="B1031" s="24">
        <v>-125.834</v>
      </c>
      <c r="C1031" s="24">
        <v>71.125</v>
      </c>
      <c r="D1031" s="24" t="s">
        <v>165</v>
      </c>
      <c r="E1031" s="24">
        <f t="shared" si="16"/>
        <v>99.999999999999957</v>
      </c>
      <c r="AA1031" s="24">
        <v>47.300771208226202</v>
      </c>
      <c r="AK1031" s="24">
        <v>4.1131105398457599</v>
      </c>
      <c r="AV1031" s="24">
        <v>33.1619537275064</v>
      </c>
      <c r="AX1031" s="24">
        <v>7.1979434447300807</v>
      </c>
      <c r="AY1031" s="24">
        <v>1.54241645244216</v>
      </c>
      <c r="BB1031" s="24">
        <v>4.8843187660668397</v>
      </c>
      <c r="BQ1031" s="24">
        <v>1.7994858611825202</v>
      </c>
    </row>
    <row r="1032" spans="1:69" x14ac:dyDescent="0.2">
      <c r="A1032" s="24" t="s">
        <v>1195</v>
      </c>
      <c r="B1032" s="24">
        <v>-125.19199999999999</v>
      </c>
      <c r="C1032" s="24">
        <v>71.302000000000007</v>
      </c>
      <c r="D1032" s="24" t="s">
        <v>165</v>
      </c>
      <c r="E1032" s="24">
        <f t="shared" si="16"/>
        <v>99.999999999999929</v>
      </c>
      <c r="X1032" s="24">
        <v>0.27777777777777801</v>
      </c>
      <c r="AA1032" s="24">
        <v>53.3333333333333</v>
      </c>
      <c r="AK1032" s="24">
        <v>2.7777777777777799</v>
      </c>
      <c r="AL1032" s="24">
        <v>0.27777777777777801</v>
      </c>
      <c r="AT1032" s="24">
        <v>0.27777777777777801</v>
      </c>
      <c r="AV1032" s="24">
        <v>29.7222222222222</v>
      </c>
      <c r="AX1032" s="24">
        <v>5.8333333333333304</v>
      </c>
      <c r="AY1032" s="24">
        <v>1.3888888888888899</v>
      </c>
      <c r="BB1032" s="24">
        <v>3.8888888888888902</v>
      </c>
      <c r="BP1032" s="24">
        <v>0.27777777777777801</v>
      </c>
      <c r="BQ1032" s="24">
        <v>1.94444444444444</v>
      </c>
    </row>
    <row r="1033" spans="1:69" x14ac:dyDescent="0.2">
      <c r="A1033" s="24" t="s">
        <v>1196</v>
      </c>
      <c r="B1033" s="24">
        <v>-124.54300000000001</v>
      </c>
      <c r="C1033" s="24">
        <v>71.486000000000004</v>
      </c>
      <c r="D1033" s="24" t="s">
        <v>165</v>
      </c>
      <c r="E1033" s="24">
        <f t="shared" si="16"/>
        <v>100</v>
      </c>
      <c r="AA1033" s="24">
        <v>63.663663663663705</v>
      </c>
      <c r="AK1033" s="24">
        <v>8.1081081081081088</v>
      </c>
      <c r="AV1033" s="24">
        <v>21.3213213213213</v>
      </c>
      <c r="AX1033" s="24">
        <v>3.0030030030030002</v>
      </c>
      <c r="AY1033" s="24">
        <v>0.60060060060060105</v>
      </c>
      <c r="BB1033" s="24">
        <v>2.1021021021021</v>
      </c>
      <c r="BP1033" s="24">
        <v>0.30030030030030003</v>
      </c>
      <c r="BQ1033" s="24">
        <v>0.90090090090090091</v>
      </c>
    </row>
    <row r="1034" spans="1:69" x14ac:dyDescent="0.2">
      <c r="A1034" s="24" t="s">
        <v>1197</v>
      </c>
      <c r="B1034" s="24">
        <v>-128.93299999999999</v>
      </c>
      <c r="C1034" s="24">
        <v>70.917000000000002</v>
      </c>
      <c r="D1034" s="24" t="s">
        <v>165</v>
      </c>
      <c r="E1034" s="24">
        <f t="shared" si="16"/>
        <v>99.999999999999943</v>
      </c>
      <c r="AA1034" s="24">
        <v>20.192307692307701</v>
      </c>
      <c r="AK1034" s="24">
        <v>0.64102564102564097</v>
      </c>
      <c r="AV1034" s="24">
        <v>55.448717948717899</v>
      </c>
      <c r="AX1034" s="24">
        <v>16.025641025641001</v>
      </c>
      <c r="AY1034" s="24">
        <v>3.52564102564103</v>
      </c>
      <c r="BB1034" s="24">
        <v>4.1666666666666696</v>
      </c>
    </row>
    <row r="1035" spans="1:69" x14ac:dyDescent="0.2">
      <c r="A1035" s="24" t="s">
        <v>1198</v>
      </c>
      <c r="B1035" s="24">
        <v>-128.30500000000001</v>
      </c>
      <c r="C1035" s="24">
        <v>71.113</v>
      </c>
      <c r="D1035" s="24" t="s">
        <v>165</v>
      </c>
      <c r="E1035" s="24">
        <f t="shared" si="16"/>
        <v>100.00000000000001</v>
      </c>
      <c r="AA1035" s="24">
        <v>37.741935483870996</v>
      </c>
      <c r="AK1035" s="24">
        <v>3.54838709677419</v>
      </c>
      <c r="AV1035" s="24">
        <v>19.354838709677402</v>
      </c>
      <c r="AX1035" s="24">
        <v>16.7741935483871</v>
      </c>
      <c r="AY1035" s="24">
        <v>9.67741935483871</v>
      </c>
      <c r="BB1035" s="24">
        <v>8.3870967741935498</v>
      </c>
      <c r="BN1035" s="24">
        <v>0.64516129032258096</v>
      </c>
      <c r="BP1035" s="24">
        <v>1.9354838709677398</v>
      </c>
      <c r="BQ1035" s="24">
        <v>1.9354838709677398</v>
      </c>
    </row>
    <row r="1036" spans="1:69" x14ac:dyDescent="0.2">
      <c r="A1036" s="24" t="s">
        <v>1199</v>
      </c>
      <c r="B1036" s="24">
        <v>-127.699</v>
      </c>
      <c r="C1036" s="24">
        <v>71.311000000000007</v>
      </c>
      <c r="D1036" s="24" t="s">
        <v>165</v>
      </c>
      <c r="E1036" s="24">
        <f t="shared" si="16"/>
        <v>99.999999999999986</v>
      </c>
      <c r="AA1036" s="24">
        <v>33.439490445859903</v>
      </c>
      <c r="AK1036" s="24">
        <v>3.5031847133757998</v>
      </c>
      <c r="AV1036" s="24">
        <v>37.898089171974497</v>
      </c>
      <c r="AX1036" s="24">
        <v>11.4649681528662</v>
      </c>
      <c r="AY1036" s="24">
        <v>4.7770700636942696</v>
      </c>
      <c r="BB1036" s="24">
        <v>6.0509554140127397</v>
      </c>
      <c r="BP1036" s="24">
        <v>0.31847133757961799</v>
      </c>
      <c r="BQ1036" s="24">
        <v>2.5477707006369399</v>
      </c>
    </row>
    <row r="1037" spans="1:69" x14ac:dyDescent="0.2">
      <c r="A1037" s="24" t="s">
        <v>1200</v>
      </c>
      <c r="B1037" s="24">
        <v>-127.092</v>
      </c>
      <c r="C1037" s="24">
        <v>71.512</v>
      </c>
      <c r="D1037" s="24" t="s">
        <v>165</v>
      </c>
      <c r="E1037" s="24">
        <f t="shared" si="16"/>
        <v>99.999999999999957</v>
      </c>
      <c r="M1037" s="24">
        <v>0.33222591362126203</v>
      </c>
      <c r="AA1037" s="24">
        <v>48.504983388704304</v>
      </c>
      <c r="AK1037" s="24">
        <v>3.3222591362126201</v>
      </c>
      <c r="AV1037" s="24">
        <v>23.920265780730901</v>
      </c>
      <c r="AX1037" s="24">
        <v>12.9568106312292</v>
      </c>
      <c r="AY1037" s="24">
        <v>4.9833887043189398</v>
      </c>
      <c r="BB1037" s="24">
        <v>4.9833887043189398</v>
      </c>
      <c r="BP1037" s="24">
        <v>0.33222591362126203</v>
      </c>
      <c r="BQ1037" s="24">
        <v>0.66445182724252505</v>
      </c>
    </row>
    <row r="1038" spans="1:69" x14ac:dyDescent="0.2">
      <c r="A1038" s="24" t="s">
        <v>1201</v>
      </c>
      <c r="B1038" s="24">
        <v>-126.477</v>
      </c>
      <c r="C1038" s="24">
        <v>71.7</v>
      </c>
      <c r="D1038" s="24" t="s">
        <v>165</v>
      </c>
      <c r="E1038" s="24">
        <f t="shared" si="16"/>
        <v>100.00000000000003</v>
      </c>
      <c r="O1038" s="24">
        <v>0.30120481927710802</v>
      </c>
      <c r="AA1038" s="24">
        <v>41.265060240963905</v>
      </c>
      <c r="AK1038" s="24">
        <v>3.6144578313253</v>
      </c>
      <c r="AV1038" s="24">
        <v>36.445783132530103</v>
      </c>
      <c r="AX1038" s="24">
        <v>9.9397590361445793</v>
      </c>
      <c r="AY1038" s="24">
        <v>3.3132530120481904</v>
      </c>
      <c r="BB1038" s="24">
        <v>3.3132530120481904</v>
      </c>
      <c r="BQ1038" s="24">
        <v>1.80722891566265</v>
      </c>
    </row>
    <row r="1039" spans="1:69" x14ac:dyDescent="0.2">
      <c r="A1039" s="24" t="s">
        <v>1202</v>
      </c>
      <c r="B1039" s="24">
        <v>-125.86799999999999</v>
      </c>
      <c r="C1039" s="24">
        <v>71.908000000000001</v>
      </c>
      <c r="D1039" s="24" t="s">
        <v>165</v>
      </c>
      <c r="E1039" s="24">
        <f t="shared" si="16"/>
        <v>100.00000000000004</v>
      </c>
      <c r="AA1039" s="24">
        <v>54.682779456193394</v>
      </c>
      <c r="AK1039" s="24">
        <v>6.0422960725075496</v>
      </c>
      <c r="AL1039" s="24">
        <v>0.30211480362537801</v>
      </c>
      <c r="AV1039" s="24">
        <v>25.981873111782498</v>
      </c>
      <c r="AX1039" s="24">
        <v>5.7401812688821696</v>
      </c>
      <c r="AY1039" s="24">
        <v>1.5105740181268899</v>
      </c>
      <c r="BB1039" s="24">
        <v>4.8338368580060393</v>
      </c>
      <c r="BQ1039" s="24">
        <v>0.90634441087613293</v>
      </c>
    </row>
    <row r="1040" spans="1:69" x14ac:dyDescent="0.2">
      <c r="A1040" s="24" t="s">
        <v>1203</v>
      </c>
      <c r="B1040" s="24">
        <v>-130.523</v>
      </c>
      <c r="C1040" s="24">
        <v>70.942999999999998</v>
      </c>
      <c r="D1040" s="24" t="s">
        <v>165</v>
      </c>
      <c r="E1040" s="24">
        <f t="shared" si="16"/>
        <v>100</v>
      </c>
      <c r="AA1040" s="24">
        <v>46.09375</v>
      </c>
      <c r="AK1040" s="24">
        <v>4.6875</v>
      </c>
      <c r="AV1040" s="24">
        <v>23.4375</v>
      </c>
      <c r="AX1040" s="24">
        <v>7.03125</v>
      </c>
      <c r="AY1040" s="24">
        <v>3.125</v>
      </c>
      <c r="BB1040" s="24">
        <v>13.671875</v>
      </c>
      <c r="BP1040" s="24">
        <v>0.390625</v>
      </c>
      <c r="BQ1040" s="24">
        <v>1.5625</v>
      </c>
    </row>
    <row r="1041" spans="1:81" x14ac:dyDescent="0.2">
      <c r="A1041" s="24" t="s">
        <v>1204</v>
      </c>
      <c r="B1041" s="24">
        <v>-131.619</v>
      </c>
      <c r="C1041" s="24">
        <v>71.308999999999997</v>
      </c>
      <c r="D1041" s="24" t="s">
        <v>165</v>
      </c>
      <c r="E1041" s="24">
        <f t="shared" si="16"/>
        <v>99.999999999999972</v>
      </c>
      <c r="AA1041" s="24">
        <v>31.4465408805031</v>
      </c>
      <c r="AK1041" s="24">
        <v>4.0880503144654101</v>
      </c>
      <c r="AV1041" s="24">
        <v>44.025157232704402</v>
      </c>
      <c r="AX1041" s="24">
        <v>5.0314465408805003</v>
      </c>
      <c r="AY1041" s="24">
        <v>5.9748427672956002</v>
      </c>
      <c r="BB1041" s="24">
        <v>8.1761006289308202</v>
      </c>
      <c r="BP1041" s="24">
        <v>0.62893081761006298</v>
      </c>
      <c r="BQ1041" s="24">
        <v>0.62893081761006298</v>
      </c>
    </row>
    <row r="1042" spans="1:81" x14ac:dyDescent="0.2">
      <c r="A1042" s="24" t="s">
        <v>1205</v>
      </c>
      <c r="B1042" s="24">
        <v>-133.78399999999999</v>
      </c>
      <c r="C1042" s="24">
        <v>70.963999999999999</v>
      </c>
      <c r="D1042" s="24" t="s">
        <v>165</v>
      </c>
      <c r="E1042" s="24">
        <f t="shared" si="16"/>
        <v>99.999999999999943</v>
      </c>
      <c r="AA1042" s="24">
        <v>39.104477611940304</v>
      </c>
      <c r="AK1042" s="24">
        <v>5.0746268656716405</v>
      </c>
      <c r="AT1042" s="24">
        <v>0.29850746268656703</v>
      </c>
      <c r="AV1042" s="24">
        <v>26.865671641791</v>
      </c>
      <c r="AX1042" s="24">
        <v>17.0149253731343</v>
      </c>
      <c r="AY1042" s="24">
        <v>1.7910447761193999</v>
      </c>
      <c r="BB1042" s="24">
        <v>8.0597014925373109</v>
      </c>
      <c r="BP1042" s="24">
        <v>1.1940298507462699</v>
      </c>
      <c r="BQ1042" s="24">
        <v>0.59701492537313405</v>
      </c>
    </row>
    <row r="1043" spans="1:81" x14ac:dyDescent="0.2">
      <c r="A1043" s="24" t="s">
        <v>1206</v>
      </c>
      <c r="B1043" s="24">
        <v>-133.803</v>
      </c>
      <c r="C1043" s="24">
        <v>70.823999999999998</v>
      </c>
      <c r="D1043" s="24" t="s">
        <v>165</v>
      </c>
      <c r="E1043" s="24">
        <f t="shared" si="16"/>
        <v>99.999999999999972</v>
      </c>
      <c r="AA1043" s="24">
        <v>37.730061349693202</v>
      </c>
      <c r="AK1043" s="24">
        <v>2.7607361963190202</v>
      </c>
      <c r="AV1043" s="24">
        <v>19.018404907975501</v>
      </c>
      <c r="AX1043" s="24">
        <v>18.404907975460098</v>
      </c>
      <c r="AY1043" s="24">
        <v>4.2944785276073603</v>
      </c>
      <c r="BB1043" s="24">
        <v>15.6441717791411</v>
      </c>
      <c r="BL1043" s="24">
        <v>0.30674846625766899</v>
      </c>
      <c r="BQ1043" s="24">
        <v>1.8404907975460101</v>
      </c>
    </row>
    <row r="1044" spans="1:81" x14ac:dyDescent="0.2">
      <c r="A1044" s="24" t="s">
        <v>1207</v>
      </c>
      <c r="B1044" s="24">
        <v>-133.68100000000001</v>
      </c>
      <c r="C1044" s="24">
        <v>70.69</v>
      </c>
      <c r="D1044" s="24" t="s">
        <v>165</v>
      </c>
      <c r="E1044" s="24">
        <f t="shared" si="16"/>
        <v>99.999999999999943</v>
      </c>
      <c r="AA1044" s="24">
        <v>39.677419354838705</v>
      </c>
      <c r="AK1044" s="24">
        <v>3.54838709677419</v>
      </c>
      <c r="AV1044" s="24">
        <v>21.935483870967701</v>
      </c>
      <c r="AX1044" s="24">
        <v>17.096774193548402</v>
      </c>
      <c r="AY1044" s="24">
        <v>2.2580645161290298</v>
      </c>
      <c r="BB1044" s="24">
        <v>12.580645161290301</v>
      </c>
      <c r="BQ1044" s="24">
        <v>2.9032258064516099</v>
      </c>
    </row>
    <row r="1045" spans="1:81" x14ac:dyDescent="0.2">
      <c r="A1045" s="24" t="s">
        <v>1208</v>
      </c>
      <c r="B1045" s="24">
        <v>-133.53399999999999</v>
      </c>
      <c r="C1045" s="24">
        <v>70.17</v>
      </c>
      <c r="D1045" s="24" t="s">
        <v>165</v>
      </c>
      <c r="E1045" s="24">
        <f t="shared" si="16"/>
        <v>99.999999999999901</v>
      </c>
      <c r="AA1045" s="24">
        <v>40.655737704917996</v>
      </c>
      <c r="AK1045" s="24">
        <v>3.27868852459016</v>
      </c>
      <c r="AV1045" s="24">
        <v>34.754098360655703</v>
      </c>
      <c r="AX1045" s="24">
        <v>6.2295081967213104</v>
      </c>
      <c r="AY1045" s="24">
        <v>2.2950819672131102</v>
      </c>
      <c r="BB1045" s="24">
        <v>12.459016393442599</v>
      </c>
      <c r="BQ1045" s="24">
        <v>0.32786885245901598</v>
      </c>
    </row>
    <row r="1046" spans="1:81" x14ac:dyDescent="0.2">
      <c r="A1046" s="24" t="s">
        <v>1209</v>
      </c>
      <c r="B1046" s="24">
        <v>-134.143</v>
      </c>
      <c r="C1046" s="24">
        <v>71.346000000000004</v>
      </c>
      <c r="D1046" s="24" t="s">
        <v>165</v>
      </c>
      <c r="E1046" s="24">
        <f t="shared" si="16"/>
        <v>99.999999999999986</v>
      </c>
      <c r="M1046" s="24">
        <v>0.32894736842105299</v>
      </c>
      <c r="AA1046" s="24">
        <v>37.5</v>
      </c>
      <c r="AK1046" s="24">
        <v>5.5921052631579</v>
      </c>
      <c r="AV1046" s="24">
        <v>22.039473684210499</v>
      </c>
      <c r="AX1046" s="24">
        <v>15.789473684210501</v>
      </c>
      <c r="AY1046" s="24">
        <v>3.9473684210526301</v>
      </c>
      <c r="BB1046" s="24">
        <v>13.486842105263198</v>
      </c>
      <c r="BQ1046" s="24">
        <v>1.3157894736842102</v>
      </c>
    </row>
    <row r="1047" spans="1:81" x14ac:dyDescent="0.2">
      <c r="A1047" s="24" t="s">
        <v>1210</v>
      </c>
      <c r="B1047" s="24">
        <v>-135.917</v>
      </c>
      <c r="C1047" s="24">
        <v>70.635999999999996</v>
      </c>
      <c r="D1047" s="24" t="s">
        <v>165</v>
      </c>
      <c r="E1047" s="24">
        <f t="shared" si="16"/>
        <v>100</v>
      </c>
      <c r="M1047" s="24">
        <v>0.32679738562091498</v>
      </c>
      <c r="AA1047" s="24">
        <v>50.653594771241799</v>
      </c>
      <c r="AK1047" s="24">
        <v>2.6143790849673199</v>
      </c>
      <c r="AV1047" s="24">
        <v>19.281045751634</v>
      </c>
      <c r="AX1047" s="24">
        <v>9.8039215686274499</v>
      </c>
      <c r="AY1047" s="24">
        <v>5.5555555555555598</v>
      </c>
      <c r="BB1047" s="24">
        <v>10.457516339869299</v>
      </c>
      <c r="BN1047" s="24">
        <v>0.32679738562091498</v>
      </c>
      <c r="BP1047" s="24">
        <v>0.32679738562091498</v>
      </c>
      <c r="BQ1047" s="24">
        <v>0.65359477124182996</v>
      </c>
    </row>
    <row r="1048" spans="1:81" x14ac:dyDescent="0.2">
      <c r="A1048" s="24" t="s">
        <v>1211</v>
      </c>
      <c r="B1048" s="24">
        <v>-135.41999999999999</v>
      </c>
      <c r="C1048" s="24">
        <v>70.393000000000001</v>
      </c>
      <c r="D1048" s="24" t="s">
        <v>165</v>
      </c>
      <c r="E1048" s="24">
        <f t="shared" si="16"/>
        <v>99.999999999999943</v>
      </c>
      <c r="M1048" s="24">
        <v>0.67567567567567599</v>
      </c>
      <c r="AA1048" s="24">
        <v>40.540540540540505</v>
      </c>
      <c r="AK1048" s="24">
        <v>4.0540540540540499</v>
      </c>
      <c r="AV1048" s="24">
        <v>27.027027027026996</v>
      </c>
      <c r="AX1048" s="24">
        <v>8.1081081081081088</v>
      </c>
      <c r="AY1048" s="24">
        <v>2.7027027027027</v>
      </c>
      <c r="BB1048" s="24">
        <v>14.189189189189198</v>
      </c>
      <c r="BN1048" s="24">
        <v>1.35135135135135</v>
      </c>
      <c r="BQ1048" s="24">
        <v>1.35135135135135</v>
      </c>
    </row>
    <row r="1049" spans="1:81" x14ac:dyDescent="0.2">
      <c r="A1049" s="24" t="s">
        <v>1212</v>
      </c>
      <c r="B1049" s="24">
        <v>-135.34100000000001</v>
      </c>
      <c r="C1049" s="24">
        <v>70.094999999999999</v>
      </c>
      <c r="D1049" s="24" t="s">
        <v>165</v>
      </c>
      <c r="E1049" s="24">
        <f t="shared" si="16"/>
        <v>99.999999999999915</v>
      </c>
      <c r="AA1049" s="24">
        <v>39.867109634551504</v>
      </c>
      <c r="AK1049" s="24">
        <v>2.6578073089701002</v>
      </c>
      <c r="AT1049" s="24">
        <v>1.6611295681063101</v>
      </c>
      <c r="AV1049" s="24">
        <v>18.272425249169398</v>
      </c>
      <c r="AX1049" s="24">
        <v>21.262458471760802</v>
      </c>
      <c r="AY1049" s="24">
        <v>1.6611295681063101</v>
      </c>
      <c r="BB1049" s="24">
        <v>14.617940199335498</v>
      </c>
    </row>
    <row r="1050" spans="1:81" x14ac:dyDescent="0.2">
      <c r="A1050" s="24" t="s">
        <v>1213</v>
      </c>
      <c r="B1050" s="24">
        <v>-137.6</v>
      </c>
      <c r="C1050" s="24">
        <v>70.548000000000002</v>
      </c>
      <c r="D1050" s="24" t="s">
        <v>165</v>
      </c>
      <c r="E1050" s="24">
        <f t="shared" si="16"/>
        <v>99.999999999999986</v>
      </c>
      <c r="AA1050" s="24">
        <v>46.843853820598</v>
      </c>
      <c r="AK1050" s="24">
        <v>2.6578073089701002</v>
      </c>
      <c r="AT1050" s="24">
        <v>0.33222591362126203</v>
      </c>
      <c r="AV1050" s="24">
        <v>21.594684385382102</v>
      </c>
      <c r="AX1050" s="24">
        <v>15.614617940199301</v>
      </c>
      <c r="AY1050" s="24">
        <v>6.6445182724252501</v>
      </c>
      <c r="BB1050" s="24">
        <v>5.6478405315614602</v>
      </c>
      <c r="BP1050" s="24">
        <v>0.33222591362126203</v>
      </c>
      <c r="BQ1050" s="24">
        <v>0.33222591362126203</v>
      </c>
    </row>
    <row r="1051" spans="1:81" x14ac:dyDescent="0.2">
      <c r="A1051" s="24" t="s">
        <v>1214</v>
      </c>
      <c r="B1051" s="24">
        <v>-138.59700000000001</v>
      </c>
      <c r="C1051" s="24">
        <v>70.019000000000005</v>
      </c>
      <c r="D1051" s="24" t="s">
        <v>165</v>
      </c>
      <c r="E1051" s="24">
        <f t="shared" si="16"/>
        <v>99.999999999999972</v>
      </c>
      <c r="X1051" s="24">
        <v>0.33003300330032997</v>
      </c>
      <c r="AA1051" s="24">
        <v>47.194719471947202</v>
      </c>
      <c r="AK1051" s="24">
        <v>1.3201320132013199</v>
      </c>
      <c r="AT1051" s="24">
        <v>0.66006600660065995</v>
      </c>
      <c r="AV1051" s="24">
        <v>34.323432343234302</v>
      </c>
      <c r="AX1051" s="24">
        <v>9.57095709570957</v>
      </c>
      <c r="AY1051" s="24">
        <v>1.6501650165016499</v>
      </c>
      <c r="BB1051" s="24">
        <v>4.9504950495049496</v>
      </c>
    </row>
    <row r="1052" spans="1:81" x14ac:dyDescent="0.2">
      <c r="A1052" s="24" t="s">
        <v>1215</v>
      </c>
      <c r="B1052" s="24">
        <v>-138.27199999999999</v>
      </c>
      <c r="C1052" s="24">
        <v>69.753</v>
      </c>
      <c r="D1052" s="24" t="s">
        <v>165</v>
      </c>
      <c r="E1052" s="24">
        <f t="shared" si="16"/>
        <v>99.999999999999943</v>
      </c>
      <c r="AA1052" s="24">
        <v>49.0131578947368</v>
      </c>
      <c r="AK1052" s="24">
        <v>3.9473684210526301</v>
      </c>
      <c r="AV1052" s="24">
        <v>23.355263157894701</v>
      </c>
      <c r="AX1052" s="24">
        <v>8.5526315789473699</v>
      </c>
      <c r="AY1052" s="24">
        <v>3.9473684210526301</v>
      </c>
      <c r="BB1052" s="24">
        <v>10.526315789473701</v>
      </c>
      <c r="BH1052" s="24">
        <v>0.32894736842105299</v>
      </c>
      <c r="BQ1052" s="24">
        <v>0.32894736842105299</v>
      </c>
    </row>
    <row r="1053" spans="1:81" x14ac:dyDescent="0.2">
      <c r="A1053" s="24" t="s">
        <v>1216</v>
      </c>
      <c r="B1053" s="24">
        <v>-137.941</v>
      </c>
      <c r="C1053" s="24">
        <v>69.488</v>
      </c>
      <c r="D1053" s="24" t="s">
        <v>165</v>
      </c>
      <c r="E1053" s="24">
        <f t="shared" si="16"/>
        <v>99.999999999999972</v>
      </c>
      <c r="AA1053" s="24">
        <v>45.065789473684205</v>
      </c>
      <c r="AK1053" s="24">
        <v>1.6447368421052602</v>
      </c>
      <c r="AT1053" s="24">
        <v>1.9736842105263199</v>
      </c>
      <c r="AV1053" s="24">
        <v>21.3815789473684</v>
      </c>
      <c r="AX1053" s="24">
        <v>18.092105263157897</v>
      </c>
      <c r="AY1053" s="24">
        <v>1.6447368421052602</v>
      </c>
      <c r="BB1053" s="24">
        <v>9.210526315789469</v>
      </c>
      <c r="BP1053" s="24">
        <v>0.32894736842105299</v>
      </c>
      <c r="BQ1053" s="24">
        <v>0.65789473684210509</v>
      </c>
    </row>
    <row r="1054" spans="1:81" x14ac:dyDescent="0.2">
      <c r="A1054" s="24" t="s">
        <v>1217</v>
      </c>
      <c r="B1054" s="24">
        <v>-116.995</v>
      </c>
      <c r="C1054" s="24">
        <v>29.216999999999999</v>
      </c>
      <c r="D1054" s="24" t="s">
        <v>165</v>
      </c>
      <c r="E1054" s="24">
        <f t="shared" si="16"/>
        <v>99.999999999999915</v>
      </c>
      <c r="I1054" s="24">
        <v>0.90909090909090895</v>
      </c>
      <c r="K1054" s="24">
        <v>26.818181818181802</v>
      </c>
      <c r="M1054" s="24">
        <v>0.45454545454545398</v>
      </c>
      <c r="N1054" s="24">
        <v>5</v>
      </c>
      <c r="O1054" s="24">
        <v>4.0909090909090899</v>
      </c>
      <c r="P1054" s="24">
        <v>0.90909090909090895</v>
      </c>
      <c r="Q1054" s="24">
        <v>8.1818181818181799</v>
      </c>
      <c r="V1054" s="24">
        <v>0.45454545454545398</v>
      </c>
      <c r="AA1054" s="24">
        <v>10.909090909090899</v>
      </c>
      <c r="AG1054" s="24">
        <v>4.5454545454545503</v>
      </c>
      <c r="AJ1054" s="24">
        <v>3.6363636363636402</v>
      </c>
      <c r="AL1054" s="24">
        <v>2.7272727272727297</v>
      </c>
      <c r="AQ1054" s="24">
        <v>13.636363636363601</v>
      </c>
      <c r="AT1054" s="24">
        <v>12.7272727272727</v>
      </c>
      <c r="AV1054" s="24">
        <v>4.5454545454545503</v>
      </c>
      <c r="BB1054" s="24">
        <v>0.45454545454545398</v>
      </c>
    </row>
    <row r="1055" spans="1:81" x14ac:dyDescent="0.2">
      <c r="A1055" s="24" t="s">
        <v>1218</v>
      </c>
      <c r="B1055" s="24">
        <v>-118.592</v>
      </c>
      <c r="C1055" s="24">
        <v>32.884999999999998</v>
      </c>
      <c r="D1055" s="24" t="s">
        <v>165</v>
      </c>
      <c r="E1055" s="24">
        <f t="shared" si="16"/>
        <v>100.00000000000003</v>
      </c>
      <c r="V1055" s="24">
        <v>21.3541666666667</v>
      </c>
      <c r="X1055" s="24">
        <v>3.125</v>
      </c>
      <c r="AA1055" s="24">
        <v>3.6458333333333299</v>
      </c>
      <c r="AJ1055" s="24">
        <v>2.0833333333333299</v>
      </c>
      <c r="AL1055" s="24">
        <v>20.3125</v>
      </c>
      <c r="AQ1055" s="24">
        <v>5.2083333333333304</v>
      </c>
      <c r="AT1055" s="24">
        <v>11.4583333333333</v>
      </c>
      <c r="AV1055" s="24">
        <v>1.0416666666666701</v>
      </c>
      <c r="AW1055" s="24">
        <v>1.0416666666666701</v>
      </c>
      <c r="BB1055" s="24">
        <v>15.1041666666667</v>
      </c>
      <c r="BH1055" s="24">
        <v>0.52083333333333304</v>
      </c>
      <c r="BK1055" s="24">
        <v>0.52083333333333304</v>
      </c>
      <c r="BN1055" s="24">
        <v>1.5625</v>
      </c>
      <c r="BR1055" s="24">
        <v>0.52083333333333304</v>
      </c>
      <c r="BU1055" s="24">
        <v>1.5625</v>
      </c>
      <c r="BV1055" s="24">
        <v>3.125</v>
      </c>
      <c r="BW1055" s="24">
        <v>1.0416666666666701</v>
      </c>
      <c r="BZ1055" s="24">
        <v>4.1666666666666696</v>
      </c>
      <c r="CC1055" s="24">
        <v>2.6041666666666701</v>
      </c>
    </row>
    <row r="1056" spans="1:81" x14ac:dyDescent="0.2">
      <c r="A1056" s="24" t="s">
        <v>1219</v>
      </c>
      <c r="B1056" s="24">
        <v>-118.37</v>
      </c>
      <c r="C1056" s="24">
        <v>32.755000000000003</v>
      </c>
      <c r="D1056" s="24" t="s">
        <v>165</v>
      </c>
      <c r="E1056" s="24">
        <f t="shared" si="16"/>
        <v>100</v>
      </c>
      <c r="V1056" s="24">
        <v>32.8125</v>
      </c>
      <c r="AA1056" s="24">
        <v>1.5625</v>
      </c>
      <c r="AL1056" s="24">
        <v>9.375</v>
      </c>
      <c r="AQ1056" s="24">
        <v>3.125</v>
      </c>
      <c r="AT1056" s="24">
        <v>3.125</v>
      </c>
      <c r="AU1056" s="24">
        <v>1.5625</v>
      </c>
      <c r="AW1056" s="24">
        <v>1.5625</v>
      </c>
      <c r="BB1056" s="24">
        <v>25</v>
      </c>
      <c r="BH1056" s="24">
        <v>4.6875</v>
      </c>
      <c r="BN1056" s="24">
        <v>1.5625</v>
      </c>
      <c r="BU1056" s="24">
        <v>3.125</v>
      </c>
      <c r="BV1056" s="24">
        <v>1.5625</v>
      </c>
      <c r="BW1056" s="24">
        <v>6.25</v>
      </c>
      <c r="BZ1056" s="24">
        <v>3.125</v>
      </c>
      <c r="CC1056" s="24">
        <v>1.5625</v>
      </c>
    </row>
    <row r="1057" spans="1:81" x14ac:dyDescent="0.2">
      <c r="A1057" s="24" t="s">
        <v>1220</v>
      </c>
      <c r="B1057" s="24">
        <v>-126.24299999999999</v>
      </c>
      <c r="C1057" s="24">
        <v>38.76</v>
      </c>
      <c r="D1057" s="24" t="s">
        <v>165</v>
      </c>
      <c r="E1057" s="24">
        <f t="shared" si="16"/>
        <v>100</v>
      </c>
      <c r="K1057" s="24">
        <v>7.6363636363636402</v>
      </c>
      <c r="N1057" s="24">
        <v>1.4545454545454501</v>
      </c>
      <c r="O1057" s="24">
        <v>4.7272727272727302</v>
      </c>
      <c r="P1057" s="24">
        <v>0.72727272727272696</v>
      </c>
      <c r="Q1057" s="24">
        <v>2.9090909090909101</v>
      </c>
      <c r="S1057" s="24">
        <v>0.36363636363636398</v>
      </c>
      <c r="X1057" s="24">
        <v>2.9090909090909101</v>
      </c>
      <c r="AA1057" s="24">
        <v>14.909090909090901</v>
      </c>
      <c r="AG1057" s="24">
        <v>8.3636363636363598</v>
      </c>
      <c r="AK1057" s="24">
        <v>0.36363636363636398</v>
      </c>
      <c r="AL1057" s="24">
        <v>1.0909090909090899</v>
      </c>
      <c r="AQ1057" s="24">
        <v>0.72727272727272696</v>
      </c>
      <c r="AT1057" s="24">
        <v>3.2727272727272698</v>
      </c>
      <c r="AV1057" s="24">
        <v>8.7272727272727302</v>
      </c>
      <c r="BB1057" s="24">
        <v>33.818181818181799</v>
      </c>
      <c r="BC1057" s="24">
        <v>1.8181818181818201</v>
      </c>
      <c r="BF1057" s="24">
        <v>0.72727272727272696</v>
      </c>
      <c r="BH1057" s="24">
        <v>1.0909090909090899</v>
      </c>
      <c r="BN1057" s="24">
        <v>2.1818181818181799</v>
      </c>
      <c r="BR1057" s="24">
        <v>1.0909090909090899</v>
      </c>
      <c r="BW1057" s="24">
        <v>0.36363636363636398</v>
      </c>
      <c r="BZ1057" s="24">
        <v>0.72727272727272696</v>
      </c>
    </row>
    <row r="1058" spans="1:81" x14ac:dyDescent="0.2">
      <c r="A1058" s="24" t="s">
        <v>1221</v>
      </c>
      <c r="B1058" s="24">
        <v>-118.7</v>
      </c>
      <c r="C1058" s="24">
        <v>28.582999999999998</v>
      </c>
      <c r="D1058" s="24" t="s">
        <v>165</v>
      </c>
      <c r="E1058" s="24">
        <f t="shared" si="16"/>
        <v>99.999999999999972</v>
      </c>
      <c r="H1058" s="24">
        <v>0.317460317460317</v>
      </c>
      <c r="I1058" s="24">
        <v>0.317460317460317</v>
      </c>
      <c r="K1058" s="24">
        <v>21.904761904761902</v>
      </c>
      <c r="M1058" s="24">
        <v>0.634920634920635</v>
      </c>
      <c r="N1058" s="24">
        <v>6.3492063492063497</v>
      </c>
      <c r="O1058" s="24">
        <v>3.17460317460317</v>
      </c>
      <c r="P1058" s="24">
        <v>0.952380952380952</v>
      </c>
      <c r="Q1058" s="24">
        <v>8.5714285714285694</v>
      </c>
      <c r="S1058" s="24">
        <v>0.317460317460317</v>
      </c>
      <c r="V1058" s="24">
        <v>4.4444444444444402</v>
      </c>
      <c r="X1058" s="24">
        <v>1.9047619047619002</v>
      </c>
      <c r="AA1058" s="24">
        <v>10.476190476190499</v>
      </c>
      <c r="AG1058" s="24">
        <v>2.2222222222222201</v>
      </c>
      <c r="AJ1058" s="24">
        <v>3.4920634920634903</v>
      </c>
      <c r="AL1058" s="24">
        <v>0.952380952380952</v>
      </c>
      <c r="AQ1058" s="24">
        <v>6.6666666666666696</v>
      </c>
      <c r="AT1058" s="24">
        <v>16.507936507936499</v>
      </c>
      <c r="AV1058" s="24">
        <v>6.9841269841269806</v>
      </c>
      <c r="BB1058" s="24">
        <v>1.9047619047619002</v>
      </c>
      <c r="BC1058" s="24">
        <v>0.317460317460317</v>
      </c>
      <c r="BR1058" s="24">
        <v>0.952380952380952</v>
      </c>
      <c r="BW1058" s="24">
        <v>0.317460317460317</v>
      </c>
      <c r="CC1058" s="24">
        <v>0.317460317460317</v>
      </c>
    </row>
    <row r="1059" spans="1:81" x14ac:dyDescent="0.2">
      <c r="A1059" s="24" t="s">
        <v>1222</v>
      </c>
      <c r="B1059" s="24">
        <v>-124.267</v>
      </c>
      <c r="C1059" s="24">
        <v>35.299999999999997</v>
      </c>
      <c r="D1059" s="24" t="s">
        <v>165</v>
      </c>
      <c r="E1059" s="24">
        <f t="shared" si="16"/>
        <v>100.00000000000006</v>
      </c>
      <c r="K1059" s="24">
        <v>2.4539877300613502</v>
      </c>
      <c r="O1059" s="24">
        <v>0.61349693251533699</v>
      </c>
      <c r="Q1059" s="24">
        <v>0.92024539877300593</v>
      </c>
      <c r="X1059" s="24">
        <v>0.30674846625766899</v>
      </c>
      <c r="AA1059" s="24">
        <v>3.0674846625766898</v>
      </c>
      <c r="AG1059" s="24">
        <v>3.3742331288343599</v>
      </c>
      <c r="AL1059" s="24">
        <v>0.30674846625766899</v>
      </c>
      <c r="AQ1059" s="24">
        <v>1.8404907975460101</v>
      </c>
      <c r="AT1059" s="24">
        <v>1.8404907975460101</v>
      </c>
      <c r="AV1059" s="24">
        <v>1.8404907975460101</v>
      </c>
      <c r="AY1059" s="24">
        <v>0.61349693251533699</v>
      </c>
      <c r="BB1059" s="24">
        <v>52.453987730061399</v>
      </c>
      <c r="BC1059" s="24">
        <v>2.4539877300613502</v>
      </c>
      <c r="BF1059" s="24">
        <v>0.61349693251533699</v>
      </c>
      <c r="BH1059" s="24">
        <v>1.8404907975460101</v>
      </c>
      <c r="BN1059" s="24">
        <v>4.9079754601227004</v>
      </c>
      <c r="BO1059" s="24">
        <v>2.4539877300613502</v>
      </c>
      <c r="BR1059" s="24">
        <v>4.6012269938650299</v>
      </c>
      <c r="BV1059" s="24">
        <v>5.21472392638037</v>
      </c>
      <c r="BW1059" s="24">
        <v>1.53374233128834</v>
      </c>
      <c r="BZ1059" s="24">
        <v>5.8282208588957101</v>
      </c>
      <c r="CC1059" s="24">
        <v>0.92024539877300593</v>
      </c>
    </row>
    <row r="1060" spans="1:81" x14ac:dyDescent="0.2">
      <c r="A1060" s="24" t="s">
        <v>1223</v>
      </c>
      <c r="B1060" s="24">
        <v>-123.35</v>
      </c>
      <c r="C1060" s="24">
        <v>35.85</v>
      </c>
      <c r="D1060" s="24" t="s">
        <v>165</v>
      </c>
      <c r="E1060" s="24">
        <f t="shared" si="16"/>
        <v>100.00000000000007</v>
      </c>
      <c r="K1060" s="24">
        <v>1.1673151750972799</v>
      </c>
      <c r="O1060" s="24">
        <v>0.38910505836575904</v>
      </c>
      <c r="P1060" s="24">
        <v>0.38910505836575904</v>
      </c>
      <c r="Q1060" s="24">
        <v>0.38910505836575904</v>
      </c>
      <c r="X1060" s="24">
        <v>0.38910505836575904</v>
      </c>
      <c r="AG1060" s="24">
        <v>0.38910505836575904</v>
      </c>
      <c r="AL1060" s="24">
        <v>0.38910505836575904</v>
      </c>
      <c r="AQ1060" s="24">
        <v>0.77821011673151697</v>
      </c>
      <c r="AT1060" s="24">
        <v>3.5019455252918297</v>
      </c>
      <c r="AV1060" s="24">
        <v>1.1673151750972799</v>
      </c>
      <c r="BB1060" s="24">
        <v>47.470817120622598</v>
      </c>
      <c r="BC1060" s="24">
        <v>2.33463035019455</v>
      </c>
      <c r="BF1060" s="24">
        <v>1.5564202334630299</v>
      </c>
      <c r="BH1060" s="24">
        <v>1.1673151750972799</v>
      </c>
      <c r="BN1060" s="24">
        <v>16.342412451361902</v>
      </c>
      <c r="BO1060" s="24">
        <v>0.38910505836575904</v>
      </c>
      <c r="BR1060" s="24">
        <v>5.0583657587548601</v>
      </c>
      <c r="BU1060" s="24">
        <v>0.77821011673151697</v>
      </c>
      <c r="BV1060" s="24">
        <v>6.2256809338521402</v>
      </c>
      <c r="BW1060" s="24">
        <v>3.5019455252918297</v>
      </c>
      <c r="BZ1060" s="24">
        <v>6.2256809338521402</v>
      </c>
    </row>
    <row r="1061" spans="1:81" x14ac:dyDescent="0.2">
      <c r="A1061" s="24" t="s">
        <v>1224</v>
      </c>
      <c r="B1061" s="24">
        <v>-127.55</v>
      </c>
      <c r="C1061" s="24">
        <v>38.052999999999997</v>
      </c>
      <c r="D1061" s="24" t="s">
        <v>165</v>
      </c>
      <c r="E1061" s="24">
        <f t="shared" si="16"/>
        <v>99.999999999999943</v>
      </c>
      <c r="H1061" s="24">
        <v>0.45454545454545398</v>
      </c>
      <c r="K1061" s="24">
        <v>33.636363636363598</v>
      </c>
      <c r="M1061" s="24">
        <v>0.45454545454545398</v>
      </c>
      <c r="N1061" s="24">
        <v>2.7272727272727297</v>
      </c>
      <c r="O1061" s="24">
        <v>12.2727272727273</v>
      </c>
      <c r="P1061" s="24">
        <v>0.45454545454545398</v>
      </c>
      <c r="Q1061" s="24">
        <v>4.5454545454545503</v>
      </c>
      <c r="S1061" s="24">
        <v>0.45454545454545398</v>
      </c>
      <c r="X1061" s="24">
        <v>0.90909090909090895</v>
      </c>
      <c r="AA1061" s="24">
        <v>17.727272727272698</v>
      </c>
      <c r="AG1061" s="24">
        <v>12.7272727272727</v>
      </c>
      <c r="AL1061" s="24">
        <v>0.90909090909090895</v>
      </c>
      <c r="AQ1061" s="24">
        <v>0.90909090909090895</v>
      </c>
      <c r="AT1061" s="24">
        <v>2.7272727272727297</v>
      </c>
      <c r="AV1061" s="24">
        <v>3.1818181818181799</v>
      </c>
      <c r="BB1061" s="24">
        <v>5.9090909090909101</v>
      </c>
    </row>
    <row r="1062" spans="1:81" x14ac:dyDescent="0.2">
      <c r="A1062" s="24" t="s">
        <v>1225</v>
      </c>
      <c r="B1062" s="24">
        <v>-128.67500000000001</v>
      </c>
      <c r="C1062" s="24">
        <v>37.22</v>
      </c>
      <c r="D1062" s="24" t="s">
        <v>165</v>
      </c>
      <c r="E1062" s="24">
        <f t="shared" si="16"/>
        <v>100</v>
      </c>
      <c r="K1062" s="24">
        <v>27.544910179640699</v>
      </c>
      <c r="N1062" s="24">
        <v>4.7904191616766498</v>
      </c>
      <c r="O1062" s="24">
        <v>19.161676646706599</v>
      </c>
      <c r="Q1062" s="24">
        <v>7.1856287425149699</v>
      </c>
      <c r="S1062" s="24">
        <v>2.39520958083832</v>
      </c>
      <c r="X1062" s="24">
        <v>1.79640718562874</v>
      </c>
      <c r="AA1062" s="24">
        <v>18.562874251497</v>
      </c>
      <c r="AG1062" s="24">
        <v>10.179640718562899</v>
      </c>
      <c r="AL1062" s="24">
        <v>1.19760479041916</v>
      </c>
      <c r="AQ1062" s="24">
        <v>2.39520958083832</v>
      </c>
      <c r="AT1062" s="24">
        <v>1.79640718562874</v>
      </c>
      <c r="AV1062" s="24">
        <v>1.19760479041916</v>
      </c>
      <c r="BB1062" s="24">
        <v>1.79640718562874</v>
      </c>
    </row>
    <row r="1063" spans="1:81" x14ac:dyDescent="0.2">
      <c r="A1063" s="24" t="s">
        <v>1226</v>
      </c>
      <c r="B1063" s="24">
        <v>-117.01300000000001</v>
      </c>
      <c r="C1063" s="24">
        <v>30.193000000000001</v>
      </c>
      <c r="D1063" s="24" t="s">
        <v>165</v>
      </c>
      <c r="E1063" s="24">
        <f t="shared" si="16"/>
        <v>100.00000000000007</v>
      </c>
      <c r="I1063" s="24">
        <v>0.56818181818181801</v>
      </c>
      <c r="K1063" s="24">
        <v>8.2386363636363598</v>
      </c>
      <c r="M1063" s="24">
        <v>0.28409090909090901</v>
      </c>
      <c r="N1063" s="24">
        <v>4.5454545454545503</v>
      </c>
      <c r="O1063" s="24">
        <v>2.2727272727272703</v>
      </c>
      <c r="P1063" s="24">
        <v>0.28409090909090901</v>
      </c>
      <c r="Q1063" s="24">
        <v>5.6818181818181799</v>
      </c>
      <c r="V1063" s="24">
        <v>1.9886363636363602</v>
      </c>
      <c r="X1063" s="24">
        <v>0.56818181818181801</v>
      </c>
      <c r="AA1063" s="24">
        <v>11.363636363636399</v>
      </c>
      <c r="AG1063" s="24">
        <v>4.2613636363636402</v>
      </c>
      <c r="AJ1063" s="24">
        <v>2.2727272727272703</v>
      </c>
      <c r="AL1063" s="24">
        <v>0.85227272727272696</v>
      </c>
      <c r="AQ1063" s="24">
        <v>9.6590909090909101</v>
      </c>
      <c r="AT1063" s="24">
        <v>4.5454545454545503</v>
      </c>
      <c r="AV1063" s="24">
        <v>0.85227272727272696</v>
      </c>
      <c r="BB1063" s="24">
        <v>26.988636363636402</v>
      </c>
      <c r="BC1063" s="24">
        <v>1.13636363636364</v>
      </c>
      <c r="BH1063" s="24">
        <v>0.56818181818181801</v>
      </c>
      <c r="BK1063" s="24">
        <v>0.28409090909090901</v>
      </c>
      <c r="BN1063" s="24">
        <v>3.6931818181818201</v>
      </c>
      <c r="BO1063" s="24">
        <v>1.13636363636364</v>
      </c>
      <c r="BR1063" s="24">
        <v>0.85227272727272696</v>
      </c>
      <c r="BU1063" s="24">
        <v>0.28409090909090901</v>
      </c>
      <c r="BV1063" s="24">
        <v>2.2727272727272703</v>
      </c>
      <c r="BW1063" s="24">
        <v>0.28409090909090901</v>
      </c>
      <c r="BZ1063" s="24">
        <v>2.5568181818181799</v>
      </c>
      <c r="CC1063" s="24">
        <v>1.7045454545454501</v>
      </c>
    </row>
    <row r="1064" spans="1:81" x14ac:dyDescent="0.2">
      <c r="A1064" s="24" t="s">
        <v>1227</v>
      </c>
      <c r="B1064" s="24">
        <v>-117.233</v>
      </c>
      <c r="C1064" s="24">
        <v>28.082999999999998</v>
      </c>
      <c r="D1064" s="24" t="s">
        <v>165</v>
      </c>
      <c r="E1064" s="24">
        <f t="shared" si="16"/>
        <v>99.999999999999929</v>
      </c>
      <c r="K1064" s="24">
        <v>30.708661417322798</v>
      </c>
      <c r="N1064" s="24">
        <v>7.8740157480315007</v>
      </c>
      <c r="O1064" s="24">
        <v>6.2992125984251999</v>
      </c>
      <c r="Q1064" s="24">
        <v>10.2362204724409</v>
      </c>
      <c r="S1064" s="24">
        <v>0.78740157480314998</v>
      </c>
      <c r="V1064" s="24">
        <v>3.9370078740157504</v>
      </c>
      <c r="X1064" s="24">
        <v>1.5748031496063</v>
      </c>
      <c r="AA1064" s="24">
        <v>5.5118110236220499</v>
      </c>
      <c r="AG1064" s="24">
        <v>6.2992125984251999</v>
      </c>
      <c r="AJ1064" s="24">
        <v>3.1496062992125999</v>
      </c>
      <c r="AL1064" s="24">
        <v>1.5748031496063</v>
      </c>
      <c r="AQ1064" s="24">
        <v>6.2992125984251999</v>
      </c>
      <c r="AT1064" s="24">
        <v>12.5984251968504</v>
      </c>
      <c r="AV1064" s="24">
        <v>0.78740157480314998</v>
      </c>
      <c r="BB1064" s="24">
        <v>2.36220472440945</v>
      </c>
    </row>
    <row r="1065" spans="1:81" x14ac:dyDescent="0.2">
      <c r="A1065" s="24" t="s">
        <v>1228</v>
      </c>
      <c r="B1065" s="24">
        <v>-110.72</v>
      </c>
      <c r="C1065" s="24">
        <v>24.54</v>
      </c>
      <c r="D1065" s="24" t="s">
        <v>165</v>
      </c>
      <c r="E1065" s="24">
        <f t="shared" si="16"/>
        <v>99.999999999999957</v>
      </c>
      <c r="I1065" s="24">
        <v>0.80971659919028305</v>
      </c>
      <c r="AA1065" s="24">
        <v>3.23886639676113</v>
      </c>
      <c r="AH1065" s="24">
        <v>0.40485829959514197</v>
      </c>
      <c r="AJ1065" s="24">
        <v>17.408906882591101</v>
      </c>
      <c r="AK1065" s="24">
        <v>0.40485829959514197</v>
      </c>
      <c r="AQ1065" s="24">
        <v>4.0485829959514197</v>
      </c>
      <c r="AT1065" s="24">
        <v>1.2145748987854301</v>
      </c>
      <c r="AV1065" s="24">
        <v>2.42914979757085</v>
      </c>
      <c r="AX1065" s="24">
        <v>3.6437246963562799</v>
      </c>
      <c r="BB1065" s="24">
        <v>32.388663967611301</v>
      </c>
      <c r="BD1065" s="24">
        <v>0.80971659919028305</v>
      </c>
      <c r="BF1065" s="24">
        <v>1.2145748987854301</v>
      </c>
      <c r="BH1065" s="24">
        <v>3.23886639676113</v>
      </c>
      <c r="BL1065" s="24">
        <v>0.80971659919028305</v>
      </c>
      <c r="BM1065" s="24">
        <v>0.40485829959514197</v>
      </c>
      <c r="BO1065" s="24">
        <v>0.40485829959514197</v>
      </c>
      <c r="BR1065" s="24">
        <v>15.789473684210501</v>
      </c>
      <c r="BU1065" s="24">
        <v>8.0971659919028305</v>
      </c>
      <c r="BV1065" s="24">
        <v>2.0242914979757098</v>
      </c>
      <c r="BZ1065" s="24">
        <v>1.2145748987854301</v>
      </c>
    </row>
    <row r="1066" spans="1:81" x14ac:dyDescent="0.2">
      <c r="A1066" s="24" t="s">
        <v>1229</v>
      </c>
      <c r="B1066" s="24">
        <v>-110.61</v>
      </c>
      <c r="C1066" s="24">
        <v>24.54</v>
      </c>
      <c r="D1066" s="24" t="s">
        <v>165</v>
      </c>
      <c r="E1066" s="24">
        <f t="shared" si="16"/>
        <v>100.00000000000007</v>
      </c>
      <c r="I1066" s="24">
        <v>10.2564102564103</v>
      </c>
      <c r="AA1066" s="24">
        <v>2.2435897435897401</v>
      </c>
      <c r="AJ1066" s="24">
        <v>0.96153846153846101</v>
      </c>
      <c r="AQ1066" s="24">
        <v>0.32051282051282104</v>
      </c>
      <c r="AT1066" s="24">
        <v>7.6923076923076907</v>
      </c>
      <c r="AX1066" s="24">
        <v>1.6025641025641</v>
      </c>
      <c r="BB1066" s="24">
        <v>22.115384615384599</v>
      </c>
      <c r="BF1066" s="24">
        <v>0.32051282051282104</v>
      </c>
      <c r="BH1066" s="24">
        <v>5.4487179487179507</v>
      </c>
      <c r="BR1066" s="24">
        <v>5.7692307692307701</v>
      </c>
      <c r="BU1066" s="24">
        <v>19.871794871794901</v>
      </c>
      <c r="BV1066" s="24">
        <v>10.2564102564103</v>
      </c>
      <c r="BZ1066" s="24">
        <v>11.217948717948699</v>
      </c>
      <c r="CC1066" s="24">
        <v>1.9230769230769202</v>
      </c>
    </row>
    <row r="1067" spans="1:81" x14ac:dyDescent="0.2">
      <c r="A1067" s="24" t="s">
        <v>1230</v>
      </c>
      <c r="B1067" s="24">
        <v>-110.49</v>
      </c>
      <c r="C1067" s="24">
        <v>24.56</v>
      </c>
      <c r="D1067" s="24" t="s">
        <v>165</v>
      </c>
      <c r="E1067" s="24">
        <f t="shared" si="16"/>
        <v>99.999999999999901</v>
      </c>
      <c r="I1067" s="24">
        <v>8.0745341614906803</v>
      </c>
      <c r="AA1067" s="24">
        <v>1.24223602484472</v>
      </c>
      <c r="AF1067" s="24">
        <v>0.31055900621117999</v>
      </c>
      <c r="AJ1067" s="24">
        <v>6.2111801242236</v>
      </c>
      <c r="AQ1067" s="24">
        <v>0.31055900621117999</v>
      </c>
      <c r="AT1067" s="24">
        <v>9.6273291925465792</v>
      </c>
      <c r="AV1067" s="24">
        <v>0.31055900621117999</v>
      </c>
      <c r="AX1067" s="24">
        <v>0.93167701863354002</v>
      </c>
      <c r="BB1067" s="24">
        <v>14.906832298136601</v>
      </c>
      <c r="BF1067" s="24">
        <v>0.31055900621117999</v>
      </c>
      <c r="BH1067" s="24">
        <v>4.9689440993788798</v>
      </c>
      <c r="BN1067" s="24">
        <v>0.31055900621117999</v>
      </c>
      <c r="BO1067" s="24">
        <v>1.5527950310559</v>
      </c>
      <c r="BR1067" s="24">
        <v>8.6956521739130395</v>
      </c>
      <c r="BU1067" s="24">
        <v>11.180124223602501</v>
      </c>
      <c r="BV1067" s="24">
        <v>17.0807453416149</v>
      </c>
      <c r="BZ1067" s="24">
        <v>10.248447204968901</v>
      </c>
      <c r="CA1067" s="24">
        <v>0.31055900621117999</v>
      </c>
      <c r="CC1067" s="24">
        <v>3.41614906832298</v>
      </c>
    </row>
    <row r="1068" spans="1:81" x14ac:dyDescent="0.2">
      <c r="A1068" s="24" t="s">
        <v>1231</v>
      </c>
      <c r="B1068" s="24">
        <v>-110.38</v>
      </c>
      <c r="C1068" s="24">
        <v>24.64</v>
      </c>
      <c r="D1068" s="24" t="s">
        <v>165</v>
      </c>
      <c r="E1068" s="24">
        <f t="shared" si="16"/>
        <v>99.999999999999957</v>
      </c>
      <c r="I1068" s="24">
        <v>1.8726591760299598</v>
      </c>
      <c r="AA1068" s="24">
        <v>0.74906367041198496</v>
      </c>
      <c r="AJ1068" s="24">
        <v>8.9887640449438191</v>
      </c>
      <c r="AK1068" s="24">
        <v>0.37453183520599298</v>
      </c>
      <c r="AQ1068" s="24">
        <v>0.37453183520599298</v>
      </c>
      <c r="AT1068" s="24">
        <v>2.62172284644195</v>
      </c>
      <c r="AV1068" s="24">
        <v>2.2471910112359597</v>
      </c>
      <c r="AX1068" s="24">
        <v>3.7453183520599196</v>
      </c>
      <c r="BB1068" s="24">
        <v>33.3333333333333</v>
      </c>
      <c r="BD1068" s="24">
        <v>0.74906367041198496</v>
      </c>
      <c r="BF1068" s="24">
        <v>0.74906367041198496</v>
      </c>
      <c r="BH1068" s="24">
        <v>1.8726591760299598</v>
      </c>
      <c r="BO1068" s="24">
        <v>1.8726591760299598</v>
      </c>
      <c r="BR1068" s="24">
        <v>4.4943820224719095</v>
      </c>
      <c r="BU1068" s="24">
        <v>13.1086142322097</v>
      </c>
      <c r="BV1068" s="24">
        <v>21.722846441947603</v>
      </c>
      <c r="BZ1068" s="24">
        <v>1.1235955056179798</v>
      </c>
    </row>
    <row r="1069" spans="1:81" x14ac:dyDescent="0.2">
      <c r="A1069" s="24" t="s">
        <v>1232</v>
      </c>
      <c r="B1069" s="24">
        <v>-110.49</v>
      </c>
      <c r="C1069" s="24">
        <v>24.62</v>
      </c>
      <c r="D1069" s="24" t="s">
        <v>165</v>
      </c>
      <c r="E1069" s="24">
        <f t="shared" si="16"/>
        <v>99.999999999999957</v>
      </c>
      <c r="I1069" s="24">
        <v>6.8571428571428594</v>
      </c>
      <c r="V1069" s="24">
        <v>0.28571428571428598</v>
      </c>
      <c r="AA1069" s="24">
        <v>1.71428571428571</v>
      </c>
      <c r="AJ1069" s="24">
        <v>1.4285714285714302</v>
      </c>
      <c r="AT1069" s="24">
        <v>3.1428571428571397</v>
      </c>
      <c r="AX1069" s="24">
        <v>0.57142857142857095</v>
      </c>
      <c r="BB1069" s="24">
        <v>20.8571428571429</v>
      </c>
      <c r="BF1069" s="24">
        <v>1.71428571428571</v>
      </c>
      <c r="BH1069" s="24">
        <v>6.5714285714285694</v>
      </c>
      <c r="BN1069" s="24">
        <v>0.28571428571428598</v>
      </c>
      <c r="BO1069" s="24">
        <v>0.28571428571428598</v>
      </c>
      <c r="BR1069" s="24">
        <v>9.4285714285714306</v>
      </c>
      <c r="BU1069" s="24">
        <v>19.428571428571399</v>
      </c>
      <c r="BV1069" s="24">
        <v>13.428571428571399</v>
      </c>
      <c r="BZ1069" s="24">
        <v>11.714285714285699</v>
      </c>
      <c r="CA1069" s="24">
        <v>0.28571428571428598</v>
      </c>
      <c r="CC1069" s="24">
        <v>2</v>
      </c>
    </row>
    <row r="1070" spans="1:81" x14ac:dyDescent="0.2">
      <c r="A1070" s="24" t="s">
        <v>1233</v>
      </c>
      <c r="B1070" s="24">
        <v>-110.62</v>
      </c>
      <c r="C1070" s="24">
        <v>24.61</v>
      </c>
      <c r="D1070" s="24" t="s">
        <v>165</v>
      </c>
      <c r="E1070" s="24">
        <f t="shared" si="16"/>
        <v>100</v>
      </c>
      <c r="I1070" s="24">
        <v>6.0509554140127397</v>
      </c>
      <c r="AA1070" s="24">
        <v>1.9108280254777099</v>
      </c>
      <c r="AH1070" s="24">
        <v>0.31847133757961799</v>
      </c>
      <c r="AJ1070" s="24">
        <v>4.4585987261146496</v>
      </c>
      <c r="AK1070" s="24">
        <v>0.31847133757961799</v>
      </c>
      <c r="AL1070" s="24">
        <v>0.31847133757961799</v>
      </c>
      <c r="AQ1070" s="24">
        <v>0.95541401273885396</v>
      </c>
      <c r="AT1070" s="24">
        <v>2.5477707006369399</v>
      </c>
      <c r="AV1070" s="24">
        <v>1.9108280254777099</v>
      </c>
      <c r="AX1070" s="24">
        <v>1.9108280254777099</v>
      </c>
      <c r="BB1070" s="24">
        <v>42.356687898089199</v>
      </c>
      <c r="BD1070" s="24">
        <v>1.2738853503184699</v>
      </c>
      <c r="BF1070" s="24">
        <v>0.63694267515923597</v>
      </c>
      <c r="BH1070" s="24">
        <v>7.6433121019108299</v>
      </c>
      <c r="BO1070" s="24">
        <v>0.95541401273885396</v>
      </c>
      <c r="BR1070" s="24">
        <v>7.0063694267515899</v>
      </c>
      <c r="BU1070" s="24">
        <v>12.7388535031847</v>
      </c>
      <c r="BV1070" s="24">
        <v>6.0509554140127397</v>
      </c>
      <c r="BZ1070" s="24">
        <v>0.63694267515923597</v>
      </c>
    </row>
    <row r="1071" spans="1:81" x14ac:dyDescent="0.2">
      <c r="A1071" s="24" t="s">
        <v>1234</v>
      </c>
      <c r="B1071" s="24">
        <v>-110.72</v>
      </c>
      <c r="C1071" s="24">
        <v>24.62</v>
      </c>
      <c r="D1071" s="24" t="s">
        <v>165</v>
      </c>
      <c r="E1071" s="24">
        <f t="shared" si="16"/>
        <v>100</v>
      </c>
      <c r="I1071" s="24">
        <v>48.739495798319304</v>
      </c>
      <c r="X1071" s="24">
        <v>0.42016806722689104</v>
      </c>
      <c r="AA1071" s="24">
        <v>1.6806722689075599</v>
      </c>
      <c r="AJ1071" s="24">
        <v>1.26050420168067</v>
      </c>
      <c r="AQ1071" s="24">
        <v>0.84033613445378208</v>
      </c>
      <c r="AT1071" s="24">
        <v>1.6806722689075599</v>
      </c>
      <c r="BB1071" s="24">
        <v>20.168067226890802</v>
      </c>
      <c r="BF1071" s="24">
        <v>0.42016806722689104</v>
      </c>
      <c r="BH1071" s="24">
        <v>1.26050420168067</v>
      </c>
      <c r="BO1071" s="24">
        <v>1.26050420168067</v>
      </c>
      <c r="BR1071" s="24">
        <v>13.025210084033599</v>
      </c>
      <c r="BU1071" s="24">
        <v>4.2016806722689095</v>
      </c>
      <c r="BV1071" s="24">
        <v>3.3613445378151297</v>
      </c>
      <c r="BZ1071" s="24">
        <v>0.84033613445378208</v>
      </c>
      <c r="CC1071" s="24">
        <v>0.84033613445378208</v>
      </c>
    </row>
    <row r="1072" spans="1:81" x14ac:dyDescent="0.2">
      <c r="A1072" s="24" t="s">
        <v>1235</v>
      </c>
      <c r="B1072" s="24">
        <v>-110.62</v>
      </c>
      <c r="C1072" s="24">
        <v>24.69</v>
      </c>
      <c r="D1072" s="24" t="s">
        <v>165</v>
      </c>
      <c r="E1072" s="24">
        <f t="shared" si="16"/>
        <v>100.00000000000001</v>
      </c>
      <c r="I1072" s="24">
        <v>2.2321428571428603</v>
      </c>
      <c r="AA1072" s="24">
        <v>0.44642857142857101</v>
      </c>
      <c r="AJ1072" s="24">
        <v>3.125</v>
      </c>
      <c r="AL1072" s="24">
        <v>2.2321428571428603</v>
      </c>
      <c r="AQ1072" s="24">
        <v>0.44642857142857101</v>
      </c>
      <c r="AT1072" s="24">
        <v>1.33928571428571</v>
      </c>
      <c r="AV1072" s="24">
        <v>0.89285714285714302</v>
      </c>
      <c r="AX1072" s="24">
        <v>1.33928571428571</v>
      </c>
      <c r="BB1072" s="24">
        <v>64.285714285714306</v>
      </c>
      <c r="BD1072" s="24">
        <v>0.89285714285714302</v>
      </c>
      <c r="BF1072" s="24">
        <v>2.2321428571428603</v>
      </c>
      <c r="BH1072" s="24">
        <v>8.4821428571428594</v>
      </c>
      <c r="BM1072" s="24">
        <v>0.44642857142857101</v>
      </c>
      <c r="BO1072" s="24">
        <v>0.89285714285714302</v>
      </c>
      <c r="BR1072" s="24">
        <v>0.89285714285714302</v>
      </c>
      <c r="BU1072" s="24">
        <v>4.91071428571429</v>
      </c>
      <c r="BV1072" s="24">
        <v>4.46428571428571</v>
      </c>
      <c r="BZ1072" s="24">
        <v>0.44642857142857101</v>
      </c>
    </row>
    <row r="1073" spans="1:81" x14ac:dyDescent="0.2">
      <c r="A1073" s="24" t="s">
        <v>1236</v>
      </c>
      <c r="B1073" s="24">
        <v>-110.49</v>
      </c>
      <c r="C1073" s="24">
        <v>24.7</v>
      </c>
      <c r="D1073" s="24" t="s">
        <v>165</v>
      </c>
      <c r="E1073" s="24">
        <f t="shared" si="16"/>
        <v>100</v>
      </c>
      <c r="I1073" s="24">
        <v>8.150470219435741</v>
      </c>
      <c r="V1073" s="24">
        <v>0.94043887147335403</v>
      </c>
      <c r="AA1073" s="24">
        <v>1.25391849529781</v>
      </c>
      <c r="AJ1073" s="24">
        <v>14.420062695924802</v>
      </c>
      <c r="AK1073" s="24">
        <v>0.31347962382445099</v>
      </c>
      <c r="AL1073" s="24">
        <v>0.62695924764890298</v>
      </c>
      <c r="AT1073" s="24">
        <v>14.733542319749199</v>
      </c>
      <c r="AV1073" s="24">
        <v>0.62695924764890298</v>
      </c>
      <c r="AX1073" s="24">
        <v>0.94043887147335403</v>
      </c>
      <c r="BB1073" s="24">
        <v>21.0031347962382</v>
      </c>
      <c r="BD1073" s="24">
        <v>0.31347962382445099</v>
      </c>
      <c r="BF1073" s="24">
        <v>1.25391849529781</v>
      </c>
      <c r="BH1073" s="24">
        <v>2.1943573667711602</v>
      </c>
      <c r="BO1073" s="24">
        <v>1.25391849529781</v>
      </c>
      <c r="BR1073" s="24">
        <v>7.8369905956112804</v>
      </c>
      <c r="BU1073" s="24">
        <v>8.4639498432601901</v>
      </c>
      <c r="BV1073" s="24">
        <v>10.3448275862069</v>
      </c>
      <c r="BZ1073" s="24">
        <v>5.3291536050156703</v>
      </c>
    </row>
    <row r="1074" spans="1:81" x14ac:dyDescent="0.2">
      <c r="A1074" s="24" t="s">
        <v>1237</v>
      </c>
      <c r="B1074" s="24">
        <v>-110.38</v>
      </c>
      <c r="C1074" s="24">
        <v>24.7</v>
      </c>
      <c r="D1074" s="24" t="s">
        <v>165</v>
      </c>
      <c r="E1074" s="24">
        <f t="shared" si="16"/>
        <v>100.00000000000004</v>
      </c>
      <c r="I1074" s="24">
        <v>2.2304832713754599</v>
      </c>
      <c r="P1074" s="24">
        <v>0.37174721189591098</v>
      </c>
      <c r="V1074" s="24">
        <v>0.37174721189591098</v>
      </c>
      <c r="AA1074" s="24">
        <v>2.97397769516729</v>
      </c>
      <c r="AH1074" s="24">
        <v>0.37174721189591098</v>
      </c>
      <c r="AL1074" s="24">
        <v>0.37174721189591098</v>
      </c>
      <c r="AQ1074" s="24">
        <v>0.74349442379182107</v>
      </c>
      <c r="AT1074" s="24">
        <v>2.2304832713754599</v>
      </c>
      <c r="AV1074" s="24">
        <v>1.8587360594795499</v>
      </c>
      <c r="AX1074" s="24">
        <v>0.37174721189591098</v>
      </c>
      <c r="BB1074" s="24">
        <v>67.286245353159899</v>
      </c>
      <c r="BD1074" s="24">
        <v>1.1152416356877299</v>
      </c>
      <c r="BF1074" s="24">
        <v>0.74349442379182107</v>
      </c>
      <c r="BH1074" s="24">
        <v>1.4869888475836399</v>
      </c>
      <c r="BM1074" s="24">
        <v>0.37174721189591098</v>
      </c>
      <c r="BO1074" s="24">
        <v>1.4869888475836399</v>
      </c>
      <c r="BR1074" s="24">
        <v>5.2044609665427499</v>
      </c>
      <c r="BU1074" s="24">
        <v>5.2044609665427499</v>
      </c>
      <c r="BV1074" s="24">
        <v>5.2044609665427499</v>
      </c>
    </row>
    <row r="1075" spans="1:81" x14ac:dyDescent="0.2">
      <c r="A1075" s="24" t="s">
        <v>1238</v>
      </c>
      <c r="B1075" s="24">
        <v>-110.55</v>
      </c>
      <c r="C1075" s="24">
        <v>24.75</v>
      </c>
      <c r="D1075" s="24" t="s">
        <v>165</v>
      </c>
      <c r="E1075" s="24">
        <f t="shared" si="16"/>
        <v>100</v>
      </c>
      <c r="I1075" s="24">
        <v>0.67114093959731502</v>
      </c>
      <c r="AA1075" s="24">
        <v>3.3557046979865803</v>
      </c>
      <c r="AJ1075" s="24">
        <v>16.107382550335601</v>
      </c>
      <c r="AL1075" s="24">
        <v>0.33557046979865801</v>
      </c>
      <c r="AT1075" s="24">
        <v>2.3489932885906</v>
      </c>
      <c r="AX1075" s="24">
        <v>1.0067114093959701</v>
      </c>
      <c r="BB1075" s="24">
        <v>41.9463087248322</v>
      </c>
      <c r="BD1075" s="24">
        <v>2.0134228187919501</v>
      </c>
      <c r="BF1075" s="24">
        <v>1.6778523489932902</v>
      </c>
      <c r="BH1075" s="24">
        <v>2.6845637583892601</v>
      </c>
      <c r="BI1075" s="24">
        <v>0.67114093959731502</v>
      </c>
      <c r="BL1075" s="24">
        <v>0.33557046979865801</v>
      </c>
      <c r="BM1075" s="24">
        <v>0.33557046979865801</v>
      </c>
      <c r="BO1075" s="24">
        <v>0.33557046979865801</v>
      </c>
      <c r="BR1075" s="24">
        <v>5.7046979865771803</v>
      </c>
      <c r="BU1075" s="24">
        <v>8.3892617449664399</v>
      </c>
      <c r="BV1075" s="24">
        <v>10.402684563758401</v>
      </c>
      <c r="BZ1075" s="24">
        <v>1.6778523489932902</v>
      </c>
    </row>
    <row r="1076" spans="1:81" x14ac:dyDescent="0.2">
      <c r="A1076" s="24" t="s">
        <v>1239</v>
      </c>
      <c r="B1076" s="24">
        <v>-110.62</v>
      </c>
      <c r="C1076" s="24">
        <v>24.74</v>
      </c>
      <c r="D1076" s="24" t="s">
        <v>165</v>
      </c>
      <c r="E1076" s="24">
        <f t="shared" si="16"/>
        <v>99.999999999999915</v>
      </c>
      <c r="I1076" s="24">
        <v>7.7170418006430905</v>
      </c>
      <c r="AA1076" s="24">
        <v>1.9292604501607697</v>
      </c>
      <c r="AJ1076" s="24">
        <v>3.5369774919614203</v>
      </c>
      <c r="AQ1076" s="24">
        <v>0.32154340836012901</v>
      </c>
      <c r="AT1076" s="24">
        <v>4.1800643086816702</v>
      </c>
      <c r="BB1076" s="24">
        <v>26.366559485530502</v>
      </c>
      <c r="BF1076" s="24">
        <v>1.6077170418006399</v>
      </c>
      <c r="BH1076" s="24">
        <v>4.1800643086816702</v>
      </c>
      <c r="BO1076" s="24">
        <v>0.32154340836012901</v>
      </c>
      <c r="BR1076" s="24">
        <v>7.7170418006430905</v>
      </c>
      <c r="BU1076" s="24">
        <v>18.0064308681672</v>
      </c>
      <c r="BV1076" s="24">
        <v>10.610932475884201</v>
      </c>
      <c r="BZ1076" s="24">
        <v>9.9678456591639897</v>
      </c>
      <c r="CC1076" s="24">
        <v>3.5369774919614203</v>
      </c>
    </row>
    <row r="1077" spans="1:81" x14ac:dyDescent="0.2">
      <c r="A1077" s="24" t="s">
        <v>1240</v>
      </c>
      <c r="B1077" s="24">
        <v>-107.32</v>
      </c>
      <c r="C1077" s="24">
        <v>22.19</v>
      </c>
      <c r="D1077" s="24" t="s">
        <v>165</v>
      </c>
      <c r="E1077" s="24">
        <f t="shared" si="16"/>
        <v>100.00000000000006</v>
      </c>
      <c r="I1077" s="24">
        <v>10.714285714285699</v>
      </c>
      <c r="V1077" s="24">
        <v>0.51020408163265296</v>
      </c>
      <c r="X1077" s="24">
        <v>1.0204081632653099</v>
      </c>
      <c r="AA1077" s="24">
        <v>8.1632653061224509</v>
      </c>
      <c r="AF1077" s="24">
        <v>2.5510204081632701</v>
      </c>
      <c r="AK1077" s="24">
        <v>0.51020408163265296</v>
      </c>
      <c r="AL1077" s="24">
        <v>2.0408163265306101</v>
      </c>
      <c r="AT1077" s="24">
        <v>3.5714285714285703</v>
      </c>
      <c r="AX1077" s="24">
        <v>3.06122448979592</v>
      </c>
      <c r="BB1077" s="24">
        <v>35.2040816326531</v>
      </c>
      <c r="BD1077" s="24">
        <v>1.0204081632653099</v>
      </c>
      <c r="BF1077" s="24">
        <v>1.0204081632653099</v>
      </c>
      <c r="BH1077" s="24">
        <v>7.1428571428571406</v>
      </c>
      <c r="BI1077" s="24">
        <v>1.53061224489796</v>
      </c>
      <c r="BO1077" s="24">
        <v>6.6326530612244898</v>
      </c>
      <c r="BR1077" s="24">
        <v>5.6122448979591804</v>
      </c>
      <c r="BU1077" s="24">
        <v>2.0408163265306101</v>
      </c>
      <c r="BV1077" s="24">
        <v>2.0408163265306101</v>
      </c>
      <c r="BZ1077" s="24">
        <v>5.6122448979591804</v>
      </c>
    </row>
    <row r="1078" spans="1:81" x14ac:dyDescent="0.2">
      <c r="A1078" s="24" t="s">
        <v>1241</v>
      </c>
      <c r="B1078" s="24">
        <v>-106.48</v>
      </c>
      <c r="C1078" s="24">
        <v>22.72</v>
      </c>
      <c r="D1078" s="24" t="s">
        <v>165</v>
      </c>
      <c r="E1078" s="24">
        <f t="shared" si="16"/>
        <v>100.00000000000001</v>
      </c>
      <c r="I1078" s="24">
        <v>17.197452229299401</v>
      </c>
      <c r="V1078" s="24">
        <v>0.31847133757961799</v>
      </c>
      <c r="AA1078" s="24">
        <v>6.6878980891719708</v>
      </c>
      <c r="AF1078" s="24">
        <v>0.95541401273885396</v>
      </c>
      <c r="AQ1078" s="24">
        <v>0.31847133757961799</v>
      </c>
      <c r="AT1078" s="24">
        <v>0.95541401273885396</v>
      </c>
      <c r="AX1078" s="24">
        <v>2.2292993630573199</v>
      </c>
      <c r="BB1078" s="24">
        <v>47.133757961783402</v>
      </c>
      <c r="BD1078" s="24">
        <v>0.31847133757961799</v>
      </c>
      <c r="BF1078" s="24">
        <v>0.31847133757961799</v>
      </c>
      <c r="BH1078" s="24">
        <v>2.2292993630573199</v>
      </c>
      <c r="BL1078" s="24">
        <v>0.63694267515923597</v>
      </c>
      <c r="BN1078" s="24">
        <v>0.31847133757961799</v>
      </c>
      <c r="BO1078" s="24">
        <v>0.63694267515923597</v>
      </c>
      <c r="BR1078" s="24">
        <v>2.5477707006369399</v>
      </c>
      <c r="BU1078" s="24">
        <v>4.1401273885350296</v>
      </c>
      <c r="BV1078" s="24">
        <v>6.3694267515923597</v>
      </c>
      <c r="BZ1078" s="24">
        <v>6.3694267515923597</v>
      </c>
      <c r="CC1078" s="24">
        <v>0.31847133757961799</v>
      </c>
    </row>
    <row r="1079" spans="1:81" x14ac:dyDescent="0.2">
      <c r="A1079" s="24" t="s">
        <v>1242</v>
      </c>
      <c r="B1079" s="24">
        <v>-105.94</v>
      </c>
      <c r="C1079" s="24">
        <v>20.62</v>
      </c>
      <c r="D1079" s="24" t="s">
        <v>165</v>
      </c>
      <c r="E1079" s="24">
        <f t="shared" si="16"/>
        <v>100.00000000000001</v>
      </c>
      <c r="I1079" s="24">
        <v>1.5384615384615399</v>
      </c>
      <c r="AF1079" s="24">
        <v>6.1538461538461497</v>
      </c>
      <c r="AL1079" s="24">
        <v>1.5384615384615399</v>
      </c>
      <c r="AT1079" s="24">
        <v>15.384615384615401</v>
      </c>
      <c r="AX1079" s="24">
        <v>10.7692307692308</v>
      </c>
      <c r="BB1079" s="24">
        <v>40</v>
      </c>
      <c r="BC1079" s="24">
        <v>1.5384615384615399</v>
      </c>
      <c r="BD1079" s="24">
        <v>1.5384615384615399</v>
      </c>
      <c r="BH1079" s="24">
        <v>3.0769230769230798</v>
      </c>
      <c r="BR1079" s="24">
        <v>6.1538461538461497</v>
      </c>
      <c r="BU1079" s="24">
        <v>1.5384615384615399</v>
      </c>
      <c r="BV1079" s="24">
        <v>3.0769230769230798</v>
      </c>
      <c r="BZ1079" s="24">
        <v>6.1538461538461497</v>
      </c>
      <c r="CC1079" s="24">
        <v>1.5384615384615399</v>
      </c>
    </row>
    <row r="1080" spans="1:81" x14ac:dyDescent="0.2">
      <c r="A1080" s="24" t="s">
        <v>1243</v>
      </c>
      <c r="B1080" s="24">
        <v>-95.52</v>
      </c>
      <c r="C1080" s="24">
        <v>15.7</v>
      </c>
      <c r="D1080" s="24" t="s">
        <v>165</v>
      </c>
      <c r="E1080" s="24">
        <f t="shared" si="16"/>
        <v>99.999999999999957</v>
      </c>
      <c r="I1080" s="24">
        <v>5.6478405315614602</v>
      </c>
      <c r="V1080" s="24">
        <v>0.99667774086378702</v>
      </c>
      <c r="AA1080" s="24">
        <v>0.33222591362126203</v>
      </c>
      <c r="AF1080" s="24">
        <v>30.232558139534898</v>
      </c>
      <c r="AJ1080" s="24">
        <v>4.3189368770764096</v>
      </c>
      <c r="AT1080" s="24">
        <v>1.6611295681063101</v>
      </c>
      <c r="AV1080" s="24">
        <v>0.66445182724252505</v>
      </c>
      <c r="BB1080" s="24">
        <v>15.614617940199301</v>
      </c>
      <c r="BD1080" s="24">
        <v>0.33222591362126203</v>
      </c>
      <c r="BH1080" s="24">
        <v>2.6578073089701002</v>
      </c>
      <c r="BU1080" s="24">
        <v>7.64119601328904</v>
      </c>
      <c r="BV1080" s="24">
        <v>12.2923588039867</v>
      </c>
      <c r="BZ1080" s="24">
        <v>17.6079734219269</v>
      </c>
    </row>
    <row r="1081" spans="1:81" x14ac:dyDescent="0.2">
      <c r="A1081" s="24" t="s">
        <v>1244</v>
      </c>
      <c r="B1081" s="24">
        <v>-95.51</v>
      </c>
      <c r="C1081" s="24">
        <v>15.8</v>
      </c>
      <c r="D1081" s="24" t="s">
        <v>165</v>
      </c>
      <c r="E1081" s="24">
        <f t="shared" si="16"/>
        <v>99.999999999999972</v>
      </c>
      <c r="I1081" s="24">
        <v>3.4013605442176904</v>
      </c>
      <c r="V1081" s="24">
        <v>1.7006802721088399</v>
      </c>
      <c r="AA1081" s="24">
        <v>1.3605442176870699</v>
      </c>
      <c r="AF1081" s="24">
        <v>23.469387755101998</v>
      </c>
      <c r="AJ1081" s="24">
        <v>1.7006802721088399</v>
      </c>
      <c r="AT1081" s="24">
        <v>4.4217687074829897</v>
      </c>
      <c r="BB1081" s="24">
        <v>15.306122448979599</v>
      </c>
      <c r="BD1081" s="24">
        <v>1.7006802721088399</v>
      </c>
      <c r="BF1081" s="24">
        <v>0.34013605442176897</v>
      </c>
      <c r="BH1081" s="24">
        <v>3.4013605442176904</v>
      </c>
      <c r="BI1081" s="24">
        <v>0.68027210884353706</v>
      </c>
      <c r="BO1081" s="24">
        <v>5.7823129251700696</v>
      </c>
      <c r="BU1081" s="24">
        <v>8.1632653061224509</v>
      </c>
      <c r="BV1081" s="24">
        <v>2.72108843537415</v>
      </c>
      <c r="BZ1081" s="24">
        <v>25.170068027210899</v>
      </c>
      <c r="CA1081" s="24">
        <v>0.34013605442176897</v>
      </c>
      <c r="CC1081" s="24">
        <v>0.34013605442176897</v>
      </c>
    </row>
    <row r="1082" spans="1:81" x14ac:dyDescent="0.2">
      <c r="A1082" s="24" t="s">
        <v>1245</v>
      </c>
      <c r="B1082" s="24">
        <v>-95.32</v>
      </c>
      <c r="C1082" s="24">
        <v>15.79</v>
      </c>
      <c r="D1082" s="24" t="s">
        <v>165</v>
      </c>
      <c r="E1082" s="24">
        <f t="shared" si="16"/>
        <v>100.00000000000001</v>
      </c>
      <c r="I1082" s="24">
        <v>10.7438016528926</v>
      </c>
      <c r="X1082" s="24">
        <v>0.413223140495868</v>
      </c>
      <c r="AA1082" s="24">
        <v>1.6528925619834698</v>
      </c>
      <c r="AF1082" s="24">
        <v>15.2892561983471</v>
      </c>
      <c r="AJ1082" s="24">
        <v>2.4793388429752099</v>
      </c>
      <c r="AT1082" s="24">
        <v>2.06611570247934</v>
      </c>
      <c r="BB1082" s="24">
        <v>34.710743801652896</v>
      </c>
      <c r="BF1082" s="24">
        <v>0.413223140495868</v>
      </c>
      <c r="BH1082" s="24">
        <v>2.8925619834710701</v>
      </c>
      <c r="BO1082" s="24">
        <v>18.595041322314</v>
      </c>
      <c r="BP1082" s="24">
        <v>0.413223140495868</v>
      </c>
      <c r="BU1082" s="24">
        <v>2.06611570247934</v>
      </c>
      <c r="BV1082" s="24">
        <v>1.2396694214876001</v>
      </c>
      <c r="BZ1082" s="24">
        <v>6.6115702479338907</v>
      </c>
      <c r="CA1082" s="24">
        <v>0.413223140495868</v>
      </c>
    </row>
    <row r="1083" spans="1:81" x14ac:dyDescent="0.2">
      <c r="A1083" s="24" t="s">
        <v>1246</v>
      </c>
      <c r="B1083" s="24">
        <v>-95.32</v>
      </c>
      <c r="C1083" s="24">
        <v>15.7</v>
      </c>
      <c r="D1083" s="24" t="s">
        <v>165</v>
      </c>
      <c r="E1083" s="24">
        <f t="shared" si="16"/>
        <v>100.00000000000003</v>
      </c>
      <c r="I1083" s="24">
        <v>1.68539325842697</v>
      </c>
      <c r="AF1083" s="24">
        <v>6.7415730337078603</v>
      </c>
      <c r="AJ1083" s="24">
        <v>0.28089887640449401</v>
      </c>
      <c r="AT1083" s="24">
        <v>0.28089887640449401</v>
      </c>
      <c r="BB1083" s="24">
        <v>41.5730337078652</v>
      </c>
      <c r="BD1083" s="24">
        <v>0.28089887640449401</v>
      </c>
      <c r="BF1083" s="24">
        <v>0.84269662921348298</v>
      </c>
      <c r="BH1083" s="24">
        <v>5.3370786516853901</v>
      </c>
      <c r="BO1083" s="24">
        <v>4.4943820224719095</v>
      </c>
      <c r="BR1083" s="24">
        <v>3.3707865168539302</v>
      </c>
      <c r="BU1083" s="24">
        <v>5.0561797752809001</v>
      </c>
      <c r="BV1083" s="24">
        <v>4.7752808988764004</v>
      </c>
      <c r="BZ1083" s="24">
        <v>25.2808988764045</v>
      </c>
    </row>
    <row r="1084" spans="1:81" x14ac:dyDescent="0.2">
      <c r="A1084" s="24" t="s">
        <v>1247</v>
      </c>
      <c r="B1084" s="24">
        <v>-95.34</v>
      </c>
      <c r="C1084" s="24">
        <v>15.58</v>
      </c>
      <c r="D1084" s="24" t="s">
        <v>165</v>
      </c>
      <c r="E1084" s="24">
        <f t="shared" si="16"/>
        <v>100.00000000000006</v>
      </c>
      <c r="I1084" s="24">
        <v>1.3953488372092999</v>
      </c>
      <c r="V1084" s="24">
        <v>0.93023255813953498</v>
      </c>
      <c r="X1084" s="24">
        <v>0.93023255813953498</v>
      </c>
      <c r="AA1084" s="24">
        <v>0.46511627906976705</v>
      </c>
      <c r="AF1084" s="24">
        <v>12.558139534883701</v>
      </c>
      <c r="AJ1084" s="24">
        <v>3.2558139534883699</v>
      </c>
      <c r="AQ1084" s="24">
        <v>0.46511627906976705</v>
      </c>
      <c r="AT1084" s="24">
        <v>2.32558139534884</v>
      </c>
      <c r="BB1084" s="24">
        <v>15.3488372093023</v>
      </c>
      <c r="BH1084" s="24">
        <v>10.6976744186047</v>
      </c>
      <c r="BO1084" s="24">
        <v>0.46511627906976705</v>
      </c>
      <c r="BR1084" s="24">
        <v>4.6511627906976702</v>
      </c>
      <c r="BU1084" s="24">
        <v>13.488372093023301</v>
      </c>
      <c r="BV1084" s="24">
        <v>9.7674418604651194</v>
      </c>
      <c r="BZ1084" s="24">
        <v>23.255813953488399</v>
      </c>
    </row>
    <row r="1085" spans="1:81" x14ac:dyDescent="0.2">
      <c r="A1085" s="24" t="s">
        <v>1248</v>
      </c>
      <c r="B1085" s="24">
        <v>-95.01</v>
      </c>
      <c r="C1085" s="24">
        <v>15.36</v>
      </c>
      <c r="D1085" s="24" t="s">
        <v>165</v>
      </c>
      <c r="E1085" s="24">
        <f t="shared" si="16"/>
        <v>100.00000000000007</v>
      </c>
      <c r="I1085" s="24">
        <v>0.73529411764705899</v>
      </c>
      <c r="V1085" s="24">
        <v>0.36764705882352899</v>
      </c>
      <c r="X1085" s="24">
        <v>1.47058823529412</v>
      </c>
      <c r="AA1085" s="24">
        <v>1.8382352941176499</v>
      </c>
      <c r="AF1085" s="24">
        <v>17.647058823529399</v>
      </c>
      <c r="AJ1085" s="24">
        <v>11.0294117647059</v>
      </c>
      <c r="AQ1085" s="24">
        <v>0.73529411764705899</v>
      </c>
      <c r="AT1085" s="24">
        <v>2.9411764705882399</v>
      </c>
      <c r="AV1085" s="24">
        <v>7.3529411764705896</v>
      </c>
      <c r="BB1085" s="24">
        <v>12.5</v>
      </c>
      <c r="BH1085" s="24">
        <v>5.8823529411764701</v>
      </c>
      <c r="BO1085" s="24">
        <v>0.73529411764705899</v>
      </c>
      <c r="BU1085" s="24">
        <v>10.661764705882401</v>
      </c>
      <c r="BV1085" s="24">
        <v>9.9264705882352899</v>
      </c>
      <c r="BZ1085" s="24">
        <v>16.176470588235301</v>
      </c>
    </row>
    <row r="1086" spans="1:81" x14ac:dyDescent="0.2">
      <c r="A1086" s="24" t="s">
        <v>1249</v>
      </c>
      <c r="B1086" s="24">
        <v>-95.01</v>
      </c>
      <c r="C1086" s="24">
        <v>15.6</v>
      </c>
      <c r="D1086" s="24" t="s">
        <v>165</v>
      </c>
      <c r="E1086" s="24">
        <f t="shared" si="16"/>
        <v>100.00000000000006</v>
      </c>
      <c r="I1086" s="24">
        <v>1.45772594752187</v>
      </c>
      <c r="V1086" s="24">
        <v>0.58309037900874594</v>
      </c>
      <c r="X1086" s="24">
        <v>0.58309037900874594</v>
      </c>
      <c r="AA1086" s="24">
        <v>1.45772594752187</v>
      </c>
      <c r="AF1086" s="24">
        <v>14.285714285714301</v>
      </c>
      <c r="AJ1086" s="24">
        <v>1.7492711370262399</v>
      </c>
      <c r="AT1086" s="24">
        <v>8.4548104956268197</v>
      </c>
      <c r="BB1086" s="24">
        <v>28.279883381924201</v>
      </c>
      <c r="BF1086" s="24">
        <v>0.29154518950437297</v>
      </c>
      <c r="BH1086" s="24">
        <v>3.2069970845481102</v>
      </c>
      <c r="BO1086" s="24">
        <v>2.9154518950437298</v>
      </c>
      <c r="BU1086" s="24">
        <v>3.2069970845481102</v>
      </c>
      <c r="BV1086" s="24">
        <v>6.12244897959184</v>
      </c>
      <c r="BZ1086" s="24">
        <v>27.405247813411101</v>
      </c>
    </row>
    <row r="1087" spans="1:81" x14ac:dyDescent="0.2">
      <c r="A1087" s="24" t="s">
        <v>1250</v>
      </c>
      <c r="B1087" s="24">
        <v>-95.02</v>
      </c>
      <c r="C1087" s="24">
        <v>15.78</v>
      </c>
      <c r="D1087" s="24" t="s">
        <v>165</v>
      </c>
      <c r="E1087" s="24">
        <f t="shared" si="16"/>
        <v>100.0000000000001</v>
      </c>
      <c r="I1087" s="24">
        <v>3.7209302325581399</v>
      </c>
      <c r="V1087" s="24">
        <v>0.46511627906976705</v>
      </c>
      <c r="X1087" s="24">
        <v>0.46511627906976705</v>
      </c>
      <c r="AA1087" s="24">
        <v>1.86046511627907</v>
      </c>
      <c r="AF1087" s="24">
        <v>15.813953488372102</v>
      </c>
      <c r="AL1087" s="24">
        <v>0.46511627906976705</v>
      </c>
      <c r="AQ1087" s="24">
        <v>0.46511627906976705</v>
      </c>
      <c r="AT1087" s="24">
        <v>0.46511627906976705</v>
      </c>
      <c r="BB1087" s="24">
        <v>32.093023255814003</v>
      </c>
      <c r="BD1087" s="24">
        <v>0.46511627906976705</v>
      </c>
      <c r="BF1087" s="24">
        <v>1.86046511627907</v>
      </c>
      <c r="BH1087" s="24">
        <v>2.7906976744185998</v>
      </c>
      <c r="BO1087" s="24">
        <v>1.86046511627907</v>
      </c>
      <c r="BR1087" s="24">
        <v>4.18604651162791</v>
      </c>
      <c r="BU1087" s="24">
        <v>2.7906976744185998</v>
      </c>
      <c r="BV1087" s="24">
        <v>1.86046511627907</v>
      </c>
      <c r="BZ1087" s="24">
        <v>27.441860465116299</v>
      </c>
      <c r="CA1087" s="24">
        <v>0.93023255813953498</v>
      </c>
    </row>
    <row r="1088" spans="1:81" x14ac:dyDescent="0.2">
      <c r="A1088" s="24" t="s">
        <v>1251</v>
      </c>
      <c r="B1088" s="24">
        <v>-95.02</v>
      </c>
      <c r="C1088" s="24">
        <v>16</v>
      </c>
      <c r="D1088" s="24" t="s">
        <v>165</v>
      </c>
      <c r="E1088" s="24">
        <f t="shared" si="16"/>
        <v>100.00000000000001</v>
      </c>
      <c r="I1088" s="24">
        <v>6.7460317460317496</v>
      </c>
      <c r="V1088" s="24">
        <v>2.38095238095238</v>
      </c>
      <c r="AA1088" s="24">
        <v>1.5873015873015901</v>
      </c>
      <c r="AF1088" s="24">
        <v>40.476190476190496</v>
      </c>
      <c r="AJ1088" s="24">
        <v>5.5555555555555598</v>
      </c>
      <c r="AQ1088" s="24">
        <v>0.79365079365079405</v>
      </c>
      <c r="AT1088" s="24">
        <v>5.5555555555555598</v>
      </c>
      <c r="BB1088" s="24">
        <v>13.8888888888889</v>
      </c>
      <c r="BH1088" s="24">
        <v>4.7619047619047601</v>
      </c>
      <c r="BO1088" s="24">
        <v>1.98412698412698</v>
      </c>
      <c r="BP1088" s="24">
        <v>1.19047619047619</v>
      </c>
      <c r="BR1088" s="24">
        <v>1.19047619047619</v>
      </c>
      <c r="BU1088" s="24">
        <v>0.39682539682539703</v>
      </c>
      <c r="BV1088" s="24">
        <v>3.9682539682539697</v>
      </c>
      <c r="BZ1088" s="24">
        <v>9.5238095238095202</v>
      </c>
    </row>
    <row r="1089" spans="1:81" x14ac:dyDescent="0.2">
      <c r="A1089" s="24" t="s">
        <v>1252</v>
      </c>
      <c r="B1089" s="24">
        <v>-94.67</v>
      </c>
      <c r="C1089" s="24">
        <v>15.99</v>
      </c>
      <c r="D1089" s="24" t="s">
        <v>165</v>
      </c>
      <c r="E1089" s="24">
        <f t="shared" si="16"/>
        <v>99.999999999999929</v>
      </c>
      <c r="I1089" s="24">
        <v>5.7851239669421499</v>
      </c>
      <c r="V1089" s="24">
        <v>0.826446280991736</v>
      </c>
      <c r="X1089" s="24">
        <v>1.6528925619834698</v>
      </c>
      <c r="AA1089" s="24">
        <v>3.3057851239669396</v>
      </c>
      <c r="AF1089" s="24">
        <v>28.099173553718998</v>
      </c>
      <c r="AJ1089" s="24">
        <v>4.95867768595041</v>
      </c>
      <c r="AQ1089" s="24">
        <v>6.6115702479338907</v>
      </c>
      <c r="AT1089" s="24">
        <v>7.4380165289256199</v>
      </c>
      <c r="BB1089" s="24">
        <v>23.9669421487603</v>
      </c>
      <c r="BD1089" s="24">
        <v>0.826446280991736</v>
      </c>
      <c r="BF1089" s="24">
        <v>0.826446280991736</v>
      </c>
      <c r="BH1089" s="24">
        <v>1.6528925619834698</v>
      </c>
      <c r="BM1089" s="24">
        <v>0.826446280991736</v>
      </c>
      <c r="BO1089" s="24">
        <v>4.1322314049586799</v>
      </c>
      <c r="BU1089" s="24">
        <v>0.826446280991736</v>
      </c>
      <c r="BV1089" s="24">
        <v>3.3057851239669396</v>
      </c>
      <c r="BZ1089" s="24">
        <v>3.3057851239669396</v>
      </c>
      <c r="CA1089" s="24">
        <v>1.6528925619834698</v>
      </c>
    </row>
    <row r="1090" spans="1:81" x14ac:dyDescent="0.2">
      <c r="A1090" s="24" t="s">
        <v>1253</v>
      </c>
      <c r="B1090" s="24">
        <v>-94.8</v>
      </c>
      <c r="C1090" s="24">
        <v>15.8</v>
      </c>
      <c r="D1090" s="24" t="s">
        <v>165</v>
      </c>
      <c r="E1090" s="24">
        <f t="shared" si="16"/>
        <v>100.00000000000009</v>
      </c>
      <c r="I1090" s="24">
        <v>0.99009900990098987</v>
      </c>
      <c r="V1090" s="24">
        <v>0.66006600660065995</v>
      </c>
      <c r="X1090" s="24">
        <v>0.99009900990098987</v>
      </c>
      <c r="AA1090" s="24">
        <v>0.33003300330032997</v>
      </c>
      <c r="AF1090" s="24">
        <v>35.313531353135303</v>
      </c>
      <c r="AJ1090" s="24">
        <v>9.2409240924092408</v>
      </c>
      <c r="AT1090" s="24">
        <v>1.6501650165016499</v>
      </c>
      <c r="BB1090" s="24">
        <v>11.5511551155116</v>
      </c>
      <c r="BD1090" s="24">
        <v>0.66006600660065995</v>
      </c>
      <c r="BF1090" s="24">
        <v>1.3201320132013199</v>
      </c>
      <c r="BH1090" s="24">
        <v>5.6105610561056105</v>
      </c>
      <c r="BO1090" s="24">
        <v>0.33003300330032997</v>
      </c>
      <c r="BU1090" s="24">
        <v>4.6204620462046204</v>
      </c>
      <c r="BV1090" s="24">
        <v>5.2805280528052796</v>
      </c>
      <c r="BZ1090" s="24">
        <v>21.452145214521501</v>
      </c>
    </row>
    <row r="1091" spans="1:81" x14ac:dyDescent="0.2">
      <c r="A1091" s="24" t="s">
        <v>1254</v>
      </c>
      <c r="B1091" s="24">
        <v>-94.81</v>
      </c>
      <c r="C1091" s="24">
        <v>15.59</v>
      </c>
      <c r="D1091" s="24" t="s">
        <v>165</v>
      </c>
      <c r="E1091" s="24">
        <f t="shared" ref="E1091:E1154" si="17">SUM(F1091:CR1091)</f>
        <v>99.999999999999986</v>
      </c>
      <c r="I1091" s="24">
        <v>4.0935672514619901</v>
      </c>
      <c r="AF1091" s="24">
        <v>7.0175438596491206</v>
      </c>
      <c r="AJ1091" s="24">
        <v>1.16959064327485</v>
      </c>
      <c r="AQ1091" s="24">
        <v>0.58479532163742698</v>
      </c>
      <c r="AT1091" s="24">
        <v>2.9239766081871297</v>
      </c>
      <c r="BB1091" s="24">
        <v>56.140350877193001</v>
      </c>
      <c r="BF1091" s="24">
        <v>0.58479532163742698</v>
      </c>
      <c r="BH1091" s="24">
        <v>0.58479532163742698</v>
      </c>
      <c r="BO1091" s="24">
        <v>1.7543859649122802</v>
      </c>
      <c r="BR1091" s="24">
        <v>0.58479532163742698</v>
      </c>
      <c r="BU1091" s="24">
        <v>2.3391812865497101</v>
      </c>
      <c r="BV1091" s="24">
        <v>3.5087719298245603</v>
      </c>
      <c r="BZ1091" s="24">
        <v>18.128654970760202</v>
      </c>
      <c r="CA1091" s="24">
        <v>0.58479532163742698</v>
      </c>
    </row>
    <row r="1092" spans="1:81" x14ac:dyDescent="0.2">
      <c r="A1092" s="24" t="s">
        <v>1255</v>
      </c>
      <c r="B1092" s="24">
        <v>-94.81</v>
      </c>
      <c r="C1092" s="24">
        <v>15.39</v>
      </c>
      <c r="D1092" s="24" t="s">
        <v>165</v>
      </c>
      <c r="E1092" s="24">
        <f t="shared" si="17"/>
        <v>100.00000000000001</v>
      </c>
      <c r="I1092" s="24">
        <v>1.6949152542372901</v>
      </c>
      <c r="V1092" s="24">
        <v>0.338983050847458</v>
      </c>
      <c r="AA1092" s="24">
        <v>0.677966101694915</v>
      </c>
      <c r="AF1092" s="24">
        <v>4.7457627118644101</v>
      </c>
      <c r="AJ1092" s="24">
        <v>5.0847457627118597</v>
      </c>
      <c r="AT1092" s="24">
        <v>10.1694915254237</v>
      </c>
      <c r="BB1092" s="24">
        <v>13.8983050847458</v>
      </c>
      <c r="BF1092" s="24">
        <v>1.6949152542372901</v>
      </c>
      <c r="BH1092" s="24">
        <v>5.7627118644067803</v>
      </c>
      <c r="BO1092" s="24">
        <v>0.338983050847458</v>
      </c>
      <c r="BR1092" s="24">
        <v>0.677966101694915</v>
      </c>
      <c r="BU1092" s="24">
        <v>15.254237288135599</v>
      </c>
      <c r="BV1092" s="24">
        <v>8.4745762711864394</v>
      </c>
      <c r="BZ1092" s="24">
        <v>31.1864406779661</v>
      </c>
    </row>
    <row r="1093" spans="1:81" x14ac:dyDescent="0.2">
      <c r="A1093" s="24" t="s">
        <v>1256</v>
      </c>
      <c r="B1093" s="24">
        <v>-94.6</v>
      </c>
      <c r="C1093" s="24">
        <v>15.4</v>
      </c>
      <c r="D1093" s="24" t="s">
        <v>165</v>
      </c>
      <c r="E1093" s="24">
        <f t="shared" si="17"/>
        <v>99.999999999999986</v>
      </c>
      <c r="I1093" s="24">
        <v>2.3364485981308398</v>
      </c>
      <c r="V1093" s="24">
        <v>0.46728971962616794</v>
      </c>
      <c r="AA1093" s="24">
        <v>1.86915887850467</v>
      </c>
      <c r="AF1093" s="24">
        <v>7.94392523364486</v>
      </c>
      <c r="AJ1093" s="24">
        <v>22.429906542056099</v>
      </c>
      <c r="AQ1093" s="24">
        <v>0.46728971962616794</v>
      </c>
      <c r="AT1093" s="24">
        <v>2.8037383177570101</v>
      </c>
      <c r="BB1093" s="24">
        <v>28.971962616822402</v>
      </c>
      <c r="BH1093" s="24">
        <v>2.8037383177570101</v>
      </c>
      <c r="BP1093" s="24">
        <v>0.93457943925233589</v>
      </c>
      <c r="BR1093" s="24">
        <v>0.46728971962616794</v>
      </c>
      <c r="BU1093" s="24">
        <v>8.8785046728972006</v>
      </c>
      <c r="BV1093" s="24">
        <v>6.5420560747663599</v>
      </c>
      <c r="BZ1093" s="24">
        <v>13.0841121495327</v>
      </c>
    </row>
    <row r="1094" spans="1:81" x14ac:dyDescent="0.2">
      <c r="A1094" s="24" t="s">
        <v>1257</v>
      </c>
      <c r="B1094" s="24">
        <v>-94.61</v>
      </c>
      <c r="C1094" s="24">
        <v>15.6</v>
      </c>
      <c r="D1094" s="24" t="s">
        <v>165</v>
      </c>
      <c r="E1094" s="24">
        <f t="shared" si="17"/>
        <v>99.999999999999957</v>
      </c>
      <c r="I1094" s="24">
        <v>3.4920634920634903</v>
      </c>
      <c r="V1094" s="24">
        <v>0.634920634920635</v>
      </c>
      <c r="AA1094" s="24">
        <v>0.952380952380952</v>
      </c>
      <c r="AF1094" s="24">
        <v>25.0793650793651</v>
      </c>
      <c r="AJ1094" s="24">
        <v>5.71428571428571</v>
      </c>
      <c r="AL1094" s="24">
        <v>0.317460317460317</v>
      </c>
      <c r="AQ1094" s="24">
        <v>1.26984126984127</v>
      </c>
      <c r="AT1094" s="24">
        <v>2.2222222222222201</v>
      </c>
      <c r="AV1094" s="24">
        <v>0.634920634920635</v>
      </c>
      <c r="BB1094" s="24">
        <v>11.1111111111111</v>
      </c>
      <c r="BH1094" s="24">
        <v>3.17460317460317</v>
      </c>
      <c r="BO1094" s="24">
        <v>0.317460317460317</v>
      </c>
      <c r="BR1094" s="24">
        <v>1.5873015873015901</v>
      </c>
      <c r="BU1094" s="24">
        <v>12.698412698412699</v>
      </c>
      <c r="BV1094" s="24">
        <v>8.8888888888888893</v>
      </c>
      <c r="BW1094" s="24">
        <v>0.317460317460317</v>
      </c>
      <c r="BZ1094" s="24">
        <v>20.634920634920601</v>
      </c>
      <c r="CA1094" s="24">
        <v>0.952380952380952</v>
      </c>
    </row>
    <row r="1095" spans="1:81" x14ac:dyDescent="0.2">
      <c r="A1095" s="24" t="s">
        <v>1258</v>
      </c>
      <c r="B1095" s="24">
        <v>-94.6</v>
      </c>
      <c r="C1095" s="24">
        <v>15.3</v>
      </c>
      <c r="D1095" s="24" t="s">
        <v>165</v>
      </c>
      <c r="E1095" s="24">
        <f t="shared" si="17"/>
        <v>99.999999999999915</v>
      </c>
      <c r="I1095" s="24">
        <v>2.5723472668810299</v>
      </c>
      <c r="V1095" s="24">
        <v>0.64308681672025703</v>
      </c>
      <c r="X1095" s="24">
        <v>0.96463022508038598</v>
      </c>
      <c r="AA1095" s="24">
        <v>4.8231511254019299</v>
      </c>
      <c r="AF1095" s="24">
        <v>6.7524115755626992</v>
      </c>
      <c r="AJ1095" s="24">
        <v>22.186495176848901</v>
      </c>
      <c r="AQ1095" s="24">
        <v>0.32154340836012901</v>
      </c>
      <c r="AT1095" s="24">
        <v>17.363344051446898</v>
      </c>
      <c r="AV1095" s="24">
        <v>0.32154340836012901</v>
      </c>
      <c r="BB1095" s="24">
        <v>18.3279742765273</v>
      </c>
      <c r="BF1095" s="24">
        <v>0.64308681672025703</v>
      </c>
      <c r="BH1095" s="24">
        <v>3.21543408360129</v>
      </c>
      <c r="BO1095" s="24">
        <v>1.2861736334405101</v>
      </c>
      <c r="BR1095" s="24">
        <v>0.32154340836012901</v>
      </c>
      <c r="BU1095" s="24">
        <v>4.8231511254019299</v>
      </c>
      <c r="BV1095" s="24">
        <v>4.8231511254019299</v>
      </c>
      <c r="BZ1095" s="24">
        <v>10.610932475884201</v>
      </c>
    </row>
    <row r="1096" spans="1:81" x14ac:dyDescent="0.2">
      <c r="A1096" s="24" t="s">
        <v>1259</v>
      </c>
      <c r="B1096" s="24">
        <v>-94.41</v>
      </c>
      <c r="C1096" s="24">
        <v>15.62</v>
      </c>
      <c r="D1096" s="24" t="s">
        <v>165</v>
      </c>
      <c r="E1096" s="24">
        <f t="shared" si="17"/>
        <v>100.00000000000007</v>
      </c>
      <c r="I1096" s="24">
        <v>5.3003533568904597</v>
      </c>
      <c r="AA1096" s="24">
        <v>5.3003533568904597</v>
      </c>
      <c r="AF1096" s="24">
        <v>2.82685512367491</v>
      </c>
      <c r="AJ1096" s="24">
        <v>13.780918727915202</v>
      </c>
      <c r="AQ1096" s="24">
        <v>0.70671378091872794</v>
      </c>
      <c r="AT1096" s="24">
        <v>14.487632508833901</v>
      </c>
      <c r="BB1096" s="24">
        <v>27.561837455830403</v>
      </c>
      <c r="BF1096" s="24">
        <v>1.7667844522968199</v>
      </c>
      <c r="BH1096" s="24">
        <v>0.70671378091872794</v>
      </c>
      <c r="BO1096" s="24">
        <v>1.7667844522968199</v>
      </c>
      <c r="BR1096" s="24">
        <v>1.4134275618374601</v>
      </c>
      <c r="BU1096" s="24">
        <v>4.9469964664311004</v>
      </c>
      <c r="BV1096" s="24">
        <v>4.5936395759717303</v>
      </c>
      <c r="BZ1096" s="24">
        <v>14.134275618374598</v>
      </c>
      <c r="CA1096" s="24">
        <v>0.70671378091872794</v>
      </c>
    </row>
    <row r="1097" spans="1:81" x14ac:dyDescent="0.2">
      <c r="A1097" s="24" t="s">
        <v>1260</v>
      </c>
      <c r="B1097" s="24">
        <v>-94.41</v>
      </c>
      <c r="C1097" s="24">
        <v>15.11</v>
      </c>
      <c r="D1097" s="24" t="s">
        <v>165</v>
      </c>
      <c r="E1097" s="24">
        <f t="shared" si="17"/>
        <v>100.00000000000003</v>
      </c>
      <c r="I1097" s="24">
        <v>3.7735849056603796</v>
      </c>
      <c r="AA1097" s="24">
        <v>0.94339622641509402</v>
      </c>
      <c r="AF1097" s="24">
        <v>8.4905660377358494</v>
      </c>
      <c r="AJ1097" s="24">
        <v>4.7169811320754693</v>
      </c>
      <c r="AT1097" s="24">
        <v>0.94339622641509402</v>
      </c>
      <c r="BB1097" s="24">
        <v>51.886792452830193</v>
      </c>
      <c r="BH1097" s="24">
        <v>0.94339622641509402</v>
      </c>
      <c r="BO1097" s="24">
        <v>3.7735849056603796</v>
      </c>
      <c r="BU1097" s="24">
        <v>1.8867924528301898</v>
      </c>
      <c r="BV1097" s="24">
        <v>3.7735849056603796</v>
      </c>
      <c r="BZ1097" s="24">
        <v>18.867924528301899</v>
      </c>
    </row>
    <row r="1098" spans="1:81" x14ac:dyDescent="0.2">
      <c r="A1098" s="24" t="s">
        <v>1261</v>
      </c>
      <c r="B1098" s="24">
        <v>-94.1</v>
      </c>
      <c r="C1098" s="24">
        <v>15.11</v>
      </c>
      <c r="D1098" s="24" t="s">
        <v>165</v>
      </c>
      <c r="E1098" s="24">
        <f t="shared" si="17"/>
        <v>100.00000000000003</v>
      </c>
      <c r="I1098" s="24">
        <v>7.9096045197740095</v>
      </c>
      <c r="X1098" s="24">
        <v>0.56497175141242895</v>
      </c>
      <c r="AA1098" s="24">
        <v>1.1299435028248601</v>
      </c>
      <c r="AF1098" s="24">
        <v>3.3898305084745801</v>
      </c>
      <c r="AJ1098" s="24">
        <v>51.412429378531101</v>
      </c>
      <c r="AT1098" s="24">
        <v>11.299435028248599</v>
      </c>
      <c r="AV1098" s="24">
        <v>0.56497175141242895</v>
      </c>
      <c r="BB1098" s="24">
        <v>3.9548022598870096</v>
      </c>
      <c r="BH1098" s="24">
        <v>1.1299435028248601</v>
      </c>
      <c r="BU1098" s="24">
        <v>5.0847457627118597</v>
      </c>
      <c r="BV1098" s="24">
        <v>7.3446327683615804</v>
      </c>
      <c r="BZ1098" s="24">
        <v>6.2146892655367205</v>
      </c>
    </row>
    <row r="1099" spans="1:81" x14ac:dyDescent="0.2">
      <c r="A1099" s="24" t="s">
        <v>1262</v>
      </c>
      <c r="B1099" s="24">
        <v>-94.1</v>
      </c>
      <c r="C1099" s="24">
        <v>15.33</v>
      </c>
      <c r="D1099" s="24" t="s">
        <v>165</v>
      </c>
      <c r="E1099" s="24">
        <f t="shared" si="17"/>
        <v>100.00000000000001</v>
      </c>
      <c r="I1099" s="24">
        <v>4.0816326530612201</v>
      </c>
      <c r="AA1099" s="24">
        <v>3.4013605442176904</v>
      </c>
      <c r="AF1099" s="24">
        <v>3.4013605442176904</v>
      </c>
      <c r="AJ1099" s="24">
        <v>29.931972789115701</v>
      </c>
      <c r="AT1099" s="24">
        <v>19.727891156462597</v>
      </c>
      <c r="BB1099" s="24">
        <v>13.605442176870699</v>
      </c>
      <c r="BF1099" s="24">
        <v>0.68027210884353706</v>
      </c>
      <c r="BI1099" s="24">
        <v>0.68027210884353706</v>
      </c>
      <c r="BU1099" s="24">
        <v>6.12244897959184</v>
      </c>
      <c r="BV1099" s="24">
        <v>5.4421768707483</v>
      </c>
      <c r="BZ1099" s="24">
        <v>12.925170068027199</v>
      </c>
    </row>
    <row r="1100" spans="1:81" x14ac:dyDescent="0.2">
      <c r="A1100" s="24" t="s">
        <v>1263</v>
      </c>
      <c r="B1100" s="24">
        <v>-94.1</v>
      </c>
      <c r="C1100" s="24">
        <v>15.41</v>
      </c>
      <c r="D1100" s="24" t="s">
        <v>165</v>
      </c>
      <c r="E1100" s="24">
        <f t="shared" si="17"/>
        <v>100.00000000000009</v>
      </c>
      <c r="I1100" s="24">
        <v>4.5901639344262302</v>
      </c>
      <c r="AA1100" s="24">
        <v>3.27868852459016</v>
      </c>
      <c r="AF1100" s="24">
        <v>4.5901639344262302</v>
      </c>
      <c r="AJ1100" s="24">
        <v>55.081967213114794</v>
      </c>
      <c r="AQ1100" s="24">
        <v>0.65573770491803296</v>
      </c>
      <c r="AT1100" s="24">
        <v>13.1147540983607</v>
      </c>
      <c r="BB1100" s="24">
        <v>6.8852459016393395</v>
      </c>
      <c r="BH1100" s="24">
        <v>1.63934426229508</v>
      </c>
      <c r="BO1100" s="24">
        <v>0.65573770491803296</v>
      </c>
      <c r="BU1100" s="24">
        <v>1.3114754098360701</v>
      </c>
      <c r="BV1100" s="24">
        <v>2.9508196721311499</v>
      </c>
      <c r="BZ1100" s="24">
        <v>5.2459016393442601</v>
      </c>
    </row>
    <row r="1101" spans="1:81" x14ac:dyDescent="0.2">
      <c r="A1101" s="24" t="s">
        <v>1264</v>
      </c>
      <c r="B1101" s="24">
        <v>-93.73</v>
      </c>
      <c r="C1101" s="24">
        <v>15.2</v>
      </c>
      <c r="D1101" s="24" t="s">
        <v>165</v>
      </c>
      <c r="E1101" s="24">
        <f t="shared" si="17"/>
        <v>99.999999999999943</v>
      </c>
      <c r="I1101" s="24">
        <v>4.3689320388349504</v>
      </c>
      <c r="AA1101" s="24">
        <v>2.42718446601942</v>
      </c>
      <c r="AF1101" s="24">
        <v>7.2815533980582501</v>
      </c>
      <c r="AJ1101" s="24">
        <v>57.766990291262097</v>
      </c>
      <c r="AL1101" s="24">
        <v>0.97087378640776689</v>
      </c>
      <c r="AQ1101" s="24">
        <v>0.97087378640776689</v>
      </c>
      <c r="AT1101" s="24">
        <v>5.3398058252427196</v>
      </c>
      <c r="BB1101" s="24">
        <v>7.2815533980582501</v>
      </c>
      <c r="BH1101" s="24">
        <v>0.97087378640776689</v>
      </c>
      <c r="BU1101" s="24">
        <v>3.3980582524271803</v>
      </c>
      <c r="BV1101" s="24">
        <v>5.8252427184466002</v>
      </c>
      <c r="BZ1101" s="24">
        <v>3.3980582524271803</v>
      </c>
    </row>
    <row r="1102" spans="1:81" x14ac:dyDescent="0.2">
      <c r="A1102" s="24" t="s">
        <v>1265</v>
      </c>
      <c r="B1102" s="24">
        <v>-93.72</v>
      </c>
      <c r="C1102" s="24">
        <v>15.01</v>
      </c>
      <c r="D1102" s="24" t="s">
        <v>165</v>
      </c>
      <c r="E1102" s="24">
        <f t="shared" si="17"/>
        <v>100.00000000000001</v>
      </c>
      <c r="I1102" s="24">
        <v>6.0439560439560402</v>
      </c>
      <c r="X1102" s="24">
        <v>1.64835164835165</v>
      </c>
      <c r="AA1102" s="24">
        <v>1.0989010989010999</v>
      </c>
      <c r="AF1102" s="24">
        <v>5.4945054945054901</v>
      </c>
      <c r="AJ1102" s="24">
        <v>34.065934065934101</v>
      </c>
      <c r="AQ1102" s="24">
        <v>0.54945054945054905</v>
      </c>
      <c r="AT1102" s="24">
        <v>7.6923076923076907</v>
      </c>
      <c r="BB1102" s="24">
        <v>11.538461538461501</v>
      </c>
      <c r="BF1102" s="24">
        <v>0.54945054945054905</v>
      </c>
      <c r="BH1102" s="24">
        <v>1.0989010989010999</v>
      </c>
      <c r="BO1102" s="24">
        <v>1.0989010989010999</v>
      </c>
      <c r="BU1102" s="24">
        <v>12.0879120879121</v>
      </c>
      <c r="BV1102" s="24">
        <v>10.989010989011</v>
      </c>
      <c r="BZ1102" s="24">
        <v>6.0439560439560402</v>
      </c>
    </row>
    <row r="1103" spans="1:81" x14ac:dyDescent="0.2">
      <c r="A1103" s="24" t="s">
        <v>1266</v>
      </c>
      <c r="B1103" s="24">
        <v>-93.34</v>
      </c>
      <c r="C1103" s="24">
        <v>15.12</v>
      </c>
      <c r="D1103" s="24" t="s">
        <v>165</v>
      </c>
      <c r="E1103" s="24">
        <f t="shared" si="17"/>
        <v>100.00000000000003</v>
      </c>
      <c r="I1103" s="24">
        <v>41.3333333333333</v>
      </c>
      <c r="AF1103" s="24">
        <v>10.6666666666667</v>
      </c>
      <c r="AJ1103" s="24">
        <v>10.6666666666667</v>
      </c>
      <c r="AT1103" s="24">
        <v>10.6666666666667</v>
      </c>
      <c r="BB1103" s="24">
        <v>13.3333333333333</v>
      </c>
      <c r="BD1103" s="24">
        <v>1.3333333333333299</v>
      </c>
      <c r="BH1103" s="24">
        <v>1.3333333333333299</v>
      </c>
      <c r="BO1103" s="24">
        <v>6.6666666666666696</v>
      </c>
      <c r="BU1103" s="24">
        <v>1.3333333333333299</v>
      </c>
      <c r="BV1103" s="24">
        <v>2.6666666666666701</v>
      </c>
    </row>
    <row r="1104" spans="1:81" x14ac:dyDescent="0.2">
      <c r="A1104" s="24" t="s">
        <v>1267</v>
      </c>
      <c r="B1104" s="24">
        <v>-93.33</v>
      </c>
      <c r="C1104" s="24">
        <v>14.76</v>
      </c>
      <c r="D1104" s="24" t="s">
        <v>165</v>
      </c>
      <c r="E1104" s="24">
        <f t="shared" si="17"/>
        <v>99.999999999999943</v>
      </c>
      <c r="I1104" s="24">
        <v>1.6528925619834698</v>
      </c>
      <c r="V1104" s="24">
        <v>0.826446280991736</v>
      </c>
      <c r="X1104" s="24">
        <v>2.4793388429752099</v>
      </c>
      <c r="AA1104" s="24">
        <v>4.95867768595041</v>
      </c>
      <c r="AF1104" s="24">
        <v>7.4380165289256199</v>
      </c>
      <c r="AJ1104" s="24">
        <v>28.099173553718998</v>
      </c>
      <c r="AT1104" s="24">
        <v>23.9669421487603</v>
      </c>
      <c r="BB1104" s="24">
        <v>14.049586776859499</v>
      </c>
      <c r="BF1104" s="24">
        <v>0.826446280991736</v>
      </c>
      <c r="BH1104" s="24">
        <v>3.3057851239669396</v>
      </c>
      <c r="BR1104" s="24">
        <v>0.826446280991736</v>
      </c>
      <c r="BU1104" s="24">
        <v>2.4793388429752099</v>
      </c>
      <c r="BV1104" s="24">
        <v>5.7851239669421499</v>
      </c>
      <c r="BZ1104" s="24">
        <v>2.4793388429752099</v>
      </c>
      <c r="CC1104" s="24">
        <v>0.826446280991736</v>
      </c>
    </row>
    <row r="1105" spans="1:69" x14ac:dyDescent="0.2">
      <c r="A1105" s="24" t="s">
        <v>1268</v>
      </c>
      <c r="B1105" s="24">
        <v>-79</v>
      </c>
      <c r="C1105" s="24">
        <v>60.17</v>
      </c>
      <c r="D1105" s="24" t="s">
        <v>165</v>
      </c>
      <c r="E1105" s="24">
        <f t="shared" si="17"/>
        <v>100.00000000000001</v>
      </c>
      <c r="AA1105" s="24">
        <v>16.6666666666667</v>
      </c>
      <c r="AK1105" s="24">
        <v>3.3333333333333299</v>
      </c>
      <c r="AL1105" s="24">
        <v>4.8484848484848495</v>
      </c>
      <c r="AV1105" s="24">
        <v>72.424242424242408</v>
      </c>
      <c r="BB1105" s="24">
        <v>2.7272727272727297</v>
      </c>
    </row>
    <row r="1106" spans="1:69" x14ac:dyDescent="0.2">
      <c r="A1106" s="24" t="s">
        <v>1269</v>
      </c>
      <c r="B1106" s="24">
        <v>-82</v>
      </c>
      <c r="C1106" s="24">
        <v>60.33</v>
      </c>
      <c r="D1106" s="24" t="s">
        <v>165</v>
      </c>
      <c r="E1106" s="24">
        <f t="shared" si="17"/>
        <v>99.999999999999986</v>
      </c>
      <c r="H1106" s="24">
        <v>0.31545741324921101</v>
      </c>
      <c r="AA1106" s="24">
        <v>66.561514195583598</v>
      </c>
      <c r="AK1106" s="24">
        <v>8.8328075709779199</v>
      </c>
      <c r="AL1106" s="24">
        <v>2.8391167192428997</v>
      </c>
      <c r="AV1106" s="24">
        <v>14.195583596214499</v>
      </c>
      <c r="BB1106" s="24">
        <v>7.2555205047318596</v>
      </c>
    </row>
    <row r="1107" spans="1:69" x14ac:dyDescent="0.2">
      <c r="A1107" s="24" t="s">
        <v>1270</v>
      </c>
      <c r="B1107" s="24">
        <v>-87.45</v>
      </c>
      <c r="C1107" s="24">
        <v>60.66</v>
      </c>
      <c r="D1107" s="24" t="s">
        <v>165</v>
      </c>
      <c r="E1107" s="24">
        <f t="shared" si="17"/>
        <v>100</v>
      </c>
      <c r="AA1107" s="24">
        <v>73.4375</v>
      </c>
      <c r="AK1107" s="24">
        <v>6.7708333333333304</v>
      </c>
      <c r="AL1107" s="24">
        <v>8.3333333333333304</v>
      </c>
      <c r="AT1107" s="24">
        <v>1.5625</v>
      </c>
      <c r="AV1107" s="24">
        <v>1.0416666666666701</v>
      </c>
      <c r="BB1107" s="24">
        <v>8.8541666666666696</v>
      </c>
    </row>
    <row r="1108" spans="1:69" x14ac:dyDescent="0.2">
      <c r="A1108" s="24" t="s">
        <v>1271</v>
      </c>
      <c r="B1108" s="24">
        <v>-91.78</v>
      </c>
      <c r="C1108" s="24">
        <v>60.92</v>
      </c>
      <c r="D1108" s="24" t="s">
        <v>165</v>
      </c>
      <c r="E1108" s="24">
        <f t="shared" si="17"/>
        <v>100</v>
      </c>
      <c r="H1108" s="24">
        <v>3.2608695652173898</v>
      </c>
      <c r="AA1108" s="24">
        <v>26.086956521739104</v>
      </c>
      <c r="AK1108" s="24">
        <v>7.6086956521739095</v>
      </c>
      <c r="AL1108" s="24">
        <v>2.1739130434782599</v>
      </c>
      <c r="AT1108" s="24">
        <v>4.3478260869565197</v>
      </c>
      <c r="AV1108" s="24">
        <v>4.3478260869565197</v>
      </c>
      <c r="AX1108" s="24">
        <v>14.130434782608699</v>
      </c>
      <c r="BB1108" s="24">
        <v>38.043478260869605</v>
      </c>
    </row>
    <row r="1109" spans="1:69" x14ac:dyDescent="0.2">
      <c r="A1109" s="24" t="s">
        <v>1272</v>
      </c>
      <c r="B1109" s="24">
        <v>-81.34</v>
      </c>
      <c r="C1109" s="24">
        <v>65.14</v>
      </c>
      <c r="D1109" s="24" t="s">
        <v>165</v>
      </c>
      <c r="E1109" s="24">
        <f t="shared" si="17"/>
        <v>99.999999999999986</v>
      </c>
      <c r="AA1109" s="24">
        <v>0.99009900990098987</v>
      </c>
      <c r="BB1109" s="24">
        <v>99.009900990098998</v>
      </c>
    </row>
    <row r="1110" spans="1:69" x14ac:dyDescent="0.2">
      <c r="A1110" s="24" t="s">
        <v>1273</v>
      </c>
      <c r="B1110" s="24">
        <v>-71.92</v>
      </c>
      <c r="C1110" s="24">
        <v>62.25</v>
      </c>
      <c r="D1110" s="24" t="s">
        <v>165</v>
      </c>
      <c r="E1110" s="24">
        <f t="shared" si="17"/>
        <v>100.00000000000004</v>
      </c>
      <c r="H1110" s="24">
        <v>0.91324200913241993</v>
      </c>
      <c r="X1110" s="24">
        <v>0.91324200913241993</v>
      </c>
      <c r="AA1110" s="24">
        <v>7.7625570776255701</v>
      </c>
      <c r="AK1110" s="24">
        <v>3.6529680365296797</v>
      </c>
      <c r="AL1110" s="24">
        <v>0.45662100456620996</v>
      </c>
      <c r="AV1110" s="24">
        <v>0.45662100456620996</v>
      </c>
      <c r="AX1110" s="24">
        <v>6.3926940639269398</v>
      </c>
      <c r="BB1110" s="24">
        <v>79.452054794520592</v>
      </c>
    </row>
    <row r="1111" spans="1:69" x14ac:dyDescent="0.2">
      <c r="A1111" s="24" t="s">
        <v>1274</v>
      </c>
      <c r="B1111" s="24">
        <v>-79.22</v>
      </c>
      <c r="C1111" s="24">
        <v>64.03</v>
      </c>
      <c r="D1111" s="24" t="s">
        <v>165</v>
      </c>
      <c r="E1111" s="24">
        <f t="shared" si="17"/>
        <v>100.00000000000003</v>
      </c>
      <c r="AA1111" s="24">
        <v>2.2222222222222201</v>
      </c>
      <c r="AX1111" s="24">
        <v>3.8888888888888902</v>
      </c>
      <c r="BB1111" s="24">
        <v>91.6666666666667</v>
      </c>
      <c r="BQ1111" s="24">
        <v>2.2222222222222201</v>
      </c>
    </row>
    <row r="1112" spans="1:69" x14ac:dyDescent="0.2">
      <c r="A1112" s="24" t="s">
        <v>1275</v>
      </c>
      <c r="B1112" s="24">
        <v>-79</v>
      </c>
      <c r="C1112" s="24">
        <v>62.76</v>
      </c>
      <c r="D1112" s="24" t="s">
        <v>165</v>
      </c>
      <c r="E1112" s="24">
        <f t="shared" si="17"/>
        <v>100</v>
      </c>
      <c r="AA1112" s="24">
        <v>21.230769230769202</v>
      </c>
      <c r="AK1112" s="24">
        <v>8.6153846153846096</v>
      </c>
      <c r="AL1112" s="24">
        <v>2.1538461538461502</v>
      </c>
      <c r="AT1112" s="24">
        <v>0.92307692307692302</v>
      </c>
      <c r="AV1112" s="24">
        <v>3.0769230769230798</v>
      </c>
      <c r="AX1112" s="24">
        <v>1.5384615384615399</v>
      </c>
      <c r="BB1112" s="24">
        <v>62.461538461538495</v>
      </c>
    </row>
    <row r="1113" spans="1:69" x14ac:dyDescent="0.2">
      <c r="A1113" s="24" t="s">
        <v>1276</v>
      </c>
      <c r="B1113" s="24">
        <v>-79.290000000000006</v>
      </c>
      <c r="C1113" s="24">
        <v>60.18</v>
      </c>
      <c r="D1113" s="24" t="s">
        <v>165</v>
      </c>
      <c r="E1113" s="24">
        <f t="shared" si="17"/>
        <v>99.999999999999972</v>
      </c>
      <c r="AA1113" s="24">
        <v>22.6086956521739</v>
      </c>
      <c r="AK1113" s="24">
        <v>3.1884057971014501</v>
      </c>
      <c r="AL1113" s="24">
        <v>0.28985507246376796</v>
      </c>
      <c r="AT1113" s="24">
        <v>0.57971014492753592</v>
      </c>
      <c r="AV1113" s="24">
        <v>70.724637681159408</v>
      </c>
      <c r="BB1113" s="24">
        <v>2.60869565217391</v>
      </c>
    </row>
    <row r="1114" spans="1:69" x14ac:dyDescent="0.2">
      <c r="A1114" s="24" t="s">
        <v>1277</v>
      </c>
      <c r="B1114" s="24">
        <v>-78.36</v>
      </c>
      <c r="C1114" s="24">
        <v>58.42</v>
      </c>
      <c r="D1114" s="24" t="s">
        <v>165</v>
      </c>
      <c r="E1114" s="24">
        <f t="shared" si="17"/>
        <v>100.00000000000007</v>
      </c>
      <c r="AA1114" s="24">
        <v>16.1490683229814</v>
      </c>
      <c r="AK1114" s="24">
        <v>3.7267080745341601</v>
      </c>
      <c r="AL1114" s="24">
        <v>8.0745341614906803</v>
      </c>
      <c r="AT1114" s="24">
        <v>0.62111801242235998</v>
      </c>
      <c r="AV1114" s="24">
        <v>61.490683229813705</v>
      </c>
      <c r="AX1114" s="24">
        <v>0.62111801242235998</v>
      </c>
      <c r="BB1114" s="24">
        <v>9.3167701863354004</v>
      </c>
    </row>
    <row r="1115" spans="1:69" x14ac:dyDescent="0.2">
      <c r="A1115" s="24" t="s">
        <v>1278</v>
      </c>
      <c r="B1115" s="24">
        <v>-76.58</v>
      </c>
      <c r="C1115" s="24">
        <v>56.39</v>
      </c>
      <c r="D1115" s="24" t="s">
        <v>165</v>
      </c>
      <c r="E1115" s="24">
        <f t="shared" si="17"/>
        <v>100</v>
      </c>
      <c r="AA1115" s="24">
        <v>6.7204301075268802</v>
      </c>
      <c r="AK1115" s="24">
        <v>1.8817204301075301</v>
      </c>
      <c r="AL1115" s="24">
        <v>6.4516129032258105</v>
      </c>
      <c r="AV1115" s="24">
        <v>83.602150537634401</v>
      </c>
      <c r="BB1115" s="24">
        <v>1.34408602150538</v>
      </c>
    </row>
    <row r="1116" spans="1:69" x14ac:dyDescent="0.2">
      <c r="A1116" s="24" t="s">
        <v>1279</v>
      </c>
      <c r="B1116" s="24">
        <v>-77.98</v>
      </c>
      <c r="C1116" s="24">
        <v>55.4</v>
      </c>
      <c r="D1116" s="24" t="s">
        <v>165</v>
      </c>
      <c r="E1116" s="24">
        <f t="shared" si="17"/>
        <v>100</v>
      </c>
      <c r="AA1116" s="24">
        <v>3.16455696202532</v>
      </c>
      <c r="AK1116" s="24">
        <v>0.949367088607595</v>
      </c>
      <c r="AL1116" s="24">
        <v>0.949367088607595</v>
      </c>
      <c r="AV1116" s="24">
        <v>93.037974683544306</v>
      </c>
      <c r="AX1116" s="24">
        <v>0.632911392405063</v>
      </c>
      <c r="BB1116" s="24">
        <v>1.26582278481013</v>
      </c>
    </row>
    <row r="1117" spans="1:69" x14ac:dyDescent="0.2">
      <c r="A1117" s="24" t="s">
        <v>1280</v>
      </c>
      <c r="B1117" s="24">
        <v>-80.73</v>
      </c>
      <c r="C1117" s="24">
        <v>54.72</v>
      </c>
      <c r="D1117" s="24" t="s">
        <v>165</v>
      </c>
      <c r="E1117" s="24">
        <f t="shared" si="17"/>
        <v>100.00000000000004</v>
      </c>
      <c r="AA1117" s="24">
        <v>5.3892215568862296</v>
      </c>
      <c r="AK1117" s="24">
        <v>0.8982035928143709</v>
      </c>
      <c r="AL1117" s="24">
        <v>2.9940119760478998</v>
      </c>
      <c r="AV1117" s="24">
        <v>85.329341317365305</v>
      </c>
      <c r="AX1117" s="24">
        <v>0.29940119760479</v>
      </c>
      <c r="BB1117" s="24">
        <v>4.7904191616766498</v>
      </c>
      <c r="BQ1117" s="24">
        <v>0.29940119760479</v>
      </c>
    </row>
    <row r="1118" spans="1:69" x14ac:dyDescent="0.2">
      <c r="A1118" s="24" t="s">
        <v>1281</v>
      </c>
      <c r="B1118" s="24">
        <v>-80.53</v>
      </c>
      <c r="C1118" s="24">
        <v>55.44</v>
      </c>
      <c r="D1118" s="24" t="s">
        <v>165</v>
      </c>
      <c r="E1118" s="24">
        <f t="shared" si="17"/>
        <v>100.00000000000003</v>
      </c>
      <c r="AA1118" s="24">
        <v>6.4102564102564106</v>
      </c>
      <c r="AK1118" s="24">
        <v>1.6025641025641</v>
      </c>
      <c r="AL1118" s="24">
        <v>3.2051282051282102</v>
      </c>
      <c r="AT1118" s="24">
        <v>1.2820512820512799</v>
      </c>
      <c r="AV1118" s="24">
        <v>86.858974358974393</v>
      </c>
      <c r="BB1118" s="24">
        <v>0.64102564102564097</v>
      </c>
    </row>
    <row r="1119" spans="1:69" x14ac:dyDescent="0.2">
      <c r="A1119" s="24" t="s">
        <v>1282</v>
      </c>
      <c r="B1119" s="24">
        <v>-80.81</v>
      </c>
      <c r="C1119" s="24">
        <v>56.72</v>
      </c>
      <c r="D1119" s="24" t="s">
        <v>165</v>
      </c>
      <c r="E1119" s="24">
        <f t="shared" si="17"/>
        <v>99.999999999999972</v>
      </c>
      <c r="AA1119" s="24">
        <v>6.8322981366459601</v>
      </c>
      <c r="AK1119" s="24">
        <v>1.24223602484472</v>
      </c>
      <c r="AL1119" s="24">
        <v>0.31055900621117999</v>
      </c>
      <c r="AV1119" s="24">
        <v>83.850931677018608</v>
      </c>
      <c r="AX1119" s="24">
        <v>0.62111801242235998</v>
      </c>
      <c r="BB1119" s="24">
        <v>6.5217391304347796</v>
      </c>
      <c r="BQ1119" s="24">
        <v>0.62111801242235998</v>
      </c>
    </row>
    <row r="1120" spans="1:69" x14ac:dyDescent="0.2">
      <c r="A1120" s="24" t="s">
        <v>1283</v>
      </c>
      <c r="B1120" s="24">
        <v>-87.49</v>
      </c>
      <c r="C1120" s="24">
        <v>59.05</v>
      </c>
      <c r="D1120" s="24" t="s">
        <v>165</v>
      </c>
      <c r="E1120" s="24">
        <f t="shared" si="17"/>
        <v>99.999999999999929</v>
      </c>
      <c r="M1120" s="24">
        <v>1.5384615384615399</v>
      </c>
      <c r="AA1120" s="24">
        <v>47.692307692307701</v>
      </c>
      <c r="AK1120" s="24">
        <v>13.846153846153801</v>
      </c>
      <c r="AL1120" s="24">
        <v>9.2307692307692299</v>
      </c>
      <c r="AT1120" s="24">
        <v>3.0769230769230798</v>
      </c>
      <c r="AV1120" s="24">
        <v>21.538461538461497</v>
      </c>
      <c r="BB1120" s="24">
        <v>3.0769230769230798</v>
      </c>
    </row>
    <row r="1121" spans="1:69" x14ac:dyDescent="0.2">
      <c r="A1121" s="24" t="s">
        <v>1284</v>
      </c>
      <c r="B1121" s="24">
        <v>-91.49</v>
      </c>
      <c r="C1121" s="24">
        <v>58.73</v>
      </c>
      <c r="D1121" s="24" t="s">
        <v>165</v>
      </c>
      <c r="E1121" s="24">
        <f t="shared" si="17"/>
        <v>100.00000000000003</v>
      </c>
      <c r="AA1121" s="24">
        <v>71.044776119402997</v>
      </c>
      <c r="AK1121" s="24">
        <v>5.0746268656716405</v>
      </c>
      <c r="AL1121" s="24">
        <v>4.7761194029850698</v>
      </c>
      <c r="AT1121" s="24">
        <v>0.59701492537313405</v>
      </c>
      <c r="AV1121" s="24">
        <v>5.0746268656716405</v>
      </c>
      <c r="AX1121" s="24">
        <v>0.89552238805970197</v>
      </c>
      <c r="BB1121" s="24">
        <v>11.9402985074627</v>
      </c>
      <c r="BQ1121" s="24">
        <v>0.59701492537313405</v>
      </c>
    </row>
    <row r="1122" spans="1:69" x14ac:dyDescent="0.2">
      <c r="A1122" s="24" t="s">
        <v>1285</v>
      </c>
      <c r="B1122" s="24">
        <v>-91.97</v>
      </c>
      <c r="C1122" s="24">
        <v>60</v>
      </c>
      <c r="D1122" s="24" t="s">
        <v>165</v>
      </c>
      <c r="E1122" s="24">
        <f t="shared" si="17"/>
        <v>99.999999999999957</v>
      </c>
      <c r="AA1122" s="24">
        <v>54.313099041533498</v>
      </c>
      <c r="AK1122" s="24">
        <v>7.9872204472843409</v>
      </c>
      <c r="AL1122" s="24">
        <v>3.8338658146964901</v>
      </c>
      <c r="AT1122" s="24">
        <v>2.5559105431309899</v>
      </c>
      <c r="AV1122" s="24">
        <v>0.63897763578274802</v>
      </c>
      <c r="AX1122" s="24">
        <v>1.9169329073482397</v>
      </c>
      <c r="BB1122" s="24">
        <v>28.115015974440901</v>
      </c>
      <c r="BQ1122" s="24">
        <v>0.63897763578274802</v>
      </c>
    </row>
    <row r="1123" spans="1:69" x14ac:dyDescent="0.2">
      <c r="A1123" s="24" t="s">
        <v>1286</v>
      </c>
      <c r="B1123" s="24">
        <v>-89.36</v>
      </c>
      <c r="C1123" s="24">
        <v>60.44</v>
      </c>
      <c r="D1123" s="24" t="s">
        <v>165</v>
      </c>
      <c r="E1123" s="24">
        <f t="shared" si="17"/>
        <v>100.00000000000004</v>
      </c>
      <c r="M1123" s="24">
        <v>0.30959752321981399</v>
      </c>
      <c r="AA1123" s="24">
        <v>55.727554179566596</v>
      </c>
      <c r="AK1123" s="24">
        <v>12.383900928792601</v>
      </c>
      <c r="AL1123" s="24">
        <v>4.3343653250773997</v>
      </c>
      <c r="AT1123" s="24">
        <v>3.09597523219814</v>
      </c>
      <c r="AV1123" s="24">
        <v>0.30959752321981399</v>
      </c>
      <c r="BB1123" s="24">
        <v>21.981424148606798</v>
      </c>
      <c r="BQ1123" s="24">
        <v>1.8575851393188898</v>
      </c>
    </row>
    <row r="1124" spans="1:69" x14ac:dyDescent="0.2">
      <c r="A1124" s="24" t="s">
        <v>1287</v>
      </c>
      <c r="B1124" s="24">
        <v>-86.22</v>
      </c>
      <c r="C1124" s="24">
        <v>61.04</v>
      </c>
      <c r="D1124" s="24" t="s">
        <v>165</v>
      </c>
      <c r="E1124" s="24">
        <f t="shared" si="17"/>
        <v>100.00000000000006</v>
      </c>
      <c r="AA1124" s="24">
        <v>61.797752808988797</v>
      </c>
      <c r="AK1124" s="24">
        <v>12.3595505617978</v>
      </c>
      <c r="AL1124" s="24">
        <v>14.606741573033698</v>
      </c>
      <c r="AT1124" s="24">
        <v>3.3707865168539302</v>
      </c>
      <c r="BB1124" s="24">
        <v>7.8651685393258406</v>
      </c>
    </row>
    <row r="1125" spans="1:69" x14ac:dyDescent="0.2">
      <c r="A1125" s="24" t="s">
        <v>1288</v>
      </c>
      <c r="B1125" s="24">
        <v>-66.38</v>
      </c>
      <c r="C1125" s="24">
        <v>50.05</v>
      </c>
      <c r="D1125" s="24" t="s">
        <v>165</v>
      </c>
      <c r="E1125" s="24">
        <f t="shared" si="17"/>
        <v>99.999999999999915</v>
      </c>
      <c r="X1125" s="24">
        <v>6.8656716417910406</v>
      </c>
      <c r="AA1125" s="24">
        <v>5.6716417910447801</v>
      </c>
      <c r="AK1125" s="24">
        <v>8.9552238805970106</v>
      </c>
      <c r="AL1125" s="24">
        <v>2.98507462686567</v>
      </c>
      <c r="AT1125" s="24">
        <v>0.59701492537313405</v>
      </c>
      <c r="AV1125" s="24">
        <v>43.283582089552198</v>
      </c>
      <c r="AX1125" s="24">
        <v>7.1641791044776095</v>
      </c>
      <c r="AY1125" s="24">
        <v>0.29850746268656703</v>
      </c>
      <c r="BB1125" s="24">
        <v>12.5373134328358</v>
      </c>
      <c r="BH1125" s="24">
        <v>11.641791044776101</v>
      </c>
    </row>
    <row r="1126" spans="1:69" x14ac:dyDescent="0.2">
      <c r="A1126" s="24" t="s">
        <v>1289</v>
      </c>
      <c r="B1126" s="24">
        <v>-66.38</v>
      </c>
      <c r="C1126" s="24">
        <v>50.04</v>
      </c>
      <c r="D1126" s="24" t="s">
        <v>165</v>
      </c>
      <c r="E1126" s="24">
        <f t="shared" si="17"/>
        <v>99.999999999999943</v>
      </c>
      <c r="X1126" s="24">
        <v>5.7065217391304301</v>
      </c>
      <c r="AA1126" s="24">
        <v>7.6086956521739095</v>
      </c>
      <c r="AK1126" s="24">
        <v>6.7934782608695699</v>
      </c>
      <c r="AL1126" s="24">
        <v>3.8043478260869596</v>
      </c>
      <c r="AV1126" s="24">
        <v>54.347826086956502</v>
      </c>
      <c r="AX1126" s="24">
        <v>3.8043478260869596</v>
      </c>
      <c r="AY1126" s="24">
        <v>0.54347826086956497</v>
      </c>
      <c r="BB1126" s="24">
        <v>10.326086956521701</v>
      </c>
      <c r="BH1126" s="24">
        <v>7.0652173913043494</v>
      </c>
    </row>
    <row r="1127" spans="1:69" x14ac:dyDescent="0.2">
      <c r="A1127" s="24" t="s">
        <v>1290</v>
      </c>
      <c r="B1127" s="24">
        <v>-66.38</v>
      </c>
      <c r="C1127" s="24">
        <v>50.05</v>
      </c>
      <c r="D1127" s="24" t="s">
        <v>165</v>
      </c>
      <c r="E1127" s="24">
        <f t="shared" si="17"/>
        <v>100.00000000000004</v>
      </c>
      <c r="X1127" s="24">
        <v>4.1884816753926701</v>
      </c>
      <c r="AA1127" s="24">
        <v>4.1884816753926701</v>
      </c>
      <c r="AK1127" s="24">
        <v>3.9267015706806299</v>
      </c>
      <c r="AL1127" s="24">
        <v>2.6178010471204201</v>
      </c>
      <c r="AT1127" s="24">
        <v>0.26178010471204199</v>
      </c>
      <c r="AV1127" s="24">
        <v>24.345549738219901</v>
      </c>
      <c r="AX1127" s="24">
        <v>7.5916230366492101</v>
      </c>
      <c r="AY1127" s="24">
        <v>0.78534031413612593</v>
      </c>
      <c r="BB1127" s="24">
        <v>42.931937172774902</v>
      </c>
      <c r="BH1127" s="24">
        <v>9.1623036649214704</v>
      </c>
    </row>
    <row r="1128" spans="1:69" x14ac:dyDescent="0.2">
      <c r="A1128" s="24" t="s">
        <v>1291</v>
      </c>
      <c r="B1128" s="24">
        <v>-66.37</v>
      </c>
      <c r="C1128" s="24">
        <v>50.06</v>
      </c>
      <c r="D1128" s="24" t="s">
        <v>165</v>
      </c>
      <c r="E1128" s="24">
        <f t="shared" si="17"/>
        <v>100.00000000000006</v>
      </c>
      <c r="AA1128" s="24">
        <v>2.38095238095238</v>
      </c>
      <c r="AK1128" s="24">
        <v>4.7619047619047601</v>
      </c>
      <c r="AL1128" s="24">
        <v>1.19047619047619</v>
      </c>
      <c r="AV1128" s="24">
        <v>27.380952380952401</v>
      </c>
      <c r="AX1128" s="24">
        <v>17.8571428571429</v>
      </c>
      <c r="AY1128" s="24">
        <v>1.19047619047619</v>
      </c>
      <c r="BB1128" s="24">
        <v>38.095238095238102</v>
      </c>
      <c r="BH1128" s="24">
        <v>7.1428571428571406</v>
      </c>
    </row>
    <row r="1129" spans="1:69" x14ac:dyDescent="0.2">
      <c r="A1129" s="24" t="s">
        <v>1292</v>
      </c>
      <c r="B1129" s="24">
        <v>-66.33</v>
      </c>
      <c r="C1129" s="24">
        <v>50.09</v>
      </c>
      <c r="D1129" s="24" t="s">
        <v>165</v>
      </c>
      <c r="E1129" s="24">
        <f t="shared" si="17"/>
        <v>99.999999999999986</v>
      </c>
      <c r="X1129" s="24">
        <v>8.1447963800905008</v>
      </c>
      <c r="AA1129" s="24">
        <v>9.5022624434389105</v>
      </c>
      <c r="AK1129" s="24">
        <v>4.9773755656108598</v>
      </c>
      <c r="AL1129" s="24">
        <v>1.80995475113122</v>
      </c>
      <c r="AT1129" s="24">
        <v>0.90497737556561098</v>
      </c>
      <c r="AV1129" s="24">
        <v>35.294117647058798</v>
      </c>
      <c r="AX1129" s="24">
        <v>5.4298642533936698</v>
      </c>
      <c r="AY1129" s="24">
        <v>0.45248868778280499</v>
      </c>
      <c r="BB1129" s="24">
        <v>24.886877828054303</v>
      </c>
      <c r="BH1129" s="24">
        <v>8.5972850678732993</v>
      </c>
    </row>
    <row r="1130" spans="1:69" x14ac:dyDescent="0.2">
      <c r="A1130" s="24" t="s">
        <v>1293</v>
      </c>
      <c r="B1130" s="24">
        <v>-63.95</v>
      </c>
      <c r="C1130" s="24">
        <v>50.23</v>
      </c>
      <c r="D1130" s="24" t="s">
        <v>165</v>
      </c>
      <c r="E1130" s="24">
        <f t="shared" si="17"/>
        <v>100</v>
      </c>
      <c r="AA1130" s="24">
        <v>13</v>
      </c>
      <c r="AK1130" s="24">
        <v>6</v>
      </c>
      <c r="AL1130" s="24">
        <v>2</v>
      </c>
      <c r="AT1130" s="24">
        <v>1</v>
      </c>
      <c r="AV1130" s="24">
        <v>13</v>
      </c>
      <c r="AX1130" s="24">
        <v>7</v>
      </c>
      <c r="AY1130" s="24">
        <v>4</v>
      </c>
      <c r="BB1130" s="24">
        <v>51</v>
      </c>
      <c r="BH1130" s="24">
        <v>3</v>
      </c>
    </row>
    <row r="1131" spans="1:69" x14ac:dyDescent="0.2">
      <c r="A1131" s="24" t="s">
        <v>1294</v>
      </c>
      <c r="B1131" s="24">
        <v>-65.17</v>
      </c>
      <c r="C1131" s="24">
        <v>49.68</v>
      </c>
      <c r="D1131" s="24" t="s">
        <v>165</v>
      </c>
      <c r="E1131" s="24">
        <f t="shared" si="17"/>
        <v>99.999999999999901</v>
      </c>
      <c r="X1131" s="24">
        <v>22.020202020201999</v>
      </c>
      <c r="AA1131" s="24">
        <v>14.545454545454501</v>
      </c>
      <c r="AK1131" s="24">
        <v>4.0404040404040398</v>
      </c>
      <c r="AL1131" s="24">
        <v>3.83838383838384</v>
      </c>
      <c r="AT1131" s="24">
        <v>0.40404040404040398</v>
      </c>
      <c r="AV1131" s="24">
        <v>27.878787878787897</v>
      </c>
      <c r="AX1131" s="24">
        <v>5.6565656565656601</v>
      </c>
      <c r="BB1131" s="24">
        <v>14.747474747474701</v>
      </c>
      <c r="BH1131" s="24">
        <v>6.8686868686868703</v>
      </c>
    </row>
    <row r="1132" spans="1:69" x14ac:dyDescent="0.2">
      <c r="A1132" s="24" t="s">
        <v>1295</v>
      </c>
      <c r="B1132" s="24">
        <v>-63.83</v>
      </c>
      <c r="C1132" s="24">
        <v>49.17</v>
      </c>
      <c r="D1132" s="24" t="s">
        <v>165</v>
      </c>
      <c r="E1132" s="24">
        <f t="shared" si="17"/>
        <v>100.00000000000006</v>
      </c>
      <c r="X1132" s="24">
        <v>15.0743099787686</v>
      </c>
      <c r="AA1132" s="24">
        <v>16.985138004246302</v>
      </c>
      <c r="AK1132" s="24">
        <v>4.2462845010615702</v>
      </c>
      <c r="AL1132" s="24">
        <v>2.12314225053079</v>
      </c>
      <c r="AT1132" s="24">
        <v>0.63694267515923597</v>
      </c>
      <c r="AV1132" s="24">
        <v>34.394904458598702</v>
      </c>
      <c r="AX1132" s="24">
        <v>3.60934182590234</v>
      </c>
      <c r="BB1132" s="24">
        <v>20.169851380042498</v>
      </c>
      <c r="BH1132" s="24">
        <v>2.7600849256900202</v>
      </c>
    </row>
    <row r="1133" spans="1:69" x14ac:dyDescent="0.2">
      <c r="A1133" s="24" t="s">
        <v>1296</v>
      </c>
      <c r="B1133" s="24">
        <v>-64.3</v>
      </c>
      <c r="C1133" s="24">
        <v>48.07</v>
      </c>
      <c r="D1133" s="24" t="s">
        <v>165</v>
      </c>
      <c r="E1133" s="24">
        <f t="shared" si="17"/>
        <v>99.999999999999915</v>
      </c>
      <c r="X1133" s="24">
        <v>1.03626943005181</v>
      </c>
      <c r="AA1133" s="24">
        <v>4.14507772020725</v>
      </c>
      <c r="AL1133" s="24">
        <v>0.51813471502590702</v>
      </c>
      <c r="AT1133" s="24">
        <v>1.03626943005181</v>
      </c>
      <c r="AV1133" s="24">
        <v>15.5440414507772</v>
      </c>
      <c r="AX1133" s="24">
        <v>26.943005181347097</v>
      </c>
      <c r="AY1133" s="24">
        <v>9.844559585492231</v>
      </c>
      <c r="BB1133" s="24">
        <v>39.896373056994797</v>
      </c>
      <c r="BH1133" s="24">
        <v>1.03626943005181</v>
      </c>
    </row>
    <row r="1134" spans="1:69" x14ac:dyDescent="0.2">
      <c r="A1134" s="24" t="s">
        <v>1297</v>
      </c>
      <c r="B1134" s="24">
        <v>-64.23</v>
      </c>
      <c r="C1134" s="24">
        <v>46.52</v>
      </c>
      <c r="D1134" s="24" t="s">
        <v>165</v>
      </c>
      <c r="E1134" s="24">
        <f t="shared" si="17"/>
        <v>99.999999999999986</v>
      </c>
      <c r="X1134" s="24">
        <v>0.51813471502590702</v>
      </c>
      <c r="AA1134" s="24">
        <v>1.55440414507772</v>
      </c>
      <c r="AL1134" s="24">
        <v>9.0673575129533699</v>
      </c>
      <c r="AT1134" s="24">
        <v>0.77720207253885998</v>
      </c>
      <c r="AV1134" s="24">
        <v>7.7720207253886002</v>
      </c>
      <c r="AX1134" s="24">
        <v>27.202072538860101</v>
      </c>
      <c r="AY1134" s="24">
        <v>6.7357512953367902</v>
      </c>
      <c r="BB1134" s="24">
        <v>44.300518134715006</v>
      </c>
      <c r="BH1134" s="24">
        <v>2.0725388601036299</v>
      </c>
    </row>
    <row r="1135" spans="1:69" x14ac:dyDescent="0.2">
      <c r="A1135" s="24" t="s">
        <v>1298</v>
      </c>
      <c r="B1135" s="24">
        <v>-64.41</v>
      </c>
      <c r="C1135" s="24">
        <v>46.37</v>
      </c>
      <c r="D1135" s="24" t="s">
        <v>165</v>
      </c>
      <c r="E1135" s="24">
        <f t="shared" si="17"/>
        <v>100.00000000000001</v>
      </c>
      <c r="AA1135" s="24">
        <v>1.50753768844221</v>
      </c>
      <c r="AK1135" s="24">
        <v>0.50251256281407009</v>
      </c>
      <c r="AL1135" s="24">
        <v>3.5175879396984895</v>
      </c>
      <c r="AT1135" s="24">
        <v>1.50753768844221</v>
      </c>
      <c r="AV1135" s="24">
        <v>5.5276381909547698</v>
      </c>
      <c r="AX1135" s="24">
        <v>14.070351758794001</v>
      </c>
      <c r="AY1135" s="24">
        <v>10.050251256281401</v>
      </c>
      <c r="BB1135" s="24">
        <v>59.2964824120603</v>
      </c>
      <c r="BH1135" s="24">
        <v>4.0201005025125607</v>
      </c>
    </row>
    <row r="1136" spans="1:69" x14ac:dyDescent="0.2">
      <c r="A1136" s="24" t="s">
        <v>1299</v>
      </c>
      <c r="B1136" s="24">
        <v>-64.37</v>
      </c>
      <c r="C1136" s="24">
        <v>46.29</v>
      </c>
      <c r="D1136" s="24" t="s">
        <v>165</v>
      </c>
      <c r="E1136" s="24">
        <f t="shared" si="17"/>
        <v>100.00000000000001</v>
      </c>
      <c r="AA1136" s="24">
        <v>1.63934426229508</v>
      </c>
      <c r="AL1136" s="24">
        <v>4.0983606557377001</v>
      </c>
      <c r="AV1136" s="24">
        <v>4.0983606557377001</v>
      </c>
      <c r="AX1136" s="24">
        <v>26.639344262295101</v>
      </c>
      <c r="AY1136" s="24">
        <v>9.4262295081967196</v>
      </c>
      <c r="BB1136" s="24">
        <v>52.868852459016395</v>
      </c>
      <c r="BH1136" s="24">
        <v>1.22950819672131</v>
      </c>
    </row>
    <row r="1137" spans="1:62" x14ac:dyDescent="0.2">
      <c r="A1137" s="24" t="s">
        <v>1300</v>
      </c>
      <c r="B1137" s="24">
        <v>-63.72</v>
      </c>
      <c r="C1137" s="24">
        <v>46.96</v>
      </c>
      <c r="D1137" s="24" t="s">
        <v>165</v>
      </c>
      <c r="E1137" s="24">
        <f t="shared" si="17"/>
        <v>100</v>
      </c>
      <c r="AA1137" s="24">
        <v>12.735849056603801</v>
      </c>
      <c r="AK1137" s="24">
        <v>1.4150943396226401</v>
      </c>
      <c r="AL1137" s="24">
        <v>13.915094339622602</v>
      </c>
      <c r="AT1137" s="24">
        <v>0.47169811320754701</v>
      </c>
      <c r="AV1137" s="24">
        <v>5.8962264150943398</v>
      </c>
      <c r="AX1137" s="24">
        <v>23.1132075471698</v>
      </c>
      <c r="AY1137" s="24">
        <v>5.1886792452830202</v>
      </c>
      <c r="BB1137" s="24">
        <v>35.849056603773604</v>
      </c>
      <c r="BH1137" s="24">
        <v>1.4150943396226401</v>
      </c>
    </row>
    <row r="1138" spans="1:62" x14ac:dyDescent="0.2">
      <c r="A1138" s="24" t="s">
        <v>1301</v>
      </c>
      <c r="B1138" s="24">
        <v>-63.3</v>
      </c>
      <c r="C1138" s="24">
        <v>45.97</v>
      </c>
      <c r="D1138" s="24" t="s">
        <v>165</v>
      </c>
      <c r="E1138" s="24">
        <f t="shared" si="17"/>
        <v>100.00000000000001</v>
      </c>
      <c r="AA1138" s="24">
        <v>22.646310432569997</v>
      </c>
      <c r="AK1138" s="24">
        <v>1.01781170483461</v>
      </c>
      <c r="AL1138" s="24">
        <v>12.9770992366412</v>
      </c>
      <c r="AT1138" s="24">
        <v>0.76335877862595392</v>
      </c>
      <c r="AV1138" s="24">
        <v>3.30788804071247</v>
      </c>
      <c r="AX1138" s="24">
        <v>15.012722646310399</v>
      </c>
      <c r="AY1138" s="24">
        <v>5.3435114503816799</v>
      </c>
      <c r="BB1138" s="24">
        <v>38.422391857506398</v>
      </c>
      <c r="BH1138" s="24">
        <v>0.50890585241730302</v>
      </c>
    </row>
    <row r="1139" spans="1:62" x14ac:dyDescent="0.2">
      <c r="A1139" s="24" t="s">
        <v>1302</v>
      </c>
      <c r="B1139" s="24">
        <v>-63.2</v>
      </c>
      <c r="C1139" s="24">
        <v>45.83</v>
      </c>
      <c r="D1139" s="24" t="s">
        <v>165</v>
      </c>
      <c r="E1139" s="24">
        <f t="shared" si="17"/>
        <v>100.00000000000004</v>
      </c>
      <c r="AA1139" s="24">
        <v>16.201117318435799</v>
      </c>
      <c r="AK1139" s="24">
        <v>4.8417132216014895</v>
      </c>
      <c r="AL1139" s="24">
        <v>12.6629422718808</v>
      </c>
      <c r="AT1139" s="24">
        <v>0.18621973929236499</v>
      </c>
      <c r="AV1139" s="24">
        <v>4.0968342644320304</v>
      </c>
      <c r="AX1139" s="24">
        <v>12.849162011173201</v>
      </c>
      <c r="AY1139" s="24">
        <v>4.2830540037243896</v>
      </c>
      <c r="BB1139" s="24">
        <v>43.202979515828702</v>
      </c>
      <c r="BC1139" s="24">
        <v>0.37243947858472998</v>
      </c>
      <c r="BH1139" s="24">
        <v>1.30353817504655</v>
      </c>
    </row>
    <row r="1140" spans="1:62" x14ac:dyDescent="0.2">
      <c r="A1140" s="24" t="s">
        <v>1303</v>
      </c>
      <c r="B1140" s="24">
        <v>-62.53</v>
      </c>
      <c r="C1140" s="24">
        <v>45.7</v>
      </c>
      <c r="D1140" s="24" t="s">
        <v>165</v>
      </c>
      <c r="E1140" s="24">
        <f t="shared" si="17"/>
        <v>99.999999999999986</v>
      </c>
      <c r="AA1140" s="24">
        <v>28.260869565217398</v>
      </c>
      <c r="AK1140" s="24">
        <v>1.0869565217391299</v>
      </c>
      <c r="AL1140" s="24">
        <v>32.6086956521739</v>
      </c>
      <c r="AT1140" s="24">
        <v>4.3478260869565197</v>
      </c>
      <c r="AV1140" s="24">
        <v>3.2608695652173898</v>
      </c>
      <c r="AX1140" s="24">
        <v>7.6086956521739095</v>
      </c>
      <c r="AY1140" s="24">
        <v>1.0869565217391299</v>
      </c>
      <c r="BB1140" s="24">
        <v>20.652173913043502</v>
      </c>
      <c r="BH1140" s="24">
        <v>1.0869565217391299</v>
      </c>
    </row>
    <row r="1141" spans="1:62" x14ac:dyDescent="0.2">
      <c r="A1141" s="24" t="s">
        <v>1304</v>
      </c>
      <c r="B1141" s="24">
        <v>-62.2</v>
      </c>
      <c r="C1141" s="24">
        <v>46.32</v>
      </c>
      <c r="D1141" s="24" t="s">
        <v>165</v>
      </c>
      <c r="E1141" s="24">
        <f t="shared" si="17"/>
        <v>99.999999999999929</v>
      </c>
      <c r="AA1141" s="24">
        <v>37.677725118483394</v>
      </c>
      <c r="AK1141" s="24">
        <v>4.7393364928910007</v>
      </c>
      <c r="AL1141" s="24">
        <v>7.3459715639810401</v>
      </c>
      <c r="AT1141" s="24">
        <v>1.4218009478672999</v>
      </c>
      <c r="AV1141" s="24">
        <v>1.8957345971563999</v>
      </c>
      <c r="AX1141" s="24">
        <v>14.454976303317499</v>
      </c>
      <c r="AY1141" s="24">
        <v>4.50236966824645</v>
      </c>
      <c r="BB1141" s="24">
        <v>26.777251184834103</v>
      </c>
      <c r="BH1141" s="24">
        <v>1.1848341232227502</v>
      </c>
    </row>
    <row r="1142" spans="1:62" x14ac:dyDescent="0.2">
      <c r="A1142" s="24" t="s">
        <v>1305</v>
      </c>
      <c r="B1142" s="24">
        <v>-61.58</v>
      </c>
      <c r="C1142" s="24">
        <v>45.78</v>
      </c>
      <c r="D1142" s="24" t="s">
        <v>165</v>
      </c>
      <c r="E1142" s="24">
        <f t="shared" si="17"/>
        <v>99.999999999999915</v>
      </c>
      <c r="AA1142" s="24">
        <v>18.872549019607799</v>
      </c>
      <c r="AK1142" s="24">
        <v>4.6568627450980404</v>
      </c>
      <c r="AL1142" s="24">
        <v>39.2156862745098</v>
      </c>
      <c r="AT1142" s="24">
        <v>0.49019607843137197</v>
      </c>
      <c r="AV1142" s="24">
        <v>4.9019607843137303</v>
      </c>
      <c r="AX1142" s="24">
        <v>12.254901960784299</v>
      </c>
      <c r="AY1142" s="24">
        <v>1.9607843137254899</v>
      </c>
      <c r="BB1142" s="24">
        <v>17.401960784313701</v>
      </c>
      <c r="BH1142" s="24">
        <v>0.24509803921568599</v>
      </c>
    </row>
    <row r="1143" spans="1:62" x14ac:dyDescent="0.2">
      <c r="A1143" s="24" t="s">
        <v>1306</v>
      </c>
      <c r="B1143" s="24">
        <v>-58.56</v>
      </c>
      <c r="C1143" s="24">
        <v>46.43</v>
      </c>
      <c r="D1143" s="24" t="s">
        <v>165</v>
      </c>
      <c r="E1143" s="24">
        <f t="shared" si="17"/>
        <v>100.00000000000003</v>
      </c>
      <c r="X1143" s="24">
        <v>2.26308345120226</v>
      </c>
      <c r="AA1143" s="24">
        <v>22.489391796322501</v>
      </c>
      <c r="AK1143" s="24">
        <v>2.8288543140028297</v>
      </c>
      <c r="AL1143" s="24">
        <v>3.8189533239038198</v>
      </c>
      <c r="AT1143" s="24">
        <v>0.56577086280056599</v>
      </c>
      <c r="AV1143" s="24">
        <v>8.48656294200849</v>
      </c>
      <c r="AX1143" s="24">
        <v>20.226308345120199</v>
      </c>
      <c r="AY1143" s="24">
        <v>3.6775106082036801</v>
      </c>
      <c r="BB1143" s="24">
        <v>35.360678925035401</v>
      </c>
      <c r="BH1143" s="24">
        <v>0.28288543140028299</v>
      </c>
    </row>
    <row r="1144" spans="1:62" x14ac:dyDescent="0.2">
      <c r="A1144" s="24" t="s">
        <v>1307</v>
      </c>
      <c r="B1144" s="24">
        <v>-60.01</v>
      </c>
      <c r="C1144" s="24">
        <v>47.67</v>
      </c>
      <c r="D1144" s="24" t="s">
        <v>165</v>
      </c>
      <c r="E1144" s="24">
        <f t="shared" si="17"/>
        <v>100</v>
      </c>
      <c r="O1144" s="24">
        <v>0.25125628140703504</v>
      </c>
      <c r="X1144" s="24">
        <v>3.7688442211055304</v>
      </c>
      <c r="AA1144" s="24">
        <v>39.949748743718601</v>
      </c>
      <c r="AK1144" s="24">
        <v>2.7638190954773902</v>
      </c>
      <c r="AL1144" s="24">
        <v>0.75376884422110602</v>
      </c>
      <c r="AT1144" s="24">
        <v>0.50251256281407009</v>
      </c>
      <c r="AV1144" s="24">
        <v>19.0954773869347</v>
      </c>
      <c r="AX1144" s="24">
        <v>3.2663316582914597</v>
      </c>
      <c r="BB1144" s="24">
        <v>29.6482412060301</v>
      </c>
    </row>
    <row r="1145" spans="1:62" x14ac:dyDescent="0.2">
      <c r="A1145" s="24" t="s">
        <v>1308</v>
      </c>
      <c r="B1145" s="24">
        <v>-61.5</v>
      </c>
      <c r="C1145" s="24">
        <v>48.33</v>
      </c>
      <c r="D1145" s="24" t="s">
        <v>165</v>
      </c>
      <c r="E1145" s="24">
        <f t="shared" si="17"/>
        <v>99.999999999999957</v>
      </c>
      <c r="X1145" s="24">
        <v>21.3333333333333</v>
      </c>
      <c r="AA1145" s="24">
        <v>24</v>
      </c>
      <c r="AK1145" s="24">
        <v>4.2666666666666702</v>
      </c>
      <c r="AL1145" s="24">
        <v>2.6666666666666701</v>
      </c>
      <c r="AT1145" s="24">
        <v>0.8</v>
      </c>
      <c r="AV1145" s="24">
        <v>44</v>
      </c>
      <c r="AX1145" s="24">
        <v>0.53333333333333299</v>
      </c>
      <c r="BB1145" s="24">
        <v>1.5999999999999999</v>
      </c>
      <c r="BH1145" s="24">
        <v>0.8</v>
      </c>
    </row>
    <row r="1146" spans="1:62" x14ac:dyDescent="0.2">
      <c r="A1146" s="24" t="s">
        <v>1309</v>
      </c>
      <c r="B1146" s="24">
        <v>-62.84</v>
      </c>
      <c r="C1146" s="24">
        <v>48.57</v>
      </c>
      <c r="D1146" s="24" t="s">
        <v>165</v>
      </c>
      <c r="E1146" s="24">
        <f t="shared" si="17"/>
        <v>100.00000000000003</v>
      </c>
      <c r="X1146" s="24">
        <v>8.6294416243654801</v>
      </c>
      <c r="AA1146" s="24">
        <v>13.451776649746199</v>
      </c>
      <c r="AK1146" s="24">
        <v>1.5228426395939101</v>
      </c>
      <c r="AL1146" s="24">
        <v>1.0152284263959399</v>
      </c>
      <c r="AT1146" s="24">
        <v>0.25380710659898498</v>
      </c>
      <c r="AV1146" s="24">
        <v>58.883248730964496</v>
      </c>
      <c r="AX1146" s="24">
        <v>4.5685279187817303</v>
      </c>
      <c r="AY1146" s="24">
        <v>1.0152284263959399</v>
      </c>
      <c r="BB1146" s="24">
        <v>7.86802030456853</v>
      </c>
      <c r="BH1146" s="24">
        <v>2.79187817258883</v>
      </c>
    </row>
    <row r="1147" spans="1:62" x14ac:dyDescent="0.2">
      <c r="A1147" s="24" t="s">
        <v>1310</v>
      </c>
      <c r="B1147" s="24">
        <v>-68.53</v>
      </c>
      <c r="C1147" s="24">
        <v>48.86</v>
      </c>
      <c r="D1147" s="24" t="s">
        <v>165</v>
      </c>
      <c r="E1147" s="24">
        <f t="shared" si="17"/>
        <v>100.00000000000001</v>
      </c>
      <c r="X1147" s="24">
        <v>4.8158640226628897</v>
      </c>
      <c r="AA1147" s="24">
        <v>2.5495750708215299</v>
      </c>
      <c r="AK1147" s="24">
        <v>4.8158640226628897</v>
      </c>
      <c r="AL1147" s="24">
        <v>0.84985835694051004</v>
      </c>
      <c r="AV1147" s="24">
        <v>39.093484419263504</v>
      </c>
      <c r="AX1147" s="24">
        <v>5.3824362606232299</v>
      </c>
      <c r="AY1147" s="24">
        <v>0.28328611898016998</v>
      </c>
      <c r="BB1147" s="24">
        <v>28.045325779036801</v>
      </c>
      <c r="BH1147" s="24">
        <v>14.164305949008499</v>
      </c>
    </row>
    <row r="1148" spans="1:62" x14ac:dyDescent="0.2">
      <c r="A1148" s="24" t="s">
        <v>1311</v>
      </c>
      <c r="B1148" s="24">
        <v>-90.28</v>
      </c>
      <c r="C1148" s="24">
        <v>58.65</v>
      </c>
      <c r="D1148" s="24" t="s">
        <v>165</v>
      </c>
      <c r="E1148" s="24">
        <f t="shared" si="17"/>
        <v>100.00000000000004</v>
      </c>
      <c r="M1148" s="24">
        <v>0.18975332068311199</v>
      </c>
      <c r="AA1148" s="24">
        <v>5.5028462998102494</v>
      </c>
      <c r="AK1148" s="24">
        <v>2.8462998102466797</v>
      </c>
      <c r="AV1148" s="24">
        <v>89.753320683111994</v>
      </c>
      <c r="AX1148" s="24">
        <v>0.75901328273244795</v>
      </c>
      <c r="AY1148" s="24">
        <v>0.37950664136622397</v>
      </c>
      <c r="BB1148" s="24">
        <v>0.56925996204933604</v>
      </c>
    </row>
    <row r="1149" spans="1:62" x14ac:dyDescent="0.2">
      <c r="A1149" s="24" t="s">
        <v>1312</v>
      </c>
      <c r="B1149" s="24">
        <v>-77.89</v>
      </c>
      <c r="C1149" s="24">
        <v>55.26</v>
      </c>
      <c r="D1149" s="24" t="s">
        <v>165</v>
      </c>
      <c r="E1149" s="24">
        <f t="shared" si="17"/>
        <v>100.00000000000003</v>
      </c>
      <c r="AA1149" s="24">
        <v>4.5070422535211296</v>
      </c>
      <c r="AK1149" s="24">
        <v>2.8169014084507</v>
      </c>
      <c r="AL1149" s="24">
        <v>1.9718309859154899</v>
      </c>
      <c r="AT1149" s="24">
        <v>0.56338028169014098</v>
      </c>
      <c r="AV1149" s="24">
        <v>89.8591549295775</v>
      </c>
      <c r="BB1149" s="24">
        <v>0.28169014084506999</v>
      </c>
    </row>
    <row r="1150" spans="1:62" x14ac:dyDescent="0.2">
      <c r="A1150" s="24" t="s">
        <v>1313</v>
      </c>
      <c r="B1150" s="24">
        <v>6.77</v>
      </c>
      <c r="C1150" s="24">
        <v>78.92</v>
      </c>
      <c r="D1150" s="24" t="s">
        <v>165</v>
      </c>
      <c r="E1150" s="24">
        <f t="shared" si="17"/>
        <v>100.00000000000001</v>
      </c>
      <c r="X1150" s="24">
        <v>4.65949820788531</v>
      </c>
      <c r="AA1150" s="24">
        <v>60.931899641577104</v>
      </c>
      <c r="AK1150" s="24">
        <v>1.4336917562724001</v>
      </c>
      <c r="AL1150" s="24">
        <v>2.5089605734767</v>
      </c>
      <c r="AX1150" s="24">
        <v>22.2222222222222</v>
      </c>
      <c r="BB1150" s="24">
        <v>8.243727598566311</v>
      </c>
    </row>
    <row r="1151" spans="1:62" x14ac:dyDescent="0.2">
      <c r="A1151" s="24" t="s">
        <v>1314</v>
      </c>
      <c r="B1151" s="24">
        <v>5.4</v>
      </c>
      <c r="C1151" s="24">
        <v>78.94</v>
      </c>
      <c r="D1151" s="24" t="s">
        <v>165</v>
      </c>
      <c r="E1151" s="24">
        <f t="shared" si="17"/>
        <v>100</v>
      </c>
      <c r="M1151" s="24">
        <v>1.0050251256281402</v>
      </c>
      <c r="X1151" s="24">
        <v>5.86264656616415</v>
      </c>
      <c r="AA1151" s="24">
        <v>83.082077051926291</v>
      </c>
      <c r="AK1151" s="24">
        <v>3.0150753768844201</v>
      </c>
      <c r="AL1151" s="24">
        <v>0.83752093802345107</v>
      </c>
      <c r="AQ1151" s="24">
        <v>0.33500837520937998</v>
      </c>
      <c r="AV1151" s="24">
        <v>0.33500837520937998</v>
      </c>
      <c r="AX1151" s="24">
        <v>4.0201005025125607</v>
      </c>
      <c r="BB1151" s="24">
        <v>1.3400335008375199</v>
      </c>
      <c r="BJ1151" s="24">
        <v>0.16750418760468999</v>
      </c>
    </row>
    <row r="1152" spans="1:62" x14ac:dyDescent="0.2">
      <c r="A1152" s="24" t="s">
        <v>1315</v>
      </c>
      <c r="B1152" s="24">
        <v>2.42</v>
      </c>
      <c r="C1152" s="24">
        <v>78.91</v>
      </c>
      <c r="D1152" s="24" t="s">
        <v>165</v>
      </c>
      <c r="E1152" s="24">
        <f t="shared" si="17"/>
        <v>100.00000000000003</v>
      </c>
      <c r="M1152" s="24">
        <v>0.68965517241379293</v>
      </c>
      <c r="X1152" s="24">
        <v>5.5172413793103505</v>
      </c>
      <c r="AA1152" s="24">
        <v>82.413793103448299</v>
      </c>
      <c r="AX1152" s="24">
        <v>8.6206896551724093</v>
      </c>
      <c r="BB1152" s="24">
        <v>2.7586206896551699</v>
      </c>
    </row>
    <row r="1153" spans="1:62" x14ac:dyDescent="0.2">
      <c r="A1153" s="24" t="s">
        <v>1316</v>
      </c>
      <c r="B1153" s="24">
        <v>1.1100000000000001</v>
      </c>
      <c r="C1153" s="24">
        <v>78.930000000000007</v>
      </c>
      <c r="D1153" s="24" t="s">
        <v>165</v>
      </c>
      <c r="E1153" s="24">
        <f t="shared" si="17"/>
        <v>99.999999999999972</v>
      </c>
      <c r="H1153" s="24">
        <v>1.16959064327485</v>
      </c>
      <c r="M1153" s="24">
        <v>1.364522417154</v>
      </c>
      <c r="P1153" s="24">
        <v>0.19493177387914201</v>
      </c>
      <c r="X1153" s="24">
        <v>6.8226120857699799</v>
      </c>
      <c r="AA1153" s="24">
        <v>73.8791423001949</v>
      </c>
      <c r="AK1153" s="24">
        <v>1.5594541910331399</v>
      </c>
      <c r="AL1153" s="24">
        <v>0.19493177387914201</v>
      </c>
      <c r="AT1153" s="24">
        <v>0.19493177387914201</v>
      </c>
      <c r="AV1153" s="24">
        <v>0.974658869395711</v>
      </c>
      <c r="AX1153" s="24">
        <v>9.3567251461988299</v>
      </c>
      <c r="BB1153" s="24">
        <v>4.2884990253411299</v>
      </c>
    </row>
    <row r="1154" spans="1:62" x14ac:dyDescent="0.2">
      <c r="A1154" s="24" t="s">
        <v>1317</v>
      </c>
      <c r="B1154" s="24">
        <v>0.28000000000000003</v>
      </c>
      <c r="C1154" s="24">
        <v>78.900000000000006</v>
      </c>
      <c r="D1154" s="24" t="s">
        <v>165</v>
      </c>
      <c r="E1154" s="24">
        <f t="shared" si="17"/>
        <v>99.999999999999957</v>
      </c>
      <c r="M1154" s="24">
        <v>0.59347181008902106</v>
      </c>
      <c r="X1154" s="24">
        <v>8.0118694362017813</v>
      </c>
      <c r="AA1154" s="24">
        <v>81.305637982195805</v>
      </c>
      <c r="AK1154" s="24">
        <v>2.3738872403560802</v>
      </c>
      <c r="AL1154" s="24">
        <v>0.29673590504451003</v>
      </c>
      <c r="AT1154" s="24">
        <v>0.59347181008902106</v>
      </c>
      <c r="AX1154" s="24">
        <v>3.8575667655786297</v>
      </c>
      <c r="BB1154" s="24">
        <v>2.6706231454005898</v>
      </c>
      <c r="BH1154" s="24">
        <v>0.29673590504451003</v>
      </c>
    </row>
    <row r="1155" spans="1:62" x14ac:dyDescent="0.2">
      <c r="A1155" s="24" t="s">
        <v>1318</v>
      </c>
      <c r="B1155" s="24">
        <v>-2.5</v>
      </c>
      <c r="C1155" s="24">
        <v>78.010000000000005</v>
      </c>
      <c r="D1155" s="24" t="s">
        <v>165</v>
      </c>
      <c r="E1155" s="24">
        <f t="shared" ref="E1155:E1218" si="18">SUM(F1155:CR1155)</f>
        <v>99.999999999999957</v>
      </c>
      <c r="M1155" s="24">
        <v>1.2738853503184699</v>
      </c>
      <c r="X1155" s="24">
        <v>5.0955414012738798</v>
      </c>
      <c r="AA1155" s="24">
        <v>56.050955414012698</v>
      </c>
      <c r="AK1155" s="24">
        <v>1.9108280254777099</v>
      </c>
      <c r="AX1155" s="24">
        <v>21.019108280254802</v>
      </c>
      <c r="BB1155" s="24">
        <v>14.649681528662402</v>
      </c>
    </row>
    <row r="1156" spans="1:62" x14ac:dyDescent="0.2">
      <c r="A1156" s="24" t="s">
        <v>1319</v>
      </c>
      <c r="B1156" s="24">
        <v>-3.39</v>
      </c>
      <c r="C1156" s="24">
        <v>77</v>
      </c>
      <c r="D1156" s="24" t="s">
        <v>165</v>
      </c>
      <c r="E1156" s="24">
        <f t="shared" si="18"/>
        <v>99.999999999999943</v>
      </c>
      <c r="M1156" s="24">
        <v>0.67114093959731502</v>
      </c>
      <c r="X1156" s="24">
        <v>5.3691275167785202</v>
      </c>
      <c r="AA1156" s="24">
        <v>74.496644295301991</v>
      </c>
      <c r="AK1156" s="24">
        <v>2.0134228187919501</v>
      </c>
      <c r="AV1156" s="24">
        <v>0.67114093959731502</v>
      </c>
      <c r="AX1156" s="24">
        <v>10.738255033557</v>
      </c>
      <c r="BB1156" s="24">
        <v>6.0402684563758395</v>
      </c>
    </row>
    <row r="1157" spans="1:62" x14ac:dyDescent="0.2">
      <c r="A1157" s="24" t="s">
        <v>1320</v>
      </c>
      <c r="B1157" s="24">
        <v>-11.19</v>
      </c>
      <c r="C1157" s="24">
        <v>74.63</v>
      </c>
      <c r="D1157" s="24" t="s">
        <v>165</v>
      </c>
      <c r="E1157" s="24">
        <f t="shared" si="18"/>
        <v>99.999999999999972</v>
      </c>
      <c r="M1157" s="24">
        <v>2.1739130434782599</v>
      </c>
      <c r="X1157" s="24">
        <v>15.2173913043478</v>
      </c>
      <c r="AA1157" s="24">
        <v>54.347826086956502</v>
      </c>
      <c r="AX1157" s="24">
        <v>20.652173913043502</v>
      </c>
      <c r="BB1157" s="24">
        <v>7.6086956521739095</v>
      </c>
    </row>
    <row r="1158" spans="1:62" x14ac:dyDescent="0.2">
      <c r="A1158" s="24" t="s">
        <v>1321</v>
      </c>
      <c r="B1158" s="24">
        <v>-10.77</v>
      </c>
      <c r="C1158" s="24">
        <v>74.89</v>
      </c>
      <c r="D1158" s="24" t="s">
        <v>165</v>
      </c>
      <c r="E1158" s="24">
        <f t="shared" si="18"/>
        <v>100.00000000000003</v>
      </c>
      <c r="M1158" s="24">
        <v>1.4492753623188401</v>
      </c>
      <c r="X1158" s="24">
        <v>1.4492753623188401</v>
      </c>
      <c r="AA1158" s="24">
        <v>76.81159420289859</v>
      </c>
      <c r="AV1158" s="24">
        <v>1.4492753623188401</v>
      </c>
      <c r="AX1158" s="24">
        <v>18.840579710144901</v>
      </c>
    </row>
    <row r="1159" spans="1:62" x14ac:dyDescent="0.2">
      <c r="A1159" s="24" t="s">
        <v>1322</v>
      </c>
      <c r="B1159" s="24">
        <v>7.34</v>
      </c>
      <c r="C1159" s="24">
        <v>78.88</v>
      </c>
      <c r="D1159" s="24" t="s">
        <v>165</v>
      </c>
      <c r="E1159" s="24">
        <f t="shared" si="18"/>
        <v>99.999999999999957</v>
      </c>
      <c r="G1159" s="24">
        <v>0.52631578947368396</v>
      </c>
      <c r="H1159" s="24">
        <v>0.52631578947368396</v>
      </c>
      <c r="X1159" s="24">
        <v>5.2631578947368407</v>
      </c>
      <c r="AA1159" s="24">
        <v>60</v>
      </c>
      <c r="AK1159" s="24">
        <v>0.52631578947368396</v>
      </c>
      <c r="AL1159" s="24">
        <v>0.52631578947368396</v>
      </c>
      <c r="AV1159" s="24">
        <v>0.52631578947368396</v>
      </c>
      <c r="AX1159" s="24">
        <v>16.842105263157897</v>
      </c>
      <c r="BB1159" s="24">
        <v>15.263157894736802</v>
      </c>
    </row>
    <row r="1160" spans="1:62" x14ac:dyDescent="0.2">
      <c r="A1160" s="24" t="s">
        <v>1323</v>
      </c>
      <c r="B1160" s="24">
        <v>-14.2</v>
      </c>
      <c r="C1160" s="24">
        <v>73.75</v>
      </c>
      <c r="D1160" s="24" t="s">
        <v>165</v>
      </c>
      <c r="E1160" s="24">
        <f t="shared" si="18"/>
        <v>100</v>
      </c>
      <c r="M1160" s="24">
        <v>3.5398230088495604</v>
      </c>
      <c r="X1160" s="24">
        <v>9.2920353982300892</v>
      </c>
      <c r="AA1160" s="24">
        <v>57.079646017699098</v>
      </c>
      <c r="AK1160" s="24">
        <v>3.0973451327433601</v>
      </c>
      <c r="AV1160" s="24">
        <v>0.44247787610619504</v>
      </c>
      <c r="AX1160" s="24">
        <v>17.256637168141602</v>
      </c>
      <c r="AY1160" s="24">
        <v>0.88495575221239009</v>
      </c>
      <c r="BB1160" s="24">
        <v>8.4070796460176993</v>
      </c>
    </row>
    <row r="1161" spans="1:62" x14ac:dyDescent="0.2">
      <c r="A1161" s="24" t="s">
        <v>1324</v>
      </c>
      <c r="B1161" s="24">
        <v>-13.01</v>
      </c>
      <c r="C1161" s="24">
        <v>73.77</v>
      </c>
      <c r="D1161" s="24" t="s">
        <v>165</v>
      </c>
      <c r="E1161" s="24">
        <f t="shared" si="18"/>
        <v>99.999999999999886</v>
      </c>
      <c r="M1161" s="24">
        <v>17.370892018779301</v>
      </c>
      <c r="X1161" s="24">
        <v>9.8591549295774605</v>
      </c>
      <c r="AA1161" s="24">
        <v>49.765258215962398</v>
      </c>
      <c r="AK1161" s="24">
        <v>1.40845070422535</v>
      </c>
      <c r="AL1161" s="24">
        <v>0.46948356807511704</v>
      </c>
      <c r="AT1161" s="24">
        <v>0.93896713615023497</v>
      </c>
      <c r="AV1161" s="24">
        <v>1.8779342723004699</v>
      </c>
      <c r="AX1161" s="24">
        <v>9.8591549295774605</v>
      </c>
      <c r="AY1161" s="24">
        <v>1.40845070422535</v>
      </c>
      <c r="BB1161" s="24">
        <v>7.0422535211267601</v>
      </c>
    </row>
    <row r="1162" spans="1:62" x14ac:dyDescent="0.2">
      <c r="A1162" s="24" t="s">
        <v>1325</v>
      </c>
      <c r="B1162" s="24">
        <v>-12.35</v>
      </c>
      <c r="C1162" s="24">
        <v>73.78</v>
      </c>
      <c r="D1162" s="24" t="s">
        <v>165</v>
      </c>
      <c r="E1162" s="24">
        <f t="shared" si="18"/>
        <v>100.00000000000003</v>
      </c>
      <c r="M1162" s="24">
        <v>9.0476190476190492</v>
      </c>
      <c r="X1162" s="24">
        <v>8.5714285714285694</v>
      </c>
      <c r="AA1162" s="24">
        <v>54.761904761904802</v>
      </c>
      <c r="AK1162" s="24">
        <v>0.476190476190476</v>
      </c>
      <c r="AV1162" s="24">
        <v>0.476190476190476</v>
      </c>
      <c r="AX1162" s="24">
        <v>15.714285714285699</v>
      </c>
      <c r="AY1162" s="24">
        <v>2.38095238095238</v>
      </c>
      <c r="BB1162" s="24">
        <v>8.5714285714285694</v>
      </c>
    </row>
    <row r="1163" spans="1:62" x14ac:dyDescent="0.2">
      <c r="A1163" s="24" t="s">
        <v>1326</v>
      </c>
      <c r="B1163" s="24">
        <v>-22.13</v>
      </c>
      <c r="C1163" s="24">
        <v>69.849999999999994</v>
      </c>
      <c r="D1163" s="24" t="s">
        <v>165</v>
      </c>
      <c r="E1163" s="24">
        <f t="shared" si="18"/>
        <v>100.00000000000004</v>
      </c>
      <c r="M1163" s="24">
        <v>2.21518987341772</v>
      </c>
      <c r="X1163" s="24">
        <v>0.632911392405063</v>
      </c>
      <c r="AA1163" s="24">
        <v>1.58227848101266</v>
      </c>
      <c r="AX1163" s="24">
        <v>81.645569620253198</v>
      </c>
      <c r="BB1163" s="24">
        <v>13.924050632911399</v>
      </c>
    </row>
    <row r="1164" spans="1:62" x14ac:dyDescent="0.2">
      <c r="A1164" s="24" t="s">
        <v>1327</v>
      </c>
      <c r="B1164" s="24">
        <v>-2.04</v>
      </c>
      <c r="C1164" s="24">
        <v>77.48</v>
      </c>
      <c r="D1164" s="24" t="s">
        <v>165</v>
      </c>
      <c r="E1164" s="24">
        <f t="shared" si="18"/>
        <v>99.999999999999972</v>
      </c>
      <c r="M1164" s="24">
        <v>14.473684210526301</v>
      </c>
      <c r="X1164" s="24">
        <v>13.157894736842101</v>
      </c>
      <c r="AA1164" s="24">
        <v>39.473684210526301</v>
      </c>
      <c r="AV1164" s="24">
        <v>1.3157894736842102</v>
      </c>
      <c r="AX1164" s="24">
        <v>23.684210526315802</v>
      </c>
      <c r="BB1164" s="24">
        <v>7.8947368421052602</v>
      </c>
    </row>
    <row r="1165" spans="1:62" x14ac:dyDescent="0.2">
      <c r="A1165" s="24" t="s">
        <v>1328</v>
      </c>
      <c r="B1165" s="24">
        <v>-0.04</v>
      </c>
      <c r="C1165" s="24">
        <v>77.5</v>
      </c>
      <c r="D1165" s="24" t="s">
        <v>165</v>
      </c>
      <c r="E1165" s="24">
        <f t="shared" si="18"/>
        <v>100.00000000000003</v>
      </c>
      <c r="M1165" s="24">
        <v>10.975609756097601</v>
      </c>
      <c r="X1165" s="24">
        <v>14.634146341463401</v>
      </c>
      <c r="AA1165" s="24">
        <v>51.829268292682897</v>
      </c>
      <c r="AK1165" s="24">
        <v>2.4390243902439002</v>
      </c>
      <c r="AT1165" s="24">
        <v>0.60975609756097593</v>
      </c>
      <c r="AX1165" s="24">
        <v>10.975609756097601</v>
      </c>
      <c r="AY1165" s="24">
        <v>1.2195121951219501</v>
      </c>
      <c r="BB1165" s="24">
        <v>7.3170731707317103</v>
      </c>
    </row>
    <row r="1166" spans="1:62" x14ac:dyDescent="0.2">
      <c r="A1166" s="24" t="s">
        <v>1329</v>
      </c>
      <c r="B1166" s="24">
        <v>11.01</v>
      </c>
      <c r="C1166" s="24">
        <v>78.23</v>
      </c>
      <c r="D1166" s="24" t="s">
        <v>165</v>
      </c>
      <c r="E1166" s="24">
        <f t="shared" si="18"/>
        <v>99.999999999999972</v>
      </c>
      <c r="M1166" s="24">
        <v>0.94339622641509402</v>
      </c>
      <c r="X1166" s="24">
        <v>1.4150943396226401</v>
      </c>
      <c r="AA1166" s="24">
        <v>11.320754716981099</v>
      </c>
      <c r="AK1166" s="24">
        <v>0.94339622641509402</v>
      </c>
      <c r="AV1166" s="24">
        <v>0.47169811320754701</v>
      </c>
      <c r="AX1166" s="24">
        <v>76.886792452830193</v>
      </c>
      <c r="BB1166" s="24">
        <v>7.5471698113207593</v>
      </c>
      <c r="BH1166" s="24">
        <v>0.47169811320754701</v>
      </c>
    </row>
    <row r="1167" spans="1:62" x14ac:dyDescent="0.2">
      <c r="A1167" s="24" t="s">
        <v>1330</v>
      </c>
      <c r="B1167" s="24">
        <v>22.001999999999999</v>
      </c>
      <c r="C1167" s="24">
        <v>72.001000000000005</v>
      </c>
      <c r="D1167" s="24" t="s">
        <v>165</v>
      </c>
      <c r="E1167" s="24">
        <f t="shared" si="18"/>
        <v>99.999999999999957</v>
      </c>
      <c r="M1167" s="24">
        <v>0.15384615384615402</v>
      </c>
      <c r="X1167" s="24">
        <v>4.1025641025641004</v>
      </c>
      <c r="AA1167" s="24">
        <v>89.948717948717899</v>
      </c>
      <c r="AK1167" s="24">
        <v>2.6153846153846199</v>
      </c>
      <c r="AL1167" s="24">
        <v>1.5384615384615399</v>
      </c>
      <c r="AQ1167" s="24">
        <v>0.35897435897435898</v>
      </c>
      <c r="AV1167" s="24">
        <v>1.17948717948718</v>
      </c>
      <c r="BB1167" s="24">
        <v>5.1282051282051301E-2</v>
      </c>
      <c r="BH1167" s="24">
        <v>5.1282051282051301E-2</v>
      </c>
    </row>
    <row r="1168" spans="1:62" x14ac:dyDescent="0.2">
      <c r="A1168" s="24" t="s">
        <v>1331</v>
      </c>
      <c r="B1168" s="24">
        <v>20.919</v>
      </c>
      <c r="C1168" s="24">
        <v>72.021000000000001</v>
      </c>
      <c r="D1168" s="24" t="s">
        <v>165</v>
      </c>
      <c r="E1168" s="24">
        <f t="shared" si="18"/>
        <v>100.00000000000011</v>
      </c>
      <c r="H1168" s="24">
        <v>0.12936610608020699</v>
      </c>
      <c r="M1168" s="24">
        <v>0.77619663648124204</v>
      </c>
      <c r="X1168" s="24">
        <v>10.349288486416601</v>
      </c>
      <c r="AA1168" s="24">
        <v>73.350582147477411</v>
      </c>
      <c r="AK1168" s="24">
        <v>6.4683053040103502</v>
      </c>
      <c r="AL1168" s="24">
        <v>2.9754204398447603</v>
      </c>
      <c r="AQ1168" s="24">
        <v>0.38809831824062102</v>
      </c>
      <c r="AV1168" s="24">
        <v>4.6571798188874505</v>
      </c>
      <c r="BB1168" s="24">
        <v>0.51746442432082795</v>
      </c>
      <c r="BD1168" s="24">
        <v>0.25873221216041398</v>
      </c>
      <c r="BJ1168" s="24">
        <v>0.12936610608020699</v>
      </c>
    </row>
    <row r="1169" spans="1:78" x14ac:dyDescent="0.2">
      <c r="A1169" s="24" t="s">
        <v>1332</v>
      </c>
      <c r="B1169" s="24">
        <v>19.850000000000001</v>
      </c>
      <c r="C1169" s="24">
        <v>72.022000000000006</v>
      </c>
      <c r="D1169" s="24" t="s">
        <v>165</v>
      </c>
      <c r="E1169" s="24">
        <f t="shared" si="18"/>
        <v>100.00000000000006</v>
      </c>
      <c r="M1169" s="24">
        <v>0.16313213703099499</v>
      </c>
      <c r="X1169" s="24">
        <v>5.3833605220228398</v>
      </c>
      <c r="AA1169" s="24">
        <v>88.091353996737411</v>
      </c>
      <c r="AK1169" s="24">
        <v>3.2626427406199001</v>
      </c>
      <c r="AL1169" s="24">
        <v>1.30505709624796</v>
      </c>
      <c r="AQ1169" s="24">
        <v>0.16313213703099499</v>
      </c>
      <c r="AV1169" s="24">
        <v>1.6313213703099501</v>
      </c>
    </row>
    <row r="1170" spans="1:78" x14ac:dyDescent="0.2">
      <c r="A1170" s="24" t="s">
        <v>1333</v>
      </c>
      <c r="B1170" s="24">
        <v>18.766999999999999</v>
      </c>
      <c r="C1170" s="24">
        <v>72.016999999999996</v>
      </c>
      <c r="D1170" s="24" t="s">
        <v>165</v>
      </c>
      <c r="E1170" s="24">
        <f t="shared" si="18"/>
        <v>99.999999999999972</v>
      </c>
      <c r="H1170" s="24">
        <v>9.4428706326723302E-2</v>
      </c>
      <c r="M1170" s="24">
        <v>0.37771482530689304</v>
      </c>
      <c r="P1170" s="24">
        <v>9.4428706326723302E-2</v>
      </c>
      <c r="X1170" s="24">
        <v>6.1378659112370197</v>
      </c>
      <c r="AA1170" s="24">
        <v>85.930122757318202</v>
      </c>
      <c r="AK1170" s="24">
        <v>2.9272898961284199</v>
      </c>
      <c r="AL1170" s="24">
        <v>2.3607176581680802</v>
      </c>
      <c r="AQ1170" s="24">
        <v>0.28328611898016998</v>
      </c>
      <c r="AV1170" s="24">
        <v>1.6052880075543001</v>
      </c>
      <c r="BB1170" s="24">
        <v>0.18885741265344699</v>
      </c>
    </row>
    <row r="1171" spans="1:78" x14ac:dyDescent="0.2">
      <c r="A1171" s="24" t="s">
        <v>1334</v>
      </c>
      <c r="B1171" s="24">
        <v>17.692</v>
      </c>
      <c r="C1171" s="24">
        <v>72.022000000000006</v>
      </c>
      <c r="D1171" s="24" t="s">
        <v>165</v>
      </c>
      <c r="E1171" s="24">
        <f t="shared" si="18"/>
        <v>100.00000000000004</v>
      </c>
      <c r="X1171" s="24">
        <v>5.9426229508196702</v>
      </c>
      <c r="AA1171" s="24">
        <v>82.581967213114794</v>
      </c>
      <c r="AK1171" s="24">
        <v>4.9180327868852505</v>
      </c>
      <c r="AL1171" s="24">
        <v>4.3032786885245899</v>
      </c>
      <c r="AQ1171" s="24">
        <v>1.0245901639344299</v>
      </c>
      <c r="AT1171" s="24">
        <v>0.409836065573771</v>
      </c>
      <c r="AV1171" s="24">
        <v>0.81967213114754089</v>
      </c>
    </row>
    <row r="1172" spans="1:78" x14ac:dyDescent="0.2">
      <c r="A1172" s="24" t="s">
        <v>1335</v>
      </c>
      <c r="B1172" s="24">
        <v>16.611999999999998</v>
      </c>
      <c r="C1172" s="24">
        <v>72.02</v>
      </c>
      <c r="D1172" s="24" t="s">
        <v>165</v>
      </c>
      <c r="E1172" s="24">
        <f t="shared" si="18"/>
        <v>100.00000000000001</v>
      </c>
      <c r="M1172" s="24">
        <v>0.29239766081871299</v>
      </c>
      <c r="X1172" s="24">
        <v>4.9707602339181296</v>
      </c>
      <c r="AA1172" s="24">
        <v>83.918128654970801</v>
      </c>
      <c r="AK1172" s="24">
        <v>4.6783625730994105</v>
      </c>
      <c r="AL1172" s="24">
        <v>5.2631578947368407</v>
      </c>
      <c r="AV1172" s="24">
        <v>0.58479532163742698</v>
      </c>
      <c r="BB1172" s="24">
        <v>0.29239766081871299</v>
      </c>
    </row>
    <row r="1173" spans="1:78" x14ac:dyDescent="0.2">
      <c r="A1173" s="24" t="s">
        <v>1336</v>
      </c>
      <c r="B1173" s="24">
        <v>14.725</v>
      </c>
      <c r="C1173" s="24">
        <v>72.004999999999995</v>
      </c>
      <c r="D1173" s="24" t="s">
        <v>165</v>
      </c>
      <c r="E1173" s="24">
        <f t="shared" si="18"/>
        <v>99.999999999999972</v>
      </c>
      <c r="H1173" s="24">
        <v>2.3102310231023102</v>
      </c>
      <c r="P1173" s="24">
        <v>0.66006600660065995</v>
      </c>
      <c r="X1173" s="24">
        <v>5.9405940594059405</v>
      </c>
      <c r="AA1173" s="24">
        <v>62.7062706270627</v>
      </c>
      <c r="AK1173" s="24">
        <v>5.6105610561056105</v>
      </c>
      <c r="AL1173" s="24">
        <v>5.9405940594059405</v>
      </c>
      <c r="AQ1173" s="24">
        <v>1.9801980198019797</v>
      </c>
      <c r="AT1173" s="24">
        <v>1.6501650165016499</v>
      </c>
      <c r="AV1173" s="24">
        <v>6.2706270627062697</v>
      </c>
      <c r="BB1173" s="24">
        <v>4.6204620462046204</v>
      </c>
      <c r="BD1173" s="24">
        <v>0.66006600660065995</v>
      </c>
      <c r="BH1173" s="24">
        <v>0.99009900990098987</v>
      </c>
      <c r="BJ1173" s="24">
        <v>0.33003300330032997</v>
      </c>
      <c r="BP1173" s="24">
        <v>0.33003300330032997</v>
      </c>
    </row>
    <row r="1174" spans="1:78" x14ac:dyDescent="0.2">
      <c r="A1174" s="24" t="s">
        <v>1337</v>
      </c>
      <c r="B1174" s="24">
        <v>14.617000000000001</v>
      </c>
      <c r="C1174" s="24">
        <v>72.004999999999995</v>
      </c>
      <c r="D1174" s="24" t="s">
        <v>165</v>
      </c>
      <c r="E1174" s="24">
        <f t="shared" si="18"/>
        <v>99.999999999999957</v>
      </c>
      <c r="G1174" s="24">
        <v>0.45766590389016004</v>
      </c>
      <c r="H1174" s="24">
        <v>0.68649885583524006</v>
      </c>
      <c r="M1174" s="24">
        <v>0.22883295194508002</v>
      </c>
      <c r="X1174" s="24">
        <v>7.0938215102974791</v>
      </c>
      <c r="AA1174" s="24">
        <v>71.167048054919903</v>
      </c>
      <c r="AK1174" s="24">
        <v>2.97482837528604</v>
      </c>
      <c r="AL1174" s="24">
        <v>5.4919908466819205</v>
      </c>
      <c r="AQ1174" s="24">
        <v>0.91533180778032008</v>
      </c>
      <c r="AT1174" s="24">
        <v>0.45766590389016004</v>
      </c>
      <c r="AV1174" s="24">
        <v>6.8649885583523993</v>
      </c>
      <c r="AX1174" s="24">
        <v>0.45766590389016004</v>
      </c>
      <c r="BB1174" s="24">
        <v>1.6018306636155599</v>
      </c>
      <c r="BD1174" s="24">
        <v>0.22883295194508002</v>
      </c>
      <c r="BH1174" s="24">
        <v>0.45766590389016004</v>
      </c>
      <c r="BP1174" s="24">
        <v>0.91533180778032008</v>
      </c>
    </row>
    <row r="1175" spans="1:78" x14ac:dyDescent="0.2">
      <c r="A1175" s="24" t="s">
        <v>1338</v>
      </c>
      <c r="B1175" s="24">
        <v>12.938000000000001</v>
      </c>
      <c r="C1175" s="24">
        <v>73.167000000000002</v>
      </c>
      <c r="D1175" s="24" t="s">
        <v>165</v>
      </c>
      <c r="E1175" s="24">
        <f t="shared" si="18"/>
        <v>99.999999999999986</v>
      </c>
      <c r="H1175" s="24">
        <v>0.60240963855421703</v>
      </c>
      <c r="M1175" s="24">
        <v>0.45180722891566305</v>
      </c>
      <c r="X1175" s="24">
        <v>8.1325301204819294</v>
      </c>
      <c r="AA1175" s="24">
        <v>75</v>
      </c>
      <c r="AK1175" s="24">
        <v>2.2590361445783098</v>
      </c>
      <c r="AL1175" s="24">
        <v>2.4096385542168699</v>
      </c>
      <c r="AQ1175" s="24">
        <v>0.90361445783132499</v>
      </c>
      <c r="AV1175" s="24">
        <v>8.7349397590361413</v>
      </c>
      <c r="BB1175" s="24">
        <v>1.3554216867469902</v>
      </c>
      <c r="BZ1175" s="24">
        <v>0.15060240963855401</v>
      </c>
    </row>
    <row r="1176" spans="1:78" x14ac:dyDescent="0.2">
      <c r="A1176" s="24" t="s">
        <v>1339</v>
      </c>
      <c r="B1176" s="24">
        <v>14.083</v>
      </c>
      <c r="C1176" s="24">
        <v>73.167000000000002</v>
      </c>
      <c r="D1176" s="24" t="s">
        <v>165</v>
      </c>
      <c r="E1176" s="24">
        <f t="shared" si="18"/>
        <v>100</v>
      </c>
      <c r="G1176" s="24">
        <v>0.142045454545455</v>
      </c>
      <c r="M1176" s="24">
        <v>0.56818181818181801</v>
      </c>
      <c r="P1176" s="24">
        <v>0.142045454545455</v>
      </c>
      <c r="X1176" s="24">
        <v>6.6761363636363598</v>
      </c>
      <c r="AA1176" s="24">
        <v>78.977272727272705</v>
      </c>
      <c r="AK1176" s="24">
        <v>2.1306818181818201</v>
      </c>
      <c r="AL1176" s="24">
        <v>2.4147727272727297</v>
      </c>
      <c r="AQ1176" s="24">
        <v>0.28409090909090901</v>
      </c>
      <c r="AV1176" s="24">
        <v>7.1022727272727293</v>
      </c>
      <c r="BB1176" s="24">
        <v>0.85227272727272696</v>
      </c>
      <c r="BC1176" s="24">
        <v>0.142045454545455</v>
      </c>
      <c r="BD1176" s="24">
        <v>0.28409090909090901</v>
      </c>
      <c r="BH1176" s="24">
        <v>0.142045454545455</v>
      </c>
      <c r="BZ1176" s="24">
        <v>0.142045454545455</v>
      </c>
    </row>
    <row r="1177" spans="1:78" x14ac:dyDescent="0.2">
      <c r="A1177" s="24" t="s">
        <v>1340</v>
      </c>
      <c r="B1177" s="24">
        <v>15.233000000000001</v>
      </c>
      <c r="C1177" s="24">
        <v>73.167000000000002</v>
      </c>
      <c r="D1177" s="24" t="s">
        <v>165</v>
      </c>
      <c r="E1177" s="24">
        <f t="shared" si="18"/>
        <v>99.999999999999972</v>
      </c>
      <c r="G1177" s="24">
        <v>0.223713646532438</v>
      </c>
      <c r="H1177" s="24">
        <v>0.89485458612975388</v>
      </c>
      <c r="M1177" s="24">
        <v>0.223713646532438</v>
      </c>
      <c r="X1177" s="24">
        <v>4.0268456375838904</v>
      </c>
      <c r="AA1177" s="24">
        <v>82.102908277404907</v>
      </c>
      <c r="AK1177" s="24">
        <v>2.0134228187919501</v>
      </c>
      <c r="AL1177" s="24">
        <v>3.3557046979865803</v>
      </c>
      <c r="AQ1177" s="24">
        <v>0.223713646532438</v>
      </c>
      <c r="AT1177" s="24">
        <v>0.223713646532438</v>
      </c>
      <c r="AV1177" s="24">
        <v>5.3691275167785202</v>
      </c>
      <c r="AX1177" s="24">
        <v>0.67114093959731502</v>
      </c>
      <c r="BB1177" s="24">
        <v>0.44742729306487694</v>
      </c>
      <c r="BH1177" s="24">
        <v>0.223713646532438</v>
      </c>
    </row>
    <row r="1178" spans="1:78" x14ac:dyDescent="0.2">
      <c r="A1178" s="24" t="s">
        <v>1341</v>
      </c>
      <c r="B1178" s="24">
        <v>16.382999999999999</v>
      </c>
      <c r="C1178" s="24">
        <v>73.167000000000002</v>
      </c>
      <c r="D1178" s="24" t="s">
        <v>165</v>
      </c>
      <c r="E1178" s="24">
        <f t="shared" si="18"/>
        <v>99.999999999999957</v>
      </c>
      <c r="H1178" s="24">
        <v>0.14619883040935699</v>
      </c>
      <c r="M1178" s="24">
        <v>0.58479532163742698</v>
      </c>
      <c r="P1178" s="24">
        <v>0.14619883040935699</v>
      </c>
      <c r="X1178" s="24">
        <v>4.9707602339181296</v>
      </c>
      <c r="AA1178" s="24">
        <v>83.625730994152008</v>
      </c>
      <c r="AC1178" s="24">
        <v>0.14619883040935699</v>
      </c>
      <c r="AK1178" s="24">
        <v>3.2163742690058497</v>
      </c>
      <c r="AL1178" s="24">
        <v>1.7543859649122802</v>
      </c>
      <c r="AQ1178" s="24">
        <v>0.29239766081871299</v>
      </c>
      <c r="AV1178" s="24">
        <v>2.7777777777777799</v>
      </c>
      <c r="AX1178" s="24">
        <v>1.7543859649122802</v>
      </c>
      <c r="BB1178" s="24">
        <v>0.29239766081871299</v>
      </c>
      <c r="BC1178" s="24">
        <v>0.14619883040935699</v>
      </c>
      <c r="BH1178" s="24">
        <v>0.14619883040935699</v>
      </c>
    </row>
    <row r="1179" spans="1:78" x14ac:dyDescent="0.2">
      <c r="A1179" s="24" t="s">
        <v>1342</v>
      </c>
      <c r="B1179" s="24">
        <v>17.536999999999999</v>
      </c>
      <c r="C1179" s="24">
        <v>73.167000000000002</v>
      </c>
      <c r="D1179" s="24" t="s">
        <v>165</v>
      </c>
      <c r="E1179" s="24">
        <f t="shared" si="18"/>
        <v>100.00000000000001</v>
      </c>
      <c r="P1179" s="24">
        <v>0.34965034965034997</v>
      </c>
      <c r="X1179" s="24">
        <v>5.7692307692307701</v>
      </c>
      <c r="AA1179" s="24">
        <v>75.874125874125895</v>
      </c>
      <c r="AK1179" s="24">
        <v>5.06993006993007</v>
      </c>
      <c r="AL1179" s="24">
        <v>1.3986013986013999</v>
      </c>
      <c r="AQ1179" s="24">
        <v>0.17482517482517498</v>
      </c>
      <c r="AV1179" s="24">
        <v>5.2447552447552503</v>
      </c>
      <c r="AX1179" s="24">
        <v>4.1958041958042003</v>
      </c>
      <c r="BB1179" s="24">
        <v>0.17482517482517498</v>
      </c>
      <c r="BD1179" s="24">
        <v>0.69930069930069894</v>
      </c>
      <c r="BH1179" s="24">
        <v>0.69930069930069894</v>
      </c>
      <c r="BO1179" s="24">
        <v>0.17482517482517498</v>
      </c>
      <c r="BZ1179" s="24">
        <v>0.17482517482517498</v>
      </c>
    </row>
    <row r="1180" spans="1:78" x14ac:dyDescent="0.2">
      <c r="A1180" s="24" t="s">
        <v>1343</v>
      </c>
      <c r="B1180" s="24">
        <v>18.817</v>
      </c>
      <c r="C1180" s="24">
        <v>73.167000000000002</v>
      </c>
      <c r="D1180" s="24" t="s">
        <v>165</v>
      </c>
      <c r="E1180" s="24">
        <f t="shared" si="18"/>
        <v>100.00000000000001</v>
      </c>
      <c r="M1180" s="24">
        <v>0.28901734104046201</v>
      </c>
      <c r="O1180" s="24">
        <v>0.28901734104046201</v>
      </c>
      <c r="X1180" s="24">
        <v>4.3352601156069399</v>
      </c>
      <c r="AA1180" s="24">
        <v>65.606936416184993</v>
      </c>
      <c r="AK1180" s="24">
        <v>3.7572254335260098</v>
      </c>
      <c r="AL1180" s="24">
        <v>1.44508670520231</v>
      </c>
      <c r="AV1180" s="24">
        <v>18.208092485549098</v>
      </c>
      <c r="AX1180" s="24">
        <v>4.3352601156069399</v>
      </c>
      <c r="BB1180" s="24">
        <v>0.86705202312138696</v>
      </c>
      <c r="BH1180" s="24">
        <v>0.86705202312138696</v>
      </c>
    </row>
    <row r="1181" spans="1:78" x14ac:dyDescent="0.2">
      <c r="A1181" s="24" t="s">
        <v>1344</v>
      </c>
      <c r="B1181" s="24">
        <v>19.847999999999999</v>
      </c>
      <c r="C1181" s="24">
        <v>73.167000000000002</v>
      </c>
      <c r="D1181" s="24" t="s">
        <v>165</v>
      </c>
      <c r="E1181" s="24">
        <f t="shared" si="18"/>
        <v>99.999999999999986</v>
      </c>
      <c r="M1181" s="24">
        <v>1.3221153846153801</v>
      </c>
      <c r="X1181" s="24">
        <v>4.2067307692307701</v>
      </c>
      <c r="AA1181" s="24">
        <v>69.110576923076906</v>
      </c>
      <c r="AC1181" s="24">
        <v>0.120192307692308</v>
      </c>
      <c r="AK1181" s="24">
        <v>5.0480769230769198</v>
      </c>
      <c r="AL1181" s="24">
        <v>0.72115384615384603</v>
      </c>
      <c r="AQ1181" s="24">
        <v>0.24038461538461503</v>
      </c>
      <c r="AV1181" s="24">
        <v>16.706730769230798</v>
      </c>
      <c r="AX1181" s="24">
        <v>1.6826923076923102</v>
      </c>
      <c r="BB1181" s="24">
        <v>0.120192307692308</v>
      </c>
      <c r="BC1181" s="24">
        <v>0.24038461538461503</v>
      </c>
      <c r="BD1181" s="24">
        <v>0.36057692307692302</v>
      </c>
      <c r="BL1181" s="24">
        <v>0.120192307692308</v>
      </c>
    </row>
    <row r="1182" spans="1:78" x14ac:dyDescent="0.2">
      <c r="A1182" s="24" t="s">
        <v>1345</v>
      </c>
      <c r="B1182" s="24">
        <v>20.95</v>
      </c>
      <c r="C1182" s="24">
        <v>73.167000000000002</v>
      </c>
      <c r="D1182" s="24" t="s">
        <v>165</v>
      </c>
      <c r="E1182" s="24">
        <f t="shared" si="18"/>
        <v>100.00000000000006</v>
      </c>
      <c r="M1182" s="24">
        <v>0.53134962805525998</v>
      </c>
      <c r="P1182" s="24">
        <v>0.212539851222104</v>
      </c>
      <c r="X1182" s="24">
        <v>4.9946865037194499</v>
      </c>
      <c r="AA1182" s="24">
        <v>62.061636556854396</v>
      </c>
      <c r="AC1182" s="24">
        <v>0.106269925611052</v>
      </c>
      <c r="AK1182" s="24">
        <v>5.2072263549415503</v>
      </c>
      <c r="AL1182" s="24">
        <v>0.31880977683315603</v>
      </c>
      <c r="AQ1182" s="24">
        <v>0.106269925611052</v>
      </c>
      <c r="AV1182" s="24">
        <v>23.166843783209401</v>
      </c>
      <c r="AX1182" s="24">
        <v>1.7003188097768303</v>
      </c>
      <c r="BB1182" s="24">
        <v>1.06269925611052</v>
      </c>
      <c r="BD1182" s="24">
        <v>0.42507970244420801</v>
      </c>
      <c r="BH1182" s="24">
        <v>0.106269925611052</v>
      </c>
    </row>
    <row r="1183" spans="1:78" x14ac:dyDescent="0.2">
      <c r="A1183" s="24" t="s">
        <v>1346</v>
      </c>
      <c r="B1183" s="24">
        <v>21.998000000000001</v>
      </c>
      <c r="C1183" s="24">
        <v>73.167000000000002</v>
      </c>
      <c r="D1183" s="24" t="s">
        <v>165</v>
      </c>
      <c r="E1183" s="24">
        <f t="shared" si="18"/>
        <v>100.00000000000004</v>
      </c>
      <c r="M1183" s="24">
        <v>0.56242969628796402</v>
      </c>
      <c r="P1183" s="24">
        <v>0.11248593925759301</v>
      </c>
      <c r="X1183" s="24">
        <v>4.6119235095612998</v>
      </c>
      <c r="AA1183" s="24">
        <v>69.291338582677199</v>
      </c>
      <c r="AK1183" s="24">
        <v>4.2744656917885298</v>
      </c>
      <c r="AL1183" s="24">
        <v>0.44994375703037104</v>
      </c>
      <c r="AQ1183" s="24">
        <v>0.22497187851518602</v>
      </c>
      <c r="AV1183" s="24">
        <v>18.8976377952756</v>
      </c>
      <c r="AX1183" s="24">
        <v>0.78740157480314998</v>
      </c>
      <c r="BB1183" s="24">
        <v>0.337457817772778</v>
      </c>
      <c r="BD1183" s="24">
        <v>0.44994375703037104</v>
      </c>
    </row>
    <row r="1184" spans="1:78" x14ac:dyDescent="0.2">
      <c r="A1184" s="24" t="s">
        <v>1347</v>
      </c>
      <c r="B1184" s="24">
        <v>18.016999999999999</v>
      </c>
      <c r="C1184" s="24">
        <v>74.811999999999998</v>
      </c>
      <c r="D1184" s="24" t="s">
        <v>165</v>
      </c>
      <c r="E1184" s="24">
        <f t="shared" si="18"/>
        <v>100.00000000000003</v>
      </c>
      <c r="H1184" s="24">
        <v>0.66666666666666696</v>
      </c>
      <c r="X1184" s="24">
        <v>1.3333333333333299</v>
      </c>
      <c r="AA1184" s="24">
        <v>26</v>
      </c>
      <c r="AK1184" s="24">
        <v>5.6666666666666696</v>
      </c>
      <c r="AT1184" s="24">
        <v>0.33333333333333298</v>
      </c>
      <c r="AV1184" s="24">
        <v>8.3333333333333304</v>
      </c>
      <c r="AX1184" s="24">
        <v>52.6666666666667</v>
      </c>
      <c r="AY1184" s="24">
        <v>0.33333333333333298</v>
      </c>
      <c r="BB1184" s="24">
        <v>2</v>
      </c>
      <c r="BH1184" s="24">
        <v>2</v>
      </c>
      <c r="BZ1184" s="24">
        <v>0.66666666666666696</v>
      </c>
    </row>
    <row r="1185" spans="1:78" x14ac:dyDescent="0.2">
      <c r="A1185" s="24" t="s">
        <v>1348</v>
      </c>
      <c r="B1185" s="24">
        <v>17</v>
      </c>
      <c r="C1185" s="24">
        <v>74.811999999999998</v>
      </c>
      <c r="D1185" s="24" t="s">
        <v>165</v>
      </c>
      <c r="E1185" s="24">
        <f t="shared" si="18"/>
        <v>99.999999999999986</v>
      </c>
      <c r="X1185" s="24">
        <v>1.9736842105263199</v>
      </c>
      <c r="AA1185" s="24">
        <v>43.75</v>
      </c>
      <c r="AC1185" s="24">
        <v>0.65789473684210509</v>
      </c>
      <c r="AK1185" s="24">
        <v>6.25</v>
      </c>
      <c r="AL1185" s="24">
        <v>0.98684210526315808</v>
      </c>
      <c r="AT1185" s="24">
        <v>0.32894736842105299</v>
      </c>
      <c r="AV1185" s="24">
        <v>4.9342105263157894</v>
      </c>
      <c r="AX1185" s="24">
        <v>34.539473684210499</v>
      </c>
      <c r="AY1185" s="24">
        <v>0.98684210526315808</v>
      </c>
      <c r="BB1185" s="24">
        <v>3.9473684210526301</v>
      </c>
      <c r="BH1185" s="24">
        <v>1.6447368421052602</v>
      </c>
    </row>
    <row r="1186" spans="1:78" x14ac:dyDescent="0.2">
      <c r="A1186" s="24" t="s">
        <v>1349</v>
      </c>
      <c r="B1186" s="24">
        <v>16.033000000000001</v>
      </c>
      <c r="C1186" s="24">
        <v>74.811999999999998</v>
      </c>
      <c r="D1186" s="24" t="s">
        <v>165</v>
      </c>
      <c r="E1186" s="24">
        <f t="shared" si="18"/>
        <v>100.00000000000003</v>
      </c>
      <c r="X1186" s="24">
        <v>1.7699115044247802</v>
      </c>
      <c r="AA1186" s="24">
        <v>58.407079646017699</v>
      </c>
      <c r="AK1186" s="24">
        <v>7.9646017699115008</v>
      </c>
      <c r="AL1186" s="24">
        <v>1.7699115044247802</v>
      </c>
      <c r="AQ1186" s="24">
        <v>0.88495575221239009</v>
      </c>
      <c r="AV1186" s="24">
        <v>1.7699115044247802</v>
      </c>
      <c r="AX1186" s="24">
        <v>26.5486725663717</v>
      </c>
      <c r="BB1186" s="24">
        <v>0.88495575221239009</v>
      </c>
    </row>
    <row r="1187" spans="1:78" x14ac:dyDescent="0.2">
      <c r="A1187" s="24" t="s">
        <v>1350</v>
      </c>
      <c r="B1187" s="24">
        <v>14.78</v>
      </c>
      <c r="C1187" s="24">
        <v>74.811999999999998</v>
      </c>
      <c r="D1187" s="24" t="s">
        <v>165</v>
      </c>
      <c r="E1187" s="24">
        <f t="shared" si="18"/>
        <v>99.999999999999929</v>
      </c>
      <c r="H1187" s="24">
        <v>0.32894736842105299</v>
      </c>
      <c r="M1187" s="24">
        <v>0.49342105263157904</v>
      </c>
      <c r="X1187" s="24">
        <v>6.0855263157894699</v>
      </c>
      <c r="AA1187" s="24">
        <v>81.414473684210492</v>
      </c>
      <c r="AC1187" s="24">
        <v>0.16447368421052599</v>
      </c>
      <c r="AK1187" s="24">
        <v>2.4671052631578898</v>
      </c>
      <c r="AL1187" s="24">
        <v>4.2763157894736796</v>
      </c>
      <c r="AQ1187" s="24">
        <v>0.82236842105263208</v>
      </c>
      <c r="AT1187" s="24">
        <v>0.32894736842105299</v>
      </c>
      <c r="AV1187" s="24">
        <v>2.4671052631578898</v>
      </c>
      <c r="AX1187" s="24">
        <v>0.16447368421052599</v>
      </c>
      <c r="BB1187" s="24">
        <v>0.65789473684210509</v>
      </c>
      <c r="BH1187" s="24">
        <v>0.16447368421052599</v>
      </c>
      <c r="BP1187" s="24">
        <v>0.16447368421052599</v>
      </c>
    </row>
    <row r="1188" spans="1:78" x14ac:dyDescent="0.2">
      <c r="A1188" s="24" t="s">
        <v>1351</v>
      </c>
      <c r="B1188" s="24">
        <v>12.92</v>
      </c>
      <c r="C1188" s="24">
        <v>75.637</v>
      </c>
      <c r="D1188" s="24" t="s">
        <v>165</v>
      </c>
      <c r="E1188" s="24">
        <f t="shared" si="18"/>
        <v>100</v>
      </c>
      <c r="M1188" s="24">
        <v>1.48619957537155</v>
      </c>
      <c r="P1188" s="24">
        <v>0.21231422505307901</v>
      </c>
      <c r="X1188" s="24">
        <v>7.0063694267515899</v>
      </c>
      <c r="AA1188" s="24">
        <v>78.131634819532906</v>
      </c>
      <c r="AK1188" s="24">
        <v>2.7600849256900202</v>
      </c>
      <c r="AL1188" s="24">
        <v>2.12314225053079</v>
      </c>
      <c r="AQ1188" s="24">
        <v>0.42462845010615702</v>
      </c>
      <c r="AT1188" s="24">
        <v>0.63694267515923597</v>
      </c>
      <c r="AV1188" s="24">
        <v>5.7324840764331197</v>
      </c>
      <c r="AX1188" s="24">
        <v>0.63694267515923597</v>
      </c>
      <c r="BB1188" s="24">
        <v>0.84925690021231404</v>
      </c>
    </row>
    <row r="1189" spans="1:78" x14ac:dyDescent="0.2">
      <c r="A1189" s="24" t="s">
        <v>1352</v>
      </c>
      <c r="B1189" s="24">
        <v>13.83</v>
      </c>
      <c r="C1189" s="24">
        <v>75.742999999999995</v>
      </c>
      <c r="D1189" s="24" t="s">
        <v>165</v>
      </c>
      <c r="E1189" s="24">
        <f t="shared" si="18"/>
        <v>99.999999999999957</v>
      </c>
      <c r="H1189" s="24">
        <v>0.32786885245901598</v>
      </c>
      <c r="M1189" s="24">
        <v>0.98360655737704905</v>
      </c>
      <c r="X1189" s="24">
        <v>4.9180327868852505</v>
      </c>
      <c r="AA1189" s="24">
        <v>64.918032786885206</v>
      </c>
      <c r="AK1189" s="24">
        <v>6.5573770491803298</v>
      </c>
      <c r="AL1189" s="24">
        <v>2.6229508196721301</v>
      </c>
      <c r="AQ1189" s="24">
        <v>0.32786885245901598</v>
      </c>
      <c r="AV1189" s="24">
        <v>9.8360655737704903</v>
      </c>
      <c r="AX1189" s="24">
        <v>5.2459016393442601</v>
      </c>
      <c r="BB1189" s="24">
        <v>3.27868852459016</v>
      </c>
      <c r="BD1189" s="24">
        <v>0.32786885245901598</v>
      </c>
      <c r="BH1189" s="24">
        <v>0.65573770491803296</v>
      </c>
    </row>
    <row r="1190" spans="1:78" x14ac:dyDescent="0.2">
      <c r="A1190" s="24" t="s">
        <v>1353</v>
      </c>
      <c r="B1190" s="24">
        <v>14.766999999999999</v>
      </c>
      <c r="C1190" s="24">
        <v>75.832999999999998</v>
      </c>
      <c r="D1190" s="24" t="s">
        <v>165</v>
      </c>
      <c r="E1190" s="24">
        <f t="shared" si="18"/>
        <v>99.999999999999986</v>
      </c>
      <c r="H1190" s="24">
        <v>0.29498525073746296</v>
      </c>
      <c r="M1190" s="24">
        <v>0.29498525073746296</v>
      </c>
      <c r="X1190" s="24">
        <v>4.4247787610619493</v>
      </c>
      <c r="AA1190" s="24">
        <v>56.932153392330392</v>
      </c>
      <c r="AC1190" s="24">
        <v>0.88495575221239009</v>
      </c>
      <c r="AK1190" s="24">
        <v>1.47492625368732</v>
      </c>
      <c r="AL1190" s="24">
        <v>0.88495575221239009</v>
      </c>
      <c r="AV1190" s="24">
        <v>1.7699115044247802</v>
      </c>
      <c r="AX1190" s="24">
        <v>27.728613569321499</v>
      </c>
      <c r="AY1190" s="24">
        <v>0.88495575221239009</v>
      </c>
      <c r="BB1190" s="24">
        <v>2.9498525073746302</v>
      </c>
      <c r="BH1190" s="24">
        <v>0.58997050147492591</v>
      </c>
      <c r="BZ1190" s="24">
        <v>0.88495575221239009</v>
      </c>
    </row>
    <row r="1191" spans="1:78" x14ac:dyDescent="0.2">
      <c r="A1191" s="24" t="s">
        <v>1354</v>
      </c>
      <c r="B1191" s="24">
        <v>15.712</v>
      </c>
      <c r="C1191" s="24">
        <v>75.944999999999993</v>
      </c>
      <c r="D1191" s="24" t="s">
        <v>165</v>
      </c>
      <c r="E1191" s="24">
        <f t="shared" si="18"/>
        <v>99.999999999999972</v>
      </c>
      <c r="M1191" s="24">
        <v>0.40160642570281102</v>
      </c>
      <c r="P1191" s="24">
        <v>0.40160642570281102</v>
      </c>
      <c r="X1191" s="24">
        <v>8.4337349397590398</v>
      </c>
      <c r="AA1191" s="24">
        <v>27.710843373493997</v>
      </c>
      <c r="AK1191" s="24">
        <v>2.8112449799196799</v>
      </c>
      <c r="AT1191" s="24">
        <v>0.40160642570281102</v>
      </c>
      <c r="AV1191" s="24">
        <v>4.01606425702811</v>
      </c>
      <c r="AX1191" s="24">
        <v>51.405622489959796</v>
      </c>
      <c r="AY1191" s="24">
        <v>0.40160642570281102</v>
      </c>
      <c r="BB1191" s="24">
        <v>3.6144578313253</v>
      </c>
      <c r="BZ1191" s="24">
        <v>0.40160642570281102</v>
      </c>
    </row>
    <row r="1192" spans="1:78" x14ac:dyDescent="0.2">
      <c r="A1192" s="24" t="s">
        <v>1355</v>
      </c>
      <c r="B1192" s="24">
        <v>16.667000000000002</v>
      </c>
      <c r="C1192" s="24">
        <v>76.042000000000002</v>
      </c>
      <c r="D1192" s="24" t="s">
        <v>165</v>
      </c>
      <c r="E1192" s="24">
        <f t="shared" si="18"/>
        <v>99.999999999999943</v>
      </c>
      <c r="M1192" s="24">
        <v>1.63934426229508</v>
      </c>
      <c r="X1192" s="24">
        <v>1.3114754098360701</v>
      </c>
      <c r="AA1192" s="24">
        <v>26.557377049180296</v>
      </c>
      <c r="AK1192" s="24">
        <v>2.6229508196721301</v>
      </c>
      <c r="AL1192" s="24">
        <v>0.98360655737704905</v>
      </c>
      <c r="AV1192" s="24">
        <v>6.2295081967213104</v>
      </c>
      <c r="AX1192" s="24">
        <v>56.393442622950793</v>
      </c>
      <c r="AY1192" s="24">
        <v>2.2950819672131102</v>
      </c>
      <c r="BB1192" s="24">
        <v>1.3114754098360701</v>
      </c>
      <c r="BD1192" s="24">
        <v>0.32786885245901598</v>
      </c>
      <c r="BH1192" s="24">
        <v>0.32786885245901598</v>
      </c>
    </row>
    <row r="1193" spans="1:78" x14ac:dyDescent="0.2">
      <c r="A1193" s="24" t="s">
        <v>1356</v>
      </c>
      <c r="B1193" s="24">
        <v>17.617000000000001</v>
      </c>
      <c r="C1193" s="24">
        <v>76.147000000000006</v>
      </c>
      <c r="D1193" s="24" t="s">
        <v>165</v>
      </c>
      <c r="E1193" s="24">
        <f t="shared" si="18"/>
        <v>100</v>
      </c>
      <c r="M1193" s="24">
        <v>0.26041666666666702</v>
      </c>
      <c r="X1193" s="24">
        <v>5.2083333333333304</v>
      </c>
      <c r="AA1193" s="24">
        <v>41.9270833333333</v>
      </c>
      <c r="AK1193" s="24">
        <v>2.6041666666666701</v>
      </c>
      <c r="AL1193" s="24">
        <v>0.26041666666666702</v>
      </c>
      <c r="AV1193" s="24">
        <v>4.6875</v>
      </c>
      <c r="AX1193" s="24">
        <v>43.2291666666667</v>
      </c>
      <c r="AY1193" s="24">
        <v>0.52083333333333304</v>
      </c>
      <c r="BB1193" s="24">
        <v>0.78125</v>
      </c>
      <c r="BD1193" s="24">
        <v>0.52083333333333304</v>
      </c>
    </row>
    <row r="1194" spans="1:78" x14ac:dyDescent="0.2">
      <c r="A1194" s="24" t="s">
        <v>1357</v>
      </c>
      <c r="B1194" s="24">
        <v>18.582999999999998</v>
      </c>
      <c r="C1194" s="24">
        <v>76.22</v>
      </c>
      <c r="D1194" s="24" t="s">
        <v>165</v>
      </c>
      <c r="E1194" s="24">
        <f t="shared" si="18"/>
        <v>99.999999999999972</v>
      </c>
      <c r="M1194" s="24">
        <v>0.634920634920635</v>
      </c>
      <c r="X1194" s="24">
        <v>1.9047619047619002</v>
      </c>
      <c r="AA1194" s="24">
        <v>19.682539682539701</v>
      </c>
      <c r="AC1194" s="24">
        <v>0.317460317460317</v>
      </c>
      <c r="AK1194" s="24">
        <v>1.26984126984127</v>
      </c>
      <c r="AV1194" s="24">
        <v>1.26984126984127</v>
      </c>
      <c r="AX1194" s="24">
        <v>69.841269841269792</v>
      </c>
      <c r="AY1194" s="24">
        <v>1.5873015873015901</v>
      </c>
      <c r="BB1194" s="24">
        <v>2.8571428571428603</v>
      </c>
      <c r="BH1194" s="24">
        <v>0.317460317460317</v>
      </c>
      <c r="BJ1194" s="24">
        <v>0.317460317460317</v>
      </c>
    </row>
    <row r="1195" spans="1:78" x14ac:dyDescent="0.2">
      <c r="A1195" s="24" t="s">
        <v>1358</v>
      </c>
      <c r="B1195" s="24">
        <v>19.568000000000001</v>
      </c>
      <c r="C1195" s="24">
        <v>76.302999999999997</v>
      </c>
      <c r="D1195" s="24" t="s">
        <v>165</v>
      </c>
      <c r="E1195" s="24">
        <f t="shared" si="18"/>
        <v>100.00000000000009</v>
      </c>
      <c r="M1195" s="24">
        <v>1.6348773841961901</v>
      </c>
      <c r="X1195" s="24">
        <v>4.3596730245231594</v>
      </c>
      <c r="AA1195" s="24">
        <v>16.621253405994601</v>
      </c>
      <c r="AK1195" s="24">
        <v>1.9073569482288799</v>
      </c>
      <c r="AV1195" s="24">
        <v>2.7247956403269802</v>
      </c>
      <c r="AX1195" s="24">
        <v>70.027247956403301</v>
      </c>
      <c r="BB1195" s="24">
        <v>1.3623978201634901</v>
      </c>
      <c r="BD1195" s="24">
        <v>1.0899182561307899</v>
      </c>
      <c r="BZ1195" s="24">
        <v>0.27247956403269802</v>
      </c>
    </row>
    <row r="1196" spans="1:78" x14ac:dyDescent="0.2">
      <c r="A1196" s="24" t="s">
        <v>1359</v>
      </c>
      <c r="B1196" s="24">
        <v>20.574999999999999</v>
      </c>
      <c r="C1196" s="24">
        <v>76.382999999999996</v>
      </c>
      <c r="D1196" s="24" t="s">
        <v>165</v>
      </c>
      <c r="E1196" s="24">
        <f t="shared" si="18"/>
        <v>99.999999999999957</v>
      </c>
      <c r="M1196" s="24">
        <v>1.3071895424836599</v>
      </c>
      <c r="X1196" s="24">
        <v>0.65359477124182996</v>
      </c>
      <c r="AA1196" s="24">
        <v>14.0522875816993</v>
      </c>
      <c r="AK1196" s="24">
        <v>0.98039215686274495</v>
      </c>
      <c r="AV1196" s="24">
        <v>2.6143790849673199</v>
      </c>
      <c r="AX1196" s="24">
        <v>73.856209150326805</v>
      </c>
      <c r="BB1196" s="24">
        <v>4.5751633986928102</v>
      </c>
      <c r="BD1196" s="24">
        <v>0.65359477124182996</v>
      </c>
      <c r="BH1196" s="24">
        <v>0.65359477124182996</v>
      </c>
      <c r="BZ1196" s="24">
        <v>0.65359477124182996</v>
      </c>
    </row>
    <row r="1197" spans="1:78" x14ac:dyDescent="0.2">
      <c r="A1197" s="24" t="s">
        <v>1360</v>
      </c>
      <c r="B1197" s="24">
        <v>21.594999999999999</v>
      </c>
      <c r="C1197" s="24">
        <v>76.462000000000003</v>
      </c>
      <c r="D1197" s="24" t="s">
        <v>165</v>
      </c>
      <c r="E1197" s="24">
        <f t="shared" si="18"/>
        <v>100</v>
      </c>
      <c r="P1197" s="24">
        <v>0.31545741324921101</v>
      </c>
      <c r="X1197" s="24">
        <v>0.94637223974763407</v>
      </c>
      <c r="AA1197" s="24">
        <v>5.6782334384857993</v>
      </c>
      <c r="AK1197" s="24">
        <v>0.63091482649842301</v>
      </c>
      <c r="AV1197" s="24">
        <v>5.0473186119873805</v>
      </c>
      <c r="AX1197" s="24">
        <v>80.757097791798103</v>
      </c>
      <c r="AY1197" s="24">
        <v>0.94637223974763407</v>
      </c>
      <c r="BB1197" s="24">
        <v>3.7854889589905398</v>
      </c>
      <c r="BD1197" s="24">
        <v>0.63091482649842301</v>
      </c>
      <c r="BZ1197" s="24">
        <v>1.26182965299685</v>
      </c>
    </row>
    <row r="1198" spans="1:78" x14ac:dyDescent="0.2">
      <c r="A1198" s="24" t="s">
        <v>1361</v>
      </c>
      <c r="B1198" s="24">
        <v>22</v>
      </c>
      <c r="C1198" s="24">
        <v>71.75</v>
      </c>
      <c r="D1198" s="24" t="s">
        <v>165</v>
      </c>
      <c r="E1198" s="24">
        <f t="shared" si="18"/>
        <v>100.00000000000003</v>
      </c>
      <c r="H1198" s="24">
        <v>7.1073205401563602E-2</v>
      </c>
      <c r="M1198" s="24">
        <v>0.14214641080312701</v>
      </c>
      <c r="X1198" s="24">
        <v>3.62473347547974</v>
      </c>
      <c r="AA1198" s="24">
        <v>92.039800995024905</v>
      </c>
      <c r="AK1198" s="24">
        <v>2.7718550106609801</v>
      </c>
      <c r="AL1198" s="24">
        <v>0.56858564321250893</v>
      </c>
      <c r="AQ1198" s="24">
        <v>0.14214641080312701</v>
      </c>
      <c r="AT1198" s="24">
        <v>0.28429282160625402</v>
      </c>
      <c r="AV1198" s="24">
        <v>0.21321961620469101</v>
      </c>
      <c r="BB1198" s="24">
        <v>0.14214641080312701</v>
      </c>
    </row>
    <row r="1199" spans="1:78" x14ac:dyDescent="0.2">
      <c r="A1199" s="24" t="s">
        <v>1362</v>
      </c>
      <c r="B1199" s="24">
        <v>21.062999999999999</v>
      </c>
      <c r="C1199" s="24">
        <v>71.611999999999995</v>
      </c>
      <c r="D1199" s="24" t="s">
        <v>165</v>
      </c>
      <c r="E1199" s="24">
        <f t="shared" si="18"/>
        <v>99.999999999999986</v>
      </c>
      <c r="G1199" s="24">
        <v>6.5703022339027597E-2</v>
      </c>
      <c r="H1199" s="24">
        <v>0.131406044678055</v>
      </c>
      <c r="M1199" s="24">
        <v>0.525624178712221</v>
      </c>
      <c r="X1199" s="24">
        <v>4.8620236530880394</v>
      </c>
      <c r="AA1199" s="24">
        <v>89.290407358738506</v>
      </c>
      <c r="AK1199" s="24">
        <v>2.6281208935611002</v>
      </c>
      <c r="AL1199" s="24">
        <v>1.4454664914586099</v>
      </c>
      <c r="AQ1199" s="24">
        <v>6.5703022339027597E-2</v>
      </c>
      <c r="AV1199" s="24">
        <v>0.91984231274638595</v>
      </c>
      <c r="BB1199" s="24">
        <v>6.5703022339027597E-2</v>
      </c>
    </row>
    <row r="1200" spans="1:78" x14ac:dyDescent="0.2">
      <c r="A1200" s="24" t="s">
        <v>1363</v>
      </c>
      <c r="B1200" s="24">
        <v>20.856999999999999</v>
      </c>
      <c r="C1200" s="24">
        <v>71.593000000000004</v>
      </c>
      <c r="D1200" s="24" t="s">
        <v>165</v>
      </c>
      <c r="E1200" s="24">
        <f t="shared" si="18"/>
        <v>100.00000000000003</v>
      </c>
      <c r="H1200" s="24">
        <v>0.148588410104012</v>
      </c>
      <c r="M1200" s="24">
        <v>0.148588410104012</v>
      </c>
      <c r="P1200" s="24">
        <v>0.148588410104012</v>
      </c>
      <c r="X1200" s="24">
        <v>4.6062407132243699</v>
      </c>
      <c r="AA1200" s="24">
        <v>88.707280832095108</v>
      </c>
      <c r="AK1200" s="24">
        <v>3.1203566121842501</v>
      </c>
      <c r="AL1200" s="24">
        <v>1.1887072808321</v>
      </c>
      <c r="AQ1200" s="24">
        <v>0.44576523031203602</v>
      </c>
      <c r="AT1200" s="24">
        <v>0.148588410104012</v>
      </c>
      <c r="AV1200" s="24">
        <v>1.1887072808321</v>
      </c>
      <c r="BH1200" s="24">
        <v>0.148588410104012</v>
      </c>
    </row>
    <row r="1201" spans="1:82" x14ac:dyDescent="0.2">
      <c r="A1201" s="24" t="s">
        <v>1364</v>
      </c>
      <c r="B1201" s="24">
        <v>21.19</v>
      </c>
      <c r="C1201" s="24">
        <v>71.594999999999999</v>
      </c>
      <c r="D1201" s="24" t="s">
        <v>165</v>
      </c>
      <c r="E1201" s="24">
        <f t="shared" si="18"/>
        <v>100</v>
      </c>
      <c r="M1201" s="24">
        <v>0.19230769230769201</v>
      </c>
      <c r="X1201" s="24">
        <v>3.8461538461538503</v>
      </c>
      <c r="AA1201" s="24">
        <v>90.576923076923094</v>
      </c>
      <c r="AK1201" s="24">
        <v>2.9807692307692299</v>
      </c>
      <c r="AL1201" s="24">
        <v>1.25</v>
      </c>
      <c r="AQ1201" s="24">
        <v>0.480769230769231</v>
      </c>
      <c r="AT1201" s="24">
        <v>0.28846153846153799</v>
      </c>
      <c r="AV1201" s="24">
        <v>0.19230769230769201</v>
      </c>
      <c r="AX1201" s="24">
        <v>9.6153846153846201E-2</v>
      </c>
      <c r="BH1201" s="24">
        <v>9.6153846153846201E-2</v>
      </c>
    </row>
    <row r="1202" spans="1:82" x14ac:dyDescent="0.2">
      <c r="A1202" s="24" t="s">
        <v>1365</v>
      </c>
      <c r="B1202" s="24">
        <v>20.81</v>
      </c>
      <c r="C1202" s="24">
        <v>71.48</v>
      </c>
      <c r="D1202" s="24" t="s">
        <v>165</v>
      </c>
      <c r="E1202" s="24">
        <f t="shared" si="18"/>
        <v>99.999999999999957</v>
      </c>
      <c r="M1202" s="24">
        <v>0.37082818294190401</v>
      </c>
      <c r="P1202" s="24">
        <v>0.123609394313968</v>
      </c>
      <c r="X1202" s="24">
        <v>6.5512978986402999</v>
      </c>
      <c r="AA1202" s="24">
        <v>87.886279357231103</v>
      </c>
      <c r="AK1202" s="24">
        <v>2.47218788627936</v>
      </c>
      <c r="AL1202" s="24">
        <v>0.9888751545117429</v>
      </c>
      <c r="AQ1202" s="24">
        <v>0.123609394313968</v>
      </c>
      <c r="AT1202" s="24">
        <v>0.37082818294190401</v>
      </c>
      <c r="AV1202" s="24">
        <v>0.247218788627936</v>
      </c>
      <c r="AX1202" s="24">
        <v>0.247218788627936</v>
      </c>
      <c r="BB1202" s="24">
        <v>0.247218788627936</v>
      </c>
      <c r="BH1202" s="24">
        <v>0.247218788627936</v>
      </c>
      <c r="BP1202" s="24">
        <v>0.123609394313968</v>
      </c>
    </row>
    <row r="1203" spans="1:82" x14ac:dyDescent="0.2">
      <c r="A1203" s="24" t="s">
        <v>1366</v>
      </c>
      <c r="B1203" s="24">
        <v>20.18</v>
      </c>
      <c r="C1203" s="24">
        <v>71.33</v>
      </c>
      <c r="D1203" s="24" t="s">
        <v>165</v>
      </c>
      <c r="E1203" s="24">
        <f t="shared" si="18"/>
        <v>99.999999999999986</v>
      </c>
      <c r="M1203" s="24">
        <v>0.26362038664323401</v>
      </c>
      <c r="P1203" s="24">
        <v>8.7873462214411308E-2</v>
      </c>
      <c r="X1203" s="24">
        <v>5.0087873462214398</v>
      </c>
      <c r="AA1203" s="24">
        <v>90.070298769771497</v>
      </c>
      <c r="AK1203" s="24">
        <v>2.89982425307557</v>
      </c>
      <c r="AL1203" s="24">
        <v>1.05448154657294</v>
      </c>
      <c r="AT1203" s="24">
        <v>0.43936731107205607</v>
      </c>
      <c r="AV1203" s="24">
        <v>8.7873462214411308E-2</v>
      </c>
      <c r="BB1203" s="24">
        <v>8.7873462214411308E-2</v>
      </c>
    </row>
    <row r="1204" spans="1:82" x14ac:dyDescent="0.2">
      <c r="A1204" s="24" t="s">
        <v>1367</v>
      </c>
      <c r="B1204" s="24">
        <v>19.556999999999999</v>
      </c>
      <c r="C1204" s="24">
        <v>71.183000000000007</v>
      </c>
      <c r="D1204" s="24" t="s">
        <v>165</v>
      </c>
      <c r="E1204" s="24">
        <f t="shared" si="18"/>
        <v>100.00000000000001</v>
      </c>
      <c r="H1204" s="24">
        <v>6.0313630880578992E-2</v>
      </c>
      <c r="M1204" s="24">
        <v>6.0313630880578992E-2</v>
      </c>
      <c r="X1204" s="24">
        <v>8.3232810615199</v>
      </c>
      <c r="AA1204" s="24">
        <v>79.61399276236429</v>
      </c>
      <c r="AK1204" s="24">
        <v>3.6188178528347401</v>
      </c>
      <c r="AL1204" s="24">
        <v>4.16164053075995</v>
      </c>
      <c r="AQ1204" s="24">
        <v>0.42219541616405298</v>
      </c>
      <c r="AV1204" s="24">
        <v>3.5585042219541601</v>
      </c>
      <c r="BB1204" s="24">
        <v>6.0313630880578992E-2</v>
      </c>
      <c r="BD1204" s="24">
        <v>6.0313630880578992E-2</v>
      </c>
      <c r="BH1204" s="24">
        <v>6.0313630880578992E-2</v>
      </c>
    </row>
    <row r="1205" spans="1:82" x14ac:dyDescent="0.2">
      <c r="A1205" s="24" t="s">
        <v>1368</v>
      </c>
      <c r="B1205" s="24">
        <v>18.943000000000001</v>
      </c>
      <c r="C1205" s="24">
        <v>71.027000000000001</v>
      </c>
      <c r="D1205" s="24" t="s">
        <v>165</v>
      </c>
      <c r="E1205" s="24">
        <f t="shared" si="18"/>
        <v>100</v>
      </c>
      <c r="H1205" s="24">
        <v>0.183823529411765</v>
      </c>
      <c r="M1205" s="24">
        <v>0.183823529411765</v>
      </c>
      <c r="P1205" s="24">
        <v>9.1911764705882401E-2</v>
      </c>
      <c r="X1205" s="24">
        <v>6.4338235294117698</v>
      </c>
      <c r="AA1205" s="24">
        <v>75</v>
      </c>
      <c r="AK1205" s="24">
        <v>4.8713235294117601</v>
      </c>
      <c r="AL1205" s="24">
        <v>5.8823529411764701</v>
      </c>
      <c r="AQ1205" s="24">
        <v>0.64338235294117696</v>
      </c>
      <c r="AT1205" s="24">
        <v>0.183823529411765</v>
      </c>
      <c r="AV1205" s="24">
        <v>6.3419117647058796</v>
      </c>
      <c r="BH1205" s="24">
        <v>9.1911764705882401E-2</v>
      </c>
      <c r="BZ1205" s="24">
        <v>9.1911764705882401E-2</v>
      </c>
    </row>
    <row r="1206" spans="1:82" x14ac:dyDescent="0.2">
      <c r="A1206" s="24" t="s">
        <v>1369</v>
      </c>
      <c r="B1206" s="24">
        <v>18.337</v>
      </c>
      <c r="C1206" s="24">
        <v>70.867999999999995</v>
      </c>
      <c r="D1206" s="24" t="s">
        <v>165</v>
      </c>
      <c r="E1206" s="24">
        <f t="shared" si="18"/>
        <v>99.999999999999943</v>
      </c>
      <c r="G1206" s="24">
        <v>0.103842159916926</v>
      </c>
      <c r="H1206" s="24">
        <v>0.41536863966770499</v>
      </c>
      <c r="M1206" s="24">
        <v>0.31152647975077896</v>
      </c>
      <c r="X1206" s="24">
        <v>6.5420560747663599</v>
      </c>
      <c r="AA1206" s="24">
        <v>66.147455867082002</v>
      </c>
      <c r="AK1206" s="24">
        <v>6.0228452751817203</v>
      </c>
      <c r="AL1206" s="24">
        <v>7.0612668743509897</v>
      </c>
      <c r="AQ1206" s="24">
        <v>0.83073727933540997</v>
      </c>
      <c r="AV1206" s="24">
        <v>12.0456905503634</v>
      </c>
      <c r="BB1206" s="24">
        <v>0.20768431983385299</v>
      </c>
      <c r="BP1206" s="24">
        <v>0.31152647975077896</v>
      </c>
    </row>
    <row r="1207" spans="1:82" x14ac:dyDescent="0.2">
      <c r="A1207" s="24" t="s">
        <v>1370</v>
      </c>
      <c r="B1207" s="24">
        <v>17.745000000000001</v>
      </c>
      <c r="C1207" s="24">
        <v>70.712000000000003</v>
      </c>
      <c r="D1207" s="24" t="s">
        <v>165</v>
      </c>
      <c r="E1207" s="24">
        <f t="shared" si="18"/>
        <v>99.999999999999957</v>
      </c>
      <c r="H1207" s="24">
        <v>0.269541778975741</v>
      </c>
      <c r="M1207" s="24">
        <v>0.269541778975741</v>
      </c>
      <c r="X1207" s="24">
        <v>6.6037735849056602</v>
      </c>
      <c r="AA1207" s="24">
        <v>70.080862533692695</v>
      </c>
      <c r="AK1207" s="24">
        <v>6.0646900269541799</v>
      </c>
      <c r="AL1207" s="24">
        <v>7.0080862533692692</v>
      </c>
      <c r="AQ1207" s="24">
        <v>0.67385444743935297</v>
      </c>
      <c r="AT1207" s="24">
        <v>0.269541778975741</v>
      </c>
      <c r="AV1207" s="24">
        <v>7.9514824797843699</v>
      </c>
      <c r="AX1207" s="24">
        <v>0.269541778975741</v>
      </c>
      <c r="BB1207" s="24">
        <v>0.269541778975741</v>
      </c>
      <c r="BH1207" s="24">
        <v>0.269541778975741</v>
      </c>
    </row>
    <row r="1208" spans="1:82" x14ac:dyDescent="0.2">
      <c r="A1208" s="24" t="s">
        <v>1371</v>
      </c>
      <c r="B1208" s="24">
        <v>17.128</v>
      </c>
      <c r="C1208" s="24">
        <v>70.543000000000006</v>
      </c>
      <c r="D1208" s="24" t="s">
        <v>165</v>
      </c>
      <c r="E1208" s="24">
        <f t="shared" si="18"/>
        <v>100.00000000000004</v>
      </c>
      <c r="M1208" s="24">
        <v>0.20408163265306101</v>
      </c>
      <c r="X1208" s="24">
        <v>7.9591836734693899</v>
      </c>
      <c r="AA1208" s="24">
        <v>65.510204081632693</v>
      </c>
      <c r="AK1208" s="24">
        <v>9.1836734693877506</v>
      </c>
      <c r="AL1208" s="24">
        <v>5.9183673469387799</v>
      </c>
      <c r="AQ1208" s="24">
        <v>0.40816326530612201</v>
      </c>
      <c r="AV1208" s="24">
        <v>10</v>
      </c>
      <c r="AX1208" s="24">
        <v>0.61224489795918402</v>
      </c>
      <c r="BH1208" s="24">
        <v>0.20408163265306101</v>
      </c>
    </row>
    <row r="1209" spans="1:82" x14ac:dyDescent="0.2">
      <c r="A1209" s="24" t="s">
        <v>1372</v>
      </c>
      <c r="B1209" s="24">
        <v>16.742000000000001</v>
      </c>
      <c r="C1209" s="24">
        <v>70.438000000000002</v>
      </c>
      <c r="D1209" s="24" t="s">
        <v>165</v>
      </c>
      <c r="E1209" s="24">
        <f t="shared" si="18"/>
        <v>100.00000000000007</v>
      </c>
      <c r="H1209" s="24">
        <v>0.269541778975741</v>
      </c>
      <c r="M1209" s="24">
        <v>0.269541778975741</v>
      </c>
      <c r="X1209" s="24">
        <v>8.3557951482479798</v>
      </c>
      <c r="AA1209" s="24">
        <v>65.768194070080909</v>
      </c>
      <c r="AK1209" s="24">
        <v>5.3908355795148202</v>
      </c>
      <c r="AL1209" s="24">
        <v>3.5040431266846399</v>
      </c>
      <c r="AQ1209" s="24">
        <v>1.07816711590296</v>
      </c>
      <c r="AV1209" s="24">
        <v>12.129380053908401</v>
      </c>
      <c r="BB1209" s="24">
        <v>2.9649595687331503</v>
      </c>
      <c r="BP1209" s="24">
        <v>0.269541778975741</v>
      </c>
    </row>
    <row r="1210" spans="1:82" x14ac:dyDescent="0.2">
      <c r="A1210" s="24" t="s">
        <v>1373</v>
      </c>
      <c r="B1210" s="24">
        <v>-106.476</v>
      </c>
      <c r="C1210" s="24">
        <v>23.109000000000002</v>
      </c>
      <c r="D1210" s="24" t="s">
        <v>165</v>
      </c>
      <c r="E1210" s="24">
        <f t="shared" si="18"/>
        <v>100.00000000000003</v>
      </c>
      <c r="I1210" s="24">
        <v>10.509554140127401</v>
      </c>
      <c r="V1210" s="24">
        <v>0.63694267515923597</v>
      </c>
      <c r="X1210" s="24">
        <v>1.5923566878980899</v>
      </c>
      <c r="AA1210" s="24">
        <v>2.2292993630573199</v>
      </c>
      <c r="AF1210" s="24">
        <v>1.2738853503184699</v>
      </c>
      <c r="AL1210" s="24">
        <v>0.95541401273885396</v>
      </c>
      <c r="AT1210" s="24">
        <v>1.2738853503184699</v>
      </c>
      <c r="AV1210" s="24">
        <v>3.5031847133757998</v>
      </c>
      <c r="BB1210" s="24">
        <v>32.484076433120997</v>
      </c>
      <c r="BF1210" s="24">
        <v>2.5477707006369399</v>
      </c>
      <c r="BH1210" s="24">
        <v>0.95541401273885396</v>
      </c>
      <c r="BI1210" s="24">
        <v>0.95541401273885396</v>
      </c>
      <c r="BP1210" s="24">
        <v>0.63694267515923597</v>
      </c>
      <c r="BR1210" s="24">
        <v>8.598726114649681</v>
      </c>
      <c r="BU1210" s="24">
        <v>3.8216560509554101</v>
      </c>
      <c r="BV1210" s="24">
        <v>18.789808917197497</v>
      </c>
      <c r="BW1210" s="24">
        <v>0.31847133757961799</v>
      </c>
      <c r="BX1210" s="24">
        <v>6.6878980891719708</v>
      </c>
      <c r="BZ1210" s="24">
        <v>1.9108280254777099</v>
      </c>
      <c r="CC1210" s="24">
        <v>0.31847133757961799</v>
      </c>
    </row>
    <row r="1211" spans="1:82" x14ac:dyDescent="0.2">
      <c r="A1211" s="24" t="s">
        <v>1374</v>
      </c>
      <c r="B1211" s="24">
        <v>-106.336</v>
      </c>
      <c r="C1211" s="24">
        <v>22.96</v>
      </c>
      <c r="D1211" s="24" t="s">
        <v>165</v>
      </c>
      <c r="E1211" s="24">
        <f t="shared" si="18"/>
        <v>99.999999999999915</v>
      </c>
      <c r="I1211" s="24">
        <v>14.603174603174599</v>
      </c>
      <c r="V1211" s="24">
        <v>0.952380952380952</v>
      </c>
      <c r="X1211" s="24">
        <v>1.9047619047619002</v>
      </c>
      <c r="AA1211" s="24">
        <v>0.952380952380952</v>
      </c>
      <c r="AF1211" s="24">
        <v>0.317460317460317</v>
      </c>
      <c r="AJ1211" s="24">
        <v>0.952380952380952</v>
      </c>
      <c r="AL1211" s="24">
        <v>1.26984126984127</v>
      </c>
      <c r="AT1211" s="24">
        <v>1.5873015873015901</v>
      </c>
      <c r="AV1211" s="24">
        <v>1.9047619047619002</v>
      </c>
      <c r="BB1211" s="24">
        <v>24.4444444444444</v>
      </c>
      <c r="BF1211" s="24">
        <v>1.26984126984127</v>
      </c>
      <c r="BH1211" s="24">
        <v>1.9047619047619002</v>
      </c>
      <c r="BI1211" s="24">
        <v>0.634920634920635</v>
      </c>
      <c r="BN1211" s="24">
        <v>0.317460317460317</v>
      </c>
      <c r="BR1211" s="24">
        <v>8.5714285714285694</v>
      </c>
      <c r="BU1211" s="24">
        <v>7.9365079365079394</v>
      </c>
      <c r="BV1211" s="24">
        <v>18.730158730158699</v>
      </c>
      <c r="BW1211" s="24">
        <v>1.5873015873015901</v>
      </c>
      <c r="BX1211" s="24">
        <v>5.71428571428571</v>
      </c>
      <c r="BZ1211" s="24">
        <v>4.4444444444444402</v>
      </c>
    </row>
    <row r="1212" spans="1:82" x14ac:dyDescent="0.2">
      <c r="A1212" s="24" t="s">
        <v>1375</v>
      </c>
      <c r="B1212" s="24">
        <v>-106.46299999999999</v>
      </c>
      <c r="C1212" s="24">
        <v>22.806000000000001</v>
      </c>
      <c r="D1212" s="24" t="s">
        <v>165</v>
      </c>
      <c r="E1212" s="24">
        <f t="shared" si="18"/>
        <v>99.999999999999957</v>
      </c>
      <c r="I1212" s="24">
        <v>10.032362459546899</v>
      </c>
      <c r="V1212" s="24">
        <v>5.8252427184466002</v>
      </c>
      <c r="X1212" s="24">
        <v>0.97087378640776689</v>
      </c>
      <c r="AA1212" s="24">
        <v>2.5889967637540501</v>
      </c>
      <c r="AF1212" s="24">
        <v>36.569579288025899</v>
      </c>
      <c r="AJ1212" s="24">
        <v>9.3851132686084107</v>
      </c>
      <c r="AL1212" s="24">
        <v>5.1779935275080904</v>
      </c>
      <c r="AQ1212" s="24">
        <v>0.97087378640776689</v>
      </c>
      <c r="AT1212" s="24">
        <v>3.55987055016181</v>
      </c>
      <c r="BB1212" s="24">
        <v>2.5889967637540501</v>
      </c>
      <c r="BF1212" s="24">
        <v>0.32362459546925598</v>
      </c>
      <c r="BH1212" s="24">
        <v>0.97087378640776689</v>
      </c>
      <c r="BI1212" s="24">
        <v>0.64724919093851097</v>
      </c>
      <c r="BR1212" s="24">
        <v>5.1779935275080904</v>
      </c>
      <c r="BU1212" s="24">
        <v>1.2944983818770202</v>
      </c>
      <c r="BV1212" s="24">
        <v>8.7378640776699008</v>
      </c>
      <c r="BX1212" s="24">
        <v>4.2071197411003194</v>
      </c>
      <c r="CC1212" s="24">
        <v>0.32362459546925598</v>
      </c>
      <c r="CD1212" s="24">
        <v>0.64724919093851097</v>
      </c>
    </row>
    <row r="1213" spans="1:82" x14ac:dyDescent="0.2">
      <c r="A1213" s="24" t="s">
        <v>1376</v>
      </c>
      <c r="B1213" s="24">
        <v>-106.479</v>
      </c>
      <c r="C1213" s="24">
        <v>22.72</v>
      </c>
      <c r="D1213" s="24" t="s">
        <v>165</v>
      </c>
      <c r="E1213" s="24">
        <f t="shared" si="18"/>
        <v>99.999999999999972</v>
      </c>
      <c r="I1213" s="24">
        <v>9.7560975609756095</v>
      </c>
      <c r="V1213" s="24">
        <v>1.0452961672473902</v>
      </c>
      <c r="AL1213" s="24">
        <v>1.39372822299652</v>
      </c>
      <c r="AQ1213" s="24">
        <v>0.696864111498258</v>
      </c>
      <c r="AT1213" s="24">
        <v>1.39372822299652</v>
      </c>
      <c r="BB1213" s="24">
        <v>34.146341463414601</v>
      </c>
      <c r="BF1213" s="24">
        <v>3.8327526132404204</v>
      </c>
      <c r="BH1213" s="24">
        <v>1.7421602787456401</v>
      </c>
      <c r="BI1213" s="24">
        <v>1.7421602787456401</v>
      </c>
      <c r="BO1213" s="24">
        <v>1.0452961672473902</v>
      </c>
      <c r="BR1213" s="24">
        <v>1.39372822299652</v>
      </c>
      <c r="BU1213" s="24">
        <v>8.7108013937282198</v>
      </c>
      <c r="BV1213" s="24">
        <v>15.679442508710801</v>
      </c>
      <c r="BW1213" s="24">
        <v>1.7421602787456401</v>
      </c>
      <c r="BX1213" s="24">
        <v>13.588850174216001</v>
      </c>
      <c r="BZ1213" s="24">
        <v>1.39372822299652</v>
      </c>
      <c r="CC1213" s="24">
        <v>0.696864111498258</v>
      </c>
    </row>
    <row r="1214" spans="1:82" x14ac:dyDescent="0.2">
      <c r="A1214" s="24" t="s">
        <v>1377</v>
      </c>
      <c r="B1214" s="24">
        <v>-106.117</v>
      </c>
      <c r="C1214" s="24">
        <v>22.4</v>
      </c>
      <c r="D1214" s="24" t="s">
        <v>165</v>
      </c>
      <c r="E1214" s="24">
        <f t="shared" si="18"/>
        <v>99.999999999999915</v>
      </c>
      <c r="I1214" s="24">
        <v>19.672131147541002</v>
      </c>
      <c r="V1214" s="24">
        <v>2.4590163934426199</v>
      </c>
      <c r="X1214" s="24">
        <v>2.4590163934426199</v>
      </c>
      <c r="AV1214" s="24">
        <v>5.7377049180327901</v>
      </c>
      <c r="BB1214" s="24">
        <v>22.9508196721311</v>
      </c>
      <c r="BH1214" s="24">
        <v>2.4590163934426199</v>
      </c>
      <c r="BI1214" s="24">
        <v>4.0983606557377001</v>
      </c>
      <c r="BN1214" s="24">
        <v>2.4590163934426199</v>
      </c>
      <c r="BO1214" s="24">
        <v>1.63934426229508</v>
      </c>
      <c r="BP1214" s="24">
        <v>1.63934426229508</v>
      </c>
      <c r="BR1214" s="24">
        <v>0.81967213114754089</v>
      </c>
      <c r="BU1214" s="24">
        <v>2.4590163934426199</v>
      </c>
      <c r="BV1214" s="24">
        <v>16.393442622950801</v>
      </c>
      <c r="BX1214" s="24">
        <v>12.2950819672131</v>
      </c>
      <c r="BZ1214" s="24">
        <v>2.4590163934426199</v>
      </c>
    </row>
    <row r="1215" spans="1:82" x14ac:dyDescent="0.2">
      <c r="A1215" s="24" t="s">
        <v>1378</v>
      </c>
      <c r="B1215" s="24">
        <v>-106.18600000000001</v>
      </c>
      <c r="C1215" s="24">
        <v>22.34</v>
      </c>
      <c r="D1215" s="24" t="s">
        <v>165</v>
      </c>
      <c r="E1215" s="24">
        <f t="shared" si="18"/>
        <v>99.999999999999972</v>
      </c>
      <c r="I1215" s="24">
        <v>22.388059701492502</v>
      </c>
      <c r="V1215" s="24">
        <v>4.1044776119402995</v>
      </c>
      <c r="X1215" s="24">
        <v>1.8656716417910399</v>
      </c>
      <c r="AA1215" s="24">
        <v>0.37313432835820903</v>
      </c>
      <c r="AF1215" s="24">
        <v>0.37313432835820903</v>
      </c>
      <c r="AJ1215" s="24">
        <v>1.1194029850746301</v>
      </c>
      <c r="AL1215" s="24">
        <v>1.4925373134328399</v>
      </c>
      <c r="AV1215" s="24">
        <v>0.74626865671641807</v>
      </c>
      <c r="BB1215" s="24">
        <v>19.402985074626901</v>
      </c>
      <c r="BF1215" s="24">
        <v>2.6119402985074602</v>
      </c>
      <c r="BH1215" s="24">
        <v>1.1194029850746301</v>
      </c>
      <c r="BI1215" s="24">
        <v>1.1194029850746301</v>
      </c>
      <c r="BN1215" s="24">
        <v>0.74626865671641807</v>
      </c>
      <c r="BO1215" s="24">
        <v>2.23880597014925</v>
      </c>
      <c r="BR1215" s="24">
        <v>5.9701492537313401</v>
      </c>
      <c r="BU1215" s="24">
        <v>5.5970149253731298</v>
      </c>
      <c r="BV1215" s="24">
        <v>16.791044776119399</v>
      </c>
      <c r="BW1215" s="24">
        <v>2.23880597014925</v>
      </c>
      <c r="BX1215" s="24">
        <v>5.9701492537313401</v>
      </c>
      <c r="BZ1215" s="24">
        <v>3.7313432835820897</v>
      </c>
    </row>
    <row r="1216" spans="1:82" x14ac:dyDescent="0.2">
      <c r="A1216" s="24" t="s">
        <v>1379</v>
      </c>
      <c r="B1216" s="24">
        <v>-105.789</v>
      </c>
      <c r="C1216" s="24">
        <v>21.995999999999999</v>
      </c>
      <c r="D1216" s="24" t="s">
        <v>165</v>
      </c>
      <c r="E1216" s="24">
        <f t="shared" si="18"/>
        <v>99.999999999999972</v>
      </c>
      <c r="I1216" s="24">
        <v>8.2781456953642412</v>
      </c>
      <c r="V1216" s="24">
        <v>8.6092715231788102</v>
      </c>
      <c r="X1216" s="24">
        <v>3.9735099337748303</v>
      </c>
      <c r="AA1216" s="24">
        <v>2.64900662251656</v>
      </c>
      <c r="AF1216" s="24">
        <v>0.99337748344370902</v>
      </c>
      <c r="AK1216" s="24">
        <v>0.66225165562913901</v>
      </c>
      <c r="AL1216" s="24">
        <v>5.2980132450331094</v>
      </c>
      <c r="AT1216" s="24">
        <v>1.6556291390728499</v>
      </c>
      <c r="AV1216" s="24">
        <v>4.6357615894039697</v>
      </c>
      <c r="BB1216" s="24">
        <v>11.589403973509899</v>
      </c>
      <c r="BE1216" s="24">
        <v>0.33112582781457001</v>
      </c>
      <c r="BF1216" s="24">
        <v>0.33112582781457001</v>
      </c>
      <c r="BH1216" s="24">
        <v>0.66225165562913901</v>
      </c>
      <c r="BI1216" s="24">
        <v>0.66225165562913901</v>
      </c>
      <c r="BN1216" s="24">
        <v>0.99337748344370902</v>
      </c>
      <c r="BP1216" s="24">
        <v>3.3112582781456998</v>
      </c>
      <c r="BR1216" s="24">
        <v>5.9602649006622501</v>
      </c>
      <c r="BU1216" s="24">
        <v>3.3112582781456998</v>
      </c>
      <c r="BV1216" s="24">
        <v>19.536423841059598</v>
      </c>
      <c r="BW1216" s="24">
        <v>1.32450331125828</v>
      </c>
      <c r="BX1216" s="24">
        <v>5.6291390728476802</v>
      </c>
      <c r="BZ1216" s="24">
        <v>9.602649006622519</v>
      </c>
    </row>
    <row r="1217" spans="1:82" x14ac:dyDescent="0.2">
      <c r="A1217" s="24" t="s">
        <v>1380</v>
      </c>
      <c r="B1217" s="24">
        <v>-105.58199999999999</v>
      </c>
      <c r="C1217" s="24">
        <v>21.5</v>
      </c>
      <c r="D1217" s="24" t="s">
        <v>165</v>
      </c>
      <c r="E1217" s="24">
        <f t="shared" si="18"/>
        <v>100.00000000000007</v>
      </c>
      <c r="I1217" s="24">
        <v>14.6666666666667</v>
      </c>
      <c r="V1217" s="24">
        <v>7</v>
      </c>
      <c r="X1217" s="24">
        <v>2.3333333333333299</v>
      </c>
      <c r="AA1217" s="24">
        <v>0.33333333333333298</v>
      </c>
      <c r="AF1217" s="24">
        <v>1</v>
      </c>
      <c r="AJ1217" s="24">
        <v>0.66666666666666696</v>
      </c>
      <c r="AL1217" s="24">
        <v>5.6666666666666696</v>
      </c>
      <c r="AT1217" s="24">
        <v>2</v>
      </c>
      <c r="AV1217" s="24">
        <v>4</v>
      </c>
      <c r="BB1217" s="24">
        <v>17.6666666666667</v>
      </c>
      <c r="BH1217" s="24">
        <v>1.3333333333333299</v>
      </c>
      <c r="BI1217" s="24">
        <v>4.6666666666666696</v>
      </c>
      <c r="BN1217" s="24">
        <v>0.66666666666666696</v>
      </c>
      <c r="BP1217" s="24">
        <v>1</v>
      </c>
      <c r="BR1217" s="24">
        <v>7</v>
      </c>
      <c r="BU1217" s="24">
        <v>4</v>
      </c>
      <c r="BV1217" s="24">
        <v>14</v>
      </c>
      <c r="BW1217" s="24">
        <v>1.6666666666666701</v>
      </c>
      <c r="BX1217" s="24">
        <v>6.3333333333333304</v>
      </c>
      <c r="BZ1217" s="24">
        <v>2.6666666666666701</v>
      </c>
      <c r="CC1217" s="24">
        <v>0.66666666666666696</v>
      </c>
      <c r="CD1217" s="24">
        <v>0.66666666666666696</v>
      </c>
    </row>
    <row r="1218" spans="1:82" x14ac:dyDescent="0.2">
      <c r="A1218" s="24" t="s">
        <v>1381</v>
      </c>
      <c r="B1218" s="24">
        <v>-105.898</v>
      </c>
      <c r="C1218" s="24">
        <v>21.216999999999999</v>
      </c>
      <c r="D1218" s="24" t="s">
        <v>165</v>
      </c>
      <c r="E1218" s="24">
        <f t="shared" si="18"/>
        <v>99.999999999999915</v>
      </c>
      <c r="I1218" s="24">
        <v>10.855263157894701</v>
      </c>
      <c r="V1218" s="24">
        <v>2.3026315789473699</v>
      </c>
      <c r="AA1218" s="24">
        <v>0.65789473684210509</v>
      </c>
      <c r="AL1218" s="24">
        <v>0.98684210526315808</v>
      </c>
      <c r="AT1218" s="24">
        <v>1.3157894736842102</v>
      </c>
      <c r="AV1218" s="24">
        <v>3.2894736842105301</v>
      </c>
      <c r="BB1218" s="24">
        <v>17.434210526315802</v>
      </c>
      <c r="BE1218" s="24">
        <v>0.32894736842105299</v>
      </c>
      <c r="BF1218" s="24">
        <v>0.65789473684210509</v>
      </c>
      <c r="BH1218" s="24">
        <v>4.2763157894736796</v>
      </c>
      <c r="BI1218" s="24">
        <v>3.9473684210526301</v>
      </c>
      <c r="BN1218" s="24">
        <v>0.32894736842105299</v>
      </c>
      <c r="BP1218" s="24">
        <v>0.32894736842105299</v>
      </c>
      <c r="BR1218" s="24">
        <v>3.9473684210526301</v>
      </c>
      <c r="BU1218" s="24">
        <v>10.855263157894701</v>
      </c>
      <c r="BV1218" s="24">
        <v>20.723684210526301</v>
      </c>
      <c r="BW1218" s="24">
        <v>0.98684210526315808</v>
      </c>
      <c r="BX1218" s="24">
        <v>13.157894736842101</v>
      </c>
      <c r="BZ1218" s="24">
        <v>3.6184210526315801</v>
      </c>
    </row>
    <row r="1219" spans="1:82" x14ac:dyDescent="0.2">
      <c r="A1219" s="24" t="s">
        <v>1382</v>
      </c>
      <c r="B1219" s="24">
        <v>-105.898</v>
      </c>
      <c r="C1219" s="24">
        <v>20.803000000000001</v>
      </c>
      <c r="D1219" s="24" t="s">
        <v>165</v>
      </c>
      <c r="E1219" s="24">
        <f t="shared" ref="E1219:E1282" si="19">SUM(F1219:CR1219)</f>
        <v>99.999999999999972</v>
      </c>
      <c r="I1219" s="24">
        <v>4.1139240506329102</v>
      </c>
      <c r="V1219" s="24">
        <v>0.632911392405063</v>
      </c>
      <c r="AA1219" s="24">
        <v>0.316455696202532</v>
      </c>
      <c r="AT1219" s="24">
        <v>0.316455696202532</v>
      </c>
      <c r="AV1219" s="24">
        <v>0.632911392405063</v>
      </c>
      <c r="BB1219" s="24">
        <v>22.468354430379698</v>
      </c>
      <c r="BF1219" s="24">
        <v>0.316455696202532</v>
      </c>
      <c r="BH1219" s="24">
        <v>3.4810126582278498</v>
      </c>
      <c r="BI1219" s="24">
        <v>0.632911392405063</v>
      </c>
      <c r="BL1219" s="24">
        <v>0.316455696202532</v>
      </c>
      <c r="BN1219" s="24">
        <v>0.632911392405063</v>
      </c>
      <c r="BO1219" s="24">
        <v>0.632911392405063</v>
      </c>
      <c r="BR1219" s="24">
        <v>1.58227848101266</v>
      </c>
      <c r="BU1219" s="24">
        <v>13.607594936708901</v>
      </c>
      <c r="BV1219" s="24">
        <v>20.569620253164601</v>
      </c>
      <c r="BW1219" s="24">
        <v>0.949367088607595</v>
      </c>
      <c r="BX1219" s="24">
        <v>22.468354430379698</v>
      </c>
      <c r="BZ1219" s="24">
        <v>6.3291139240506293</v>
      </c>
    </row>
    <row r="1220" spans="1:82" x14ac:dyDescent="0.2">
      <c r="A1220" s="24" t="s">
        <v>1383</v>
      </c>
      <c r="B1220" s="24">
        <v>-105.611</v>
      </c>
      <c r="C1220" s="24">
        <v>20.747</v>
      </c>
      <c r="D1220" s="24" t="s">
        <v>165</v>
      </c>
      <c r="E1220" s="24">
        <f t="shared" si="19"/>
        <v>99.999999999999943</v>
      </c>
      <c r="I1220" s="24">
        <v>21.951219512195102</v>
      </c>
      <c r="V1220" s="24">
        <v>16.4634146341463</v>
      </c>
      <c r="X1220" s="24">
        <v>0.60975609756097593</v>
      </c>
      <c r="AL1220" s="24">
        <v>0.60975609756097593</v>
      </c>
      <c r="BB1220" s="24">
        <v>22.560975609756099</v>
      </c>
      <c r="BH1220" s="24">
        <v>3.6585365853658502</v>
      </c>
      <c r="BI1220" s="24">
        <v>2.4390243902439002</v>
      </c>
      <c r="BN1220" s="24">
        <v>1.82926829268293</v>
      </c>
      <c r="BO1220" s="24">
        <v>0.60975609756097593</v>
      </c>
      <c r="BR1220" s="24">
        <v>4.2682926829268295</v>
      </c>
      <c r="BU1220" s="24">
        <v>2.4390243902439002</v>
      </c>
      <c r="BV1220" s="24">
        <v>6.0975609756097597</v>
      </c>
      <c r="BW1220" s="24">
        <v>1.82926829268293</v>
      </c>
      <c r="BX1220" s="24">
        <v>8.536585365853659</v>
      </c>
      <c r="BZ1220" s="24">
        <v>6.0975609756097597</v>
      </c>
    </row>
    <row r="1221" spans="1:82" x14ac:dyDescent="0.2">
      <c r="A1221" s="24" t="s">
        <v>1384</v>
      </c>
      <c r="B1221" s="24">
        <v>-105.664</v>
      </c>
      <c r="C1221" s="24">
        <v>20.524000000000001</v>
      </c>
      <c r="D1221" s="24" t="s">
        <v>165</v>
      </c>
      <c r="E1221" s="24">
        <f t="shared" si="19"/>
        <v>100.00000000000001</v>
      </c>
      <c r="I1221" s="24">
        <v>20.711974110032401</v>
      </c>
      <c r="V1221" s="24">
        <v>5.8252427184466002</v>
      </c>
      <c r="X1221" s="24">
        <v>0.64724919093851097</v>
      </c>
      <c r="AA1221" s="24">
        <v>0.64724919093851097</v>
      </c>
      <c r="AF1221" s="24">
        <v>0.32362459546925598</v>
      </c>
      <c r="AT1221" s="24">
        <v>0.32362459546925598</v>
      </c>
      <c r="AV1221" s="24">
        <v>0.97087378640776689</v>
      </c>
      <c r="BB1221" s="24">
        <v>13.915857605177999</v>
      </c>
      <c r="BF1221" s="24">
        <v>0.32362459546925598</v>
      </c>
      <c r="BH1221" s="24">
        <v>2.5889967637540501</v>
      </c>
      <c r="BI1221" s="24">
        <v>0.64724919093851097</v>
      </c>
      <c r="BN1221" s="24">
        <v>1.2944983818770202</v>
      </c>
      <c r="BP1221" s="24">
        <v>0.32362459546925598</v>
      </c>
      <c r="BR1221" s="24">
        <v>3.55987055016181</v>
      </c>
      <c r="BU1221" s="24">
        <v>10.032362459546899</v>
      </c>
      <c r="BV1221" s="24">
        <v>21.3592233009709</v>
      </c>
      <c r="BW1221" s="24">
        <v>1.94174757281553</v>
      </c>
      <c r="BX1221" s="24">
        <v>8.090614886731391</v>
      </c>
      <c r="BZ1221" s="24">
        <v>6.1488673139158596</v>
      </c>
      <c r="CC1221" s="24">
        <v>0.32362459546925598</v>
      </c>
    </row>
    <row r="1222" spans="1:82" x14ac:dyDescent="0.2">
      <c r="A1222" s="24" t="s">
        <v>1385</v>
      </c>
      <c r="B1222" s="24">
        <v>-105.49</v>
      </c>
      <c r="C1222" s="24">
        <v>20.55</v>
      </c>
      <c r="D1222" s="24" t="s">
        <v>165</v>
      </c>
      <c r="E1222" s="24">
        <f t="shared" si="19"/>
        <v>99.999999999999943</v>
      </c>
      <c r="I1222" s="24">
        <v>10.457516339869299</v>
      </c>
      <c r="V1222" s="24">
        <v>2.2875816993463998</v>
      </c>
      <c r="X1222" s="24">
        <v>0.32679738562091498</v>
      </c>
      <c r="AA1222" s="24">
        <v>1.3071895424836599</v>
      </c>
      <c r="AF1222" s="24">
        <v>0.32679738562091498</v>
      </c>
      <c r="AJ1222" s="24">
        <v>0.32679738562091498</v>
      </c>
      <c r="AV1222" s="24">
        <v>1.63398692810458</v>
      </c>
      <c r="BB1222" s="24">
        <v>13.071895424836601</v>
      </c>
      <c r="BE1222" s="24">
        <v>0.32679738562091498</v>
      </c>
      <c r="BF1222" s="24">
        <v>0.65359477124182996</v>
      </c>
      <c r="BH1222" s="24">
        <v>2.2875816993463998</v>
      </c>
      <c r="BI1222" s="24">
        <v>0.98039215686274495</v>
      </c>
      <c r="BN1222" s="24">
        <v>0.65359477124182996</v>
      </c>
      <c r="BP1222" s="24">
        <v>0.32679738562091498</v>
      </c>
      <c r="BR1222" s="24">
        <v>3.9215686274509798</v>
      </c>
      <c r="BU1222" s="24">
        <v>15.0326797385621</v>
      </c>
      <c r="BV1222" s="24">
        <v>24.8366013071895</v>
      </c>
      <c r="BW1222" s="24">
        <v>2.2875816993463998</v>
      </c>
      <c r="BX1222" s="24">
        <v>11.764705882352899</v>
      </c>
      <c r="BZ1222" s="24">
        <v>6.8627450980392197</v>
      </c>
      <c r="CC1222" s="24">
        <v>0.32679738562091498</v>
      </c>
    </row>
    <row r="1223" spans="1:82" x14ac:dyDescent="0.2">
      <c r="A1223" s="24" t="s">
        <v>1386</v>
      </c>
      <c r="B1223" s="24">
        <v>-105.258</v>
      </c>
      <c r="C1223" s="24">
        <v>20.640999999999998</v>
      </c>
      <c r="D1223" s="24" t="s">
        <v>165</v>
      </c>
      <c r="E1223" s="24">
        <f t="shared" si="19"/>
        <v>99.999999999999972</v>
      </c>
      <c r="I1223" s="24">
        <v>36.038961038961006</v>
      </c>
      <c r="V1223" s="24">
        <v>13.3116883116883</v>
      </c>
      <c r="AF1223" s="24">
        <v>0.32467532467532501</v>
      </c>
      <c r="AJ1223" s="24">
        <v>0.32467532467532501</v>
      </c>
      <c r="AL1223" s="24">
        <v>0.97402597402597402</v>
      </c>
      <c r="AQ1223" s="24">
        <v>0.32467532467532501</v>
      </c>
      <c r="AT1223" s="24">
        <v>0.32467532467532501</v>
      </c>
      <c r="AV1223" s="24">
        <v>0.32467532467532501</v>
      </c>
      <c r="BB1223" s="24">
        <v>14.935064935064901</v>
      </c>
      <c r="BH1223" s="24">
        <v>0.97402597402597402</v>
      </c>
      <c r="BI1223" s="24">
        <v>0.32467532467532501</v>
      </c>
      <c r="BN1223" s="24">
        <v>1.2987012987013</v>
      </c>
      <c r="BO1223" s="24">
        <v>0.32467532467532501</v>
      </c>
      <c r="BR1223" s="24">
        <v>0.32467532467532501</v>
      </c>
      <c r="BU1223" s="24">
        <v>6.8181818181818201</v>
      </c>
      <c r="BV1223" s="24">
        <v>9.7402597402597397</v>
      </c>
      <c r="BW1223" s="24">
        <v>0.97402597402597402</v>
      </c>
      <c r="BX1223" s="24">
        <v>6.1688311688311703</v>
      </c>
      <c r="BZ1223" s="24">
        <v>6.1688311688311703</v>
      </c>
    </row>
    <row r="1224" spans="1:82" x14ac:dyDescent="0.2">
      <c r="A1224" s="24" t="s">
        <v>1387</v>
      </c>
      <c r="B1224" s="24">
        <v>-105.60599999999999</v>
      </c>
      <c r="C1224" s="24">
        <v>20.234000000000002</v>
      </c>
      <c r="D1224" s="24" t="s">
        <v>165</v>
      </c>
      <c r="E1224" s="24">
        <f t="shared" si="19"/>
        <v>99.999999999999943</v>
      </c>
      <c r="I1224" s="24">
        <v>28.528528528528501</v>
      </c>
      <c r="AA1224" s="24">
        <v>0.90090090090090091</v>
      </c>
      <c r="AJ1224" s="24">
        <v>0.60060060060060105</v>
      </c>
      <c r="AL1224" s="24">
        <v>2.7027027027027</v>
      </c>
      <c r="AT1224" s="24">
        <v>0.90090090090090091</v>
      </c>
      <c r="BB1224" s="24">
        <v>6.0060060060060101</v>
      </c>
      <c r="BH1224" s="24">
        <v>6.9069069069069098</v>
      </c>
      <c r="BI1224" s="24">
        <v>0.30030030030030003</v>
      </c>
      <c r="BN1224" s="24">
        <v>0.30030030030030003</v>
      </c>
      <c r="BO1224" s="24">
        <v>0.90090090090090091</v>
      </c>
      <c r="BR1224" s="24">
        <v>14.4144144144144</v>
      </c>
      <c r="BU1224" s="24">
        <v>5.7057057057057099</v>
      </c>
      <c r="BV1224" s="24">
        <v>16.2162162162162</v>
      </c>
      <c r="BW1224" s="24">
        <v>2.7027027027027</v>
      </c>
      <c r="BX1224" s="24">
        <v>8.7087087087087092</v>
      </c>
      <c r="BZ1224" s="24">
        <v>4.2042042042042</v>
      </c>
    </row>
    <row r="1225" spans="1:82" x14ac:dyDescent="0.2">
      <c r="A1225" s="24" t="s">
        <v>1388</v>
      </c>
      <c r="B1225" s="24">
        <v>-105.69199999999999</v>
      </c>
      <c r="C1225" s="24">
        <v>20.152999999999999</v>
      </c>
      <c r="D1225" s="24" t="s">
        <v>165</v>
      </c>
      <c r="E1225" s="24">
        <f t="shared" si="19"/>
        <v>100.00000000000011</v>
      </c>
      <c r="I1225" s="24">
        <v>12.8930817610063</v>
      </c>
      <c r="V1225" s="24">
        <v>0.31446540880503104</v>
      </c>
      <c r="AA1225" s="24">
        <v>0.94339622641509402</v>
      </c>
      <c r="AJ1225" s="24">
        <v>1.8867924528301898</v>
      </c>
      <c r="AL1225" s="24">
        <v>0.62893081761006298</v>
      </c>
      <c r="AT1225" s="24">
        <v>0.62893081761006298</v>
      </c>
      <c r="BB1225" s="24">
        <v>11.9496855345912</v>
      </c>
      <c r="BH1225" s="24">
        <v>5.3459119496855401</v>
      </c>
      <c r="BI1225" s="24">
        <v>6.2893081761006302</v>
      </c>
      <c r="BN1225" s="24">
        <v>0.94339622641509402</v>
      </c>
      <c r="BR1225" s="24">
        <v>4.0880503144654101</v>
      </c>
      <c r="BU1225" s="24">
        <v>16.037735849056599</v>
      </c>
      <c r="BV1225" s="24">
        <v>18.5534591194969</v>
      </c>
      <c r="BW1225" s="24">
        <v>3.7735849056603796</v>
      </c>
      <c r="BX1225" s="24">
        <v>12.578616352201299</v>
      </c>
      <c r="BZ1225" s="24">
        <v>3.1446540880503102</v>
      </c>
    </row>
    <row r="1226" spans="1:82" x14ac:dyDescent="0.2">
      <c r="A1226" s="24" t="s">
        <v>1389</v>
      </c>
      <c r="B1226" s="24">
        <v>-105.67</v>
      </c>
      <c r="C1226" s="24">
        <v>19.673999999999999</v>
      </c>
      <c r="D1226" s="24" t="s">
        <v>165</v>
      </c>
      <c r="E1226" s="24">
        <f t="shared" si="19"/>
        <v>100.00000000000003</v>
      </c>
      <c r="I1226" s="24">
        <v>7.0287539936102208</v>
      </c>
      <c r="AA1226" s="24">
        <v>1.2779552715655</v>
      </c>
      <c r="AF1226" s="24">
        <v>0.63897763578274802</v>
      </c>
      <c r="AJ1226" s="24">
        <v>1.59744408945687</v>
      </c>
      <c r="AL1226" s="24">
        <v>0.31948881789137401</v>
      </c>
      <c r="AT1226" s="24">
        <v>0.31948881789137401</v>
      </c>
      <c r="AV1226" s="24">
        <v>0.31948881789137401</v>
      </c>
      <c r="BB1226" s="24">
        <v>23.961661341852999</v>
      </c>
      <c r="BE1226" s="24">
        <v>0.31948881789137401</v>
      </c>
      <c r="BH1226" s="24">
        <v>3.5143769968051104</v>
      </c>
      <c r="BI1226" s="24">
        <v>7.0287539936102208</v>
      </c>
      <c r="BN1226" s="24">
        <v>0.31948881789137401</v>
      </c>
      <c r="BR1226" s="24">
        <v>3.5143769968051104</v>
      </c>
      <c r="BU1226" s="24">
        <v>9.5846645367412098</v>
      </c>
      <c r="BV1226" s="24">
        <v>20.1277955271566</v>
      </c>
      <c r="BW1226" s="24">
        <v>3.5143769968051104</v>
      </c>
      <c r="BX1226" s="24">
        <v>11.182108626198099</v>
      </c>
      <c r="BZ1226" s="24">
        <v>5.4313099041533501</v>
      </c>
    </row>
    <row r="1227" spans="1:82" x14ac:dyDescent="0.2">
      <c r="A1227" s="24" t="s">
        <v>1390</v>
      </c>
      <c r="B1227" s="24">
        <v>-105.541</v>
      </c>
      <c r="C1227" s="24">
        <v>19.742999999999999</v>
      </c>
      <c r="D1227" s="24" t="s">
        <v>165</v>
      </c>
      <c r="E1227" s="24">
        <f t="shared" si="19"/>
        <v>100.00000000000001</v>
      </c>
      <c r="I1227" s="24">
        <v>8.7227414330218096</v>
      </c>
      <c r="X1227" s="24">
        <v>0.31152647975077896</v>
      </c>
      <c r="AA1227" s="24">
        <v>0.31152647975077896</v>
      </c>
      <c r="AV1227" s="24">
        <v>0.62305295950155792</v>
      </c>
      <c r="BB1227" s="24">
        <v>23.364485981308398</v>
      </c>
      <c r="BF1227" s="24">
        <v>0.31152647975077896</v>
      </c>
      <c r="BH1227" s="24">
        <v>4.0498442367601202</v>
      </c>
      <c r="BI1227" s="24">
        <v>3.4267912772585705</v>
      </c>
      <c r="BO1227" s="24">
        <v>0.62305295950155792</v>
      </c>
      <c r="BR1227" s="24">
        <v>1.2461059190031201</v>
      </c>
      <c r="BU1227" s="24">
        <v>15.264797507788199</v>
      </c>
      <c r="BV1227" s="24">
        <v>23.676012461059198</v>
      </c>
      <c r="BW1227" s="24">
        <v>3.1152647975077903</v>
      </c>
      <c r="BX1227" s="24">
        <v>11.214953271028</v>
      </c>
      <c r="BZ1227" s="24">
        <v>3.7383177570093502</v>
      </c>
    </row>
    <row r="1228" spans="1:82" x14ac:dyDescent="0.2">
      <c r="A1228" s="24" t="s">
        <v>1391</v>
      </c>
      <c r="B1228" s="24">
        <v>-105.425</v>
      </c>
      <c r="C1228" s="24">
        <v>19.800999999999998</v>
      </c>
      <c r="D1228" s="24" t="s">
        <v>165</v>
      </c>
      <c r="E1228" s="24">
        <f t="shared" si="19"/>
        <v>99.999999999999915</v>
      </c>
      <c r="I1228" s="24">
        <v>9.0909090909090899</v>
      </c>
      <c r="V1228" s="24">
        <v>2.0202020202020199</v>
      </c>
      <c r="AJ1228" s="24">
        <v>2.0202020202020199</v>
      </c>
      <c r="BB1228" s="24">
        <v>34.848484848484802</v>
      </c>
      <c r="BF1228" s="24">
        <v>0.50505050505050497</v>
      </c>
      <c r="BH1228" s="24">
        <v>2.0202020202020199</v>
      </c>
      <c r="BI1228" s="24">
        <v>0.50505050505050497</v>
      </c>
      <c r="BN1228" s="24">
        <v>4.0404040404040398</v>
      </c>
      <c r="BR1228" s="24">
        <v>7.5757575757575797</v>
      </c>
      <c r="BU1228" s="24">
        <v>4.5454545454545503</v>
      </c>
      <c r="BV1228" s="24">
        <v>14.646464646464599</v>
      </c>
      <c r="BW1228" s="24">
        <v>6.0606060606060606</v>
      </c>
      <c r="BX1228" s="24">
        <v>5.5555555555555598</v>
      </c>
      <c r="BZ1228" s="24">
        <v>6.5656565656565702</v>
      </c>
    </row>
    <row r="1229" spans="1:82" x14ac:dyDescent="0.2">
      <c r="A1229" s="24" t="s">
        <v>1392</v>
      </c>
      <c r="B1229" s="24">
        <v>-105.125</v>
      </c>
      <c r="C1229" s="24">
        <v>19.385999999999999</v>
      </c>
      <c r="D1229" s="24" t="s">
        <v>165</v>
      </c>
      <c r="E1229" s="24">
        <f t="shared" si="19"/>
        <v>100.00000000000003</v>
      </c>
      <c r="I1229" s="24">
        <v>14.478114478114501</v>
      </c>
      <c r="V1229" s="24">
        <v>1.34680134680135</v>
      </c>
      <c r="AA1229" s="24">
        <v>1.34680134680135</v>
      </c>
      <c r="AJ1229" s="24">
        <v>1.6835016835016798</v>
      </c>
      <c r="AK1229" s="24">
        <v>0.336700336700337</v>
      </c>
      <c r="AL1229" s="24">
        <v>1.34680134680135</v>
      </c>
      <c r="AT1229" s="24">
        <v>0.673400673400673</v>
      </c>
      <c r="BB1229" s="24">
        <v>23.569023569023599</v>
      </c>
      <c r="BH1229" s="24">
        <v>2.6936026936026898</v>
      </c>
      <c r="BI1229" s="24">
        <v>3.0303030303030303</v>
      </c>
      <c r="BN1229" s="24">
        <v>2.3569023569023599</v>
      </c>
      <c r="BR1229" s="24">
        <v>3.0303030303030303</v>
      </c>
      <c r="BU1229" s="24">
        <v>8.0808080808080796</v>
      </c>
      <c r="BV1229" s="24">
        <v>11.4478114478114</v>
      </c>
      <c r="BW1229" s="24">
        <v>4.3771043771043798</v>
      </c>
      <c r="BX1229" s="24">
        <v>10.7744107744108</v>
      </c>
      <c r="BZ1229" s="24">
        <v>9.0909090909090899</v>
      </c>
      <c r="CC1229" s="24">
        <v>0.336700336700337</v>
      </c>
    </row>
    <row r="1230" spans="1:82" x14ac:dyDescent="0.2">
      <c r="A1230" s="24" t="s">
        <v>1393</v>
      </c>
      <c r="B1230" s="24">
        <v>-104.643</v>
      </c>
      <c r="C1230" s="24">
        <v>19.148</v>
      </c>
      <c r="D1230" s="24" t="s">
        <v>165</v>
      </c>
      <c r="E1230" s="24">
        <f t="shared" si="19"/>
        <v>100.0000000000001</v>
      </c>
      <c r="I1230" s="24">
        <v>10.4477611940299</v>
      </c>
      <c r="V1230" s="24">
        <v>2.98507462686567</v>
      </c>
      <c r="AJ1230" s="24">
        <v>1.4925373134328399</v>
      </c>
      <c r="AL1230" s="24">
        <v>5.9701492537313401</v>
      </c>
      <c r="AQ1230" s="24">
        <v>2.98507462686567</v>
      </c>
      <c r="AT1230" s="24">
        <v>1.4925373134328399</v>
      </c>
      <c r="AV1230" s="24">
        <v>1.4925373134328399</v>
      </c>
      <c r="BB1230" s="24">
        <v>22.388059701492502</v>
      </c>
      <c r="BH1230" s="24">
        <v>5.9701492537313401</v>
      </c>
      <c r="BN1230" s="24">
        <v>11.9402985074627</v>
      </c>
      <c r="BO1230" s="24">
        <v>1.4925373134328399</v>
      </c>
      <c r="BR1230" s="24">
        <v>1.4925373134328399</v>
      </c>
      <c r="BV1230" s="24">
        <v>10.4477611940299</v>
      </c>
      <c r="BW1230" s="24">
        <v>7.4626865671641793</v>
      </c>
      <c r="BX1230" s="24">
        <v>7.4626865671641793</v>
      </c>
      <c r="BZ1230" s="24">
        <v>4.4776119402985106</v>
      </c>
    </row>
    <row r="1231" spans="1:82" x14ac:dyDescent="0.2">
      <c r="A1231" s="24" t="s">
        <v>1394</v>
      </c>
      <c r="B1231" s="24">
        <v>-104.676</v>
      </c>
      <c r="C1231" s="24">
        <v>19.103000000000002</v>
      </c>
      <c r="D1231" s="24" t="s">
        <v>165</v>
      </c>
      <c r="E1231" s="24">
        <f t="shared" si="19"/>
        <v>100.00000000000011</v>
      </c>
      <c r="I1231" s="24">
        <v>20.7920792079208</v>
      </c>
      <c r="V1231" s="24">
        <v>0.66006600660065995</v>
      </c>
      <c r="AA1231" s="24">
        <v>0.33003300330032997</v>
      </c>
      <c r="AF1231" s="24">
        <v>0.33003300330032997</v>
      </c>
      <c r="AL1231" s="24">
        <v>4.2904290429042904</v>
      </c>
      <c r="AT1231" s="24">
        <v>0.66006600660065995</v>
      </c>
      <c r="AV1231" s="24">
        <v>0.99009900990098987</v>
      </c>
      <c r="BB1231" s="24">
        <v>10.891089108910901</v>
      </c>
      <c r="BH1231" s="24">
        <v>4.6204620462046204</v>
      </c>
      <c r="BI1231" s="24">
        <v>1.6501650165016499</v>
      </c>
      <c r="BR1231" s="24">
        <v>3.6303630363036299</v>
      </c>
      <c r="BU1231" s="24">
        <v>11.5511551155116</v>
      </c>
      <c r="BV1231" s="24">
        <v>10.891089108910901</v>
      </c>
      <c r="BW1231" s="24">
        <v>2.3102310231023102</v>
      </c>
      <c r="BX1231" s="24">
        <v>21.452145214521501</v>
      </c>
      <c r="BZ1231" s="24">
        <v>4.9504950495049496</v>
      </c>
    </row>
    <row r="1232" spans="1:82" x14ac:dyDescent="0.2">
      <c r="A1232" s="24" t="s">
        <v>1395</v>
      </c>
      <c r="B1232" s="24">
        <v>-104.694</v>
      </c>
      <c r="C1232" s="24">
        <v>19.064</v>
      </c>
      <c r="D1232" s="24" t="s">
        <v>165</v>
      </c>
      <c r="E1232" s="24">
        <f t="shared" si="19"/>
        <v>100.00000000000003</v>
      </c>
      <c r="I1232" s="24">
        <v>16.0771704180064</v>
      </c>
      <c r="V1232" s="24">
        <v>0.32154340836012901</v>
      </c>
      <c r="X1232" s="24">
        <v>0.64308681672025703</v>
      </c>
      <c r="AA1232" s="24">
        <v>0.32154340836012901</v>
      </c>
      <c r="AF1232" s="24">
        <v>0.32154340836012901</v>
      </c>
      <c r="AL1232" s="24">
        <v>4.1800643086816702</v>
      </c>
      <c r="BB1232" s="24">
        <v>27.652733118971099</v>
      </c>
      <c r="BF1232" s="24">
        <v>0.32154340836012901</v>
      </c>
      <c r="BH1232" s="24">
        <v>3.21543408360129</v>
      </c>
      <c r="BI1232" s="24">
        <v>1.9292604501607697</v>
      </c>
      <c r="BN1232" s="24">
        <v>2.5723472668810299</v>
      </c>
      <c r="BO1232" s="24">
        <v>0.64308681672025703</v>
      </c>
      <c r="BP1232" s="24">
        <v>0.32154340836012901</v>
      </c>
      <c r="BR1232" s="24">
        <v>4.8231511254019299</v>
      </c>
      <c r="BU1232" s="24">
        <v>4.5016077170418001</v>
      </c>
      <c r="BV1232" s="24">
        <v>15.7556270096463</v>
      </c>
      <c r="BW1232" s="24">
        <v>2.2508038585209</v>
      </c>
      <c r="BX1232" s="24">
        <v>10.932475884244401</v>
      </c>
      <c r="BZ1232" s="24">
        <v>3.21543408360129</v>
      </c>
    </row>
    <row r="1233" spans="1:82" x14ac:dyDescent="0.2">
      <c r="A1233" s="24" t="s">
        <v>1396</v>
      </c>
      <c r="B1233" s="24">
        <v>-104.751</v>
      </c>
      <c r="C1233" s="24">
        <v>18.963999999999999</v>
      </c>
      <c r="D1233" s="24" t="s">
        <v>165</v>
      </c>
      <c r="E1233" s="24">
        <f t="shared" si="19"/>
        <v>99.999999999999929</v>
      </c>
      <c r="I1233" s="24">
        <v>6.6666666666666696</v>
      </c>
      <c r="V1233" s="24">
        <v>0.317460317460317</v>
      </c>
      <c r="AA1233" s="24">
        <v>0.317460317460317</v>
      </c>
      <c r="AF1233" s="24">
        <v>8.2539682539682495</v>
      </c>
      <c r="AK1233" s="24">
        <v>0.317460317460317</v>
      </c>
      <c r="AL1233" s="24">
        <v>2.8571428571428603</v>
      </c>
      <c r="AT1233" s="24">
        <v>1.9047619047619002</v>
      </c>
      <c r="AV1233" s="24">
        <v>1.9047619047619002</v>
      </c>
      <c r="BB1233" s="24">
        <v>14.603174603174599</v>
      </c>
      <c r="BF1233" s="24">
        <v>0.317460317460317</v>
      </c>
      <c r="BH1233" s="24">
        <v>5.71428571428571</v>
      </c>
      <c r="BI1233" s="24">
        <v>2.53968253968254</v>
      </c>
      <c r="BN1233" s="24">
        <v>3.17460317460317</v>
      </c>
      <c r="BR1233" s="24">
        <v>2.2222222222222201</v>
      </c>
      <c r="BU1233" s="24">
        <v>9.2063492063492003</v>
      </c>
      <c r="BV1233" s="24">
        <v>24.4444444444444</v>
      </c>
      <c r="BW1233" s="24">
        <v>6.6666666666666696</v>
      </c>
      <c r="BX1233" s="24">
        <v>6.3492063492063497</v>
      </c>
      <c r="BZ1233" s="24">
        <v>2.2222222222222201</v>
      </c>
    </row>
    <row r="1234" spans="1:82" x14ac:dyDescent="0.2">
      <c r="A1234" s="24" t="s">
        <v>1397</v>
      </c>
      <c r="B1234" s="24">
        <v>-103.986</v>
      </c>
      <c r="C1234" s="24">
        <v>18.827000000000002</v>
      </c>
      <c r="D1234" s="24" t="s">
        <v>165</v>
      </c>
      <c r="E1234" s="24">
        <f t="shared" si="19"/>
        <v>100</v>
      </c>
      <c r="I1234" s="24">
        <v>51.5625</v>
      </c>
      <c r="V1234" s="24">
        <v>1.5625</v>
      </c>
      <c r="AF1234" s="24">
        <v>1.5625</v>
      </c>
      <c r="AL1234" s="24">
        <v>4.6875</v>
      </c>
      <c r="BB1234" s="24">
        <v>3.125</v>
      </c>
      <c r="BH1234" s="24">
        <v>4.6875</v>
      </c>
      <c r="BN1234" s="24">
        <v>1.5625</v>
      </c>
      <c r="BO1234" s="24">
        <v>1.5625</v>
      </c>
      <c r="BR1234" s="24">
        <v>10.9375</v>
      </c>
      <c r="BU1234" s="24">
        <v>7.8125</v>
      </c>
      <c r="BW1234" s="24">
        <v>4.6875</v>
      </c>
      <c r="BX1234" s="24">
        <v>3.125</v>
      </c>
      <c r="BZ1234" s="24">
        <v>3.125</v>
      </c>
    </row>
    <row r="1235" spans="1:82" x14ac:dyDescent="0.2">
      <c r="A1235" s="24" t="s">
        <v>1398</v>
      </c>
      <c r="B1235" s="24">
        <v>-104.009</v>
      </c>
      <c r="C1235" s="24">
        <v>18.805</v>
      </c>
      <c r="D1235" s="24" t="s">
        <v>165</v>
      </c>
      <c r="E1235" s="24">
        <f t="shared" si="19"/>
        <v>99.999999999999915</v>
      </c>
      <c r="I1235" s="24">
        <v>34.219269102989998</v>
      </c>
      <c r="V1235" s="24">
        <v>0.66445182724252505</v>
      </c>
      <c r="X1235" s="24">
        <v>0.99667774086378702</v>
      </c>
      <c r="AA1235" s="24">
        <v>0.33222591362126203</v>
      </c>
      <c r="AJ1235" s="24">
        <v>0.33222591362126203</v>
      </c>
      <c r="AL1235" s="24">
        <v>3.3222591362126201</v>
      </c>
      <c r="AQ1235" s="24">
        <v>0.33222591362126203</v>
      </c>
      <c r="AT1235" s="24">
        <v>0.66445182724252505</v>
      </c>
      <c r="BB1235" s="24">
        <v>14.617940199335498</v>
      </c>
      <c r="BH1235" s="24">
        <v>1.3289036544850501</v>
      </c>
      <c r="BI1235" s="24">
        <v>2.32558139534884</v>
      </c>
      <c r="BN1235" s="24">
        <v>0.33222591362126203</v>
      </c>
      <c r="BR1235" s="24">
        <v>4.3189368770764096</v>
      </c>
      <c r="BU1235" s="24">
        <v>7.9734219269102997</v>
      </c>
      <c r="BV1235" s="24">
        <v>7.3089700996677704</v>
      </c>
      <c r="BW1235" s="24">
        <v>5.3156146179402004</v>
      </c>
      <c r="BX1235" s="24">
        <v>9.9667774086378706</v>
      </c>
      <c r="BZ1235" s="24">
        <v>5.6478405315614602</v>
      </c>
    </row>
    <row r="1236" spans="1:82" x14ac:dyDescent="0.2">
      <c r="A1236" s="24" t="s">
        <v>1399</v>
      </c>
      <c r="B1236" s="24">
        <v>-103.73699999999999</v>
      </c>
      <c r="C1236" s="24">
        <v>18.573</v>
      </c>
      <c r="D1236" s="24" t="s">
        <v>165</v>
      </c>
      <c r="E1236" s="24">
        <f t="shared" si="19"/>
        <v>100.00000000000001</v>
      </c>
      <c r="I1236" s="24">
        <v>17.3913043478261</v>
      </c>
      <c r="V1236" s="24">
        <v>1.24223602484472</v>
      </c>
      <c r="AF1236" s="24">
        <v>0.62111801242235998</v>
      </c>
      <c r="AJ1236" s="24">
        <v>0.62111801242235998</v>
      </c>
      <c r="AL1236" s="24">
        <v>1.24223602484472</v>
      </c>
      <c r="AQ1236" s="24">
        <v>0.62111801242235998</v>
      </c>
      <c r="AT1236" s="24">
        <v>3.7267080745341601</v>
      </c>
      <c r="AV1236" s="24">
        <v>1.24223602484472</v>
      </c>
      <c r="BB1236" s="24">
        <v>19.254658385093201</v>
      </c>
      <c r="BH1236" s="24">
        <v>5.5900621118012399</v>
      </c>
      <c r="BR1236" s="24">
        <v>1.86335403726708</v>
      </c>
      <c r="BU1236" s="24">
        <v>12.4223602484472</v>
      </c>
      <c r="BV1236" s="24">
        <v>13.0434782608696</v>
      </c>
      <c r="BW1236" s="24">
        <v>4.9689440993788798</v>
      </c>
      <c r="BX1236" s="24">
        <v>11.8012422360248</v>
      </c>
      <c r="BZ1236" s="24">
        <v>4.3478260869565197</v>
      </c>
    </row>
    <row r="1237" spans="1:82" x14ac:dyDescent="0.2">
      <c r="A1237" s="24" t="s">
        <v>1400</v>
      </c>
      <c r="B1237" s="24">
        <v>-103.786</v>
      </c>
      <c r="C1237" s="24">
        <v>18.539000000000001</v>
      </c>
      <c r="D1237" s="24" t="s">
        <v>165</v>
      </c>
      <c r="E1237" s="24">
        <f t="shared" si="19"/>
        <v>100.00000000000001</v>
      </c>
      <c r="I1237" s="24">
        <v>28.807947019867498</v>
      </c>
      <c r="V1237" s="24">
        <v>0.33112582781457001</v>
      </c>
      <c r="AA1237" s="24">
        <v>0.33112582781457001</v>
      </c>
      <c r="AK1237" s="24">
        <v>0.33112582781457001</v>
      </c>
      <c r="AL1237" s="24">
        <v>1.32450331125828</v>
      </c>
      <c r="AQ1237" s="24">
        <v>1.98675496688742</v>
      </c>
      <c r="AT1237" s="24">
        <v>0.66225165562913901</v>
      </c>
      <c r="BB1237" s="24">
        <v>11.2582781456954</v>
      </c>
      <c r="BH1237" s="24">
        <v>3.9735099337748303</v>
      </c>
      <c r="BI1237" s="24">
        <v>3.3112582781456998</v>
      </c>
      <c r="BN1237" s="24">
        <v>0.99337748344370902</v>
      </c>
      <c r="BR1237" s="24">
        <v>2.3178807947019902</v>
      </c>
      <c r="BU1237" s="24">
        <v>9.602649006622519</v>
      </c>
      <c r="BV1237" s="24">
        <v>16.5562913907285</v>
      </c>
      <c r="BW1237" s="24">
        <v>1.6556291390728499</v>
      </c>
      <c r="BX1237" s="24">
        <v>11.9205298013245</v>
      </c>
      <c r="BZ1237" s="24">
        <v>4.6357615894039697</v>
      </c>
    </row>
    <row r="1238" spans="1:82" x14ac:dyDescent="0.2">
      <c r="A1238" s="24" t="s">
        <v>1401</v>
      </c>
      <c r="B1238" s="24">
        <v>-102.97499999999999</v>
      </c>
      <c r="C1238" s="24">
        <v>18.135000000000002</v>
      </c>
      <c r="D1238" s="24" t="s">
        <v>165</v>
      </c>
      <c r="E1238" s="24">
        <f t="shared" si="19"/>
        <v>99.999999999999929</v>
      </c>
      <c r="I1238" s="24">
        <v>17.982456140350898</v>
      </c>
      <c r="AF1238" s="24">
        <v>0.43859649122807004</v>
      </c>
      <c r="AJ1238" s="24">
        <v>1.3157894736842102</v>
      </c>
      <c r="AL1238" s="24">
        <v>5.2631578947368407</v>
      </c>
      <c r="AQ1238" s="24">
        <v>1.3157894736842102</v>
      </c>
      <c r="AT1238" s="24">
        <v>3.0701754385964901</v>
      </c>
      <c r="BB1238" s="24">
        <v>18.421052631578899</v>
      </c>
      <c r="BF1238" s="24">
        <v>0.87719298245614008</v>
      </c>
      <c r="BH1238" s="24">
        <v>5.2631578947368407</v>
      </c>
      <c r="BI1238" s="24">
        <v>2.1929824561403501</v>
      </c>
      <c r="BN1238" s="24">
        <v>3.5087719298245603</v>
      </c>
      <c r="BR1238" s="24">
        <v>4.3859649122807003</v>
      </c>
      <c r="BU1238" s="24">
        <v>3.5087719298245603</v>
      </c>
      <c r="BV1238" s="24">
        <v>14.0350877192982</v>
      </c>
      <c r="BW1238" s="24">
        <v>0.43859649122807004</v>
      </c>
      <c r="BX1238" s="24">
        <v>11.842105263157901</v>
      </c>
      <c r="BZ1238" s="24">
        <v>6.1403508771929802</v>
      </c>
    </row>
    <row r="1239" spans="1:82" x14ac:dyDescent="0.2">
      <c r="A1239" s="24" t="s">
        <v>1402</v>
      </c>
      <c r="B1239" s="24">
        <v>-103.027</v>
      </c>
      <c r="C1239" s="24">
        <v>18.088999999999999</v>
      </c>
      <c r="D1239" s="24" t="s">
        <v>165</v>
      </c>
      <c r="E1239" s="24">
        <f t="shared" si="19"/>
        <v>100.0000000000001</v>
      </c>
      <c r="I1239" s="24">
        <v>27.035830618892497</v>
      </c>
      <c r="V1239" s="24">
        <v>0.325732899022801</v>
      </c>
      <c r="X1239" s="24">
        <v>0.65146579804560301</v>
      </c>
      <c r="AA1239" s="24">
        <v>0.325732899022801</v>
      </c>
      <c r="AJ1239" s="24">
        <v>1.30293159609121</v>
      </c>
      <c r="AL1239" s="24">
        <v>0.97719869706840401</v>
      </c>
      <c r="AT1239" s="24">
        <v>0.325732899022801</v>
      </c>
      <c r="AV1239" s="24">
        <v>0.325732899022801</v>
      </c>
      <c r="BB1239" s="24">
        <v>18.566775244299698</v>
      </c>
      <c r="BF1239" s="24">
        <v>0.325732899022801</v>
      </c>
      <c r="BH1239" s="24">
        <v>1.95439739413681</v>
      </c>
      <c r="BI1239" s="24">
        <v>1.30293159609121</v>
      </c>
      <c r="BN1239" s="24">
        <v>1.95439739413681</v>
      </c>
      <c r="BU1239" s="24">
        <v>9.1205211726384405</v>
      </c>
      <c r="BV1239" s="24">
        <v>15.635179153094501</v>
      </c>
      <c r="BW1239" s="24">
        <v>0.97719869706840401</v>
      </c>
      <c r="BX1239" s="24">
        <v>15.635179153094501</v>
      </c>
      <c r="BZ1239" s="24">
        <v>2.6058631921824102</v>
      </c>
      <c r="CD1239" s="24">
        <v>0.65146579804560301</v>
      </c>
    </row>
    <row r="1240" spans="1:82" x14ac:dyDescent="0.2">
      <c r="A1240" s="24" t="s">
        <v>1403</v>
      </c>
      <c r="B1240" s="24">
        <v>-102.48099999999999</v>
      </c>
      <c r="C1240" s="24">
        <v>17.736999999999998</v>
      </c>
      <c r="D1240" s="24" t="s">
        <v>165</v>
      </c>
      <c r="E1240" s="24">
        <f t="shared" si="19"/>
        <v>100.00000000000003</v>
      </c>
      <c r="I1240" s="24">
        <v>9.210526315789469</v>
      </c>
      <c r="V1240" s="24">
        <v>0.32894736842105299</v>
      </c>
      <c r="AA1240" s="24">
        <v>0.65789473684210509</v>
      </c>
      <c r="AJ1240" s="24">
        <v>0.32894736842105299</v>
      </c>
      <c r="AL1240" s="24">
        <v>2.3026315789473699</v>
      </c>
      <c r="AV1240" s="24">
        <v>1.3157894736842102</v>
      </c>
      <c r="BB1240" s="24">
        <v>20.394736842105299</v>
      </c>
      <c r="BF1240" s="24">
        <v>0.65789473684210509</v>
      </c>
      <c r="BH1240" s="24">
        <v>2.9605263157894699</v>
      </c>
      <c r="BI1240" s="24">
        <v>1.9736842105263199</v>
      </c>
      <c r="BN1240" s="24">
        <v>0.98684210526315808</v>
      </c>
      <c r="BR1240" s="24">
        <v>3.2894736842105301</v>
      </c>
      <c r="BU1240" s="24">
        <v>18.092105263157897</v>
      </c>
      <c r="BV1240" s="24">
        <v>22.039473684210499</v>
      </c>
      <c r="BW1240" s="24">
        <v>2.6315789473684204</v>
      </c>
      <c r="BX1240" s="24">
        <v>8.5526315789473699</v>
      </c>
      <c r="BZ1240" s="24">
        <v>3.6184210526315801</v>
      </c>
      <c r="CD1240" s="24">
        <v>0.65789473684210509</v>
      </c>
    </row>
    <row r="1241" spans="1:82" x14ac:dyDescent="0.2">
      <c r="A1241" s="24" t="s">
        <v>1404</v>
      </c>
      <c r="B1241" s="24">
        <v>-102.46899999999999</v>
      </c>
      <c r="C1241" s="24">
        <v>17.789000000000001</v>
      </c>
      <c r="D1241" s="24" t="s">
        <v>165</v>
      </c>
      <c r="E1241" s="24">
        <f t="shared" si="19"/>
        <v>100.0000000000001</v>
      </c>
      <c r="I1241" s="24">
        <v>20.743034055727598</v>
      </c>
      <c r="V1241" s="24">
        <v>0.61919504643962897</v>
      </c>
      <c r="AJ1241" s="24">
        <v>0.61919504643962897</v>
      </c>
      <c r="AL1241" s="24">
        <v>0.92879256965944301</v>
      </c>
      <c r="AT1241" s="24">
        <v>0.61919504643962897</v>
      </c>
      <c r="BB1241" s="24">
        <v>28.482972136222902</v>
      </c>
      <c r="BH1241" s="24">
        <v>1.8575851393188898</v>
      </c>
      <c r="BI1241" s="24">
        <v>0.30959752321981399</v>
      </c>
      <c r="BN1241" s="24">
        <v>1.54798761609907</v>
      </c>
      <c r="BR1241" s="24">
        <v>1.54798761609907</v>
      </c>
      <c r="BU1241" s="24">
        <v>8.3591331269349887</v>
      </c>
      <c r="BV1241" s="24">
        <v>20.743034055727598</v>
      </c>
      <c r="BW1241" s="24">
        <v>1.2383900928792602</v>
      </c>
      <c r="BX1241" s="24">
        <v>10.526315789473701</v>
      </c>
      <c r="BZ1241" s="24">
        <v>1.8575851393188898</v>
      </c>
    </row>
    <row r="1242" spans="1:82" x14ac:dyDescent="0.2">
      <c r="A1242" s="24" t="s">
        <v>1405</v>
      </c>
      <c r="B1242" s="24">
        <v>-102.419</v>
      </c>
      <c r="C1242" s="24">
        <v>17.914999999999999</v>
      </c>
      <c r="D1242" s="24" t="s">
        <v>165</v>
      </c>
      <c r="E1242" s="24">
        <f t="shared" si="19"/>
        <v>100.00000000000004</v>
      </c>
      <c r="I1242" s="24">
        <v>41.025641025641001</v>
      </c>
      <c r="V1242" s="24">
        <v>1.2820512820512799</v>
      </c>
      <c r="AJ1242" s="24">
        <v>1.2820512820512799</v>
      </c>
      <c r="AL1242" s="24">
        <v>1.2820512820512799</v>
      </c>
      <c r="AT1242" s="24">
        <v>1.2820512820512799</v>
      </c>
      <c r="AV1242" s="24">
        <v>2.5641025641025599</v>
      </c>
      <c r="BB1242" s="24">
        <v>16.6666666666667</v>
      </c>
      <c r="BF1242" s="24">
        <v>1.2820512820512799</v>
      </c>
      <c r="BH1242" s="24">
        <v>3.8461538461538503</v>
      </c>
      <c r="BN1242" s="24">
        <v>1.2820512820512799</v>
      </c>
      <c r="BP1242" s="24">
        <v>1.2820512820512799</v>
      </c>
      <c r="BR1242" s="24">
        <v>2.5641025641025599</v>
      </c>
      <c r="BU1242" s="24">
        <v>3.8461538461538503</v>
      </c>
      <c r="BV1242" s="24">
        <v>3.8461538461538503</v>
      </c>
      <c r="BX1242" s="24">
        <v>16.6666666666667</v>
      </c>
    </row>
    <row r="1243" spans="1:82" x14ac:dyDescent="0.2">
      <c r="A1243" s="24" t="s">
        <v>1406</v>
      </c>
      <c r="B1243" s="24">
        <v>-102.096</v>
      </c>
      <c r="C1243" s="24">
        <v>17.896000000000001</v>
      </c>
      <c r="D1243" s="24" t="s">
        <v>165</v>
      </c>
      <c r="E1243" s="24">
        <f t="shared" si="19"/>
        <v>100.00000000000007</v>
      </c>
      <c r="I1243" s="24">
        <v>29.967426710097698</v>
      </c>
      <c r="V1243" s="24">
        <v>0.325732899022801</v>
      </c>
      <c r="AA1243" s="24">
        <v>0.97719869706840401</v>
      </c>
      <c r="AF1243" s="24">
        <v>0.97719869706840401</v>
      </c>
      <c r="AJ1243" s="24">
        <v>4.2345276872964197</v>
      </c>
      <c r="AK1243" s="24">
        <v>0.325732899022801</v>
      </c>
      <c r="AL1243" s="24">
        <v>2.6058631921824102</v>
      </c>
      <c r="AQ1243" s="24">
        <v>0.65146579804560301</v>
      </c>
      <c r="AT1243" s="24">
        <v>3.25732899022801</v>
      </c>
      <c r="AV1243" s="24">
        <v>0.325732899022801</v>
      </c>
      <c r="BB1243" s="24">
        <v>13.3550488599349</v>
      </c>
      <c r="BF1243" s="24">
        <v>0.65146579804560301</v>
      </c>
      <c r="BH1243" s="24">
        <v>4.5602605863192203</v>
      </c>
      <c r="BI1243" s="24">
        <v>1.95439739413681</v>
      </c>
      <c r="BN1243" s="24">
        <v>0.65146579804560301</v>
      </c>
      <c r="BR1243" s="24">
        <v>2.9315960912052099</v>
      </c>
      <c r="BU1243" s="24">
        <v>8.4690553745928305</v>
      </c>
      <c r="BV1243" s="24">
        <v>13.029315960912101</v>
      </c>
      <c r="BX1243" s="24">
        <v>8.4690553745928305</v>
      </c>
      <c r="BZ1243" s="24">
        <v>2.2801302931596101</v>
      </c>
    </row>
    <row r="1244" spans="1:82" x14ac:dyDescent="0.2">
      <c r="A1244" s="24" t="s">
        <v>1407</v>
      </c>
      <c r="B1244" s="24">
        <v>-101.541</v>
      </c>
      <c r="C1244" s="24">
        <v>17.574999999999999</v>
      </c>
      <c r="D1244" s="24" t="s">
        <v>165</v>
      </c>
      <c r="E1244" s="24">
        <f t="shared" si="19"/>
        <v>100.0000000000001</v>
      </c>
      <c r="I1244" s="24">
        <v>23.642172523961698</v>
      </c>
      <c r="V1244" s="24">
        <v>4.7923322683706093</v>
      </c>
      <c r="AA1244" s="24">
        <v>0.63897763578274802</v>
      </c>
      <c r="AF1244" s="24">
        <v>1.9169329073482397</v>
      </c>
      <c r="AJ1244" s="24">
        <v>7.9872204472843409</v>
      </c>
      <c r="AK1244" s="24">
        <v>0.31948881789137401</v>
      </c>
      <c r="AL1244" s="24">
        <v>3.5143769968051104</v>
      </c>
      <c r="AQ1244" s="24">
        <v>1.59744408945687</v>
      </c>
      <c r="AT1244" s="24">
        <v>3.19488817891374</v>
      </c>
      <c r="AV1244" s="24">
        <v>0.63897763578274802</v>
      </c>
      <c r="BB1244" s="24">
        <v>10.8626198083067</v>
      </c>
      <c r="BF1244" s="24">
        <v>0.31948881789137401</v>
      </c>
      <c r="BH1244" s="24">
        <v>2.5559105431309899</v>
      </c>
      <c r="BI1244" s="24">
        <v>1.59744408945687</v>
      </c>
      <c r="BN1244" s="24">
        <v>0.63897763578274802</v>
      </c>
      <c r="BR1244" s="24">
        <v>3.19488817891374</v>
      </c>
      <c r="BU1244" s="24">
        <v>8.3067092651757211</v>
      </c>
      <c r="BV1244" s="24">
        <v>11.5015974440895</v>
      </c>
      <c r="BW1244" s="24">
        <v>2.5559105431309899</v>
      </c>
      <c r="BX1244" s="24">
        <v>7.348242811501601</v>
      </c>
      <c r="BZ1244" s="24">
        <v>2.8753993610223598</v>
      </c>
    </row>
    <row r="1245" spans="1:82" x14ac:dyDescent="0.2">
      <c r="A1245" s="24" t="s">
        <v>1408</v>
      </c>
      <c r="B1245" s="24">
        <v>-101.586</v>
      </c>
      <c r="C1245" s="24">
        <v>17.521000000000001</v>
      </c>
      <c r="D1245" s="24" t="s">
        <v>165</v>
      </c>
      <c r="E1245" s="24">
        <f t="shared" si="19"/>
        <v>100.00000000000011</v>
      </c>
      <c r="I1245" s="24">
        <v>11.4754098360656</v>
      </c>
      <c r="V1245" s="24">
        <v>1.9672131147540999</v>
      </c>
      <c r="AF1245" s="24">
        <v>3.27868852459016</v>
      </c>
      <c r="AJ1245" s="24">
        <v>2.9508196721311499</v>
      </c>
      <c r="AK1245" s="24">
        <v>0.98360655737704905</v>
      </c>
      <c r="AL1245" s="24">
        <v>0.98360655737704905</v>
      </c>
      <c r="AQ1245" s="24">
        <v>0.98360655737704905</v>
      </c>
      <c r="AT1245" s="24">
        <v>2.6229508196721301</v>
      </c>
      <c r="AV1245" s="24">
        <v>0.65573770491803296</v>
      </c>
      <c r="BB1245" s="24">
        <v>29.180327868852498</v>
      </c>
      <c r="BH1245" s="24">
        <v>1.3114754098360701</v>
      </c>
      <c r="BI1245" s="24">
        <v>0.32786885245901598</v>
      </c>
      <c r="BL1245" s="24">
        <v>0.32786885245901598</v>
      </c>
      <c r="BN1245" s="24">
        <v>0.98360655737704905</v>
      </c>
      <c r="BO1245" s="24">
        <v>1.3114754098360701</v>
      </c>
      <c r="BR1245" s="24">
        <v>7.8688524590163897</v>
      </c>
      <c r="BU1245" s="24">
        <v>6.2295081967213104</v>
      </c>
      <c r="BV1245" s="24">
        <v>13.1147540983607</v>
      </c>
      <c r="BW1245" s="24">
        <v>2.9508196721311499</v>
      </c>
      <c r="BX1245" s="24">
        <v>4.2622950819672099</v>
      </c>
      <c r="BZ1245" s="24">
        <v>6.2295081967213104</v>
      </c>
    </row>
    <row r="1246" spans="1:82" x14ac:dyDescent="0.2">
      <c r="A1246" s="24" t="s">
        <v>1409</v>
      </c>
      <c r="B1246" s="24">
        <v>-101.60599999999999</v>
      </c>
      <c r="C1246" s="24">
        <v>17.488</v>
      </c>
      <c r="D1246" s="24" t="s">
        <v>165</v>
      </c>
      <c r="E1246" s="24">
        <f t="shared" si="19"/>
        <v>100.00000000000003</v>
      </c>
      <c r="I1246" s="24">
        <v>12.313432835820901</v>
      </c>
      <c r="V1246" s="24">
        <v>1.4925373134328399</v>
      </c>
      <c r="AA1246" s="24">
        <v>0.37313432835820903</v>
      </c>
      <c r="AF1246" s="24">
        <v>4.4776119402985106</v>
      </c>
      <c r="AJ1246" s="24">
        <v>4.85074626865672</v>
      </c>
      <c r="AL1246" s="24">
        <v>1.8656716417910399</v>
      </c>
      <c r="AQ1246" s="24">
        <v>2.98507462686567</v>
      </c>
      <c r="AT1246" s="24">
        <v>2.98507462686567</v>
      </c>
      <c r="AV1246" s="24">
        <v>1.8656716417910399</v>
      </c>
      <c r="BB1246" s="24">
        <v>17.164179104477601</v>
      </c>
      <c r="BE1246" s="24">
        <v>1.1194029850746301</v>
      </c>
      <c r="BF1246" s="24">
        <v>0.74626865671641807</v>
      </c>
      <c r="BH1246" s="24">
        <v>2.98507462686567</v>
      </c>
      <c r="BI1246" s="24">
        <v>2.23880597014925</v>
      </c>
      <c r="BO1246" s="24">
        <v>0.37313432835820903</v>
      </c>
      <c r="BP1246" s="24">
        <v>0.74626865671641807</v>
      </c>
      <c r="BR1246" s="24">
        <v>6.3432835820895495</v>
      </c>
      <c r="BU1246" s="24">
        <v>11.9402985074627</v>
      </c>
      <c r="BV1246" s="24">
        <v>12.313432835820901</v>
      </c>
      <c r="BW1246" s="24">
        <v>0.74626865671641807</v>
      </c>
      <c r="BX1246" s="24">
        <v>8.5820895522388092</v>
      </c>
      <c r="BZ1246" s="24">
        <v>1.4925373134328399</v>
      </c>
    </row>
    <row r="1247" spans="1:82" x14ac:dyDescent="0.2">
      <c r="A1247" s="24" t="s">
        <v>1410</v>
      </c>
      <c r="B1247" s="24">
        <v>-101.681</v>
      </c>
      <c r="C1247" s="24">
        <v>17.408999999999999</v>
      </c>
      <c r="D1247" s="24" t="s">
        <v>165</v>
      </c>
      <c r="E1247" s="24">
        <f t="shared" si="19"/>
        <v>99.999999999999957</v>
      </c>
      <c r="I1247" s="24">
        <v>4.9295774647887303</v>
      </c>
      <c r="V1247" s="24">
        <v>1.40845070422535</v>
      </c>
      <c r="AF1247" s="24">
        <v>3.52112676056338</v>
      </c>
      <c r="AQ1247" s="24">
        <v>1.40845070422535</v>
      </c>
      <c r="AT1247" s="24">
        <v>2.1126760563380302</v>
      </c>
      <c r="AV1247" s="24">
        <v>0.70422535211267601</v>
      </c>
      <c r="BB1247" s="24">
        <v>42.957746478873204</v>
      </c>
      <c r="BH1247" s="24">
        <v>2.1126760563380302</v>
      </c>
      <c r="BI1247" s="24">
        <v>1.40845070422535</v>
      </c>
      <c r="BN1247" s="24">
        <v>1.40845070422535</v>
      </c>
      <c r="BU1247" s="24">
        <v>11.971830985915499</v>
      </c>
      <c r="BV1247" s="24">
        <v>17.6056338028169</v>
      </c>
      <c r="BW1247" s="24">
        <v>0.70422535211267601</v>
      </c>
      <c r="BX1247" s="24">
        <v>6.3380281690140796</v>
      </c>
      <c r="BZ1247" s="24">
        <v>1.40845070422535</v>
      </c>
    </row>
    <row r="1248" spans="1:82" x14ac:dyDescent="0.2">
      <c r="A1248" s="24" t="s">
        <v>1411</v>
      </c>
      <c r="B1248" s="24">
        <v>-100.785</v>
      </c>
      <c r="C1248" s="24">
        <v>17.117999999999999</v>
      </c>
      <c r="D1248" s="24" t="s">
        <v>165</v>
      </c>
      <c r="E1248" s="24">
        <f t="shared" si="19"/>
        <v>100</v>
      </c>
      <c r="I1248" s="24">
        <v>3.79746835443038</v>
      </c>
      <c r="AF1248" s="24">
        <v>1.26582278481013</v>
      </c>
      <c r="AJ1248" s="24">
        <v>1.26582278481013</v>
      </c>
      <c r="AT1248" s="24">
        <v>1.89873417721519</v>
      </c>
      <c r="BB1248" s="24">
        <v>44.936708860759502</v>
      </c>
      <c r="BF1248" s="24">
        <v>1.26582278481013</v>
      </c>
      <c r="BH1248" s="24">
        <v>4.43037974683544</v>
      </c>
      <c r="BI1248" s="24">
        <v>3.16455696202532</v>
      </c>
      <c r="BN1248" s="24">
        <v>0.632911392405063</v>
      </c>
      <c r="BR1248" s="24">
        <v>5.6962025316455698</v>
      </c>
      <c r="BU1248" s="24">
        <v>7.59493670886076</v>
      </c>
      <c r="BV1248" s="24">
        <v>15.1898734177215</v>
      </c>
      <c r="BW1248" s="24">
        <v>1.26582278481013</v>
      </c>
      <c r="BX1248" s="24">
        <v>3.79746835443038</v>
      </c>
      <c r="BZ1248" s="24">
        <v>3.79746835443038</v>
      </c>
    </row>
    <row r="1249" spans="1:82" x14ac:dyDescent="0.2">
      <c r="A1249" s="24" t="s">
        <v>1412</v>
      </c>
      <c r="B1249" s="24">
        <v>-100.76600000000001</v>
      </c>
      <c r="C1249" s="24">
        <v>17.138000000000002</v>
      </c>
      <c r="D1249" s="24" t="s">
        <v>165</v>
      </c>
      <c r="E1249" s="24">
        <f t="shared" si="19"/>
        <v>100</v>
      </c>
      <c r="I1249" s="24">
        <v>20.625</v>
      </c>
      <c r="V1249" s="24">
        <v>2.5</v>
      </c>
      <c r="AA1249" s="24">
        <v>0.625</v>
      </c>
      <c r="AJ1249" s="24">
        <v>0.625</v>
      </c>
      <c r="AL1249" s="24">
        <v>6.25</v>
      </c>
      <c r="AQ1249" s="24">
        <v>0.625</v>
      </c>
      <c r="AT1249" s="24">
        <v>2.5</v>
      </c>
      <c r="BB1249" s="24">
        <v>21.25</v>
      </c>
      <c r="BH1249" s="24">
        <v>3.125</v>
      </c>
      <c r="BN1249" s="24">
        <v>0.625</v>
      </c>
      <c r="BR1249" s="24">
        <v>14.375</v>
      </c>
      <c r="BU1249" s="24">
        <v>4.375</v>
      </c>
      <c r="BV1249" s="24">
        <v>10.625</v>
      </c>
      <c r="BW1249" s="24">
        <v>0.625</v>
      </c>
      <c r="BX1249" s="24">
        <v>5.625</v>
      </c>
      <c r="BZ1249" s="24">
        <v>5</v>
      </c>
      <c r="CD1249" s="24">
        <v>0.625</v>
      </c>
    </row>
    <row r="1250" spans="1:82" x14ac:dyDescent="0.2">
      <c r="A1250" s="24" t="s">
        <v>1413</v>
      </c>
      <c r="B1250" s="24">
        <v>-100.1</v>
      </c>
      <c r="C1250" s="24">
        <v>16.920999999999999</v>
      </c>
      <c r="D1250" s="24" t="s">
        <v>165</v>
      </c>
      <c r="E1250" s="24">
        <f t="shared" si="19"/>
        <v>99.999999999999943</v>
      </c>
      <c r="I1250" s="24">
        <v>17.788461538461497</v>
      </c>
      <c r="V1250" s="24">
        <v>0.96153846153846101</v>
      </c>
      <c r="AA1250" s="24">
        <v>0.480769230769231</v>
      </c>
      <c r="AF1250" s="24">
        <v>1.4423076923076901</v>
      </c>
      <c r="AL1250" s="24">
        <v>0.96153846153846101</v>
      </c>
      <c r="BB1250" s="24">
        <v>35.096153846153797</v>
      </c>
      <c r="BF1250" s="24">
        <v>0.480769230769231</v>
      </c>
      <c r="BH1250" s="24">
        <v>2.4038461538461502</v>
      </c>
      <c r="BI1250" s="24">
        <v>0.480769230769231</v>
      </c>
      <c r="BN1250" s="24">
        <v>0.480769230769231</v>
      </c>
      <c r="BO1250" s="24">
        <v>5.2884615384615401</v>
      </c>
      <c r="BR1250" s="24">
        <v>7.6923076923076907</v>
      </c>
      <c r="BU1250" s="24">
        <v>6.7307692307692308</v>
      </c>
      <c r="BV1250" s="24">
        <v>15.384615384615401</v>
      </c>
      <c r="BX1250" s="24">
        <v>0.96153846153846101</v>
      </c>
      <c r="BZ1250" s="24">
        <v>3.3653846153846203</v>
      </c>
    </row>
    <row r="1251" spans="1:82" x14ac:dyDescent="0.2">
      <c r="A1251" s="24" t="s">
        <v>1414</v>
      </c>
      <c r="B1251" s="24">
        <v>-99.924000000000007</v>
      </c>
      <c r="C1251" s="24">
        <v>16.814</v>
      </c>
      <c r="D1251" s="24" t="s">
        <v>165</v>
      </c>
      <c r="E1251" s="24">
        <f t="shared" si="19"/>
        <v>99.999999999999872</v>
      </c>
      <c r="I1251" s="24">
        <v>14.159292035398201</v>
      </c>
      <c r="V1251" s="24">
        <v>3.5398230088495604</v>
      </c>
      <c r="AF1251" s="24">
        <v>2.2123893805309698</v>
      </c>
      <c r="AQ1251" s="24">
        <v>0.88495575221239009</v>
      </c>
      <c r="AT1251" s="24">
        <v>3.0973451327433601</v>
      </c>
      <c r="BB1251" s="24">
        <v>21.681415929203499</v>
      </c>
      <c r="BE1251" s="24">
        <v>0.44247787610619504</v>
      </c>
      <c r="BF1251" s="24">
        <v>3.0973451327433601</v>
      </c>
      <c r="BH1251" s="24">
        <v>1.3274336283185799</v>
      </c>
      <c r="BI1251" s="24">
        <v>3.9823008849557504</v>
      </c>
      <c r="BN1251" s="24">
        <v>0.88495575221239009</v>
      </c>
      <c r="BO1251" s="24">
        <v>3.0973451327433601</v>
      </c>
      <c r="BR1251" s="24">
        <v>7.9646017699115008</v>
      </c>
      <c r="BU1251" s="24">
        <v>4.4247787610619493</v>
      </c>
      <c r="BV1251" s="24">
        <v>20.796460176991101</v>
      </c>
      <c r="BX1251" s="24">
        <v>2.65486725663717</v>
      </c>
      <c r="BZ1251" s="24">
        <v>5.7522123893805297</v>
      </c>
    </row>
    <row r="1252" spans="1:82" x14ac:dyDescent="0.2">
      <c r="A1252" s="24" t="s">
        <v>1415</v>
      </c>
      <c r="B1252" s="24">
        <v>-99.965999999999994</v>
      </c>
      <c r="C1252" s="24">
        <v>16.759</v>
      </c>
      <c r="D1252" s="24" t="s">
        <v>165</v>
      </c>
      <c r="E1252" s="24">
        <f t="shared" si="19"/>
        <v>99.999999999999943</v>
      </c>
      <c r="I1252" s="24">
        <v>6.6445182724252501</v>
      </c>
      <c r="AF1252" s="24">
        <v>3.6544850498338901</v>
      </c>
      <c r="AQ1252" s="24">
        <v>0.33222591362126203</v>
      </c>
      <c r="AT1252" s="24">
        <v>0.99667774086378702</v>
      </c>
      <c r="BB1252" s="24">
        <v>17.275747508305599</v>
      </c>
      <c r="BF1252" s="24">
        <v>0.66445182724252505</v>
      </c>
      <c r="BH1252" s="24">
        <v>1.9933554817275698</v>
      </c>
      <c r="BI1252" s="24">
        <v>0.33222591362126203</v>
      </c>
      <c r="BN1252" s="24">
        <v>0.33222591362126203</v>
      </c>
      <c r="BO1252" s="24">
        <v>0.99667774086378702</v>
      </c>
      <c r="BR1252" s="24">
        <v>4.9833887043189398</v>
      </c>
      <c r="BU1252" s="24">
        <v>12.9568106312292</v>
      </c>
      <c r="BV1252" s="24">
        <v>39.202657807308995</v>
      </c>
      <c r="BW1252" s="24">
        <v>0.66445182724252505</v>
      </c>
      <c r="BX1252" s="24">
        <v>4.3189368770764096</v>
      </c>
      <c r="BZ1252" s="24">
        <v>4.6511627906976702</v>
      </c>
    </row>
    <row r="1253" spans="1:82" x14ac:dyDescent="0.2">
      <c r="A1253" s="24" t="s">
        <v>1416</v>
      </c>
      <c r="B1253" s="24">
        <v>-99.561999999999998</v>
      </c>
      <c r="C1253" s="24">
        <v>16.648</v>
      </c>
      <c r="D1253" s="24" t="s">
        <v>165</v>
      </c>
      <c r="E1253" s="24">
        <f t="shared" si="19"/>
        <v>100.00000000000013</v>
      </c>
      <c r="I1253" s="24">
        <v>6.0869565217391299</v>
      </c>
      <c r="V1253" s="24">
        <v>1.73913043478261</v>
      </c>
      <c r="AF1253" s="24">
        <v>11.304347826087</v>
      </c>
      <c r="AJ1253" s="24">
        <v>0.86956521739130399</v>
      </c>
      <c r="AL1253" s="24">
        <v>0.86956521739130399</v>
      </c>
      <c r="AQ1253" s="24">
        <v>1.73913043478261</v>
      </c>
      <c r="BB1253" s="24">
        <v>16.521739130434803</v>
      </c>
      <c r="BF1253" s="24">
        <v>0.86956521739130399</v>
      </c>
      <c r="BH1253" s="24">
        <v>7.8260869565217401</v>
      </c>
      <c r="BI1253" s="24">
        <v>0.86956521739130399</v>
      </c>
      <c r="BN1253" s="24">
        <v>4.3478260869565197</v>
      </c>
      <c r="BO1253" s="24">
        <v>3.47826086956522</v>
      </c>
      <c r="BR1253" s="24">
        <v>5.2173913043478297</v>
      </c>
      <c r="BU1253" s="24">
        <v>6.0869565217391299</v>
      </c>
      <c r="BV1253" s="24">
        <v>13.913043478260899</v>
      </c>
      <c r="BW1253" s="24">
        <v>1.73913043478261</v>
      </c>
      <c r="BX1253" s="24">
        <v>2.60869565217391</v>
      </c>
      <c r="BZ1253" s="24">
        <v>11.304347826087</v>
      </c>
      <c r="CC1253" s="24">
        <v>2.60869565217391</v>
      </c>
    </row>
    <row r="1254" spans="1:82" x14ac:dyDescent="0.2">
      <c r="A1254" s="24" t="s">
        <v>1417</v>
      </c>
      <c r="B1254" s="24">
        <v>-99.9</v>
      </c>
      <c r="C1254" s="24">
        <v>16.844000000000001</v>
      </c>
      <c r="D1254" s="24" t="s">
        <v>165</v>
      </c>
      <c r="E1254" s="24">
        <f t="shared" si="19"/>
        <v>100.00000000000006</v>
      </c>
      <c r="I1254" s="24">
        <v>10.3448275862069</v>
      </c>
      <c r="V1254" s="24">
        <v>7.2796934865900393</v>
      </c>
      <c r="AF1254" s="24">
        <v>8.4291187739463602</v>
      </c>
      <c r="AJ1254" s="24">
        <v>0.38314176245210702</v>
      </c>
      <c r="AL1254" s="24">
        <v>3.4482758620689702</v>
      </c>
      <c r="AQ1254" s="24">
        <v>0.76628352490421503</v>
      </c>
      <c r="AT1254" s="24">
        <v>2.6819923371647501</v>
      </c>
      <c r="BB1254" s="24">
        <v>21.072796934865899</v>
      </c>
      <c r="BE1254" s="24">
        <v>0.38314176245210702</v>
      </c>
      <c r="BF1254" s="24">
        <v>1.14942528735632</v>
      </c>
      <c r="BH1254" s="24">
        <v>2.6819923371647501</v>
      </c>
      <c r="BI1254" s="24">
        <v>0.38314176245210702</v>
      </c>
      <c r="BN1254" s="24">
        <v>0.38314176245210702</v>
      </c>
      <c r="BO1254" s="24">
        <v>1.9157088122605401</v>
      </c>
      <c r="BR1254" s="24">
        <v>13.7931034482759</v>
      </c>
      <c r="BU1254" s="24">
        <v>6.1302681992337202</v>
      </c>
      <c r="BV1254" s="24">
        <v>8.4291187739463602</v>
      </c>
      <c r="BW1254" s="24">
        <v>1.5325670498084301</v>
      </c>
      <c r="BX1254" s="24">
        <v>5.3639846743295001</v>
      </c>
      <c r="BZ1254" s="24">
        <v>3.4482758620689702</v>
      </c>
    </row>
    <row r="1255" spans="1:82" x14ac:dyDescent="0.2">
      <c r="A1255" s="24" t="s">
        <v>1418</v>
      </c>
      <c r="B1255" s="24">
        <v>-98.108000000000004</v>
      </c>
      <c r="C1255" s="24">
        <v>16.155000000000001</v>
      </c>
      <c r="D1255" s="24" t="s">
        <v>165</v>
      </c>
      <c r="E1255" s="24">
        <f t="shared" si="19"/>
        <v>99.999999999999915</v>
      </c>
      <c r="I1255" s="24">
        <v>3.2520325203252001</v>
      </c>
      <c r="X1255" s="24">
        <v>0.27100271002710002</v>
      </c>
      <c r="AA1255" s="24">
        <v>0.81300813008130102</v>
      </c>
      <c r="AJ1255" s="24">
        <v>0.27100271002710002</v>
      </c>
      <c r="AT1255" s="24">
        <v>1.0840108401084001</v>
      </c>
      <c r="AV1255" s="24">
        <v>0.27100271002710002</v>
      </c>
      <c r="BB1255" s="24">
        <v>29.268292682926802</v>
      </c>
      <c r="BF1255" s="24">
        <v>1.8970189701896998</v>
      </c>
      <c r="BH1255" s="24">
        <v>1.6260162601626</v>
      </c>
      <c r="BI1255" s="24">
        <v>1.0840108401084001</v>
      </c>
      <c r="BN1255" s="24">
        <v>1.8970189701896998</v>
      </c>
      <c r="BO1255" s="24">
        <v>0.54200542005420005</v>
      </c>
      <c r="BR1255" s="24">
        <v>2.4390243902439002</v>
      </c>
      <c r="BU1255" s="24">
        <v>16.531165311653101</v>
      </c>
      <c r="BV1255" s="24">
        <v>13.821138211382101</v>
      </c>
      <c r="BW1255" s="24">
        <v>16.260162601626</v>
      </c>
      <c r="BX1255" s="24">
        <v>2.1680216802168002</v>
      </c>
      <c r="BZ1255" s="24">
        <v>6.5040650406504099</v>
      </c>
    </row>
    <row r="1256" spans="1:82" x14ac:dyDescent="0.2">
      <c r="A1256" s="24" t="s">
        <v>1419</v>
      </c>
      <c r="B1256" s="24">
        <v>-90.99</v>
      </c>
      <c r="C1256" s="24">
        <v>74.260000000000005</v>
      </c>
      <c r="D1256" s="24" t="s">
        <v>165</v>
      </c>
      <c r="E1256" s="24">
        <f t="shared" si="19"/>
        <v>100</v>
      </c>
      <c r="AX1256" s="24">
        <v>66.785714285714306</v>
      </c>
      <c r="AY1256" s="24">
        <v>2.8571428571428603</v>
      </c>
      <c r="BB1256" s="24">
        <v>28.214285714285701</v>
      </c>
      <c r="BQ1256" s="24">
        <v>2.1428571428571397</v>
      </c>
    </row>
    <row r="1257" spans="1:82" x14ac:dyDescent="0.2">
      <c r="A1257" s="24" t="s">
        <v>1420</v>
      </c>
      <c r="B1257" s="24">
        <v>-137.18</v>
      </c>
      <c r="C1257" s="24">
        <v>71.27</v>
      </c>
      <c r="D1257" s="24" t="s">
        <v>165</v>
      </c>
      <c r="E1257" s="24">
        <f t="shared" si="19"/>
        <v>99.999999999999986</v>
      </c>
      <c r="AA1257" s="24">
        <v>61.538461538461505</v>
      </c>
      <c r="AK1257" s="24">
        <v>2.5641025641025599</v>
      </c>
      <c r="AV1257" s="24">
        <v>5.1282051282051295</v>
      </c>
      <c r="AX1257" s="24">
        <v>16.6666666666667</v>
      </c>
      <c r="BB1257" s="24">
        <v>14.102564102564099</v>
      </c>
    </row>
    <row r="1258" spans="1:82" x14ac:dyDescent="0.2">
      <c r="A1258" s="24" t="s">
        <v>1421</v>
      </c>
      <c r="B1258" s="24">
        <v>-51.430999999999997</v>
      </c>
      <c r="C1258" s="24">
        <v>64.150000000000006</v>
      </c>
      <c r="D1258" s="24" t="s">
        <v>165</v>
      </c>
      <c r="E1258" s="24">
        <f t="shared" si="19"/>
        <v>99.999999999999972</v>
      </c>
      <c r="N1258" s="24">
        <v>0.48309178743961401</v>
      </c>
      <c r="X1258" s="24">
        <v>1.4492753623188401</v>
      </c>
      <c r="AA1258" s="24">
        <v>12.077294685990299</v>
      </c>
      <c r="AL1258" s="24">
        <v>0.48309178743961401</v>
      </c>
      <c r="AT1258" s="24">
        <v>1.4492753623188401</v>
      </c>
      <c r="AV1258" s="24">
        <v>48.309178743961397</v>
      </c>
      <c r="AX1258" s="24">
        <v>3.3816425120772897</v>
      </c>
      <c r="AY1258" s="24">
        <v>18.3574879227053</v>
      </c>
      <c r="BB1258" s="24">
        <v>11.5942028985507</v>
      </c>
      <c r="BH1258" s="24">
        <v>1.9323671497584498</v>
      </c>
      <c r="BP1258" s="24">
        <v>0.48309178743961401</v>
      </c>
    </row>
    <row r="1259" spans="1:82" x14ac:dyDescent="0.2">
      <c r="A1259" s="24" t="s">
        <v>1422</v>
      </c>
      <c r="B1259" s="24">
        <v>-53.328000000000003</v>
      </c>
      <c r="C1259" s="24">
        <v>68.864000000000004</v>
      </c>
      <c r="D1259" s="24" t="s">
        <v>165</v>
      </c>
      <c r="E1259" s="24">
        <f t="shared" si="19"/>
        <v>99.999999999999972</v>
      </c>
      <c r="X1259" s="24">
        <v>0.677966101694915</v>
      </c>
      <c r="AA1259" s="24">
        <v>22.033898305084698</v>
      </c>
      <c r="AK1259" s="24">
        <v>4.7457627118644101</v>
      </c>
      <c r="AT1259" s="24">
        <v>0.338983050847458</v>
      </c>
      <c r="AV1259" s="24">
        <v>13.8983050847458</v>
      </c>
      <c r="AX1259" s="24">
        <v>41.355932203389798</v>
      </c>
      <c r="BB1259" s="24">
        <v>16.9491525423729</v>
      </c>
    </row>
    <row r="1260" spans="1:82" x14ac:dyDescent="0.2">
      <c r="A1260" s="24" t="s">
        <v>1423</v>
      </c>
      <c r="B1260" s="24">
        <v>-51.395000000000003</v>
      </c>
      <c r="C1260" s="24">
        <v>69.17</v>
      </c>
      <c r="D1260" s="24" t="s">
        <v>165</v>
      </c>
      <c r="E1260" s="24">
        <f t="shared" si="19"/>
        <v>99.999999999999972</v>
      </c>
      <c r="X1260" s="24">
        <v>0.30864197530864201</v>
      </c>
      <c r="AA1260" s="24">
        <v>17.901234567901199</v>
      </c>
      <c r="AK1260" s="24">
        <v>6.7901234567901199</v>
      </c>
      <c r="AL1260" s="24">
        <v>0.92592592592592593</v>
      </c>
      <c r="AQ1260" s="24">
        <v>0.30864197530864201</v>
      </c>
      <c r="AT1260" s="24">
        <v>0.61728395061728403</v>
      </c>
      <c r="AV1260" s="24">
        <v>3.7037037037037002</v>
      </c>
      <c r="AX1260" s="24">
        <v>54.938271604938301</v>
      </c>
      <c r="BB1260" s="24">
        <v>14.1975308641975</v>
      </c>
      <c r="BH1260" s="24">
        <v>0.30864197530864201</v>
      </c>
    </row>
    <row r="1261" spans="1:82" x14ac:dyDescent="0.2">
      <c r="A1261" s="24" t="s">
        <v>1424</v>
      </c>
      <c r="B1261" s="24">
        <v>-54.494</v>
      </c>
      <c r="C1261" s="24">
        <v>63.564999999999998</v>
      </c>
      <c r="D1261" s="24" t="s">
        <v>165</v>
      </c>
      <c r="E1261" s="24">
        <f t="shared" si="19"/>
        <v>100.00000000000004</v>
      </c>
      <c r="X1261" s="24">
        <v>0.31948881789137401</v>
      </c>
      <c r="AA1261" s="24">
        <v>27.156549520766799</v>
      </c>
      <c r="AG1261" s="24">
        <v>0.31948881789137401</v>
      </c>
      <c r="AK1261" s="24">
        <v>7.6677316293929705</v>
      </c>
      <c r="AT1261" s="24">
        <v>0.31948881789137401</v>
      </c>
      <c r="AV1261" s="24">
        <v>11.182108626198099</v>
      </c>
      <c r="AX1261" s="24">
        <v>47.284345047923303</v>
      </c>
      <c r="BB1261" s="24">
        <v>5.7507987220447294</v>
      </c>
    </row>
    <row r="1262" spans="1:82" x14ac:dyDescent="0.2">
      <c r="A1262" s="24" t="s">
        <v>1425</v>
      </c>
      <c r="B1262" s="24">
        <v>-52.783000000000001</v>
      </c>
      <c r="C1262" s="24">
        <v>64.448999999999998</v>
      </c>
      <c r="D1262" s="24" t="s">
        <v>165</v>
      </c>
      <c r="E1262" s="24">
        <f t="shared" si="19"/>
        <v>99.999999999999957</v>
      </c>
      <c r="X1262" s="24">
        <v>10.5128205128205</v>
      </c>
      <c r="AA1262" s="24">
        <v>2.5641025641025599</v>
      </c>
      <c r="AK1262" s="24">
        <v>0.512820512820513</v>
      </c>
      <c r="AL1262" s="24">
        <v>1.02564102564103</v>
      </c>
      <c r="AV1262" s="24">
        <v>10.5128205128205</v>
      </c>
      <c r="AX1262" s="24">
        <v>42.564102564102598</v>
      </c>
      <c r="AY1262" s="24">
        <v>1.5384615384615399</v>
      </c>
      <c r="BB1262" s="24">
        <v>23.846153846153801</v>
      </c>
      <c r="BH1262" s="24">
        <v>6.9230769230769198</v>
      </c>
    </row>
    <row r="1263" spans="1:82" x14ac:dyDescent="0.2">
      <c r="A1263" s="24" t="s">
        <v>1426</v>
      </c>
      <c r="B1263" s="24">
        <v>-58.057000000000002</v>
      </c>
      <c r="C1263" s="24">
        <v>68.081999999999994</v>
      </c>
      <c r="D1263" s="24" t="s">
        <v>165</v>
      </c>
      <c r="E1263" s="24">
        <f t="shared" si="19"/>
        <v>99.999999999999972</v>
      </c>
      <c r="M1263" s="24">
        <v>0.28011204481792701</v>
      </c>
      <c r="X1263" s="24">
        <v>7.5630252100840298</v>
      </c>
      <c r="AA1263" s="24">
        <v>19.6078431372549</v>
      </c>
      <c r="AK1263" s="24">
        <v>4.7619047619047601</v>
      </c>
      <c r="AL1263" s="24">
        <v>1.9607843137254899</v>
      </c>
      <c r="AV1263" s="24">
        <v>11.2044817927171</v>
      </c>
      <c r="AX1263" s="24">
        <v>49.859943977591001</v>
      </c>
      <c r="AY1263" s="24">
        <v>0.28011204481792701</v>
      </c>
      <c r="BB1263" s="24">
        <v>4.2016806722689095</v>
      </c>
      <c r="BH1263" s="24">
        <v>0.28011204481792701</v>
      </c>
    </row>
    <row r="1264" spans="1:82" x14ac:dyDescent="0.2">
      <c r="A1264" s="24" t="s">
        <v>1427</v>
      </c>
      <c r="B1264" s="24">
        <v>-61.301000000000002</v>
      </c>
      <c r="C1264" s="24">
        <v>70.968999999999994</v>
      </c>
      <c r="D1264" s="24" t="s">
        <v>165</v>
      </c>
      <c r="E1264" s="24">
        <f t="shared" si="19"/>
        <v>99.999999999999972</v>
      </c>
      <c r="K1264" s="24">
        <v>0.69444444444444398</v>
      </c>
      <c r="M1264" s="24">
        <v>0.69444444444444398</v>
      </c>
      <c r="X1264" s="24">
        <v>39.5833333333333</v>
      </c>
      <c r="AA1264" s="24">
        <v>9.0277777777777803</v>
      </c>
      <c r="AK1264" s="24">
        <v>0.69444444444444398</v>
      </c>
      <c r="AL1264" s="24">
        <v>0.69444444444444398</v>
      </c>
      <c r="AT1264" s="24">
        <v>2.0833333333333299</v>
      </c>
      <c r="AV1264" s="24">
        <v>46.5277777777778</v>
      </c>
    </row>
    <row r="1265" spans="1:78" x14ac:dyDescent="0.2">
      <c r="A1265" s="24" t="s">
        <v>1428</v>
      </c>
      <c r="B1265" s="24">
        <v>-59.32</v>
      </c>
      <c r="C1265" s="24">
        <v>69.03</v>
      </c>
      <c r="D1265" s="24" t="s">
        <v>165</v>
      </c>
      <c r="E1265" s="24">
        <f t="shared" si="19"/>
        <v>99.999999999999972</v>
      </c>
      <c r="H1265" s="24">
        <v>0.90090090090090091</v>
      </c>
      <c r="M1265" s="24">
        <v>0.90090090090090091</v>
      </c>
      <c r="O1265" s="24">
        <v>1.35135135135135</v>
      </c>
      <c r="X1265" s="24">
        <v>42.342342342342299</v>
      </c>
      <c r="AA1265" s="24">
        <v>18.018018018018001</v>
      </c>
      <c r="AK1265" s="24">
        <v>2.2522522522522501</v>
      </c>
      <c r="AL1265" s="24">
        <v>0.90090090090090091</v>
      </c>
      <c r="AT1265" s="24">
        <v>0.90090090090090091</v>
      </c>
      <c r="AV1265" s="24">
        <v>31.081081081081102</v>
      </c>
      <c r="BB1265" s="24">
        <v>1.35135135135135</v>
      </c>
    </row>
    <row r="1266" spans="1:78" x14ac:dyDescent="0.2">
      <c r="A1266" s="24" t="s">
        <v>1429</v>
      </c>
      <c r="B1266" s="24">
        <v>-59.771999999999998</v>
      </c>
      <c r="C1266" s="24">
        <v>68.995999999999995</v>
      </c>
      <c r="D1266" s="24" t="s">
        <v>165</v>
      </c>
      <c r="E1266" s="24">
        <f t="shared" si="19"/>
        <v>100</v>
      </c>
      <c r="M1266" s="24">
        <v>0.56818181818181801</v>
      </c>
      <c r="O1266" s="24">
        <v>1.13636363636364</v>
      </c>
      <c r="P1266" s="24">
        <v>0.56818181818181801</v>
      </c>
      <c r="X1266" s="24">
        <v>35.795454545454497</v>
      </c>
      <c r="AA1266" s="24">
        <v>14.7727272727273</v>
      </c>
      <c r="AK1266" s="24">
        <v>3.9772727272727302</v>
      </c>
      <c r="AL1266" s="24">
        <v>1.7045454545454501</v>
      </c>
      <c r="AT1266" s="24">
        <v>1.7045454545454501</v>
      </c>
      <c r="AV1266" s="24">
        <v>39.772727272727295</v>
      </c>
    </row>
    <row r="1267" spans="1:78" x14ac:dyDescent="0.2">
      <c r="A1267" s="24" t="s">
        <v>1430</v>
      </c>
      <c r="B1267" s="24">
        <v>-58.768000000000001</v>
      </c>
      <c r="C1267" s="24">
        <v>70.995999999999995</v>
      </c>
      <c r="D1267" s="24" t="s">
        <v>165</v>
      </c>
      <c r="E1267" s="24">
        <f t="shared" si="19"/>
        <v>100</v>
      </c>
      <c r="H1267" s="24">
        <v>0.28653295128939804</v>
      </c>
      <c r="M1267" s="24">
        <v>0.57306590257879608</v>
      </c>
      <c r="P1267" s="24">
        <v>0.85959885386819512</v>
      </c>
      <c r="X1267" s="24">
        <v>42.979942693409704</v>
      </c>
      <c r="AA1267" s="24">
        <v>39.541547277936999</v>
      </c>
      <c r="AK1267" s="24">
        <v>0.85959885386819512</v>
      </c>
      <c r="AL1267" s="24">
        <v>4.0114613180515803</v>
      </c>
      <c r="AV1267" s="24">
        <v>4.0114613180515803</v>
      </c>
      <c r="AX1267" s="24">
        <v>2.5787965616045798</v>
      </c>
      <c r="BB1267" s="24">
        <v>3.4383954154727805</v>
      </c>
      <c r="BD1267" s="24">
        <v>0.28653295128939804</v>
      </c>
      <c r="BH1267" s="24">
        <v>0.28653295128939804</v>
      </c>
      <c r="BN1267" s="24">
        <v>0.28653295128939804</v>
      </c>
    </row>
    <row r="1268" spans="1:78" x14ac:dyDescent="0.2">
      <c r="A1268" s="24" t="s">
        <v>1431</v>
      </c>
      <c r="B1268" s="24">
        <v>-52.893000000000001</v>
      </c>
      <c r="C1268" s="24">
        <v>70.090999999999994</v>
      </c>
      <c r="D1268" s="24" t="s">
        <v>165</v>
      </c>
      <c r="E1268" s="24">
        <f t="shared" si="19"/>
        <v>100</v>
      </c>
      <c r="M1268" s="24">
        <v>0.99009900990098987</v>
      </c>
      <c r="AA1268" s="24">
        <v>27.722772277227698</v>
      </c>
      <c r="AK1268" s="24">
        <v>0.99009900990098987</v>
      </c>
      <c r="AV1268" s="24">
        <v>8.9108910891089099</v>
      </c>
      <c r="AX1268" s="24">
        <v>39.603960396039597</v>
      </c>
      <c r="BB1268" s="24">
        <v>21.782178217821802</v>
      </c>
    </row>
    <row r="1269" spans="1:78" x14ac:dyDescent="0.2">
      <c r="A1269" s="24" t="s">
        <v>1432</v>
      </c>
      <c r="B1269" s="24">
        <v>-58.036000000000001</v>
      </c>
      <c r="C1269" s="24">
        <v>61.463999999999999</v>
      </c>
      <c r="D1269" s="24" t="s">
        <v>165</v>
      </c>
      <c r="E1269" s="24">
        <f t="shared" si="19"/>
        <v>100</v>
      </c>
      <c r="M1269" s="24">
        <v>0.85227272727272696</v>
      </c>
      <c r="P1269" s="24">
        <v>0.85227272727272696</v>
      </c>
      <c r="X1269" s="24">
        <v>61.931818181818201</v>
      </c>
      <c r="AA1269" s="24">
        <v>20.170454545454501</v>
      </c>
      <c r="AK1269" s="24">
        <v>0.28409090909090901</v>
      </c>
      <c r="AT1269" s="24">
        <v>1.13636363636364</v>
      </c>
      <c r="AV1269" s="24">
        <v>2.8409090909090899</v>
      </c>
      <c r="AX1269" s="24">
        <v>3.9772727272727302</v>
      </c>
      <c r="AY1269" s="24">
        <v>0.85227272727272696</v>
      </c>
      <c r="BB1269" s="24">
        <v>6.25</v>
      </c>
      <c r="BP1269" s="24">
        <v>0.85227272727272696</v>
      </c>
    </row>
    <row r="1270" spans="1:78" x14ac:dyDescent="0.2">
      <c r="A1270" s="24" t="s">
        <v>1433</v>
      </c>
      <c r="B1270" s="24">
        <v>-70.635000000000005</v>
      </c>
      <c r="C1270" s="24">
        <v>75.468999999999994</v>
      </c>
      <c r="D1270" s="24" t="s">
        <v>165</v>
      </c>
      <c r="E1270" s="24">
        <f t="shared" si="19"/>
        <v>100.00000000000001</v>
      </c>
      <c r="M1270" s="24">
        <v>0.94043887147335403</v>
      </c>
      <c r="X1270" s="24">
        <v>1.5673981191222599</v>
      </c>
      <c r="AA1270" s="24">
        <v>74.294670846395007</v>
      </c>
      <c r="AK1270" s="24">
        <v>9.404388714733539</v>
      </c>
      <c r="AL1270" s="24">
        <v>0.94043887147335403</v>
      </c>
      <c r="AV1270" s="24">
        <v>3.7617554858934197</v>
      </c>
      <c r="AX1270" s="24">
        <v>4.7021943573667695</v>
      </c>
      <c r="AY1270" s="24">
        <v>0.31347962382445099</v>
      </c>
      <c r="BB1270" s="24">
        <v>4.0752351097178705</v>
      </c>
    </row>
    <row r="1271" spans="1:78" x14ac:dyDescent="0.2">
      <c r="A1271" s="24" t="s">
        <v>1434</v>
      </c>
      <c r="B1271" s="24">
        <v>-74.343000000000004</v>
      </c>
      <c r="C1271" s="24">
        <v>77.287999999999997</v>
      </c>
      <c r="D1271" s="24" t="s">
        <v>165</v>
      </c>
      <c r="E1271" s="24">
        <f t="shared" si="19"/>
        <v>100.00000000000004</v>
      </c>
      <c r="AA1271" s="24">
        <v>1.6501650165016499</v>
      </c>
      <c r="AV1271" s="24">
        <v>0.33003300330032997</v>
      </c>
      <c r="AX1271" s="24">
        <v>69.966996699670005</v>
      </c>
      <c r="AY1271" s="24">
        <v>3.9603960396039595</v>
      </c>
      <c r="BB1271" s="24">
        <v>24.092409240924102</v>
      </c>
    </row>
    <row r="1272" spans="1:78" x14ac:dyDescent="0.2">
      <c r="A1272" s="24" t="s">
        <v>1435</v>
      </c>
      <c r="B1272" s="24">
        <v>-71.891000000000005</v>
      </c>
      <c r="C1272" s="24">
        <v>76.978999999999999</v>
      </c>
      <c r="D1272" s="24" t="s">
        <v>165</v>
      </c>
      <c r="E1272" s="24">
        <f t="shared" si="19"/>
        <v>100.00000000000004</v>
      </c>
      <c r="AA1272" s="24">
        <v>8.4821428571428594</v>
      </c>
      <c r="AK1272" s="24">
        <v>0.44642857142857101</v>
      </c>
      <c r="AL1272" s="24">
        <v>0.44642857142857101</v>
      </c>
      <c r="AT1272" s="24">
        <v>0.44642857142857101</v>
      </c>
      <c r="AV1272" s="24">
        <v>2.6785714285714297</v>
      </c>
      <c r="AX1272" s="24">
        <v>64.732142857142904</v>
      </c>
      <c r="AY1272" s="24">
        <v>0.44642857142857101</v>
      </c>
      <c r="BB1272" s="24">
        <v>21.875</v>
      </c>
      <c r="BQ1272" s="24">
        <v>0.44642857142857101</v>
      </c>
    </row>
    <row r="1273" spans="1:78" x14ac:dyDescent="0.2">
      <c r="A1273" s="24" t="s">
        <v>1436</v>
      </c>
      <c r="B1273" s="24">
        <v>-71.421000000000006</v>
      </c>
      <c r="C1273" s="24">
        <v>76.328999999999994</v>
      </c>
      <c r="D1273" s="24" t="s">
        <v>165</v>
      </c>
      <c r="E1273" s="24">
        <f t="shared" si="19"/>
        <v>99.999999999999972</v>
      </c>
      <c r="M1273" s="24">
        <v>4.1800643086816702</v>
      </c>
      <c r="X1273" s="24">
        <v>4.1800643086816702</v>
      </c>
      <c r="AA1273" s="24">
        <v>13.183279742765299</v>
      </c>
      <c r="AK1273" s="24">
        <v>1.9292604501607697</v>
      </c>
      <c r="AL1273" s="24">
        <v>0.64308681672025703</v>
      </c>
      <c r="AT1273" s="24">
        <v>2.5723472668810299</v>
      </c>
      <c r="AX1273" s="24">
        <v>72.347266881028901</v>
      </c>
      <c r="BB1273" s="24">
        <v>0.96463022508038598</v>
      </c>
    </row>
    <row r="1274" spans="1:78" x14ac:dyDescent="0.2">
      <c r="A1274" s="24" t="s">
        <v>1437</v>
      </c>
      <c r="B1274" s="24">
        <v>-73.954999999999998</v>
      </c>
      <c r="C1274" s="24">
        <v>76.572999999999993</v>
      </c>
      <c r="D1274" s="24" t="s">
        <v>165</v>
      </c>
      <c r="E1274" s="24">
        <f t="shared" si="19"/>
        <v>100.00000000000003</v>
      </c>
      <c r="AA1274" s="24">
        <v>2.2641509433962304</v>
      </c>
      <c r="AX1274" s="24">
        <v>61.132075471698101</v>
      </c>
      <c r="BB1274" s="24">
        <v>36.603773584905703</v>
      </c>
    </row>
    <row r="1275" spans="1:78" x14ac:dyDescent="0.2">
      <c r="A1275" s="24" t="s">
        <v>1438</v>
      </c>
      <c r="B1275" s="24">
        <v>-78.63</v>
      </c>
      <c r="C1275" s="24">
        <v>75.578999999999994</v>
      </c>
      <c r="D1275" s="24" t="s">
        <v>165</v>
      </c>
      <c r="E1275" s="24">
        <f t="shared" si="19"/>
        <v>100.00000000000003</v>
      </c>
      <c r="M1275" s="24">
        <v>0.72463768115942007</v>
      </c>
      <c r="AA1275" s="24">
        <v>2.1739130434782599</v>
      </c>
      <c r="AK1275" s="24">
        <v>0.72463768115942007</v>
      </c>
      <c r="AX1275" s="24">
        <v>52.173913043478294</v>
      </c>
      <c r="AY1275" s="24">
        <v>0.72463768115942007</v>
      </c>
      <c r="BB1275" s="24">
        <v>43.478260869565204</v>
      </c>
    </row>
    <row r="1276" spans="1:78" x14ac:dyDescent="0.2">
      <c r="A1276" s="24" t="s">
        <v>1439</v>
      </c>
      <c r="B1276" s="24">
        <v>-77.116</v>
      </c>
      <c r="C1276" s="24">
        <v>74.022999999999996</v>
      </c>
      <c r="D1276" s="24" t="s">
        <v>165</v>
      </c>
      <c r="E1276" s="24">
        <f t="shared" si="19"/>
        <v>100.00000000000001</v>
      </c>
      <c r="M1276" s="24">
        <v>1.0989010989010999</v>
      </c>
      <c r="AA1276" s="24">
        <v>4.3956043956043995</v>
      </c>
      <c r="AX1276" s="24">
        <v>37.3626373626374</v>
      </c>
      <c r="AY1276" s="24">
        <v>1.0989010989010999</v>
      </c>
      <c r="BB1276" s="24">
        <v>53.846153846153797</v>
      </c>
      <c r="BF1276" s="24">
        <v>2.1978021978021998</v>
      </c>
    </row>
    <row r="1277" spans="1:78" x14ac:dyDescent="0.2">
      <c r="A1277" s="24" t="s">
        <v>1440</v>
      </c>
      <c r="B1277" s="24">
        <v>-78.718999999999994</v>
      </c>
      <c r="C1277" s="24">
        <v>74.091999999999999</v>
      </c>
      <c r="D1277" s="24" t="s">
        <v>165</v>
      </c>
      <c r="E1277" s="24">
        <f t="shared" si="19"/>
        <v>100</v>
      </c>
      <c r="AA1277" s="24">
        <v>9.5890410958904102</v>
      </c>
      <c r="AK1277" s="24">
        <v>1.3698630136986298</v>
      </c>
      <c r="AV1277" s="24">
        <v>5.4794520547945194</v>
      </c>
      <c r="AX1277" s="24">
        <v>60.273972602739697</v>
      </c>
      <c r="AY1277" s="24">
        <v>2.7397260273972597</v>
      </c>
      <c r="BB1277" s="24">
        <v>20.5479452054795</v>
      </c>
    </row>
    <row r="1278" spans="1:78" x14ac:dyDescent="0.2">
      <c r="A1278" s="24" t="s">
        <v>1441</v>
      </c>
      <c r="B1278" s="24">
        <v>-57.618000000000002</v>
      </c>
      <c r="C1278" s="24">
        <v>68.227999999999994</v>
      </c>
      <c r="D1278" s="24" t="s">
        <v>165</v>
      </c>
      <c r="E1278" s="24">
        <f t="shared" si="19"/>
        <v>99.999999999999972</v>
      </c>
      <c r="M1278" s="24">
        <v>0.71770334928229695</v>
      </c>
      <c r="X1278" s="24">
        <v>8.3732057416267907</v>
      </c>
      <c r="AA1278" s="24">
        <v>21.2918660287081</v>
      </c>
      <c r="AK1278" s="24">
        <v>6.2200956937798999</v>
      </c>
      <c r="AL1278" s="24">
        <v>0.23923444976076599</v>
      </c>
      <c r="AT1278" s="24">
        <v>0.23923444976076599</v>
      </c>
      <c r="AV1278" s="24">
        <v>9.808612440191391</v>
      </c>
      <c r="AX1278" s="24">
        <v>45.933014354066998</v>
      </c>
      <c r="AY1278" s="24">
        <v>0.47846889952153104</v>
      </c>
      <c r="BB1278" s="24">
        <v>6.6985645933014393</v>
      </c>
    </row>
    <row r="1279" spans="1:78" x14ac:dyDescent="0.2">
      <c r="A1279" s="24" t="s">
        <v>1442</v>
      </c>
      <c r="B1279" s="24">
        <v>-64.656999999999996</v>
      </c>
      <c r="C1279" s="24">
        <v>70.462000000000003</v>
      </c>
      <c r="D1279" s="24" t="s">
        <v>165</v>
      </c>
      <c r="E1279" s="24">
        <f t="shared" si="19"/>
        <v>100.00000000000003</v>
      </c>
      <c r="M1279" s="24">
        <v>5.46875</v>
      </c>
      <c r="X1279" s="24">
        <v>6.25</v>
      </c>
      <c r="AA1279" s="24">
        <v>72.1354166666667</v>
      </c>
      <c r="AK1279" s="24">
        <v>8.0729166666666696</v>
      </c>
      <c r="AL1279" s="24">
        <v>2.0833333333333299</v>
      </c>
      <c r="AT1279" s="24">
        <v>2.8645833333333299</v>
      </c>
      <c r="AV1279" s="24">
        <v>0.52083333333333304</v>
      </c>
      <c r="AX1279" s="24">
        <v>1.8229166666666701</v>
      </c>
      <c r="BQ1279" s="24">
        <v>0.78125</v>
      </c>
    </row>
    <row r="1280" spans="1:78" x14ac:dyDescent="0.2">
      <c r="A1280" s="24" t="s">
        <v>1443</v>
      </c>
      <c r="B1280" s="24">
        <v>-72.358000000000004</v>
      </c>
      <c r="C1280" s="24">
        <v>76.129000000000005</v>
      </c>
      <c r="D1280" s="24" t="s">
        <v>165</v>
      </c>
      <c r="E1280" s="24">
        <f t="shared" si="19"/>
        <v>99.999999999999957</v>
      </c>
      <c r="AA1280" s="24">
        <v>2.2875816993463998</v>
      </c>
      <c r="AK1280" s="24">
        <v>0.65359477124182996</v>
      </c>
      <c r="AV1280" s="24">
        <v>0.65359477124182996</v>
      </c>
      <c r="AX1280" s="24">
        <v>69.607843137254889</v>
      </c>
      <c r="AY1280" s="24">
        <v>9.4771241830065414</v>
      </c>
      <c r="BB1280" s="24">
        <v>13.7254901960784</v>
      </c>
      <c r="BD1280" s="24">
        <v>2.6143790849673199</v>
      </c>
      <c r="BN1280" s="24">
        <v>0.32679738562091498</v>
      </c>
      <c r="BZ1280" s="24">
        <v>0.65359477124182996</v>
      </c>
    </row>
    <row r="1281" spans="1:78" x14ac:dyDescent="0.2">
      <c r="A1281" s="24" t="s">
        <v>1444</v>
      </c>
      <c r="B1281" s="24">
        <v>-74.382999999999996</v>
      </c>
      <c r="C1281" s="24">
        <v>76.033000000000001</v>
      </c>
      <c r="D1281" s="24" t="s">
        <v>165</v>
      </c>
      <c r="E1281" s="24">
        <f t="shared" si="19"/>
        <v>100.00000000000001</v>
      </c>
      <c r="AA1281" s="24">
        <v>2.1341463414634099</v>
      </c>
      <c r="AX1281" s="24">
        <v>75.609756097561004</v>
      </c>
      <c r="BB1281" s="24">
        <v>22.256097560975601</v>
      </c>
    </row>
    <row r="1282" spans="1:78" x14ac:dyDescent="0.2">
      <c r="A1282" s="24" t="s">
        <v>1445</v>
      </c>
      <c r="B1282" s="24">
        <v>-73.167000000000002</v>
      </c>
      <c r="C1282" s="24">
        <v>76</v>
      </c>
      <c r="D1282" s="24" t="s">
        <v>165</v>
      </c>
      <c r="E1282" s="24">
        <f t="shared" si="19"/>
        <v>100.00000000000001</v>
      </c>
      <c r="O1282" s="24">
        <v>0.28409090909090901</v>
      </c>
      <c r="AA1282" s="24">
        <v>3.4090909090909101</v>
      </c>
      <c r="AK1282" s="24">
        <v>1.13636363636364</v>
      </c>
      <c r="AX1282" s="24">
        <v>77.556818181818201</v>
      </c>
      <c r="AY1282" s="24">
        <v>0.56818181818181801</v>
      </c>
      <c r="BB1282" s="24">
        <v>15.340909090909099</v>
      </c>
      <c r="BD1282" s="24">
        <v>1.4204545454545499</v>
      </c>
      <c r="BH1282" s="24">
        <v>0.28409090909090901</v>
      </c>
    </row>
    <row r="1283" spans="1:78" x14ac:dyDescent="0.2">
      <c r="A1283" s="24" t="s">
        <v>1446</v>
      </c>
      <c r="B1283" s="24">
        <v>-69.332999999999998</v>
      </c>
      <c r="C1283" s="24">
        <v>75.8</v>
      </c>
      <c r="D1283" s="24" t="s">
        <v>165</v>
      </c>
      <c r="E1283" s="24">
        <f t="shared" ref="E1283:E1346" si="20">SUM(F1283:CR1283)</f>
        <v>99.999999999999957</v>
      </c>
      <c r="M1283" s="24">
        <v>0.55710306406685206</v>
      </c>
      <c r="X1283" s="24">
        <v>0.55710306406685206</v>
      </c>
      <c r="AA1283" s="24">
        <v>56.824512534818908</v>
      </c>
      <c r="AK1283" s="24">
        <v>5.0139275766016702</v>
      </c>
      <c r="AL1283" s="24">
        <v>0.55710306406685206</v>
      </c>
      <c r="AT1283" s="24">
        <v>0.83565459610027903</v>
      </c>
      <c r="AX1283" s="24">
        <v>24.5125348189415</v>
      </c>
      <c r="BB1283" s="24">
        <v>10.863509749303599</v>
      </c>
      <c r="BP1283" s="24">
        <v>0.27855153203342603</v>
      </c>
    </row>
    <row r="1284" spans="1:78" x14ac:dyDescent="0.2">
      <c r="A1284" s="24" t="s">
        <v>1447</v>
      </c>
      <c r="B1284" s="24">
        <v>-68.466999999999999</v>
      </c>
      <c r="C1284" s="24">
        <v>75.75</v>
      </c>
      <c r="D1284" s="24" t="s">
        <v>165</v>
      </c>
      <c r="E1284" s="24">
        <f t="shared" si="20"/>
        <v>100</v>
      </c>
      <c r="M1284" s="24">
        <v>0.32679738562091498</v>
      </c>
      <c r="AA1284" s="24">
        <v>60.130718954248401</v>
      </c>
      <c r="AK1284" s="24">
        <v>6.5359477124183005</v>
      </c>
      <c r="AL1284" s="24">
        <v>0.98039215686274495</v>
      </c>
      <c r="AT1284" s="24">
        <v>1.9607843137254899</v>
      </c>
      <c r="AV1284" s="24">
        <v>0.32679738562091498</v>
      </c>
      <c r="AX1284" s="24">
        <v>15.359477124182998</v>
      </c>
      <c r="BB1284" s="24">
        <v>14.0522875816993</v>
      </c>
      <c r="BP1284" s="24">
        <v>0.32679738562091498</v>
      </c>
    </row>
    <row r="1285" spans="1:78" x14ac:dyDescent="0.2">
      <c r="A1285" s="24" t="s">
        <v>1448</v>
      </c>
      <c r="B1285" s="24">
        <v>-73.566999999999993</v>
      </c>
      <c r="C1285" s="24">
        <v>75.391999999999996</v>
      </c>
      <c r="D1285" s="24" t="s">
        <v>165</v>
      </c>
      <c r="E1285" s="24">
        <f t="shared" si="20"/>
        <v>100.00000000000004</v>
      </c>
      <c r="M1285" s="24">
        <v>0.56338028169014098</v>
      </c>
      <c r="AA1285" s="24">
        <v>32.112676056338003</v>
      </c>
      <c r="AK1285" s="24">
        <v>4.7887323943661997</v>
      </c>
      <c r="AV1285" s="24">
        <v>0.28169014084506999</v>
      </c>
      <c r="AX1285" s="24">
        <v>43.943661971830998</v>
      </c>
      <c r="AY1285" s="24">
        <v>4.5070422535211296</v>
      </c>
      <c r="BB1285" s="24">
        <v>12.6760563380282</v>
      </c>
      <c r="BD1285" s="24">
        <v>0.56338028169014098</v>
      </c>
      <c r="BQ1285" s="24">
        <v>0.28169014084506999</v>
      </c>
      <c r="BZ1285" s="24">
        <v>0.28169014084506999</v>
      </c>
    </row>
    <row r="1286" spans="1:78" x14ac:dyDescent="0.2">
      <c r="A1286" s="24" t="s">
        <v>1449</v>
      </c>
      <c r="B1286" s="24">
        <v>-74.132999999999996</v>
      </c>
      <c r="C1286" s="24">
        <v>73.783000000000001</v>
      </c>
      <c r="D1286" s="24" t="s">
        <v>165</v>
      </c>
      <c r="E1286" s="24">
        <f t="shared" si="20"/>
        <v>100.00000000000003</v>
      </c>
      <c r="M1286" s="24">
        <v>0.55147058823529405</v>
      </c>
      <c r="AA1286" s="24">
        <v>1.8382352941176499</v>
      </c>
      <c r="AK1286" s="24">
        <v>0.36764705882352899</v>
      </c>
      <c r="AX1286" s="24">
        <v>86.580882352941202</v>
      </c>
      <c r="AY1286" s="24">
        <v>2.7573529411764701</v>
      </c>
      <c r="BB1286" s="24">
        <v>7.7205882352941204</v>
      </c>
      <c r="BP1286" s="24">
        <v>0.183823529411765</v>
      </c>
    </row>
    <row r="1287" spans="1:78" x14ac:dyDescent="0.2">
      <c r="A1287" s="24" t="s">
        <v>1450</v>
      </c>
      <c r="B1287" s="24">
        <v>-73.082999999999998</v>
      </c>
      <c r="C1287" s="24">
        <v>73.95</v>
      </c>
      <c r="D1287" s="24" t="s">
        <v>165</v>
      </c>
      <c r="E1287" s="24">
        <f t="shared" si="20"/>
        <v>100.00000000000006</v>
      </c>
      <c r="M1287" s="24">
        <v>0.90634441087613293</v>
      </c>
      <c r="AA1287" s="24">
        <v>35.649546827794595</v>
      </c>
      <c r="AK1287" s="24">
        <v>5.4380664652568003</v>
      </c>
      <c r="AL1287" s="24">
        <v>0.30211480362537801</v>
      </c>
      <c r="AT1287" s="24">
        <v>0.30211480362537801</v>
      </c>
      <c r="AV1287" s="24">
        <v>1.8126888217522701</v>
      </c>
      <c r="AX1287" s="24">
        <v>46.2235649546828</v>
      </c>
      <c r="AY1287" s="24">
        <v>0.60422960725075492</v>
      </c>
      <c r="BB1287" s="24">
        <v>7.8549848942598199</v>
      </c>
      <c r="BP1287" s="24">
        <v>0.90634441087613293</v>
      </c>
    </row>
    <row r="1288" spans="1:78" x14ac:dyDescent="0.2">
      <c r="A1288" s="24" t="s">
        <v>1451</v>
      </c>
      <c r="B1288" s="24">
        <v>-72.132999999999996</v>
      </c>
      <c r="C1288" s="24">
        <v>74.132999999999996</v>
      </c>
      <c r="D1288" s="24" t="s">
        <v>165</v>
      </c>
      <c r="E1288" s="24">
        <f t="shared" si="20"/>
        <v>100.00000000000006</v>
      </c>
      <c r="M1288" s="24">
        <v>0.79787234042553201</v>
      </c>
      <c r="X1288" s="24">
        <v>0.26595744680851097</v>
      </c>
      <c r="AA1288" s="24">
        <v>29.255319148936202</v>
      </c>
      <c r="AK1288" s="24">
        <v>1.59574468085106</v>
      </c>
      <c r="AV1288" s="24">
        <v>1.3297872340425498</v>
      </c>
      <c r="AX1288" s="24">
        <v>59.574468085106403</v>
      </c>
      <c r="AY1288" s="24">
        <v>0.53191489361702105</v>
      </c>
      <c r="BB1288" s="24">
        <v>5.8510638297872299</v>
      </c>
      <c r="BD1288" s="24">
        <v>0.26595744680851097</v>
      </c>
      <c r="BO1288" s="24">
        <v>0.26595744680851097</v>
      </c>
      <c r="BQ1288" s="24">
        <v>0.26595744680851097</v>
      </c>
    </row>
    <row r="1289" spans="1:78" x14ac:dyDescent="0.2">
      <c r="A1289" s="24" t="s">
        <v>1452</v>
      </c>
      <c r="B1289" s="24">
        <v>-69.632999999999996</v>
      </c>
      <c r="C1289" s="24">
        <v>74.783000000000001</v>
      </c>
      <c r="D1289" s="24" t="s">
        <v>165</v>
      </c>
      <c r="E1289" s="24">
        <f t="shared" si="20"/>
        <v>100.00000000000004</v>
      </c>
      <c r="M1289" s="24">
        <v>1.9337016574585602</v>
      </c>
      <c r="X1289" s="24">
        <v>1.65745856353591</v>
      </c>
      <c r="AA1289" s="24">
        <v>88.674033149171308</v>
      </c>
      <c r="AK1289" s="24">
        <v>6.35359116022099</v>
      </c>
      <c r="AT1289" s="24">
        <v>0.27624309392265201</v>
      </c>
      <c r="AV1289" s="24">
        <v>0.55248618784530401</v>
      </c>
      <c r="AX1289" s="24">
        <v>0.27624309392265201</v>
      </c>
      <c r="AY1289" s="24">
        <v>0.27624309392265201</v>
      </c>
    </row>
    <row r="1290" spans="1:78" x14ac:dyDescent="0.2">
      <c r="A1290" s="24" t="s">
        <v>1453</v>
      </c>
      <c r="B1290" s="24">
        <v>-68.082999999999998</v>
      </c>
      <c r="C1290" s="24">
        <v>75.233000000000004</v>
      </c>
      <c r="D1290" s="24" t="s">
        <v>165</v>
      </c>
      <c r="E1290" s="24">
        <f t="shared" si="20"/>
        <v>100</v>
      </c>
      <c r="M1290" s="24">
        <v>1.4184397163120601</v>
      </c>
      <c r="X1290" s="24">
        <v>1.0638297872340401</v>
      </c>
      <c r="AA1290" s="24">
        <v>80.496453900709199</v>
      </c>
      <c r="AG1290" s="24">
        <v>0.35460992907801397</v>
      </c>
      <c r="AK1290" s="24">
        <v>7.8014184397163104</v>
      </c>
      <c r="AL1290" s="24">
        <v>2.4822695035461</v>
      </c>
      <c r="AT1290" s="24">
        <v>1.4184397163120601</v>
      </c>
      <c r="AV1290" s="24">
        <v>0.70921985815602795</v>
      </c>
      <c r="AX1290" s="24">
        <v>2.83687943262411</v>
      </c>
      <c r="BB1290" s="24">
        <v>1.0638297872340401</v>
      </c>
      <c r="BD1290" s="24">
        <v>0.35460992907801397</v>
      </c>
    </row>
    <row r="1291" spans="1:78" x14ac:dyDescent="0.2">
      <c r="A1291" s="24" t="s">
        <v>1454</v>
      </c>
      <c r="B1291" s="24">
        <v>-67</v>
      </c>
      <c r="C1291" s="24">
        <v>75.650000000000006</v>
      </c>
      <c r="D1291" s="24" t="s">
        <v>165</v>
      </c>
      <c r="E1291" s="24">
        <f t="shared" si="20"/>
        <v>99.999999999999929</v>
      </c>
      <c r="M1291" s="24">
        <v>1.7191977077363902</v>
      </c>
      <c r="AA1291" s="24">
        <v>43.839541547277904</v>
      </c>
      <c r="AK1291" s="24">
        <v>7.7363896848137497</v>
      </c>
      <c r="AL1291" s="24">
        <v>0.57306590257879608</v>
      </c>
      <c r="AT1291" s="24">
        <v>1.1461318051575899</v>
      </c>
      <c r="AX1291" s="24">
        <v>24.9283667621776</v>
      </c>
      <c r="AY1291" s="24">
        <v>0.85959885386819512</v>
      </c>
      <c r="BB1291" s="24">
        <v>18.624641833810902</v>
      </c>
      <c r="BP1291" s="24">
        <v>0.28653295128939804</v>
      </c>
      <c r="BQ1291" s="24">
        <v>0.28653295128939804</v>
      </c>
    </row>
    <row r="1292" spans="1:78" x14ac:dyDescent="0.2">
      <c r="A1292" s="24" t="s">
        <v>1455</v>
      </c>
      <c r="B1292" s="24">
        <v>-66.55</v>
      </c>
      <c r="C1292" s="24">
        <v>75.8</v>
      </c>
      <c r="D1292" s="24" t="s">
        <v>165</v>
      </c>
      <c r="E1292" s="24">
        <f t="shared" si="20"/>
        <v>100</v>
      </c>
      <c r="M1292" s="24">
        <v>1.171875</v>
      </c>
      <c r="X1292" s="24">
        <v>0.390625</v>
      </c>
      <c r="AA1292" s="24">
        <v>25</v>
      </c>
      <c r="AK1292" s="24">
        <v>4.6875</v>
      </c>
      <c r="AL1292" s="24">
        <v>0.390625</v>
      </c>
      <c r="AV1292" s="24">
        <v>6.640625</v>
      </c>
      <c r="AX1292" s="24">
        <v>47.65625</v>
      </c>
      <c r="BB1292" s="24">
        <v>13.671875</v>
      </c>
      <c r="BQ1292" s="24">
        <v>0.390625</v>
      </c>
    </row>
    <row r="1293" spans="1:78" x14ac:dyDescent="0.2">
      <c r="A1293" s="24" t="s">
        <v>1456</v>
      </c>
      <c r="B1293" s="24">
        <v>-71.849999999999994</v>
      </c>
      <c r="C1293" s="24">
        <v>75.447000000000003</v>
      </c>
      <c r="D1293" s="24" t="s">
        <v>165</v>
      </c>
      <c r="E1293" s="24">
        <f t="shared" si="20"/>
        <v>100.00000000000009</v>
      </c>
      <c r="X1293" s="24">
        <v>0.29239766081871299</v>
      </c>
      <c r="AA1293" s="24">
        <v>40.643274853801202</v>
      </c>
      <c r="AK1293" s="24">
        <v>1.7543859649122802</v>
      </c>
      <c r="AV1293" s="24">
        <v>1.7543859649122802</v>
      </c>
      <c r="AX1293" s="24">
        <v>46.783625730994203</v>
      </c>
      <c r="AY1293" s="24">
        <v>4.0935672514619901</v>
      </c>
      <c r="BB1293" s="24">
        <v>4.6783625730994105</v>
      </c>
    </row>
    <row r="1294" spans="1:78" x14ac:dyDescent="0.2">
      <c r="A1294" s="24" t="s">
        <v>1457</v>
      </c>
      <c r="B1294" s="24">
        <v>-71.05</v>
      </c>
      <c r="C1294" s="24">
        <v>75.924999999999997</v>
      </c>
      <c r="D1294" s="24" t="s">
        <v>165</v>
      </c>
      <c r="E1294" s="24">
        <f t="shared" si="20"/>
        <v>99.999999999999957</v>
      </c>
      <c r="H1294" s="24">
        <v>0.28011204481792701</v>
      </c>
      <c r="AA1294" s="24">
        <v>0.84033613445378208</v>
      </c>
      <c r="AK1294" s="24">
        <v>0.28011204481792701</v>
      </c>
      <c r="AX1294" s="24">
        <v>70.868347338935592</v>
      </c>
      <c r="AY1294" s="24">
        <v>1.9607843137254899</v>
      </c>
      <c r="BB1294" s="24">
        <v>25.210084033613402</v>
      </c>
      <c r="BD1294" s="24">
        <v>0.56022408963585402</v>
      </c>
    </row>
    <row r="1295" spans="1:78" x14ac:dyDescent="0.2">
      <c r="A1295" s="24" t="s">
        <v>1458</v>
      </c>
      <c r="B1295" s="24">
        <v>-69.082999999999998</v>
      </c>
      <c r="C1295" s="24">
        <v>75.466999999999999</v>
      </c>
      <c r="D1295" s="24" t="s">
        <v>165</v>
      </c>
      <c r="E1295" s="24">
        <f t="shared" si="20"/>
        <v>99.999999999999986</v>
      </c>
      <c r="M1295" s="24">
        <v>0.17699115044247798</v>
      </c>
      <c r="X1295" s="24">
        <v>0.53097345132743401</v>
      </c>
      <c r="AA1295" s="24">
        <v>84.778761061946895</v>
      </c>
      <c r="AK1295" s="24">
        <v>8.1415929203539807</v>
      </c>
      <c r="AT1295" s="24">
        <v>0.35398230088495597</v>
      </c>
      <c r="AV1295" s="24">
        <v>0.35398230088495597</v>
      </c>
      <c r="AX1295" s="24">
        <v>4.7787610619469003</v>
      </c>
      <c r="BB1295" s="24">
        <v>0.88495575221239009</v>
      </c>
    </row>
    <row r="1296" spans="1:78" x14ac:dyDescent="0.2">
      <c r="A1296" s="24" t="s">
        <v>1459</v>
      </c>
      <c r="B1296" s="24">
        <v>-69.917000000000002</v>
      </c>
      <c r="C1296" s="24">
        <v>75.337000000000003</v>
      </c>
      <c r="D1296" s="24" t="s">
        <v>165</v>
      </c>
      <c r="E1296" s="24">
        <f t="shared" si="20"/>
        <v>99.999999999999986</v>
      </c>
      <c r="M1296" s="24">
        <v>0.16778523489932901</v>
      </c>
      <c r="X1296" s="24">
        <v>0.67114093959731502</v>
      </c>
      <c r="AA1296" s="24">
        <v>88.422818791946298</v>
      </c>
      <c r="AK1296" s="24">
        <v>9.0604026845637602</v>
      </c>
      <c r="AT1296" s="24">
        <v>0.16778523489932901</v>
      </c>
      <c r="AX1296" s="24">
        <v>0.83892617449664397</v>
      </c>
      <c r="AY1296" s="24">
        <v>0.33557046979865801</v>
      </c>
      <c r="BB1296" s="24">
        <v>0.33557046979865801</v>
      </c>
    </row>
    <row r="1297" spans="1:69" x14ac:dyDescent="0.2">
      <c r="A1297" s="24" t="s">
        <v>1460</v>
      </c>
      <c r="B1297" s="24">
        <v>-70.742000000000004</v>
      </c>
      <c r="C1297" s="24">
        <v>75.203000000000003</v>
      </c>
      <c r="D1297" s="24" t="s">
        <v>165</v>
      </c>
      <c r="E1297" s="24">
        <f t="shared" si="20"/>
        <v>99.999999999999972</v>
      </c>
      <c r="K1297" s="24">
        <v>0.21691973969631201</v>
      </c>
      <c r="AA1297" s="24">
        <v>93.492407809110603</v>
      </c>
      <c r="AK1297" s="24">
        <v>2.8199566160520599</v>
      </c>
      <c r="AT1297" s="24">
        <v>0.21691973969631201</v>
      </c>
      <c r="AV1297" s="24">
        <v>0.86767895878524892</v>
      </c>
      <c r="AX1297" s="24">
        <v>1.51843817787419</v>
      </c>
      <c r="BB1297" s="24">
        <v>0.43383947939262502</v>
      </c>
      <c r="BP1297" s="24">
        <v>0.43383947939262502</v>
      </c>
    </row>
    <row r="1298" spans="1:69" x14ac:dyDescent="0.2">
      <c r="A1298" s="24" t="s">
        <v>1461</v>
      </c>
      <c r="B1298" s="24">
        <v>-72.332999999999998</v>
      </c>
      <c r="C1298" s="24">
        <v>74.933000000000007</v>
      </c>
      <c r="D1298" s="24" t="s">
        <v>165</v>
      </c>
      <c r="E1298" s="24">
        <f t="shared" si="20"/>
        <v>99.999999999999972</v>
      </c>
      <c r="M1298" s="24">
        <v>0.28985507246376796</v>
      </c>
      <c r="X1298" s="24">
        <v>0.86956521739130399</v>
      </c>
      <c r="AA1298" s="24">
        <v>73.3333333333333</v>
      </c>
      <c r="AK1298" s="24">
        <v>4.63768115942029</v>
      </c>
      <c r="AV1298" s="24">
        <v>0.57971014492753592</v>
      </c>
      <c r="AX1298" s="24">
        <v>13.6231884057971</v>
      </c>
      <c r="AY1298" s="24">
        <v>2.3188405797101401</v>
      </c>
      <c r="BB1298" s="24">
        <v>2.8985507246376803</v>
      </c>
      <c r="BQ1298" s="24">
        <v>1.4492753623188401</v>
      </c>
    </row>
    <row r="1299" spans="1:69" x14ac:dyDescent="0.2">
      <c r="A1299" s="24" t="s">
        <v>1462</v>
      </c>
      <c r="B1299" s="24">
        <v>-75.849999999999994</v>
      </c>
      <c r="C1299" s="24">
        <v>74.849999999999994</v>
      </c>
      <c r="D1299" s="24" t="s">
        <v>165</v>
      </c>
      <c r="E1299" s="24">
        <f t="shared" si="20"/>
        <v>99.999999999999901</v>
      </c>
      <c r="M1299" s="24">
        <v>0.673400673400673</v>
      </c>
      <c r="AA1299" s="24">
        <v>55.218855218855197</v>
      </c>
      <c r="AK1299" s="24">
        <v>10.4377104377104</v>
      </c>
      <c r="AV1299" s="24">
        <v>0.336700336700337</v>
      </c>
      <c r="AX1299" s="24">
        <v>23.2323232323232</v>
      </c>
      <c r="AY1299" s="24">
        <v>0.673400673400673</v>
      </c>
      <c r="BB1299" s="24">
        <v>9.0909090909090899</v>
      </c>
      <c r="BP1299" s="24">
        <v>0.336700336700337</v>
      </c>
    </row>
    <row r="1300" spans="1:69" x14ac:dyDescent="0.2">
      <c r="A1300" s="24" t="s">
        <v>1463</v>
      </c>
      <c r="B1300" s="24">
        <v>-73.783000000000001</v>
      </c>
      <c r="C1300" s="24">
        <v>74.716999999999999</v>
      </c>
      <c r="D1300" s="24" t="s">
        <v>165</v>
      </c>
      <c r="E1300" s="24">
        <f t="shared" si="20"/>
        <v>99.999999999999915</v>
      </c>
      <c r="M1300" s="24">
        <v>0.26737967914438499</v>
      </c>
      <c r="AA1300" s="24">
        <v>48.128342245989302</v>
      </c>
      <c r="AK1300" s="24">
        <v>4.5454545454545503</v>
      </c>
      <c r="AL1300" s="24">
        <v>0.53475935828876997</v>
      </c>
      <c r="AT1300" s="24">
        <v>0.53475935828876997</v>
      </c>
      <c r="AV1300" s="24">
        <v>0.26737967914438499</v>
      </c>
      <c r="AX1300" s="24">
        <v>33.155080213903702</v>
      </c>
      <c r="AY1300" s="24">
        <v>1.0695187165775399</v>
      </c>
      <c r="BB1300" s="24">
        <v>10.427807486631</v>
      </c>
      <c r="BD1300" s="24">
        <v>0.26737967914438499</v>
      </c>
      <c r="BQ1300" s="24">
        <v>0.80213903743315496</v>
      </c>
    </row>
    <row r="1301" spans="1:69" x14ac:dyDescent="0.2">
      <c r="A1301" s="24" t="s">
        <v>1464</v>
      </c>
      <c r="B1301" s="24">
        <v>-72</v>
      </c>
      <c r="C1301" s="24">
        <v>74.617000000000004</v>
      </c>
      <c r="D1301" s="24" t="s">
        <v>165</v>
      </c>
      <c r="E1301" s="24">
        <f t="shared" si="20"/>
        <v>99.999999999999972</v>
      </c>
      <c r="M1301" s="24">
        <v>0.53050397877984101</v>
      </c>
      <c r="X1301" s="24">
        <v>0.26525198938992001</v>
      </c>
      <c r="AA1301" s="24">
        <v>67.904509283819593</v>
      </c>
      <c r="AK1301" s="24">
        <v>8.2228116710875305</v>
      </c>
      <c r="AV1301" s="24">
        <v>1.3262599469495999</v>
      </c>
      <c r="AX1301" s="24">
        <v>19.363395225464199</v>
      </c>
      <c r="AY1301" s="24">
        <v>0.26525198938992001</v>
      </c>
      <c r="BB1301" s="24">
        <v>1.8567639257294399</v>
      </c>
      <c r="BF1301" s="24">
        <v>0.26525198938992001</v>
      </c>
    </row>
    <row r="1302" spans="1:69" x14ac:dyDescent="0.2">
      <c r="A1302" s="24" t="s">
        <v>1465</v>
      </c>
      <c r="B1302" s="24">
        <v>-71</v>
      </c>
      <c r="C1302" s="24">
        <v>74.55</v>
      </c>
      <c r="D1302" s="24" t="s">
        <v>165</v>
      </c>
      <c r="E1302" s="24">
        <f t="shared" si="20"/>
        <v>99.999999999999929</v>
      </c>
      <c r="M1302" s="24">
        <v>0.97087378640776689</v>
      </c>
      <c r="O1302" s="24">
        <v>0.32362459546925598</v>
      </c>
      <c r="AA1302" s="24">
        <v>79.288025889967599</v>
      </c>
      <c r="AK1302" s="24">
        <v>10.032362459546899</v>
      </c>
      <c r="AX1302" s="24">
        <v>5.1779935275080904</v>
      </c>
      <c r="BB1302" s="24">
        <v>4.2071197411003194</v>
      </c>
    </row>
    <row r="1303" spans="1:69" x14ac:dyDescent="0.2">
      <c r="A1303" s="24" t="s">
        <v>1466</v>
      </c>
      <c r="B1303" s="24">
        <v>-70.150000000000006</v>
      </c>
      <c r="C1303" s="24">
        <v>74.433000000000007</v>
      </c>
      <c r="D1303" s="24" t="s">
        <v>165</v>
      </c>
      <c r="E1303" s="24">
        <f t="shared" si="20"/>
        <v>100</v>
      </c>
      <c r="M1303" s="24">
        <v>1.86915887850467</v>
      </c>
      <c r="X1303" s="24">
        <v>10.2803738317757</v>
      </c>
      <c r="AA1303" s="24">
        <v>75.233644859813097</v>
      </c>
      <c r="AK1303" s="24">
        <v>6.5420560747663599</v>
      </c>
      <c r="AL1303" s="24">
        <v>0.93457943925233589</v>
      </c>
      <c r="AT1303" s="24">
        <v>0.93457943925233589</v>
      </c>
      <c r="AV1303" s="24">
        <v>3.2710280373831799</v>
      </c>
      <c r="BB1303" s="24">
        <v>0.93457943925233589</v>
      </c>
    </row>
    <row r="1304" spans="1:69" x14ac:dyDescent="0.2">
      <c r="A1304" s="24" t="s">
        <v>1467</v>
      </c>
      <c r="B1304" s="24">
        <v>-67.75</v>
      </c>
      <c r="C1304" s="24">
        <v>74.766999999999996</v>
      </c>
      <c r="D1304" s="24" t="s">
        <v>165</v>
      </c>
      <c r="E1304" s="24">
        <f t="shared" si="20"/>
        <v>99.999999999999943</v>
      </c>
      <c r="M1304" s="24">
        <v>0.98039215686274495</v>
      </c>
      <c r="X1304" s="24">
        <v>7.8431372549019596</v>
      </c>
      <c r="AA1304" s="24">
        <v>79.411764705882291</v>
      </c>
      <c r="AK1304" s="24">
        <v>4.9019607843137303</v>
      </c>
      <c r="AV1304" s="24">
        <v>6.8627450980392197</v>
      </c>
    </row>
    <row r="1305" spans="1:69" x14ac:dyDescent="0.2">
      <c r="A1305" s="24" t="s">
        <v>1468</v>
      </c>
      <c r="B1305" s="24">
        <v>-64.561999999999998</v>
      </c>
      <c r="C1305" s="24">
        <v>73.688000000000002</v>
      </c>
      <c r="D1305" s="24" t="s">
        <v>165</v>
      </c>
      <c r="E1305" s="24">
        <f t="shared" si="20"/>
        <v>99.999999999999929</v>
      </c>
      <c r="X1305" s="24">
        <v>3.7735849056603796</v>
      </c>
      <c r="AA1305" s="24">
        <v>71.2264150943396</v>
      </c>
      <c r="AK1305" s="24">
        <v>10.377358490565999</v>
      </c>
      <c r="AL1305" s="24">
        <v>0.94339622641509402</v>
      </c>
      <c r="AV1305" s="24">
        <v>13.207547169811301</v>
      </c>
      <c r="AX1305" s="24">
        <v>0.47169811320754701</v>
      </c>
    </row>
    <row r="1306" spans="1:69" x14ac:dyDescent="0.2">
      <c r="A1306" s="24" t="s">
        <v>1469</v>
      </c>
      <c r="B1306" s="24">
        <v>-66.998000000000005</v>
      </c>
      <c r="C1306" s="24">
        <v>73.7</v>
      </c>
      <c r="D1306" s="24" t="s">
        <v>165</v>
      </c>
      <c r="E1306" s="24">
        <f t="shared" si="20"/>
        <v>99.999999999999972</v>
      </c>
      <c r="H1306" s="24">
        <v>0.66666666666666696</v>
      </c>
      <c r="M1306" s="24">
        <v>1.3333333333333299</v>
      </c>
      <c r="X1306" s="24">
        <v>2</v>
      </c>
      <c r="AA1306" s="24">
        <v>81.3333333333333</v>
      </c>
      <c r="AK1306" s="24">
        <v>14</v>
      </c>
      <c r="BB1306" s="24">
        <v>0.66666666666666696</v>
      </c>
    </row>
    <row r="1307" spans="1:69" x14ac:dyDescent="0.2">
      <c r="A1307" s="24" t="s">
        <v>1470</v>
      </c>
      <c r="B1307" s="24">
        <v>-65.971999999999994</v>
      </c>
      <c r="C1307" s="24">
        <v>72.201999999999998</v>
      </c>
      <c r="D1307" s="24" t="s">
        <v>165</v>
      </c>
      <c r="E1307" s="24">
        <f t="shared" si="20"/>
        <v>99.999999999999957</v>
      </c>
      <c r="M1307" s="24">
        <v>0.95693779904306209</v>
      </c>
      <c r="X1307" s="24">
        <v>0.95693779904306209</v>
      </c>
      <c r="AA1307" s="24">
        <v>66.985645933014297</v>
      </c>
      <c r="AK1307" s="24">
        <v>27.272727272727298</v>
      </c>
      <c r="AT1307" s="24">
        <v>0.95693779904306209</v>
      </c>
      <c r="AV1307" s="24">
        <v>1.9138755980861197</v>
      </c>
      <c r="AX1307" s="24">
        <v>0.47846889952153104</v>
      </c>
      <c r="BQ1307" s="24">
        <v>0.47846889952153104</v>
      </c>
    </row>
    <row r="1308" spans="1:69" x14ac:dyDescent="0.2">
      <c r="A1308" s="24" t="s">
        <v>1471</v>
      </c>
      <c r="B1308" s="24">
        <v>-74.082999999999998</v>
      </c>
      <c r="C1308" s="24">
        <v>77</v>
      </c>
      <c r="D1308" s="24" t="s">
        <v>165</v>
      </c>
      <c r="E1308" s="24">
        <f t="shared" si="20"/>
        <v>100.00000000000003</v>
      </c>
      <c r="AA1308" s="24">
        <v>2.7777777777777799</v>
      </c>
      <c r="AK1308" s="24">
        <v>0.92592592592592593</v>
      </c>
      <c r="AV1308" s="24">
        <v>0.92592592592592593</v>
      </c>
      <c r="AX1308" s="24">
        <v>85.18518518518519</v>
      </c>
      <c r="BB1308" s="24">
        <v>10.185185185185201</v>
      </c>
    </row>
    <row r="1309" spans="1:69" x14ac:dyDescent="0.2">
      <c r="A1309" s="24" t="s">
        <v>1472</v>
      </c>
      <c r="B1309" s="24">
        <v>-74.082999999999998</v>
      </c>
      <c r="C1309" s="24">
        <v>76.667000000000002</v>
      </c>
      <c r="D1309" s="24" t="s">
        <v>165</v>
      </c>
      <c r="E1309" s="24">
        <f t="shared" si="20"/>
        <v>99.999999999999957</v>
      </c>
      <c r="AA1309" s="24">
        <v>4.9418604651162799</v>
      </c>
      <c r="AV1309" s="24">
        <v>1.4534883720930201</v>
      </c>
      <c r="AX1309" s="24">
        <v>77.034883720930196</v>
      </c>
      <c r="AY1309" s="24">
        <v>3.7790697674418601</v>
      </c>
      <c r="BB1309" s="24">
        <v>11.9186046511628</v>
      </c>
      <c r="BD1309" s="24">
        <v>0.581395348837209</v>
      </c>
      <c r="BQ1309" s="24">
        <v>0.290697674418605</v>
      </c>
    </row>
    <row r="1310" spans="1:69" x14ac:dyDescent="0.2">
      <c r="A1310" s="24" t="s">
        <v>1473</v>
      </c>
      <c r="B1310" s="24">
        <v>-70.5</v>
      </c>
      <c r="C1310" s="24">
        <v>76.233000000000004</v>
      </c>
      <c r="D1310" s="24" t="s">
        <v>165</v>
      </c>
      <c r="E1310" s="24">
        <f t="shared" si="20"/>
        <v>100</v>
      </c>
      <c r="AA1310" s="24">
        <v>0.94339622641509402</v>
      </c>
      <c r="AV1310" s="24">
        <v>0.47169811320754701</v>
      </c>
      <c r="AX1310" s="24">
        <v>92.924528301886795</v>
      </c>
      <c r="BB1310" s="24">
        <v>5.6603773584905701</v>
      </c>
    </row>
    <row r="1311" spans="1:69" x14ac:dyDescent="0.2">
      <c r="A1311" s="24" t="s">
        <v>1474</v>
      </c>
      <c r="B1311" s="24">
        <v>-71.400000000000006</v>
      </c>
      <c r="C1311" s="24">
        <v>76.158000000000001</v>
      </c>
      <c r="D1311" s="24" t="s">
        <v>165</v>
      </c>
      <c r="E1311" s="24">
        <f t="shared" si="20"/>
        <v>100</v>
      </c>
      <c r="AA1311" s="24">
        <v>0.58309037900874594</v>
      </c>
      <c r="AX1311" s="24">
        <v>81.924198250728892</v>
      </c>
      <c r="AY1311" s="24">
        <v>0.29154518950437297</v>
      </c>
      <c r="BB1311" s="24">
        <v>16.9096209912536</v>
      </c>
      <c r="BQ1311" s="24">
        <v>0.29154518950437297</v>
      </c>
    </row>
    <row r="1312" spans="1:69" x14ac:dyDescent="0.2">
      <c r="A1312" s="24" t="s">
        <v>1475</v>
      </c>
      <c r="B1312" s="24">
        <v>-70.082999999999998</v>
      </c>
      <c r="C1312" s="24">
        <v>75.617000000000004</v>
      </c>
      <c r="D1312" s="24" t="s">
        <v>165</v>
      </c>
      <c r="E1312" s="24">
        <f t="shared" si="20"/>
        <v>99.999999999999943</v>
      </c>
      <c r="M1312" s="24">
        <v>0.30769230769230804</v>
      </c>
      <c r="X1312" s="24">
        <v>0.30769230769230804</v>
      </c>
      <c r="AA1312" s="24">
        <v>16.923076923076898</v>
      </c>
      <c r="AK1312" s="24">
        <v>0.30769230769230804</v>
      </c>
      <c r="AT1312" s="24">
        <v>0.30769230769230804</v>
      </c>
      <c r="AV1312" s="24">
        <v>0.30769230769230804</v>
      </c>
      <c r="AX1312" s="24">
        <v>64.615384615384599</v>
      </c>
      <c r="AY1312" s="24">
        <v>0.30769230769230804</v>
      </c>
      <c r="BB1312" s="24">
        <v>12.615384615384601</v>
      </c>
      <c r="BP1312" s="24">
        <v>0.30769230769230804</v>
      </c>
      <c r="BQ1312" s="24">
        <v>3.6923076923076898</v>
      </c>
    </row>
    <row r="1313" spans="1:69" x14ac:dyDescent="0.2">
      <c r="A1313" s="24" t="s">
        <v>1476</v>
      </c>
      <c r="B1313" s="24">
        <v>-71</v>
      </c>
      <c r="C1313" s="24">
        <v>75.55</v>
      </c>
      <c r="D1313" s="24" t="s">
        <v>165</v>
      </c>
      <c r="E1313" s="24">
        <f t="shared" si="20"/>
        <v>100.00000000000006</v>
      </c>
      <c r="X1313" s="24">
        <v>0.29411764705882398</v>
      </c>
      <c r="AA1313" s="24">
        <v>42.058823529411804</v>
      </c>
      <c r="AK1313" s="24">
        <v>3.5294117647058796</v>
      </c>
      <c r="AT1313" s="24">
        <v>0.29411764705882398</v>
      </c>
      <c r="AV1313" s="24">
        <v>1.7647058823529398</v>
      </c>
      <c r="AX1313" s="24">
        <v>43.529411764705898</v>
      </c>
      <c r="AY1313" s="24">
        <v>1.7647058823529398</v>
      </c>
      <c r="BB1313" s="24">
        <v>5.5882352941176503</v>
      </c>
      <c r="BD1313" s="24">
        <v>0.29411764705882398</v>
      </c>
      <c r="BQ1313" s="24">
        <v>0.88235294117647101</v>
      </c>
    </row>
    <row r="1314" spans="1:69" x14ac:dyDescent="0.2">
      <c r="A1314" s="24" t="s">
        <v>1477</v>
      </c>
      <c r="B1314" s="24">
        <v>-71.867000000000004</v>
      </c>
      <c r="C1314" s="24">
        <v>75.466999999999999</v>
      </c>
      <c r="D1314" s="24" t="s">
        <v>165</v>
      </c>
      <c r="E1314" s="24">
        <f t="shared" si="20"/>
        <v>99.999999999999986</v>
      </c>
      <c r="AA1314" s="24">
        <v>60.526315789473699</v>
      </c>
      <c r="AK1314" s="24">
        <v>3.6842105263157898</v>
      </c>
      <c r="AT1314" s="24">
        <v>0.78947368421052599</v>
      </c>
      <c r="AV1314" s="24">
        <v>0.78947368421052599</v>
      </c>
      <c r="AX1314" s="24">
        <v>25.789473684210499</v>
      </c>
      <c r="AY1314" s="24">
        <v>1.0526315789473699</v>
      </c>
      <c r="BB1314" s="24">
        <v>5.2631578947368407</v>
      </c>
      <c r="BQ1314" s="24">
        <v>2.1052631578947398</v>
      </c>
    </row>
    <row r="1315" spans="1:69" x14ac:dyDescent="0.2">
      <c r="A1315" s="24" t="s">
        <v>1478</v>
      </c>
      <c r="B1315" s="24">
        <v>-74.45</v>
      </c>
      <c r="C1315" s="24">
        <v>75.283000000000001</v>
      </c>
      <c r="D1315" s="24" t="s">
        <v>165</v>
      </c>
      <c r="E1315" s="24">
        <f t="shared" si="20"/>
        <v>100.00000000000003</v>
      </c>
      <c r="AA1315" s="24">
        <v>14.5780051150895</v>
      </c>
      <c r="AK1315" s="24">
        <v>1.2787723785166201</v>
      </c>
      <c r="AT1315" s="24">
        <v>0.51150895140664998</v>
      </c>
      <c r="AV1315" s="24">
        <v>0.25575447570332499</v>
      </c>
      <c r="AX1315" s="24">
        <v>65.728900255754496</v>
      </c>
      <c r="AY1315" s="24">
        <v>1.2787723785166201</v>
      </c>
      <c r="AZ1315" s="24">
        <v>0.51150895140664998</v>
      </c>
      <c r="BB1315" s="24">
        <v>14.322250639386201</v>
      </c>
      <c r="BD1315" s="24">
        <v>0.51150895140664998</v>
      </c>
      <c r="BP1315" s="24">
        <v>0.25575447570332499</v>
      </c>
      <c r="BQ1315" s="24">
        <v>0.76726342710997408</v>
      </c>
    </row>
    <row r="1316" spans="1:69" x14ac:dyDescent="0.2">
      <c r="A1316" s="24" t="s">
        <v>1479</v>
      </c>
      <c r="B1316" s="24">
        <v>-75.3</v>
      </c>
      <c r="C1316" s="24">
        <v>75.216999999999999</v>
      </c>
      <c r="D1316" s="24" t="s">
        <v>165</v>
      </c>
      <c r="E1316" s="24">
        <f t="shared" si="20"/>
        <v>99.999999999999986</v>
      </c>
      <c r="AA1316" s="24">
        <v>27.301587301587301</v>
      </c>
      <c r="AK1316" s="24">
        <v>5.07936507936508</v>
      </c>
      <c r="AV1316" s="24">
        <v>5.07936507936508</v>
      </c>
      <c r="AX1316" s="24">
        <v>51.1111111111111</v>
      </c>
      <c r="AY1316" s="24">
        <v>1.5873015873015901</v>
      </c>
      <c r="BB1316" s="24">
        <v>7.3015873015872996</v>
      </c>
      <c r="BD1316" s="24">
        <v>0.634920634920635</v>
      </c>
      <c r="BQ1316" s="24">
        <v>1.9047619047619002</v>
      </c>
    </row>
    <row r="1317" spans="1:69" x14ac:dyDescent="0.2">
      <c r="A1317" s="24" t="s">
        <v>1480</v>
      </c>
      <c r="B1317" s="24">
        <v>-72.716999999999999</v>
      </c>
      <c r="C1317" s="24">
        <v>75.007999999999996</v>
      </c>
      <c r="D1317" s="24" t="s">
        <v>165</v>
      </c>
      <c r="E1317" s="24">
        <f t="shared" si="20"/>
        <v>100.00000000000003</v>
      </c>
      <c r="M1317" s="24">
        <v>0.72815533980582503</v>
      </c>
      <c r="AA1317" s="24">
        <v>78.883495145631102</v>
      </c>
      <c r="AK1317" s="24">
        <v>9.2233009708737903</v>
      </c>
      <c r="AL1317" s="24">
        <v>0.485436893203883</v>
      </c>
      <c r="AT1317" s="24">
        <v>0.97087378640776689</v>
      </c>
      <c r="AV1317" s="24">
        <v>0.485436893203883</v>
      </c>
      <c r="AX1317" s="24">
        <v>7.5242718446601895</v>
      </c>
      <c r="BB1317" s="24">
        <v>1.4563106796116501</v>
      </c>
      <c r="BQ1317" s="24">
        <v>0.242718446601942</v>
      </c>
    </row>
    <row r="1318" spans="1:69" x14ac:dyDescent="0.2">
      <c r="A1318" s="24" t="s">
        <v>1481</v>
      </c>
      <c r="B1318" s="24">
        <v>-71.400000000000006</v>
      </c>
      <c r="C1318" s="24">
        <v>75.667000000000002</v>
      </c>
      <c r="D1318" s="24" t="s">
        <v>165</v>
      </c>
      <c r="E1318" s="24">
        <f t="shared" si="20"/>
        <v>100.00000000000001</v>
      </c>
      <c r="AA1318" s="24">
        <v>7.7319587628866007</v>
      </c>
      <c r="AK1318" s="24">
        <v>1.5463917525773199</v>
      </c>
      <c r="AL1318" s="24">
        <v>0.25773195876288701</v>
      </c>
      <c r="AT1318" s="24">
        <v>0.51546391752577292</v>
      </c>
      <c r="AX1318" s="24">
        <v>69.072164948453604</v>
      </c>
      <c r="AY1318" s="24">
        <v>1.28865979381443</v>
      </c>
      <c r="AZ1318" s="24">
        <v>0.51546391752577292</v>
      </c>
      <c r="BB1318" s="24">
        <v>17.268041237113401</v>
      </c>
      <c r="BD1318" s="24">
        <v>0.25773195876288701</v>
      </c>
      <c r="BH1318" s="24">
        <v>0.25773195876288701</v>
      </c>
      <c r="BQ1318" s="24">
        <v>1.28865979381443</v>
      </c>
    </row>
    <row r="1319" spans="1:69" x14ac:dyDescent="0.2">
      <c r="A1319" s="24" t="s">
        <v>1482</v>
      </c>
      <c r="B1319" s="24">
        <v>-55.9</v>
      </c>
      <c r="C1319" s="24">
        <v>68.400000000000006</v>
      </c>
      <c r="D1319" s="24" t="s">
        <v>165</v>
      </c>
      <c r="E1319" s="24">
        <f t="shared" si="20"/>
        <v>99.999999999999929</v>
      </c>
      <c r="M1319" s="24">
        <v>0.29498525073746296</v>
      </c>
      <c r="X1319" s="24">
        <v>2.0648967551622399</v>
      </c>
      <c r="AA1319" s="24">
        <v>9.4395280235988199</v>
      </c>
      <c r="AK1319" s="24">
        <v>3.24483775811209</v>
      </c>
      <c r="AV1319" s="24">
        <v>2.3598820058997001</v>
      </c>
      <c r="AX1319" s="24">
        <v>71.681415929203496</v>
      </c>
      <c r="AY1319" s="24">
        <v>0.58997050147492591</v>
      </c>
      <c r="BB1319" s="24">
        <v>10.324483775811199</v>
      </c>
    </row>
    <row r="1320" spans="1:69" x14ac:dyDescent="0.2">
      <c r="A1320" s="24" t="s">
        <v>1483</v>
      </c>
      <c r="B1320" s="24">
        <v>-51.53</v>
      </c>
      <c r="C1320" s="24">
        <v>69.16</v>
      </c>
      <c r="D1320" s="24" t="s">
        <v>165</v>
      </c>
      <c r="E1320" s="24">
        <f t="shared" si="20"/>
        <v>100.00000000000004</v>
      </c>
      <c r="M1320" s="24">
        <v>0.30120481927710802</v>
      </c>
      <c r="X1320" s="24">
        <v>1.50602409638554</v>
      </c>
      <c r="AA1320" s="24">
        <v>27.409638554216901</v>
      </c>
      <c r="AK1320" s="24">
        <v>7.5301204819277103</v>
      </c>
      <c r="AL1320" s="24">
        <v>2.7108433734939803</v>
      </c>
      <c r="AV1320" s="24">
        <v>19.578313253012002</v>
      </c>
      <c r="AX1320" s="24">
        <v>27.409638554216901</v>
      </c>
      <c r="AY1320" s="24">
        <v>0.30120481927710802</v>
      </c>
      <c r="BB1320" s="24">
        <v>13.253012048192801</v>
      </c>
    </row>
    <row r="1321" spans="1:69" x14ac:dyDescent="0.2">
      <c r="A1321" s="24" t="s">
        <v>1484</v>
      </c>
      <c r="B1321" s="24">
        <v>-51.94</v>
      </c>
      <c r="C1321" s="24">
        <v>69.22</v>
      </c>
      <c r="D1321" s="24" t="s">
        <v>165</v>
      </c>
      <c r="E1321" s="24">
        <f t="shared" si="20"/>
        <v>100.00000000000003</v>
      </c>
      <c r="M1321" s="24">
        <v>0.28089887640449401</v>
      </c>
      <c r="X1321" s="24">
        <v>0.84269662921348298</v>
      </c>
      <c r="AA1321" s="24">
        <v>35.393258426966298</v>
      </c>
      <c r="AK1321" s="24">
        <v>9.2696629213483099</v>
      </c>
      <c r="AL1321" s="24">
        <v>2.2471910112359597</v>
      </c>
      <c r="AT1321" s="24">
        <v>0.84269662921348298</v>
      </c>
      <c r="AV1321" s="24">
        <v>16.5730337078652</v>
      </c>
      <c r="AX1321" s="24">
        <v>25.561797752808999</v>
      </c>
      <c r="AY1321" s="24">
        <v>0.56179775280898903</v>
      </c>
      <c r="BB1321" s="24">
        <v>7.8651685393258406</v>
      </c>
      <c r="BD1321" s="24">
        <v>0.56179775280898903</v>
      </c>
    </row>
    <row r="1322" spans="1:69" x14ac:dyDescent="0.2">
      <c r="A1322" s="24" t="s">
        <v>1485</v>
      </c>
      <c r="B1322" s="24">
        <v>-52.42</v>
      </c>
      <c r="C1322" s="24">
        <v>69.260000000000005</v>
      </c>
      <c r="D1322" s="24" t="s">
        <v>165</v>
      </c>
      <c r="E1322" s="24">
        <f t="shared" si="20"/>
        <v>99.999999999999986</v>
      </c>
      <c r="H1322" s="24">
        <v>0.28409090909090901</v>
      </c>
      <c r="X1322" s="24">
        <v>1.13636363636364</v>
      </c>
      <c r="AA1322" s="24">
        <v>40.625</v>
      </c>
      <c r="AK1322" s="24">
        <v>9.375</v>
      </c>
      <c r="AV1322" s="24">
        <v>3.6931818181818201</v>
      </c>
      <c r="AX1322" s="24">
        <v>31.25</v>
      </c>
      <c r="BB1322" s="24">
        <v>13.3522727272727</v>
      </c>
      <c r="BH1322" s="24">
        <v>0.28409090909090901</v>
      </c>
    </row>
    <row r="1323" spans="1:69" x14ac:dyDescent="0.2">
      <c r="A1323" s="24" t="s">
        <v>1486</v>
      </c>
      <c r="B1323" s="24">
        <v>-56.74</v>
      </c>
      <c r="C1323" s="24">
        <v>68.34</v>
      </c>
      <c r="D1323" s="24" t="s">
        <v>165</v>
      </c>
      <c r="E1323" s="24">
        <f t="shared" si="20"/>
        <v>99.999999999999986</v>
      </c>
      <c r="M1323" s="24">
        <v>0.325732899022801</v>
      </c>
      <c r="X1323" s="24">
        <v>2.9315960912052099</v>
      </c>
      <c r="AA1323" s="24">
        <v>15.309446254071698</v>
      </c>
      <c r="AK1323" s="24">
        <v>7.1661237785016301</v>
      </c>
      <c r="AT1323" s="24">
        <v>0.65146579804560301</v>
      </c>
      <c r="AV1323" s="24">
        <v>7.1661237785016301</v>
      </c>
      <c r="AX1323" s="24">
        <v>61.237785016286601</v>
      </c>
      <c r="AY1323" s="24">
        <v>0.97719869706840401</v>
      </c>
      <c r="BB1323" s="24">
        <v>3.25732899022801</v>
      </c>
      <c r="BD1323" s="24">
        <v>0.97719869706840401</v>
      </c>
    </row>
    <row r="1324" spans="1:69" x14ac:dyDescent="0.2">
      <c r="A1324" s="24" t="s">
        <v>1487</v>
      </c>
      <c r="B1324" s="24">
        <v>-63.06</v>
      </c>
      <c r="C1324" s="24">
        <v>69.930000000000007</v>
      </c>
      <c r="D1324" s="24" t="s">
        <v>165</v>
      </c>
      <c r="E1324" s="24">
        <f t="shared" si="20"/>
        <v>100.00000000000004</v>
      </c>
      <c r="M1324" s="24">
        <v>3.6144578313253</v>
      </c>
      <c r="X1324" s="24">
        <v>16.867469879518101</v>
      </c>
      <c r="AA1324" s="24">
        <v>43.3734939759036</v>
      </c>
      <c r="AK1324" s="24">
        <v>16.867469879518101</v>
      </c>
      <c r="AT1324" s="24">
        <v>3.6144578313253</v>
      </c>
      <c r="AV1324" s="24">
        <v>9.6385542168674707</v>
      </c>
      <c r="AX1324" s="24">
        <v>2.4096385542168699</v>
      </c>
      <c r="BB1324" s="24">
        <v>2.4096385542168699</v>
      </c>
      <c r="BQ1324" s="24">
        <v>1.2048192771084301</v>
      </c>
    </row>
    <row r="1325" spans="1:69" x14ac:dyDescent="0.2">
      <c r="A1325" s="24" t="s">
        <v>1488</v>
      </c>
      <c r="B1325" s="24">
        <v>8.9890000000000008</v>
      </c>
      <c r="C1325" s="24">
        <v>77.622</v>
      </c>
      <c r="D1325" s="24" t="s">
        <v>165</v>
      </c>
      <c r="E1325" s="24">
        <f t="shared" si="20"/>
        <v>99.999999999999943</v>
      </c>
      <c r="H1325" s="24">
        <v>0.57971014492753592</v>
      </c>
      <c r="M1325" s="24">
        <v>0.28985507246376796</v>
      </c>
      <c r="X1325" s="24">
        <v>11.5942028985507</v>
      </c>
      <c r="AA1325" s="24">
        <v>67.826086956521706</v>
      </c>
      <c r="AK1325" s="24">
        <v>2.02898550724638</v>
      </c>
      <c r="AL1325" s="24">
        <v>1.4492753623188401</v>
      </c>
      <c r="AQ1325" s="24">
        <v>0.57971014492753592</v>
      </c>
      <c r="AT1325" s="24">
        <v>1.1594202898550701</v>
      </c>
      <c r="AV1325" s="24">
        <v>3.47826086956522</v>
      </c>
      <c r="AX1325" s="24">
        <v>6.3768115942029002</v>
      </c>
      <c r="BB1325" s="24">
        <v>4.63768115942029</v>
      </c>
    </row>
    <row r="1326" spans="1:69" x14ac:dyDescent="0.2">
      <c r="A1326" s="24" t="s">
        <v>1489</v>
      </c>
      <c r="B1326" s="24">
        <v>8.3230000000000004</v>
      </c>
      <c r="C1326" s="24">
        <v>75.981999999999999</v>
      </c>
      <c r="D1326" s="24" t="s">
        <v>165</v>
      </c>
      <c r="E1326" s="24">
        <f t="shared" si="20"/>
        <v>99.999999999999943</v>
      </c>
      <c r="M1326" s="24">
        <v>2.44648318042813</v>
      </c>
      <c r="X1326" s="24">
        <v>17.125382262996901</v>
      </c>
      <c r="AA1326" s="24">
        <v>69.113149847094803</v>
      </c>
      <c r="AK1326" s="24">
        <v>2.1406727828746197</v>
      </c>
      <c r="AL1326" s="24">
        <v>0.30581039755351702</v>
      </c>
      <c r="AT1326" s="24">
        <v>0.30581039755351702</v>
      </c>
      <c r="AV1326" s="24">
        <v>3.36391437308869</v>
      </c>
      <c r="AX1326" s="24">
        <v>0.91743119266054995</v>
      </c>
      <c r="BB1326" s="24">
        <v>3.9755351681957203</v>
      </c>
      <c r="BJ1326" s="24">
        <v>0.30581039755351702</v>
      </c>
    </row>
    <row r="1327" spans="1:69" x14ac:dyDescent="0.2">
      <c r="A1327" s="24" t="s">
        <v>1490</v>
      </c>
      <c r="B1327" s="24">
        <v>11.002000000000001</v>
      </c>
      <c r="C1327" s="24">
        <v>75.995000000000005</v>
      </c>
      <c r="D1327" s="24" t="s">
        <v>165</v>
      </c>
      <c r="E1327" s="24">
        <f t="shared" si="20"/>
        <v>100</v>
      </c>
      <c r="H1327" s="24">
        <v>0.24752475247524802</v>
      </c>
      <c r="M1327" s="24">
        <v>1.9801980198019797</v>
      </c>
      <c r="O1327" s="24">
        <v>0.24752475247524802</v>
      </c>
      <c r="X1327" s="24">
        <v>7.6732673267326703</v>
      </c>
      <c r="AA1327" s="24">
        <v>79.207920792079193</v>
      </c>
      <c r="AK1327" s="24">
        <v>1.7326732673267302</v>
      </c>
      <c r="AL1327" s="24">
        <v>0.74257425742574301</v>
      </c>
      <c r="AT1327" s="24">
        <v>0.49504950495049493</v>
      </c>
      <c r="AV1327" s="24">
        <v>4.4554455445544594</v>
      </c>
      <c r="AX1327" s="24">
        <v>2.4752475247524801</v>
      </c>
      <c r="BB1327" s="24">
        <v>0.74257425742574301</v>
      </c>
    </row>
    <row r="1328" spans="1:69" x14ac:dyDescent="0.2">
      <c r="A1328" s="24" t="s">
        <v>1491</v>
      </c>
      <c r="B1328" s="24">
        <v>4.1239999999999997</v>
      </c>
      <c r="C1328" s="24">
        <v>77.995000000000005</v>
      </c>
      <c r="D1328" s="24" t="s">
        <v>165</v>
      </c>
      <c r="E1328" s="24">
        <f t="shared" si="20"/>
        <v>99.999999999999943</v>
      </c>
      <c r="H1328" s="24">
        <v>1.2345679012345701</v>
      </c>
      <c r="M1328" s="24">
        <v>11.1111111111111</v>
      </c>
      <c r="X1328" s="24">
        <v>3.7037037037037002</v>
      </c>
      <c r="AA1328" s="24">
        <v>64.197530864197489</v>
      </c>
      <c r="AK1328" s="24">
        <v>1.2345679012345701</v>
      </c>
      <c r="AV1328" s="24">
        <v>2.4691358024691401</v>
      </c>
      <c r="AX1328" s="24">
        <v>9.8765432098765409</v>
      </c>
      <c r="BB1328" s="24">
        <v>6.1728395061728403</v>
      </c>
    </row>
    <row r="1329" spans="1:75" x14ac:dyDescent="0.2">
      <c r="A1329" s="24" t="s">
        <v>1492</v>
      </c>
      <c r="B1329" s="24">
        <v>6.5460000000000003</v>
      </c>
      <c r="C1329" s="24">
        <v>78.167000000000002</v>
      </c>
      <c r="D1329" s="24" t="s">
        <v>165</v>
      </c>
      <c r="E1329" s="24">
        <f t="shared" si="20"/>
        <v>99.999999999999986</v>
      </c>
      <c r="H1329" s="24">
        <v>0.27173913043478304</v>
      </c>
      <c r="M1329" s="24">
        <v>0.815217391304348</v>
      </c>
      <c r="X1329" s="24">
        <v>8.6956521739130395</v>
      </c>
      <c r="AA1329" s="24">
        <v>73.369565217391298</v>
      </c>
      <c r="AK1329" s="24">
        <v>1.35869565217391</v>
      </c>
      <c r="AQ1329" s="24">
        <v>0.27173913043478304</v>
      </c>
      <c r="AV1329" s="24">
        <v>3.2608695652173898</v>
      </c>
      <c r="AX1329" s="24">
        <v>8.9673913043478297</v>
      </c>
      <c r="BB1329" s="24">
        <v>2.9891304347826102</v>
      </c>
    </row>
    <row r="1330" spans="1:75" x14ac:dyDescent="0.2">
      <c r="A1330" s="24" t="s">
        <v>1493</v>
      </c>
      <c r="B1330" s="24">
        <v>8.5069999999999997</v>
      </c>
      <c r="C1330" s="24">
        <v>78.135999999999996</v>
      </c>
      <c r="D1330" s="24" t="s">
        <v>165</v>
      </c>
      <c r="E1330" s="24">
        <f t="shared" si="20"/>
        <v>100</v>
      </c>
      <c r="H1330" s="24">
        <v>0.78125</v>
      </c>
      <c r="X1330" s="24">
        <v>7.03125</v>
      </c>
      <c r="AA1330" s="24">
        <v>78.125</v>
      </c>
      <c r="AK1330" s="24">
        <v>0.78125</v>
      </c>
      <c r="AT1330" s="24">
        <v>1.5625</v>
      </c>
      <c r="AV1330" s="24">
        <v>0.78125</v>
      </c>
      <c r="AX1330" s="24">
        <v>7.03125</v>
      </c>
      <c r="BB1330" s="24">
        <v>3.125</v>
      </c>
      <c r="BJ1330" s="24">
        <v>0.78125</v>
      </c>
    </row>
    <row r="1331" spans="1:75" x14ac:dyDescent="0.2">
      <c r="A1331" s="24" t="s">
        <v>1494</v>
      </c>
      <c r="B1331" s="24">
        <v>6.827</v>
      </c>
      <c r="C1331" s="24">
        <v>75.930999999999997</v>
      </c>
      <c r="D1331" s="24" t="s">
        <v>165</v>
      </c>
      <c r="E1331" s="24">
        <f t="shared" si="20"/>
        <v>99.999999999999957</v>
      </c>
      <c r="H1331" s="24">
        <v>0.52356020942408399</v>
      </c>
      <c r="M1331" s="24">
        <v>4.1884816753926701</v>
      </c>
      <c r="X1331" s="24">
        <v>12.0418848167539</v>
      </c>
      <c r="AA1331" s="24">
        <v>76.963350785340296</v>
      </c>
      <c r="AK1331" s="24">
        <v>1.04712041884817</v>
      </c>
      <c r="AV1331" s="24">
        <v>1.04712041884817</v>
      </c>
      <c r="AX1331" s="24">
        <v>1.5706806282722501</v>
      </c>
      <c r="BB1331" s="24">
        <v>2.6178010471204201</v>
      </c>
    </row>
    <row r="1332" spans="1:75" x14ac:dyDescent="0.2">
      <c r="A1332" s="24" t="s">
        <v>1495</v>
      </c>
      <c r="B1332" s="24">
        <v>11.994</v>
      </c>
      <c r="C1332" s="24">
        <v>76.805999999999997</v>
      </c>
      <c r="D1332" s="24" t="s">
        <v>165</v>
      </c>
      <c r="E1332" s="24">
        <f t="shared" si="20"/>
        <v>100.00000000000004</v>
      </c>
      <c r="H1332" s="24">
        <v>0.62893081761006298</v>
      </c>
      <c r="M1332" s="24">
        <v>0.62893081761006298</v>
      </c>
      <c r="X1332" s="24">
        <v>4.4025157232704402</v>
      </c>
      <c r="AA1332" s="24">
        <v>73.584905660377402</v>
      </c>
      <c r="AK1332" s="24">
        <v>3.1446540880503102</v>
      </c>
      <c r="AL1332" s="24">
        <v>1.2578616352201299</v>
      </c>
      <c r="AQ1332" s="24">
        <v>0.62893081761006298</v>
      </c>
      <c r="AV1332" s="24">
        <v>8.8050314465408803</v>
      </c>
      <c r="AX1332" s="24">
        <v>1.8867924528301898</v>
      </c>
      <c r="BB1332" s="24">
        <v>5.0314465408805003</v>
      </c>
    </row>
    <row r="1333" spans="1:75" x14ac:dyDescent="0.2">
      <c r="A1333" s="24" t="s">
        <v>1496</v>
      </c>
      <c r="B1333" s="24">
        <v>5.9729999999999999</v>
      </c>
      <c r="C1333" s="24">
        <v>77.995999999999995</v>
      </c>
      <c r="D1333" s="24" t="s">
        <v>165</v>
      </c>
      <c r="E1333" s="24">
        <f t="shared" si="20"/>
        <v>99.999999999999986</v>
      </c>
      <c r="M1333" s="24">
        <v>2.1634615384615401</v>
      </c>
      <c r="P1333" s="24">
        <v>0.480769230769231</v>
      </c>
      <c r="X1333" s="24">
        <v>9.1346153846153904</v>
      </c>
      <c r="AA1333" s="24">
        <v>78.365384615384599</v>
      </c>
      <c r="AK1333" s="24">
        <v>1.4423076923076901</v>
      </c>
      <c r="AL1333" s="24">
        <v>0.72115384615384603</v>
      </c>
      <c r="AX1333" s="24">
        <v>3.6057692307692299</v>
      </c>
      <c r="BB1333" s="24">
        <v>3.8461538461538503</v>
      </c>
      <c r="BH1333" s="24">
        <v>0.24038461538461503</v>
      </c>
    </row>
    <row r="1334" spans="1:75" x14ac:dyDescent="0.2">
      <c r="A1334" s="24" t="s">
        <v>1497</v>
      </c>
      <c r="B1334" s="24">
        <v>12.891</v>
      </c>
      <c r="C1334" s="24">
        <v>76.001999999999995</v>
      </c>
      <c r="D1334" s="24" t="s">
        <v>165</v>
      </c>
      <c r="E1334" s="24">
        <f t="shared" si="20"/>
        <v>100.00000000000003</v>
      </c>
      <c r="H1334" s="24">
        <v>0.48622366288492697</v>
      </c>
      <c r="M1334" s="24">
        <v>0.64829821717990299</v>
      </c>
      <c r="P1334" s="24">
        <v>0.48622366288492697</v>
      </c>
      <c r="X1334" s="24">
        <v>8.5899513776337102</v>
      </c>
      <c r="AA1334" s="24">
        <v>76.82333873581851</v>
      </c>
      <c r="AK1334" s="24">
        <v>2.7552674230145899</v>
      </c>
      <c r="AL1334" s="24">
        <v>3.2414910858995101</v>
      </c>
      <c r="AT1334" s="24">
        <v>0.324149108589951</v>
      </c>
      <c r="AV1334" s="24">
        <v>5.6726094003241503</v>
      </c>
      <c r="AX1334" s="24">
        <v>0.162074554294976</v>
      </c>
      <c r="BB1334" s="24">
        <v>0.81037277147487807</v>
      </c>
    </row>
    <row r="1335" spans="1:75" x14ac:dyDescent="0.2">
      <c r="A1335" s="24" t="s">
        <v>1498</v>
      </c>
      <c r="B1335" s="24">
        <v>11.164999999999999</v>
      </c>
      <c r="C1335" s="24">
        <v>77.352999999999994</v>
      </c>
      <c r="D1335" s="24" t="s">
        <v>165</v>
      </c>
      <c r="E1335" s="24">
        <f t="shared" si="20"/>
        <v>99.999999999999986</v>
      </c>
      <c r="H1335" s="24">
        <v>0.33222591362126203</v>
      </c>
      <c r="M1335" s="24">
        <v>0.66445182724252505</v>
      </c>
      <c r="X1335" s="24">
        <v>9.6345514950166109</v>
      </c>
      <c r="AA1335" s="24">
        <v>67.109634551495006</v>
      </c>
      <c r="AH1335" s="24">
        <v>0.33222591362126203</v>
      </c>
      <c r="AK1335" s="24">
        <v>1.3289036544850501</v>
      </c>
      <c r="AL1335" s="24">
        <v>1.3289036544850501</v>
      </c>
      <c r="AT1335" s="24">
        <v>0.66445182724252505</v>
      </c>
      <c r="AV1335" s="24">
        <v>3.9867109634551499</v>
      </c>
      <c r="AX1335" s="24">
        <v>8.3056478405315595</v>
      </c>
      <c r="AY1335" s="24">
        <v>0.66445182724252505</v>
      </c>
      <c r="BB1335" s="24">
        <v>5.6478405315614602</v>
      </c>
    </row>
    <row r="1336" spans="1:75" x14ac:dyDescent="0.2">
      <c r="A1336" s="24" t="s">
        <v>1499</v>
      </c>
      <c r="B1336" s="24">
        <v>13.645</v>
      </c>
      <c r="C1336" s="24">
        <v>75.989000000000004</v>
      </c>
      <c r="D1336" s="24" t="s">
        <v>165</v>
      </c>
      <c r="E1336" s="24">
        <f t="shared" si="20"/>
        <v>100</v>
      </c>
      <c r="H1336" s="24">
        <v>0.45977011494252895</v>
      </c>
      <c r="M1336" s="24">
        <v>0.68965517241379293</v>
      </c>
      <c r="X1336" s="24">
        <v>8.5057471264367805</v>
      </c>
      <c r="AA1336" s="24">
        <v>66.436781609195393</v>
      </c>
      <c r="AK1336" s="24">
        <v>4.1379310344827598</v>
      </c>
      <c r="AL1336" s="24">
        <v>1.6091954022988499</v>
      </c>
      <c r="AQ1336" s="24">
        <v>0.68965517241379293</v>
      </c>
      <c r="AT1336" s="24">
        <v>0.45977011494252895</v>
      </c>
      <c r="AV1336" s="24">
        <v>9.8850574712643713</v>
      </c>
      <c r="AX1336" s="24">
        <v>2.9885057471264398</v>
      </c>
      <c r="BB1336" s="24">
        <v>3.2183908045976999</v>
      </c>
      <c r="BH1336" s="24">
        <v>0.229885057471264</v>
      </c>
      <c r="BJ1336" s="24">
        <v>0.68965517241379293</v>
      </c>
    </row>
    <row r="1337" spans="1:75" x14ac:dyDescent="0.2">
      <c r="A1337" s="24" t="s">
        <v>1500</v>
      </c>
      <c r="B1337" s="24">
        <v>9.9350000000000005</v>
      </c>
      <c r="C1337" s="24">
        <v>77.626999999999995</v>
      </c>
      <c r="D1337" s="24" t="s">
        <v>165</v>
      </c>
      <c r="E1337" s="24">
        <f t="shared" si="20"/>
        <v>99.999999999999943</v>
      </c>
      <c r="H1337" s="24">
        <v>0.26881720430107497</v>
      </c>
      <c r="M1337" s="24">
        <v>1.6129032258064497</v>
      </c>
      <c r="P1337" s="24">
        <v>0.53763440860215106</v>
      </c>
      <c r="X1337" s="24">
        <v>7.7956989247311794</v>
      </c>
      <c r="AA1337" s="24">
        <v>64.247311827957006</v>
      </c>
      <c r="AK1337" s="24">
        <v>2.1505376344085998</v>
      </c>
      <c r="AL1337" s="24">
        <v>2.6881720430107499</v>
      </c>
      <c r="AQ1337" s="24">
        <v>0.26881720430107497</v>
      </c>
      <c r="AT1337" s="24">
        <v>0.53763440860215106</v>
      </c>
      <c r="AV1337" s="24">
        <v>7.2580645161290303</v>
      </c>
      <c r="AX1337" s="24">
        <v>10.4838709677419</v>
      </c>
      <c r="AY1337" s="24">
        <v>0.26881720430107497</v>
      </c>
      <c r="BB1337" s="24">
        <v>1.8817204301075301</v>
      </c>
    </row>
    <row r="1338" spans="1:75" x14ac:dyDescent="0.2">
      <c r="A1338" s="24" t="s">
        <v>1501</v>
      </c>
      <c r="B1338" s="24">
        <v>4.3259999999999996</v>
      </c>
      <c r="C1338" s="24">
        <v>75.995999999999995</v>
      </c>
      <c r="D1338" s="24" t="s">
        <v>165</v>
      </c>
      <c r="E1338" s="24">
        <f t="shared" si="20"/>
        <v>100.0000000000001</v>
      </c>
      <c r="M1338" s="24">
        <v>1.2987012987013</v>
      </c>
      <c r="X1338" s="24">
        <v>23.3766233766234</v>
      </c>
      <c r="AA1338" s="24">
        <v>44.1558441558442</v>
      </c>
      <c r="AK1338" s="24">
        <v>1.2987012987013</v>
      </c>
      <c r="AV1338" s="24">
        <v>1.2987012987013</v>
      </c>
      <c r="AX1338" s="24">
        <v>11.6883116883117</v>
      </c>
      <c r="BB1338" s="24">
        <v>16.883116883116902</v>
      </c>
    </row>
    <row r="1339" spans="1:75" x14ac:dyDescent="0.2">
      <c r="A1339" s="24" t="s">
        <v>1502</v>
      </c>
      <c r="B1339" s="24">
        <v>156.97999999999999</v>
      </c>
      <c r="C1339" s="24">
        <v>46.97</v>
      </c>
      <c r="D1339" s="24" t="s">
        <v>165</v>
      </c>
      <c r="E1339" s="24">
        <f t="shared" si="20"/>
        <v>100.00000000000001</v>
      </c>
      <c r="G1339" s="24">
        <v>0.87719298245614008</v>
      </c>
      <c r="H1339" s="24">
        <v>0.87719298245614008</v>
      </c>
      <c r="K1339" s="24">
        <v>2.6315789473684204</v>
      </c>
      <c r="N1339" s="24">
        <v>1.7543859649122802</v>
      </c>
      <c r="V1339" s="24">
        <v>0.87719298245614008</v>
      </c>
      <c r="X1339" s="24">
        <v>19.2982456140351</v>
      </c>
      <c r="AA1339" s="24">
        <v>15.789473684210501</v>
      </c>
      <c r="AG1339" s="24">
        <v>11.403508771929801</v>
      </c>
      <c r="AK1339" s="24">
        <v>12.280701754386</v>
      </c>
      <c r="AL1339" s="24">
        <v>5.2631578947368407</v>
      </c>
      <c r="AT1339" s="24">
        <v>5.2631578947368407</v>
      </c>
      <c r="AV1339" s="24">
        <v>7.0175438596491206</v>
      </c>
      <c r="BB1339" s="24">
        <v>16.6666666666667</v>
      </c>
    </row>
    <row r="1340" spans="1:75" x14ac:dyDescent="0.2">
      <c r="A1340" s="24" t="s">
        <v>1503</v>
      </c>
      <c r="B1340" s="24">
        <v>160.38</v>
      </c>
      <c r="C1340" s="24">
        <v>49.61</v>
      </c>
      <c r="D1340" s="24" t="s">
        <v>165</v>
      </c>
      <c r="E1340" s="24">
        <f t="shared" si="20"/>
        <v>99.999999999999915</v>
      </c>
      <c r="K1340" s="24">
        <v>2.65486725663717</v>
      </c>
      <c r="M1340" s="24">
        <v>0.88495575221239009</v>
      </c>
      <c r="X1340" s="24">
        <v>7.9646017699115008</v>
      </c>
      <c r="AA1340" s="24">
        <v>14.159292035398201</v>
      </c>
      <c r="AG1340" s="24">
        <v>9.7345132743362797</v>
      </c>
      <c r="AK1340" s="24">
        <v>17.699115044247797</v>
      </c>
      <c r="AL1340" s="24">
        <v>1.7699115044247802</v>
      </c>
      <c r="AT1340" s="24">
        <v>7.9646017699115008</v>
      </c>
      <c r="AV1340" s="24">
        <v>13.2743362831858</v>
      </c>
      <c r="BB1340" s="24">
        <v>23.008849557522101</v>
      </c>
      <c r="BF1340" s="24">
        <v>0.88495575221239009</v>
      </c>
    </row>
    <row r="1341" spans="1:75" x14ac:dyDescent="0.2">
      <c r="A1341" s="24" t="s">
        <v>1504</v>
      </c>
      <c r="B1341" s="24">
        <v>163.16</v>
      </c>
      <c r="C1341" s="24">
        <v>51.86</v>
      </c>
      <c r="D1341" s="24" t="s">
        <v>165</v>
      </c>
      <c r="E1341" s="24">
        <f t="shared" si="20"/>
        <v>100.00000000000001</v>
      </c>
      <c r="K1341" s="24">
        <v>0.44444444444444403</v>
      </c>
      <c r="M1341" s="24">
        <v>0.44444444444444403</v>
      </c>
      <c r="O1341" s="24">
        <v>0.44444444444444403</v>
      </c>
      <c r="P1341" s="24">
        <v>0.44444444444444403</v>
      </c>
      <c r="X1341" s="24">
        <v>3.1111111111111098</v>
      </c>
      <c r="AA1341" s="24">
        <v>22.6666666666667</v>
      </c>
      <c r="AG1341" s="24">
        <v>3.1111111111111098</v>
      </c>
      <c r="AK1341" s="24">
        <v>12.4444444444444</v>
      </c>
      <c r="AL1341" s="24">
        <v>2.2222222222222201</v>
      </c>
      <c r="AM1341" s="24">
        <v>0.88888888888888895</v>
      </c>
      <c r="AQ1341" s="24">
        <v>0.44444444444444403</v>
      </c>
      <c r="AT1341" s="24">
        <v>3.1111111111111098</v>
      </c>
      <c r="AV1341" s="24">
        <v>7.5555555555555598</v>
      </c>
      <c r="AX1341" s="24">
        <v>2.6666666666666701</v>
      </c>
      <c r="AY1341" s="24">
        <v>0.44444444444444403</v>
      </c>
      <c r="BB1341" s="24">
        <v>38.6666666666667</v>
      </c>
      <c r="BH1341" s="24">
        <v>0.44444444444444403</v>
      </c>
      <c r="BW1341" s="24">
        <v>0.44444444444444403</v>
      </c>
    </row>
    <row r="1342" spans="1:75" x14ac:dyDescent="0.2">
      <c r="A1342" s="24" t="s">
        <v>1505</v>
      </c>
      <c r="B1342" s="24">
        <v>164.92</v>
      </c>
      <c r="C1342" s="24">
        <v>52.7</v>
      </c>
      <c r="D1342" s="24" t="s">
        <v>165</v>
      </c>
      <c r="E1342" s="24">
        <f t="shared" si="20"/>
        <v>100</v>
      </c>
      <c r="M1342" s="24">
        <v>2.2727272727272703</v>
      </c>
      <c r="X1342" s="24">
        <v>6.0606060606060606</v>
      </c>
      <c r="AA1342" s="24">
        <v>18.181818181818201</v>
      </c>
      <c r="AG1342" s="24">
        <v>13.636363636363601</v>
      </c>
      <c r="AK1342" s="24">
        <v>12.1212121212121</v>
      </c>
      <c r="AL1342" s="24">
        <v>0.75757575757575801</v>
      </c>
      <c r="AT1342" s="24">
        <v>3.0303030303030303</v>
      </c>
      <c r="AV1342" s="24">
        <v>1.51515151515152</v>
      </c>
      <c r="AX1342" s="24">
        <v>2.2727272727272703</v>
      </c>
      <c r="BB1342" s="24">
        <v>40.151515151515198</v>
      </c>
    </row>
    <row r="1343" spans="1:75" x14ac:dyDescent="0.2">
      <c r="A1343" s="24" t="s">
        <v>1506</v>
      </c>
      <c r="B1343" s="24">
        <v>166.49</v>
      </c>
      <c r="C1343" s="24">
        <v>51.9</v>
      </c>
      <c r="D1343" s="24" t="s">
        <v>165</v>
      </c>
      <c r="E1343" s="24">
        <f t="shared" si="20"/>
        <v>100.00000000000004</v>
      </c>
      <c r="M1343" s="24">
        <v>5.81395348837209</v>
      </c>
      <c r="X1343" s="24">
        <v>30.232558139534898</v>
      </c>
      <c r="AA1343" s="24">
        <v>12.790697674418599</v>
      </c>
      <c r="AG1343" s="24">
        <v>29.069767441860499</v>
      </c>
      <c r="AK1343" s="24">
        <v>8.1395348837209305</v>
      </c>
      <c r="AL1343" s="24">
        <v>1.16279069767442</v>
      </c>
      <c r="AT1343" s="24">
        <v>2.32558139534884</v>
      </c>
      <c r="AV1343" s="24">
        <v>8.1395348837209305</v>
      </c>
      <c r="BB1343" s="24">
        <v>2.32558139534884</v>
      </c>
    </row>
    <row r="1344" spans="1:75" x14ac:dyDescent="0.2">
      <c r="A1344" s="24" t="s">
        <v>1507</v>
      </c>
      <c r="B1344" s="24">
        <v>167.7</v>
      </c>
      <c r="C1344" s="24">
        <v>51.27</v>
      </c>
      <c r="D1344" s="24" t="s">
        <v>165</v>
      </c>
      <c r="E1344" s="24">
        <f t="shared" si="20"/>
        <v>99.999999999999972</v>
      </c>
      <c r="G1344" s="24">
        <v>1.2048192771084301</v>
      </c>
      <c r="M1344" s="24">
        <v>2.4096385542168699</v>
      </c>
      <c r="X1344" s="24">
        <v>19.277108433734902</v>
      </c>
      <c r="AA1344" s="24">
        <v>3.6144578313253</v>
      </c>
      <c r="AG1344" s="24">
        <v>43.3734939759036</v>
      </c>
      <c r="AK1344" s="24">
        <v>9.6385542168674707</v>
      </c>
      <c r="AL1344" s="24">
        <v>1.2048192771084301</v>
      </c>
      <c r="AV1344" s="24">
        <v>2.4096385542168699</v>
      </c>
      <c r="BB1344" s="24">
        <v>16.867469879518101</v>
      </c>
    </row>
    <row r="1345" spans="1:83" x14ac:dyDescent="0.2">
      <c r="A1345" s="24" t="s">
        <v>1508</v>
      </c>
      <c r="B1345" s="24">
        <v>179.85</v>
      </c>
      <c r="C1345" s="24">
        <v>52.74</v>
      </c>
      <c r="D1345" s="24" t="s">
        <v>165</v>
      </c>
      <c r="E1345" s="24">
        <f t="shared" si="20"/>
        <v>100.00000000000007</v>
      </c>
      <c r="X1345" s="24">
        <v>0.51150895140664998</v>
      </c>
      <c r="AA1345" s="24">
        <v>0.25575447570332499</v>
      </c>
      <c r="AG1345" s="24">
        <v>0.25575447570332499</v>
      </c>
      <c r="AT1345" s="24">
        <v>0.51150895140664998</v>
      </c>
      <c r="AV1345" s="24">
        <v>0.25575447570332499</v>
      </c>
      <c r="AX1345" s="24">
        <v>4.6035805626598503</v>
      </c>
      <c r="AY1345" s="24">
        <v>8.95140664961637</v>
      </c>
      <c r="BA1345" s="24">
        <v>29.411764705882398</v>
      </c>
      <c r="BB1345" s="24">
        <v>39.386189258312001</v>
      </c>
      <c r="BF1345" s="24">
        <v>0.51150895140664998</v>
      </c>
      <c r="BH1345" s="24">
        <v>0.51150895140664998</v>
      </c>
      <c r="BP1345" s="24">
        <v>0.51150895140664998</v>
      </c>
      <c r="BV1345" s="24">
        <v>13.2992327365729</v>
      </c>
      <c r="BW1345" s="24">
        <v>0.51150895140664998</v>
      </c>
      <c r="BZ1345" s="24">
        <v>0.51150895140664998</v>
      </c>
    </row>
    <row r="1346" spans="1:83" x14ac:dyDescent="0.2">
      <c r="A1346" s="24" t="s">
        <v>1509</v>
      </c>
      <c r="B1346" s="24">
        <v>178.9</v>
      </c>
      <c r="C1346" s="24">
        <v>53.11</v>
      </c>
      <c r="D1346" s="24" t="s">
        <v>165</v>
      </c>
      <c r="E1346" s="24">
        <f t="shared" si="20"/>
        <v>100.00000000000004</v>
      </c>
      <c r="X1346" s="24">
        <v>16.6666666666667</v>
      </c>
      <c r="AA1346" s="24">
        <v>1.2820512820512799</v>
      </c>
      <c r="AG1346" s="24">
        <v>26.923076923076898</v>
      </c>
      <c r="AK1346" s="24">
        <v>1.2820512820512799</v>
      </c>
      <c r="AT1346" s="24">
        <v>1.2820512820512799</v>
      </c>
      <c r="AV1346" s="24">
        <v>3.8461538461538503</v>
      </c>
      <c r="BB1346" s="24">
        <v>46.153846153846203</v>
      </c>
      <c r="BF1346" s="24">
        <v>2.5641025641025599</v>
      </c>
    </row>
    <row r="1347" spans="1:83" x14ac:dyDescent="0.2">
      <c r="A1347" s="24" t="s">
        <v>1510</v>
      </c>
      <c r="B1347" s="24">
        <v>179.09</v>
      </c>
      <c r="C1347" s="24">
        <v>54.05</v>
      </c>
      <c r="D1347" s="24" t="s">
        <v>165</v>
      </c>
      <c r="E1347" s="24">
        <f t="shared" ref="E1347:E1410" si="21">SUM(F1347:CR1347)</f>
        <v>100.00000000000003</v>
      </c>
      <c r="M1347" s="24">
        <v>2.75229357798165</v>
      </c>
      <c r="X1347" s="24">
        <v>9.6330275229357802</v>
      </c>
      <c r="AG1347" s="24">
        <v>5.5045871559632999</v>
      </c>
      <c r="AK1347" s="24">
        <v>1.3761467889908299</v>
      </c>
      <c r="AL1347" s="24">
        <v>0.91743119266054995</v>
      </c>
      <c r="AT1347" s="24">
        <v>0.45871559633027498</v>
      </c>
      <c r="AV1347" s="24">
        <v>2.75229357798165</v>
      </c>
      <c r="AW1347" s="24">
        <v>0.45871559633027498</v>
      </c>
      <c r="AX1347" s="24">
        <v>5.0458715596330297</v>
      </c>
      <c r="AY1347" s="24">
        <v>9.6330275229357802</v>
      </c>
      <c r="BA1347" s="24">
        <v>2.2935779816513802</v>
      </c>
      <c r="BB1347" s="24">
        <v>54.128440366972498</v>
      </c>
      <c r="BF1347" s="24">
        <v>1.8348623853210999</v>
      </c>
      <c r="BV1347" s="24">
        <v>3.21100917431193</v>
      </c>
    </row>
    <row r="1348" spans="1:83" x14ac:dyDescent="0.2">
      <c r="A1348" s="24" t="s">
        <v>1511</v>
      </c>
      <c r="B1348" s="24">
        <v>177.96</v>
      </c>
      <c r="C1348" s="24">
        <v>54.98</v>
      </c>
      <c r="D1348" s="24" t="s">
        <v>165</v>
      </c>
      <c r="E1348" s="24">
        <f t="shared" si="21"/>
        <v>100.00000000000003</v>
      </c>
      <c r="M1348" s="24">
        <v>0.91743119266054995</v>
      </c>
      <c r="X1348" s="24">
        <v>3.6697247706421998</v>
      </c>
      <c r="AA1348" s="24">
        <v>7.3394495412843996</v>
      </c>
      <c r="AG1348" s="24">
        <v>2.75229357798165</v>
      </c>
      <c r="AK1348" s="24">
        <v>0.91743119266054995</v>
      </c>
      <c r="AV1348" s="24">
        <v>0.91743119266054995</v>
      </c>
      <c r="AX1348" s="24">
        <v>18.348623853211002</v>
      </c>
      <c r="AY1348" s="24">
        <v>4.5871559633027505</v>
      </c>
      <c r="BA1348" s="24">
        <v>4.5871559633027505</v>
      </c>
      <c r="BB1348" s="24">
        <v>41.284403669724796</v>
      </c>
      <c r="BF1348" s="24">
        <v>0.91743119266054995</v>
      </c>
      <c r="BV1348" s="24">
        <v>10.0917431192661</v>
      </c>
      <c r="BW1348" s="24">
        <v>0.91743119266054995</v>
      </c>
      <c r="BX1348" s="24">
        <v>1.8348623853210999</v>
      </c>
      <c r="BZ1348" s="24">
        <v>0.91743119266054995</v>
      </c>
    </row>
    <row r="1349" spans="1:83" x14ac:dyDescent="0.2">
      <c r="A1349" s="24" t="s">
        <v>1512</v>
      </c>
      <c r="B1349" s="24">
        <v>-179.85</v>
      </c>
      <c r="C1349" s="24">
        <v>59.51</v>
      </c>
      <c r="D1349" s="24" t="s">
        <v>165</v>
      </c>
      <c r="E1349" s="24">
        <f t="shared" si="21"/>
        <v>100.00000000000003</v>
      </c>
      <c r="AA1349" s="24">
        <v>4.2735042735042699</v>
      </c>
      <c r="AG1349" s="24">
        <v>1.70940170940171</v>
      </c>
      <c r="AV1349" s="24">
        <v>0.427350427350427</v>
      </c>
      <c r="AX1349" s="24">
        <v>67.521367521367495</v>
      </c>
      <c r="AY1349" s="24">
        <v>0.427350427350427</v>
      </c>
      <c r="BA1349" s="24">
        <v>0.427350427350427</v>
      </c>
      <c r="BB1349" s="24">
        <v>24.3589743589744</v>
      </c>
      <c r="BV1349" s="24">
        <v>0.427350427350427</v>
      </c>
      <c r="BX1349" s="24">
        <v>0.427350427350427</v>
      </c>
    </row>
    <row r="1350" spans="1:83" x14ac:dyDescent="0.2">
      <c r="A1350" s="24" t="s">
        <v>1513</v>
      </c>
      <c r="B1350" s="24">
        <v>-179.44</v>
      </c>
      <c r="C1350" s="24">
        <v>60.13</v>
      </c>
      <c r="D1350" s="24" t="s">
        <v>165</v>
      </c>
      <c r="E1350" s="24">
        <f t="shared" si="21"/>
        <v>99.999999999999986</v>
      </c>
      <c r="AA1350" s="24">
        <v>4.6931407942238303</v>
      </c>
      <c r="AV1350" s="24">
        <v>0.72202166064981999</v>
      </c>
      <c r="AX1350" s="24">
        <v>56.317689530685904</v>
      </c>
      <c r="BB1350" s="24">
        <v>37.184115523465699</v>
      </c>
      <c r="BR1350" s="24">
        <v>0.36101083032490999</v>
      </c>
      <c r="BV1350" s="24">
        <v>0.72202166064981999</v>
      </c>
    </row>
    <row r="1351" spans="1:83" x14ac:dyDescent="0.2">
      <c r="A1351" s="24" t="s">
        <v>1514</v>
      </c>
      <c r="B1351" s="24">
        <v>-175.68</v>
      </c>
      <c r="C1351" s="24">
        <v>57.65</v>
      </c>
      <c r="D1351" s="24" t="s">
        <v>165</v>
      </c>
      <c r="E1351" s="24">
        <f t="shared" si="21"/>
        <v>100.00000000000001</v>
      </c>
      <c r="X1351" s="24">
        <v>0.27624309392265201</v>
      </c>
      <c r="AA1351" s="24">
        <v>8.0110497237569103</v>
      </c>
      <c r="AK1351" s="24">
        <v>1.10497237569061</v>
      </c>
      <c r="AV1351" s="24">
        <v>5.8011049723756898</v>
      </c>
      <c r="AX1351" s="24">
        <v>59.944751381215497</v>
      </c>
      <c r="AY1351" s="24">
        <v>0.82872928176795602</v>
      </c>
      <c r="BA1351" s="24">
        <v>1.10497237569061</v>
      </c>
      <c r="BB1351" s="24">
        <v>20.994475138121501</v>
      </c>
      <c r="BP1351" s="24">
        <v>0.27624309392265201</v>
      </c>
      <c r="BR1351" s="24">
        <v>0.82872928176795602</v>
      </c>
      <c r="BV1351" s="24">
        <v>0.27624309392265201</v>
      </c>
      <c r="BX1351" s="24">
        <v>0.55248618784530401</v>
      </c>
    </row>
    <row r="1352" spans="1:83" x14ac:dyDescent="0.2">
      <c r="A1352" s="24" t="s">
        <v>1515</v>
      </c>
      <c r="B1352" s="24">
        <v>-170.33</v>
      </c>
      <c r="C1352" s="24">
        <v>54.79</v>
      </c>
      <c r="D1352" s="24" t="s">
        <v>165</v>
      </c>
      <c r="E1352" s="24">
        <f t="shared" si="21"/>
        <v>100.00000000000001</v>
      </c>
      <c r="M1352" s="24">
        <v>0.92378752886836002</v>
      </c>
      <c r="X1352" s="24">
        <v>0.23094688221709</v>
      </c>
      <c r="AA1352" s="24">
        <v>0.46189376443418001</v>
      </c>
      <c r="AG1352" s="24">
        <v>0.46189376443418001</v>
      </c>
      <c r="AK1352" s="24">
        <v>0.46189376443418001</v>
      </c>
      <c r="AL1352" s="24">
        <v>0.69284064665126999</v>
      </c>
      <c r="AV1352" s="24">
        <v>3.0023094688221699</v>
      </c>
      <c r="AX1352" s="24">
        <v>30.023094688221697</v>
      </c>
      <c r="AY1352" s="24">
        <v>1.1547344110854501</v>
      </c>
      <c r="BB1352" s="24">
        <v>58.4295612009238</v>
      </c>
      <c r="BN1352" s="24">
        <v>0.23094688221709</v>
      </c>
      <c r="BP1352" s="24">
        <v>0.92378752886836002</v>
      </c>
      <c r="BU1352" s="24">
        <v>0.46189376443418001</v>
      </c>
      <c r="BV1352" s="24">
        <v>1.6166281755196301</v>
      </c>
      <c r="BW1352" s="24">
        <v>0.23094688221709</v>
      </c>
      <c r="BX1352" s="24">
        <v>0.69284064665126999</v>
      </c>
    </row>
    <row r="1353" spans="1:83" x14ac:dyDescent="0.2">
      <c r="A1353" s="24" t="s">
        <v>1516</v>
      </c>
      <c r="B1353" s="24">
        <v>-168.81</v>
      </c>
      <c r="C1353" s="24">
        <v>54.57</v>
      </c>
      <c r="D1353" s="24" t="s">
        <v>165</v>
      </c>
      <c r="E1353" s="24">
        <f t="shared" si="21"/>
        <v>100</v>
      </c>
      <c r="M1353" s="24">
        <v>0.4149377593361</v>
      </c>
      <c r="AA1353" s="24">
        <v>0.20746887966805</v>
      </c>
      <c r="AG1353" s="24">
        <v>0.4149377593361</v>
      </c>
      <c r="AK1353" s="24">
        <v>0.82987551867219911</v>
      </c>
      <c r="AT1353" s="24">
        <v>0.20746887966805</v>
      </c>
      <c r="AV1353" s="24">
        <v>2.2821576763485498</v>
      </c>
      <c r="AX1353" s="24">
        <v>28.008298755186701</v>
      </c>
      <c r="AY1353" s="24">
        <v>1.45228215767635</v>
      </c>
      <c r="BB1353" s="24">
        <v>58.298755186721998</v>
      </c>
      <c r="BF1353" s="24">
        <v>0.4149377593361</v>
      </c>
      <c r="BH1353" s="24">
        <v>0.4149377593361</v>
      </c>
      <c r="BU1353" s="24">
        <v>0.4149377593361</v>
      </c>
      <c r="BV1353" s="24">
        <v>3.3195020746888</v>
      </c>
      <c r="BW1353" s="24">
        <v>0.20746887966805</v>
      </c>
      <c r="BX1353" s="24">
        <v>2.4896265560166002</v>
      </c>
      <c r="BZ1353" s="24">
        <v>0.62240663900414905</v>
      </c>
    </row>
    <row r="1354" spans="1:83" x14ac:dyDescent="0.2">
      <c r="A1354" s="24" t="s">
        <v>1517</v>
      </c>
      <c r="B1354" s="24">
        <v>-157.19</v>
      </c>
      <c r="C1354" s="24">
        <v>53</v>
      </c>
      <c r="D1354" s="24" t="s">
        <v>165</v>
      </c>
      <c r="E1354" s="24">
        <f t="shared" si="21"/>
        <v>100</v>
      </c>
      <c r="X1354" s="24">
        <v>30.701754385964897</v>
      </c>
      <c r="AA1354" s="24">
        <v>10.526315789473701</v>
      </c>
      <c r="AG1354" s="24">
        <v>10.526315789473701</v>
      </c>
      <c r="AK1354" s="24">
        <v>4.3859649122807003</v>
      </c>
      <c r="AL1354" s="24">
        <v>0.87719298245614008</v>
      </c>
      <c r="AT1354" s="24">
        <v>0.87719298245614008</v>
      </c>
      <c r="AV1354" s="24">
        <v>4.3859649122807003</v>
      </c>
      <c r="AX1354" s="24">
        <v>3.5087719298245603</v>
      </c>
      <c r="AY1354" s="24">
        <v>1.7543859649122802</v>
      </c>
      <c r="BB1354" s="24">
        <v>23.684210526315802</v>
      </c>
      <c r="BF1354" s="24">
        <v>1.7543859649122802</v>
      </c>
      <c r="BU1354" s="24">
        <v>1.7543859649122802</v>
      </c>
      <c r="BV1354" s="24">
        <v>2.6315789473684204</v>
      </c>
      <c r="BZ1354" s="24">
        <v>2.6315789473684204</v>
      </c>
    </row>
    <row r="1355" spans="1:83" x14ac:dyDescent="0.2">
      <c r="A1355" s="24" t="s">
        <v>1518</v>
      </c>
      <c r="B1355" s="24">
        <v>-152.55000000000001</v>
      </c>
      <c r="C1355" s="24">
        <v>49.68</v>
      </c>
      <c r="D1355" s="24" t="s">
        <v>165</v>
      </c>
      <c r="E1355" s="24">
        <f t="shared" si="21"/>
        <v>100</v>
      </c>
      <c r="M1355" s="24">
        <v>3.2</v>
      </c>
      <c r="X1355" s="24">
        <v>80</v>
      </c>
      <c r="AA1355" s="24">
        <v>1.6</v>
      </c>
      <c r="AG1355" s="24">
        <v>10.4</v>
      </c>
      <c r="AK1355" s="24">
        <v>3.2</v>
      </c>
      <c r="AX1355" s="24">
        <v>0.8</v>
      </c>
      <c r="BP1355" s="24">
        <v>0.8</v>
      </c>
    </row>
    <row r="1356" spans="1:83" x14ac:dyDescent="0.2">
      <c r="A1356" s="24" t="s">
        <v>1519</v>
      </c>
      <c r="B1356" s="24">
        <v>-158.5</v>
      </c>
      <c r="C1356" s="24">
        <v>45.5</v>
      </c>
      <c r="D1356" s="24" t="s">
        <v>165</v>
      </c>
      <c r="E1356" s="24">
        <f t="shared" si="21"/>
        <v>100</v>
      </c>
      <c r="K1356" s="24">
        <v>0.91743119266054995</v>
      </c>
      <c r="M1356" s="24">
        <v>0.91743119266054995</v>
      </c>
      <c r="N1356" s="24">
        <v>0.91743119266054995</v>
      </c>
      <c r="X1356" s="24">
        <v>73.394495412844009</v>
      </c>
      <c r="AA1356" s="24">
        <v>4.5871559633027505</v>
      </c>
      <c r="AG1356" s="24">
        <v>19.2660550458716</v>
      </c>
    </row>
    <row r="1357" spans="1:83" x14ac:dyDescent="0.2">
      <c r="A1357" s="24" t="s">
        <v>1520</v>
      </c>
      <c r="B1357" s="24">
        <v>-177.68</v>
      </c>
      <c r="C1357" s="24">
        <v>40.89</v>
      </c>
      <c r="D1357" s="24" t="s">
        <v>165</v>
      </c>
      <c r="E1357" s="24">
        <f t="shared" si="21"/>
        <v>100.00000000000001</v>
      </c>
      <c r="K1357" s="24">
        <v>12.745098039215701</v>
      </c>
      <c r="M1357" s="24">
        <v>3.9215686274509798</v>
      </c>
      <c r="N1357" s="24">
        <v>5.8823529411764701</v>
      </c>
      <c r="O1357" s="24">
        <v>3.9215686274509798</v>
      </c>
      <c r="S1357" s="24">
        <v>1.9607843137254899</v>
      </c>
      <c r="T1357" s="24">
        <v>0.98039215686274495</v>
      </c>
      <c r="X1357" s="24">
        <v>23.529411764705902</v>
      </c>
      <c r="AA1357" s="24">
        <v>46.078431372548998</v>
      </c>
      <c r="CE1357" s="24">
        <v>0.98039215686274495</v>
      </c>
    </row>
    <row r="1358" spans="1:83" x14ac:dyDescent="0.2">
      <c r="A1358" s="24" t="s">
        <v>1521</v>
      </c>
      <c r="B1358" s="24">
        <v>169.28</v>
      </c>
      <c r="C1358" s="24">
        <v>38.04</v>
      </c>
      <c r="D1358" s="24" t="s">
        <v>165</v>
      </c>
      <c r="E1358" s="24">
        <f t="shared" si="21"/>
        <v>100</v>
      </c>
      <c r="K1358" s="24">
        <v>22.580645161290299</v>
      </c>
      <c r="M1358" s="24">
        <v>1.6129032258064497</v>
      </c>
      <c r="N1358" s="24">
        <v>4.0322580645161299</v>
      </c>
      <c r="O1358" s="24">
        <v>4.0322580645161299</v>
      </c>
      <c r="P1358" s="24">
        <v>1.6129032258064497</v>
      </c>
      <c r="S1358" s="24">
        <v>1.6129032258064497</v>
      </c>
      <c r="T1358" s="24">
        <v>4.8387096774193603</v>
      </c>
      <c r="X1358" s="24">
        <v>37.096774193548399</v>
      </c>
      <c r="AA1358" s="24">
        <v>4.8387096774193603</v>
      </c>
      <c r="AG1358" s="24">
        <v>15.322580645161301</v>
      </c>
      <c r="AQ1358" s="24">
        <v>0.80645161290322598</v>
      </c>
      <c r="CE1358" s="24">
        <v>1.6129032258064497</v>
      </c>
    </row>
    <row r="1359" spans="1:83" x14ac:dyDescent="0.2">
      <c r="A1359" s="24" t="s">
        <v>1522</v>
      </c>
      <c r="B1359" s="24">
        <v>164.45</v>
      </c>
      <c r="C1359" s="24">
        <v>38.01</v>
      </c>
      <c r="D1359" s="24" t="s">
        <v>165</v>
      </c>
      <c r="E1359" s="24">
        <f t="shared" si="21"/>
        <v>100</v>
      </c>
      <c r="K1359" s="24">
        <v>10</v>
      </c>
      <c r="M1359" s="24">
        <v>5</v>
      </c>
      <c r="N1359" s="24">
        <v>3.75</v>
      </c>
      <c r="O1359" s="24">
        <v>3.75</v>
      </c>
      <c r="T1359" s="24">
        <v>6.25</v>
      </c>
      <c r="X1359" s="24">
        <v>31.25</v>
      </c>
      <c r="AA1359" s="24">
        <v>22.5</v>
      </c>
      <c r="AG1359" s="24">
        <v>7.5</v>
      </c>
      <c r="AQ1359" s="24">
        <v>7.5</v>
      </c>
      <c r="AV1359" s="24">
        <v>1.25</v>
      </c>
      <c r="BF1359" s="24">
        <v>1.25</v>
      </c>
    </row>
    <row r="1360" spans="1:83" x14ac:dyDescent="0.2">
      <c r="A1360" s="24" t="s">
        <v>1523</v>
      </c>
      <c r="B1360" s="24">
        <v>162.68</v>
      </c>
      <c r="C1360" s="24">
        <v>38</v>
      </c>
      <c r="D1360" s="24" t="s">
        <v>165</v>
      </c>
      <c r="E1360" s="24">
        <f t="shared" si="21"/>
        <v>99.999999999999986</v>
      </c>
      <c r="K1360" s="24">
        <v>9.7560975609756095</v>
      </c>
      <c r="N1360" s="24">
        <v>7.3170731707317103</v>
      </c>
      <c r="O1360" s="24">
        <v>12.1951219512195</v>
      </c>
      <c r="P1360" s="24">
        <v>1.2195121951219501</v>
      </c>
      <c r="Q1360" s="24">
        <v>1.2195121951219501</v>
      </c>
      <c r="T1360" s="24">
        <v>3.6585365853658502</v>
      </c>
      <c r="X1360" s="24">
        <v>17.0731707317073</v>
      </c>
      <c r="AA1360" s="24">
        <v>24.390243902439</v>
      </c>
      <c r="AG1360" s="24">
        <v>6.0975609756097597</v>
      </c>
      <c r="AQ1360" s="24">
        <v>10.975609756097601</v>
      </c>
      <c r="AR1360" s="24">
        <v>1.2195121951219501</v>
      </c>
      <c r="AT1360" s="24">
        <v>1.2195121951219501</v>
      </c>
      <c r="BB1360" s="24">
        <v>3.6585365853658502</v>
      </c>
    </row>
    <row r="1361" spans="1:78" x14ac:dyDescent="0.2">
      <c r="A1361" s="24" t="s">
        <v>1524</v>
      </c>
      <c r="B1361" s="24">
        <v>146.03</v>
      </c>
      <c r="C1361" s="24">
        <v>48.36</v>
      </c>
      <c r="D1361" s="24" t="s">
        <v>165</v>
      </c>
      <c r="E1361" s="24">
        <f t="shared" si="21"/>
        <v>100.00000000000003</v>
      </c>
      <c r="M1361" s="24">
        <v>0.57471264367816099</v>
      </c>
      <c r="AA1361" s="24">
        <v>84.482758620689694</v>
      </c>
      <c r="AG1361" s="24">
        <v>4.31034482758621</v>
      </c>
      <c r="AK1361" s="24">
        <v>2.8735632183908</v>
      </c>
      <c r="AL1361" s="24">
        <v>0.57471264367816099</v>
      </c>
      <c r="AR1361" s="24">
        <v>0.57471264367816099</v>
      </c>
      <c r="AT1361" s="24">
        <v>1.4367816091954</v>
      </c>
      <c r="AX1361" s="24">
        <v>0.28735632183908</v>
      </c>
      <c r="BB1361" s="24">
        <v>4.8850574712643695</v>
      </c>
    </row>
    <row r="1362" spans="1:78" x14ac:dyDescent="0.2">
      <c r="A1362" s="24" t="s">
        <v>1525</v>
      </c>
      <c r="B1362" s="24">
        <v>145.31</v>
      </c>
      <c r="C1362" s="24">
        <v>51.15</v>
      </c>
      <c r="D1362" s="24" t="s">
        <v>165</v>
      </c>
      <c r="E1362" s="24">
        <f t="shared" si="21"/>
        <v>99.999999999999972</v>
      </c>
      <c r="M1362" s="24">
        <v>0.18726591760299599</v>
      </c>
      <c r="AA1362" s="24">
        <v>72.659176029962495</v>
      </c>
      <c r="AK1362" s="24">
        <v>1.1235955056179798</v>
      </c>
      <c r="AL1362" s="24">
        <v>0.37453183520599298</v>
      </c>
      <c r="AX1362" s="24">
        <v>14.044943820224699</v>
      </c>
      <c r="AY1362" s="24">
        <v>0.18726591760299599</v>
      </c>
      <c r="BB1362" s="24">
        <v>7.11610486891386</v>
      </c>
      <c r="BP1362" s="24">
        <v>0.18726591760299599</v>
      </c>
      <c r="BU1362" s="24">
        <v>2.62172284644195</v>
      </c>
      <c r="BW1362" s="24">
        <v>1.3108614232209699</v>
      </c>
      <c r="BZ1362" s="24">
        <v>0.18726591760299599</v>
      </c>
    </row>
    <row r="1363" spans="1:78" x14ac:dyDescent="0.2">
      <c r="A1363" s="24" t="s">
        <v>1526</v>
      </c>
      <c r="B1363" s="24">
        <v>146.75</v>
      </c>
      <c r="C1363" s="24">
        <v>53.86</v>
      </c>
      <c r="D1363" s="24" t="s">
        <v>165</v>
      </c>
      <c r="E1363" s="24">
        <f t="shared" si="21"/>
        <v>100</v>
      </c>
      <c r="M1363" s="24">
        <v>1.33689839572193</v>
      </c>
      <c r="AA1363" s="24">
        <v>80.481283422459896</v>
      </c>
      <c r="AG1363" s="24">
        <v>7.7540106951871604</v>
      </c>
      <c r="AK1363" s="24">
        <v>0.26737967914438499</v>
      </c>
      <c r="AL1363" s="24">
        <v>3.2085561497326203</v>
      </c>
      <c r="AR1363" s="24">
        <v>1.6042780748663101</v>
      </c>
      <c r="AT1363" s="24">
        <v>2.1390374331550799</v>
      </c>
      <c r="AV1363" s="24">
        <v>0.80213903743315496</v>
      </c>
      <c r="BB1363" s="24">
        <v>2.40641711229947</v>
      </c>
    </row>
    <row r="1364" spans="1:78" x14ac:dyDescent="0.2">
      <c r="A1364" s="24" t="s">
        <v>1527</v>
      </c>
      <c r="B1364" s="24">
        <v>149.07</v>
      </c>
      <c r="C1364" s="24">
        <v>51.69</v>
      </c>
      <c r="D1364" s="24" t="s">
        <v>165</v>
      </c>
      <c r="E1364" s="24">
        <f t="shared" si="21"/>
        <v>100</v>
      </c>
      <c r="M1364" s="24">
        <v>0.41152263374485598</v>
      </c>
      <c r="X1364" s="24">
        <v>0.41152263374485598</v>
      </c>
      <c r="AA1364" s="24">
        <v>52.674897119341594</v>
      </c>
      <c r="AG1364" s="24">
        <v>4.9382716049382704</v>
      </c>
      <c r="AK1364" s="24">
        <v>1.2345679012345701</v>
      </c>
      <c r="AL1364" s="24">
        <v>1.6460905349794199</v>
      </c>
      <c r="AR1364" s="24">
        <v>0.41152263374485598</v>
      </c>
      <c r="AT1364" s="24">
        <v>0.82304526748971196</v>
      </c>
      <c r="AX1364" s="24">
        <v>0.41152263374485598</v>
      </c>
      <c r="BB1364" s="24">
        <v>37.037037037036995</v>
      </c>
    </row>
    <row r="1365" spans="1:78" x14ac:dyDescent="0.2">
      <c r="A1365" s="24" t="s">
        <v>1528</v>
      </c>
      <c r="B1365" s="24">
        <v>152.27000000000001</v>
      </c>
      <c r="C1365" s="24">
        <v>51.91</v>
      </c>
      <c r="D1365" s="24" t="s">
        <v>165</v>
      </c>
      <c r="E1365" s="24">
        <f t="shared" si="21"/>
        <v>100</v>
      </c>
      <c r="AA1365" s="24">
        <v>7.20720720720721</v>
      </c>
      <c r="AG1365" s="24">
        <v>0.90090090090090091</v>
      </c>
      <c r="AK1365" s="24">
        <v>0.45045045045045001</v>
      </c>
      <c r="AR1365" s="24">
        <v>0.90090090090090091</v>
      </c>
      <c r="AT1365" s="24">
        <v>0.45045045045045001</v>
      </c>
      <c r="AV1365" s="24">
        <v>0.90090090090090091</v>
      </c>
      <c r="AX1365" s="24">
        <v>29.279279279279301</v>
      </c>
      <c r="AY1365" s="24">
        <v>0.90090090090090091</v>
      </c>
      <c r="BB1365" s="24">
        <v>54.504504504504496</v>
      </c>
      <c r="BF1365" s="24">
        <v>0.90090090090090091</v>
      </c>
      <c r="BH1365" s="24">
        <v>0.45045045045045001</v>
      </c>
      <c r="BV1365" s="24">
        <v>0.45045045045045001</v>
      </c>
      <c r="BX1365" s="24">
        <v>0.45045045045045001</v>
      </c>
      <c r="BZ1365" s="24">
        <v>2.2522522522522501</v>
      </c>
    </row>
    <row r="1366" spans="1:78" x14ac:dyDescent="0.2">
      <c r="A1366" s="24" t="s">
        <v>1529</v>
      </c>
      <c r="B1366" s="24">
        <v>146.18</v>
      </c>
      <c r="C1366" s="24">
        <v>48.17</v>
      </c>
      <c r="D1366" s="24" t="s">
        <v>165</v>
      </c>
      <c r="E1366" s="24">
        <f t="shared" si="21"/>
        <v>100.00000000000006</v>
      </c>
      <c r="AA1366" s="24">
        <v>76.167076167076203</v>
      </c>
      <c r="AG1366" s="24">
        <v>2.2113022113022103</v>
      </c>
      <c r="AK1366" s="24">
        <v>2.45700245700246</v>
      </c>
      <c r="AL1366" s="24">
        <v>2.2113022113022103</v>
      </c>
      <c r="AR1366" s="24">
        <v>0.49140049140049102</v>
      </c>
      <c r="AT1366" s="24">
        <v>1.22850122850123</v>
      </c>
      <c r="AV1366" s="24">
        <v>0.24570024570024601</v>
      </c>
      <c r="AX1366" s="24">
        <v>2.7027027027027</v>
      </c>
      <c r="AY1366" s="24">
        <v>0.24570024570024601</v>
      </c>
      <c r="BB1366" s="24">
        <v>11.302211302211301</v>
      </c>
      <c r="BP1366" s="24">
        <v>0.24570024570024601</v>
      </c>
      <c r="BX1366" s="24">
        <v>0.49140049140049102</v>
      </c>
    </row>
    <row r="1367" spans="1:78" x14ac:dyDescent="0.2">
      <c r="A1367" s="24" t="s">
        <v>1530</v>
      </c>
      <c r="B1367" s="24">
        <v>146.13</v>
      </c>
      <c r="C1367" s="24">
        <v>48.3</v>
      </c>
      <c r="D1367" s="24" t="s">
        <v>165</v>
      </c>
      <c r="E1367" s="24">
        <f t="shared" si="21"/>
        <v>100.00000000000001</v>
      </c>
      <c r="X1367" s="24">
        <v>0.55248618784530401</v>
      </c>
      <c r="AA1367" s="24">
        <v>74.585635359115997</v>
      </c>
      <c r="AG1367" s="24">
        <v>3.3149171270718201</v>
      </c>
      <c r="AK1367" s="24">
        <v>4.4198895027624303</v>
      </c>
      <c r="AL1367" s="24">
        <v>3.5911602209944804</v>
      </c>
      <c r="AR1367" s="24">
        <v>1.10497237569061</v>
      </c>
      <c r="AT1367" s="24">
        <v>0.27624309392265201</v>
      </c>
      <c r="AV1367" s="24">
        <v>3.5911602209944804</v>
      </c>
      <c r="BB1367" s="24">
        <v>8.0110497237569103</v>
      </c>
      <c r="BF1367" s="24">
        <v>0.27624309392265201</v>
      </c>
      <c r="BJ1367" s="24">
        <v>0.27624309392265201</v>
      </c>
    </row>
    <row r="1368" spans="1:78" x14ac:dyDescent="0.2">
      <c r="A1368" s="24" t="s">
        <v>1531</v>
      </c>
      <c r="B1368" s="24">
        <v>144.79</v>
      </c>
      <c r="C1368" s="24">
        <v>52.84</v>
      </c>
      <c r="D1368" s="24" t="s">
        <v>165</v>
      </c>
      <c r="E1368" s="24">
        <f t="shared" si="21"/>
        <v>100.00000000000004</v>
      </c>
      <c r="AA1368" s="24">
        <v>71.052631578947398</v>
      </c>
      <c r="AK1368" s="24">
        <v>1.8575851393188898</v>
      </c>
      <c r="AL1368" s="24">
        <v>1.2383900928792602</v>
      </c>
      <c r="AT1368" s="24">
        <v>0.15479876160990699</v>
      </c>
      <c r="AV1368" s="24">
        <v>0.15479876160990699</v>
      </c>
      <c r="AX1368" s="24">
        <v>15.015479876161001</v>
      </c>
      <c r="AY1368" s="24">
        <v>0.77399380804953599</v>
      </c>
      <c r="BB1368" s="24">
        <v>7.5851393188854503</v>
      </c>
      <c r="BF1368" s="24">
        <v>0.15479876160990699</v>
      </c>
      <c r="BU1368" s="24">
        <v>1.2383900928792602</v>
      </c>
      <c r="BW1368" s="24">
        <v>0.46439628482972106</v>
      </c>
      <c r="BZ1368" s="24">
        <v>0.30959752321981399</v>
      </c>
    </row>
    <row r="1369" spans="1:78" x14ac:dyDescent="0.2">
      <c r="A1369" s="24" t="s">
        <v>1532</v>
      </c>
      <c r="B1369" s="24">
        <v>150.5</v>
      </c>
      <c r="C1369" s="24">
        <v>49.34</v>
      </c>
      <c r="D1369" s="24" t="s">
        <v>165</v>
      </c>
      <c r="E1369" s="24">
        <f t="shared" si="21"/>
        <v>99.999999999999986</v>
      </c>
      <c r="X1369" s="24">
        <v>0.64935064935064901</v>
      </c>
      <c r="AA1369" s="24">
        <v>75.974025974025992</v>
      </c>
      <c r="AG1369" s="24">
        <v>5.1948051948051894</v>
      </c>
      <c r="AK1369" s="24">
        <v>1.94805194805195</v>
      </c>
      <c r="AL1369" s="24">
        <v>1.94805194805195</v>
      </c>
      <c r="AT1369" s="24">
        <v>1.2987012987013</v>
      </c>
      <c r="AV1369" s="24">
        <v>0.64935064935064901</v>
      </c>
      <c r="BB1369" s="24">
        <v>12.3376623376623</v>
      </c>
    </row>
    <row r="1370" spans="1:78" x14ac:dyDescent="0.2">
      <c r="A1370" s="24" t="s">
        <v>1533</v>
      </c>
      <c r="B1370" s="24">
        <v>-175.05</v>
      </c>
      <c r="C1370" s="24">
        <v>62.01</v>
      </c>
      <c r="D1370" s="24" t="s">
        <v>165</v>
      </c>
      <c r="E1370" s="24">
        <f t="shared" si="21"/>
        <v>100.00000000000004</v>
      </c>
      <c r="AA1370" s="24">
        <v>28.529411764705902</v>
      </c>
      <c r="AK1370" s="24">
        <v>5.5882352941176503</v>
      </c>
      <c r="AL1370" s="24">
        <v>0.29411764705882398</v>
      </c>
      <c r="AV1370" s="24">
        <v>1.1764705882352899</v>
      </c>
      <c r="AX1370" s="24">
        <v>48.823529411764703</v>
      </c>
      <c r="AY1370" s="24">
        <v>1.7647058823529398</v>
      </c>
      <c r="AZ1370" s="24">
        <v>1.1764705882352899</v>
      </c>
      <c r="BA1370" s="24">
        <v>0.58823529411764697</v>
      </c>
      <c r="BB1370" s="24">
        <v>10</v>
      </c>
      <c r="BH1370" s="24">
        <v>0.29411764705882398</v>
      </c>
      <c r="BP1370" s="24">
        <v>0.58823529411764697</v>
      </c>
      <c r="BV1370" s="24">
        <v>0.88235294117647101</v>
      </c>
      <c r="BZ1370" s="24">
        <v>0.29411764705882398</v>
      </c>
    </row>
    <row r="1371" spans="1:78" x14ac:dyDescent="0.2">
      <c r="A1371" s="24" t="s">
        <v>1534</v>
      </c>
      <c r="B1371" s="24">
        <v>-174.57</v>
      </c>
      <c r="C1371" s="24">
        <v>62.39</v>
      </c>
      <c r="D1371" s="24" t="s">
        <v>165</v>
      </c>
      <c r="E1371" s="24">
        <f t="shared" si="21"/>
        <v>99.999999999999943</v>
      </c>
      <c r="AA1371" s="24">
        <v>36.144578313253</v>
      </c>
      <c r="AK1371" s="24">
        <v>8.4337349397590398</v>
      </c>
      <c r="AT1371" s="24">
        <v>0.30120481927710802</v>
      </c>
      <c r="AV1371" s="24">
        <v>2.7108433734939803</v>
      </c>
      <c r="AX1371" s="24">
        <v>40.361445783132503</v>
      </c>
      <c r="AY1371" s="24">
        <v>1.2048192771084301</v>
      </c>
      <c r="BA1371" s="24">
        <v>0.90361445783132499</v>
      </c>
      <c r="BB1371" s="24">
        <v>7.831325301204819</v>
      </c>
      <c r="BH1371" s="24">
        <v>0.30120481927710802</v>
      </c>
      <c r="BI1371" s="24">
        <v>0.30120481927710802</v>
      </c>
      <c r="BP1371" s="24">
        <v>0.90361445783132499</v>
      </c>
      <c r="BV1371" s="24">
        <v>0.30120481927710802</v>
      </c>
      <c r="BZ1371" s="24">
        <v>0.30120481927710802</v>
      </c>
    </row>
    <row r="1372" spans="1:78" x14ac:dyDescent="0.2">
      <c r="A1372" s="24" t="s">
        <v>1535</v>
      </c>
      <c r="B1372" s="24">
        <v>-173.46</v>
      </c>
      <c r="C1372" s="24">
        <v>63.02</v>
      </c>
      <c r="D1372" s="24" t="s">
        <v>165</v>
      </c>
      <c r="E1372" s="24">
        <f t="shared" si="21"/>
        <v>100.0000000000001</v>
      </c>
      <c r="AA1372" s="24">
        <v>35.534591194968598</v>
      </c>
      <c r="AK1372" s="24">
        <v>3.1446540880503102</v>
      </c>
      <c r="AL1372" s="24">
        <v>0.31446540880503104</v>
      </c>
      <c r="AV1372" s="24">
        <v>0.62893081761006298</v>
      </c>
      <c r="AX1372" s="24">
        <v>51.572327044025201</v>
      </c>
      <c r="AY1372" s="24">
        <v>0.94339622641509402</v>
      </c>
      <c r="AZ1372" s="24">
        <v>0.62893081761006298</v>
      </c>
      <c r="BA1372" s="24">
        <v>0.31446540880503104</v>
      </c>
      <c r="BB1372" s="24">
        <v>6.2893081761006302</v>
      </c>
      <c r="BP1372" s="24">
        <v>0.31446540880503104</v>
      </c>
      <c r="BZ1372" s="24">
        <v>0.31446540880503104</v>
      </c>
    </row>
    <row r="1373" spans="1:78" x14ac:dyDescent="0.2">
      <c r="A1373" s="24" t="s">
        <v>1536</v>
      </c>
      <c r="B1373" s="24">
        <v>145.13999999999999</v>
      </c>
      <c r="C1373" s="24">
        <v>54.4</v>
      </c>
      <c r="D1373" s="24" t="s">
        <v>165</v>
      </c>
      <c r="E1373" s="24">
        <f t="shared" si="21"/>
        <v>99.999999999999972</v>
      </c>
      <c r="M1373" s="24">
        <v>0.460829493087558</v>
      </c>
      <c r="AA1373" s="24">
        <v>86.635944700460797</v>
      </c>
      <c r="AG1373" s="24">
        <v>5.0691244239631299</v>
      </c>
      <c r="AK1373" s="24">
        <v>0.460829493087558</v>
      </c>
      <c r="AR1373" s="24">
        <v>4.1474654377880196</v>
      </c>
      <c r="AT1373" s="24">
        <v>0.460829493087558</v>
      </c>
      <c r="BB1373" s="24">
        <v>2.30414746543779</v>
      </c>
      <c r="BF1373" s="24">
        <v>0.460829493087558</v>
      </c>
    </row>
    <row r="1374" spans="1:78" x14ac:dyDescent="0.2">
      <c r="A1374" s="24" t="s">
        <v>1537</v>
      </c>
      <c r="B1374" s="24">
        <v>145.91999999999999</v>
      </c>
      <c r="C1374" s="24">
        <v>54.39</v>
      </c>
      <c r="D1374" s="24" t="s">
        <v>165</v>
      </c>
      <c r="E1374" s="24">
        <f t="shared" si="21"/>
        <v>99.999999999999943</v>
      </c>
      <c r="M1374" s="24">
        <v>0.63694267515923597</v>
      </c>
      <c r="AA1374" s="24">
        <v>77.070063694267503</v>
      </c>
      <c r="AG1374" s="24">
        <v>11.4649681528662</v>
      </c>
      <c r="AK1374" s="24">
        <v>0.63694267515923597</v>
      </c>
      <c r="AL1374" s="24">
        <v>1.2738853503184699</v>
      </c>
      <c r="AQ1374" s="24">
        <v>0.63694267515923597</v>
      </c>
      <c r="AR1374" s="24">
        <v>4.4585987261146496</v>
      </c>
      <c r="AT1374" s="24">
        <v>1.9108280254777099</v>
      </c>
      <c r="BB1374" s="24">
        <v>1.9108280254777099</v>
      </c>
    </row>
    <row r="1375" spans="1:78" x14ac:dyDescent="0.2">
      <c r="A1375" s="24" t="s">
        <v>1538</v>
      </c>
      <c r="B1375" s="24">
        <v>144.11000000000001</v>
      </c>
      <c r="C1375" s="24">
        <v>45.44</v>
      </c>
      <c r="D1375" s="24" t="s">
        <v>165</v>
      </c>
      <c r="E1375" s="24">
        <f t="shared" si="21"/>
        <v>100.00000000000004</v>
      </c>
      <c r="X1375" s="24">
        <v>4.4025157232704402</v>
      </c>
      <c r="AA1375" s="24">
        <v>23.584905660377398</v>
      </c>
      <c r="AK1375" s="24">
        <v>0.62893081761006298</v>
      </c>
      <c r="AT1375" s="24">
        <v>1.8867924528301898</v>
      </c>
      <c r="AV1375" s="24">
        <v>0.94339622641509402</v>
      </c>
      <c r="AX1375" s="24">
        <v>30.188679245282998</v>
      </c>
      <c r="AY1375" s="24">
        <v>0.94339622641509402</v>
      </c>
      <c r="BB1375" s="24">
        <v>36.792452830188701</v>
      </c>
      <c r="BF1375" s="24">
        <v>0.31446540880503104</v>
      </c>
      <c r="BZ1375" s="24">
        <v>0.31446540880503104</v>
      </c>
    </row>
    <row r="1376" spans="1:78" x14ac:dyDescent="0.2">
      <c r="A1376" s="24" t="s">
        <v>1539</v>
      </c>
      <c r="B1376" s="24">
        <v>146.16</v>
      </c>
      <c r="C1376" s="24">
        <v>47.98</v>
      </c>
      <c r="D1376" s="24" t="s">
        <v>165</v>
      </c>
      <c r="E1376" s="24">
        <f t="shared" si="21"/>
        <v>100.00000000000003</v>
      </c>
      <c r="X1376" s="24">
        <v>1.8348623853210999</v>
      </c>
      <c r="AA1376" s="24">
        <v>28.899082568807302</v>
      </c>
      <c r="AL1376" s="24">
        <v>0.91743119266054995</v>
      </c>
      <c r="AT1376" s="24">
        <v>1.8348623853210999</v>
      </c>
      <c r="AV1376" s="24">
        <v>1.3761467889908299</v>
      </c>
      <c r="AX1376" s="24">
        <v>10.0917431192661</v>
      </c>
      <c r="AY1376" s="24">
        <v>0.45871559633027498</v>
      </c>
      <c r="BB1376" s="24">
        <v>54.128440366972498</v>
      </c>
      <c r="BV1376" s="24">
        <v>0.45871559633027498</v>
      </c>
    </row>
    <row r="1377" spans="1:78" x14ac:dyDescent="0.2">
      <c r="A1377" s="24" t="s">
        <v>1540</v>
      </c>
      <c r="B1377" s="24">
        <v>146.12</v>
      </c>
      <c r="C1377" s="24">
        <v>48.61</v>
      </c>
      <c r="D1377" s="24" t="s">
        <v>165</v>
      </c>
      <c r="E1377" s="24">
        <f t="shared" si="21"/>
        <v>99.999999999999972</v>
      </c>
      <c r="X1377" s="24">
        <v>3.4055727554179596</v>
      </c>
      <c r="AA1377" s="24">
        <v>28.792569659442698</v>
      </c>
      <c r="AJ1377" s="24">
        <v>0.92879256965944301</v>
      </c>
      <c r="AK1377" s="24">
        <v>0.30959752321981399</v>
      </c>
      <c r="AT1377" s="24">
        <v>1.54798761609907</v>
      </c>
      <c r="AV1377" s="24">
        <v>2.7863777089783301</v>
      </c>
      <c r="AX1377" s="24">
        <v>7.7399380804953593</v>
      </c>
      <c r="BB1377" s="24">
        <v>54.489164086687296</v>
      </c>
    </row>
    <row r="1378" spans="1:78" x14ac:dyDescent="0.2">
      <c r="A1378" s="24" t="s">
        <v>1541</v>
      </c>
      <c r="B1378" s="24">
        <v>141.97</v>
      </c>
      <c r="C1378" s="24">
        <v>54.47</v>
      </c>
      <c r="D1378" s="24" t="s">
        <v>165</v>
      </c>
      <c r="E1378" s="24">
        <f t="shared" si="21"/>
        <v>100.00000000000006</v>
      </c>
      <c r="X1378" s="24">
        <v>0.54054054054054101</v>
      </c>
      <c r="AA1378" s="24">
        <v>26.486486486486502</v>
      </c>
      <c r="AL1378" s="24">
        <v>0.54054054054054101</v>
      </c>
      <c r="AT1378" s="24">
        <v>3.2432432432432399</v>
      </c>
      <c r="AV1378" s="24">
        <v>1.6216216216216199</v>
      </c>
      <c r="AX1378" s="24">
        <v>8.1081081081081088</v>
      </c>
      <c r="BB1378" s="24">
        <v>59.459459459459502</v>
      </c>
    </row>
    <row r="1379" spans="1:78" x14ac:dyDescent="0.2">
      <c r="A1379" s="24" t="s">
        <v>1542</v>
      </c>
      <c r="B1379" s="24">
        <v>141.97</v>
      </c>
      <c r="C1379" s="24">
        <v>54.9</v>
      </c>
      <c r="D1379" s="24" t="s">
        <v>165</v>
      </c>
      <c r="E1379" s="24">
        <f t="shared" si="21"/>
        <v>100.00000000000001</v>
      </c>
      <c r="X1379" s="24">
        <v>0.89020771513353103</v>
      </c>
      <c r="AA1379" s="24">
        <v>30.267062314540102</v>
      </c>
      <c r="AK1379" s="24">
        <v>1.4836795252225499</v>
      </c>
      <c r="AL1379" s="24">
        <v>0.29673590504451003</v>
      </c>
      <c r="AT1379" s="24">
        <v>1.1869436201780401</v>
      </c>
      <c r="AV1379" s="24">
        <v>1.4836795252225499</v>
      </c>
      <c r="AX1379" s="24">
        <v>30.860534124629101</v>
      </c>
      <c r="BB1379" s="24">
        <v>32.640949554896096</v>
      </c>
      <c r="BH1379" s="24">
        <v>0.59347181008902106</v>
      </c>
      <c r="BZ1379" s="24">
        <v>0.29673590504451003</v>
      </c>
    </row>
    <row r="1380" spans="1:78" x14ac:dyDescent="0.2">
      <c r="A1380" s="24" t="s">
        <v>1543</v>
      </c>
      <c r="B1380" s="24">
        <v>142.87</v>
      </c>
      <c r="C1380" s="24">
        <v>54.88</v>
      </c>
      <c r="D1380" s="24" t="s">
        <v>165</v>
      </c>
      <c r="E1380" s="24">
        <f t="shared" si="21"/>
        <v>99.999999999999957</v>
      </c>
      <c r="X1380" s="24">
        <v>0.98522167487684698</v>
      </c>
      <c r="AA1380" s="24">
        <v>28.0788177339901</v>
      </c>
      <c r="AK1380" s="24">
        <v>2.2167487684729101</v>
      </c>
      <c r="AL1380" s="24">
        <v>0.73891625615763501</v>
      </c>
      <c r="AT1380" s="24">
        <v>1.47783251231527</v>
      </c>
      <c r="AV1380" s="24">
        <v>2.2167487684729101</v>
      </c>
      <c r="AX1380" s="24">
        <v>25.123152709359598</v>
      </c>
      <c r="AY1380" s="24">
        <v>0.73891625615763501</v>
      </c>
      <c r="BB1380" s="24">
        <v>37.684729064039402</v>
      </c>
      <c r="BH1380" s="24">
        <v>0.24630541871921202</v>
      </c>
      <c r="BV1380" s="24">
        <v>0.24630541871921202</v>
      </c>
      <c r="BZ1380" s="24">
        <v>0.24630541871921202</v>
      </c>
    </row>
    <row r="1381" spans="1:78" x14ac:dyDescent="0.2">
      <c r="A1381" s="24" t="s">
        <v>1544</v>
      </c>
      <c r="B1381" s="24">
        <v>145.27000000000001</v>
      </c>
      <c r="C1381" s="24">
        <v>54.88</v>
      </c>
      <c r="D1381" s="24" t="s">
        <v>165</v>
      </c>
      <c r="E1381" s="24">
        <f t="shared" si="21"/>
        <v>99.999999999999901</v>
      </c>
      <c r="X1381" s="24">
        <v>2.29885057471264</v>
      </c>
      <c r="AA1381" s="24">
        <v>36.2068965517241</v>
      </c>
      <c r="AK1381" s="24">
        <v>1.72413793103448</v>
      </c>
      <c r="AT1381" s="24">
        <v>2.8735632183908</v>
      </c>
      <c r="AX1381" s="24">
        <v>7.4712643678160902</v>
      </c>
      <c r="BB1381" s="24">
        <v>49.425287356321796</v>
      </c>
    </row>
    <row r="1382" spans="1:78" x14ac:dyDescent="0.2">
      <c r="A1382" s="24" t="s">
        <v>1545</v>
      </c>
      <c r="B1382" s="24">
        <v>146.09</v>
      </c>
      <c r="C1382" s="24">
        <v>53.44</v>
      </c>
      <c r="D1382" s="24" t="s">
        <v>165</v>
      </c>
      <c r="E1382" s="24">
        <f t="shared" si="21"/>
        <v>99.999999999999986</v>
      </c>
      <c r="X1382" s="24">
        <v>0.967741935483871</v>
      </c>
      <c r="AA1382" s="24">
        <v>54.193548387096804</v>
      </c>
      <c r="AL1382" s="24">
        <v>1.9354838709677398</v>
      </c>
      <c r="AT1382" s="24">
        <v>2.9032258064516099</v>
      </c>
      <c r="AV1382" s="24">
        <v>3.2258064516128995</v>
      </c>
      <c r="AX1382" s="24">
        <v>7.4193548387096797</v>
      </c>
      <c r="BB1382" s="24">
        <v>29.354838709677399</v>
      </c>
    </row>
    <row r="1383" spans="1:78" x14ac:dyDescent="0.2">
      <c r="A1383" s="24" t="s">
        <v>1546</v>
      </c>
      <c r="B1383" s="24">
        <v>146.25</v>
      </c>
      <c r="C1383" s="24">
        <v>53.22</v>
      </c>
      <c r="D1383" s="24" t="s">
        <v>165</v>
      </c>
      <c r="E1383" s="24">
        <f t="shared" si="21"/>
        <v>100.00000000000007</v>
      </c>
      <c r="X1383" s="24">
        <v>4.8543689320388301</v>
      </c>
      <c r="AA1383" s="24">
        <v>34.627831715210405</v>
      </c>
      <c r="AK1383" s="24">
        <v>0.97087378640776689</v>
      </c>
      <c r="AL1383" s="24">
        <v>0.64724919093851097</v>
      </c>
      <c r="AT1383" s="24">
        <v>3.2362459546925599</v>
      </c>
      <c r="AV1383" s="24">
        <v>0.64724919093851097</v>
      </c>
      <c r="AX1383" s="24">
        <v>5.1779935275080904</v>
      </c>
      <c r="BB1383" s="24">
        <v>49.838187702265401</v>
      </c>
    </row>
    <row r="1384" spans="1:78" x14ac:dyDescent="0.2">
      <c r="A1384" s="24" t="s">
        <v>1547</v>
      </c>
      <c r="B1384" s="24">
        <v>154.04</v>
      </c>
      <c r="C1384" s="24">
        <v>51.99</v>
      </c>
      <c r="D1384" s="24" t="s">
        <v>165</v>
      </c>
      <c r="E1384" s="24">
        <f t="shared" si="21"/>
        <v>99.999999999999957</v>
      </c>
      <c r="AA1384" s="24">
        <v>4.2183622828784104</v>
      </c>
      <c r="AK1384" s="24">
        <v>0.74441687344913199</v>
      </c>
      <c r="AT1384" s="24">
        <v>0.24813895781637699</v>
      </c>
      <c r="AV1384" s="24">
        <v>2.9776674937965302</v>
      </c>
      <c r="AX1384" s="24">
        <v>56.079404466501202</v>
      </c>
      <c r="AY1384" s="24">
        <v>1.24069478908189</v>
      </c>
      <c r="BA1384" s="24">
        <v>0.49627791563275397</v>
      </c>
      <c r="BB1384" s="24">
        <v>30.024813895781602</v>
      </c>
      <c r="BF1384" s="24">
        <v>0.49627791563275397</v>
      </c>
      <c r="BH1384" s="24">
        <v>1.48883374689826</v>
      </c>
      <c r="BO1384" s="24">
        <v>0.24813895781637699</v>
      </c>
      <c r="BV1384" s="24">
        <v>0.99255583126550895</v>
      </c>
      <c r="BX1384" s="24">
        <v>0.24813895781637699</v>
      </c>
      <c r="BZ1384" s="24">
        <v>0.49627791563275397</v>
      </c>
    </row>
    <row r="1385" spans="1:78" x14ac:dyDescent="0.2">
      <c r="A1385" s="24" t="s">
        <v>1548</v>
      </c>
      <c r="B1385" s="24">
        <v>153.58000000000001</v>
      </c>
      <c r="C1385" s="24">
        <v>52.02</v>
      </c>
      <c r="D1385" s="24" t="s">
        <v>165</v>
      </c>
      <c r="E1385" s="24">
        <f t="shared" si="21"/>
        <v>100.00000000000001</v>
      </c>
      <c r="AA1385" s="24">
        <v>2.3746701846965701</v>
      </c>
      <c r="AK1385" s="24">
        <v>0.26385224274406299</v>
      </c>
      <c r="AL1385" s="24">
        <v>0.26385224274406299</v>
      </c>
      <c r="AX1385" s="24">
        <v>27.4406332453826</v>
      </c>
      <c r="AY1385" s="24">
        <v>1.3192612137203201</v>
      </c>
      <c r="BA1385" s="24">
        <v>1.05540897097625</v>
      </c>
      <c r="BB1385" s="24">
        <v>65.435356200527707</v>
      </c>
      <c r="BH1385" s="24">
        <v>1.05540897097625</v>
      </c>
      <c r="BV1385" s="24">
        <v>0.26385224274406299</v>
      </c>
      <c r="BX1385" s="24">
        <v>0.26385224274406299</v>
      </c>
      <c r="BZ1385" s="24">
        <v>0.26385224274406299</v>
      </c>
    </row>
    <row r="1386" spans="1:78" x14ac:dyDescent="0.2">
      <c r="A1386" s="24" t="s">
        <v>1549</v>
      </c>
      <c r="B1386" s="24">
        <v>154.77000000000001</v>
      </c>
      <c r="C1386" s="24">
        <v>50.45</v>
      </c>
      <c r="D1386" s="24" t="s">
        <v>165</v>
      </c>
      <c r="E1386" s="24">
        <f t="shared" si="21"/>
        <v>100.00000000000001</v>
      </c>
      <c r="AA1386" s="24">
        <v>3.7617554858934197</v>
      </c>
      <c r="AK1386" s="24">
        <v>0.31347962382445099</v>
      </c>
      <c r="AT1386" s="24">
        <v>0.62695924764890298</v>
      </c>
      <c r="AX1386" s="24">
        <v>32.288401253918501</v>
      </c>
      <c r="AY1386" s="24">
        <v>0.31347962382445099</v>
      </c>
      <c r="BB1386" s="24">
        <v>60.188087774294694</v>
      </c>
      <c r="BH1386" s="24">
        <v>0.31347962382445099</v>
      </c>
      <c r="BJ1386" s="24">
        <v>0.31347962382445099</v>
      </c>
      <c r="BV1386" s="24">
        <v>1.5673981191222599</v>
      </c>
      <c r="BZ1386" s="24">
        <v>0.31347962382445099</v>
      </c>
    </row>
    <row r="1387" spans="1:78" x14ac:dyDescent="0.2">
      <c r="A1387" s="24" t="s">
        <v>1550</v>
      </c>
      <c r="B1387" s="24">
        <v>154.29</v>
      </c>
      <c r="C1387" s="24">
        <v>50.23</v>
      </c>
      <c r="D1387" s="24" t="s">
        <v>165</v>
      </c>
      <c r="E1387" s="24">
        <f t="shared" si="21"/>
        <v>99.999999999999957</v>
      </c>
      <c r="X1387" s="24">
        <v>0.21978021978022003</v>
      </c>
      <c r="AA1387" s="24">
        <v>0.43956043956044005</v>
      </c>
      <c r="AK1387" s="24">
        <v>0.879120879120879</v>
      </c>
      <c r="AL1387" s="24">
        <v>0.659340659340659</v>
      </c>
      <c r="AT1387" s="24">
        <v>0.21978021978022003</v>
      </c>
      <c r="AV1387" s="24">
        <v>6.3736263736263705</v>
      </c>
      <c r="AX1387" s="24">
        <v>31.208791208791201</v>
      </c>
      <c r="AY1387" s="24">
        <v>3.0769230769230798</v>
      </c>
      <c r="BB1387" s="24">
        <v>51.428571428571402</v>
      </c>
      <c r="BF1387" s="24">
        <v>0.21978021978022003</v>
      </c>
      <c r="BH1387" s="24">
        <v>2.1978021978021998</v>
      </c>
      <c r="BR1387" s="24">
        <v>1.31868131868132</v>
      </c>
      <c r="BU1387" s="24">
        <v>0.21978021978022003</v>
      </c>
      <c r="BX1387" s="24">
        <v>1.0989010989010999</v>
      </c>
      <c r="BZ1387" s="24">
        <v>0.43956043956044005</v>
      </c>
    </row>
    <row r="1388" spans="1:78" x14ac:dyDescent="0.2">
      <c r="A1388" s="24" t="s">
        <v>1551</v>
      </c>
      <c r="B1388" s="24">
        <v>152.9</v>
      </c>
      <c r="C1388" s="24">
        <v>49.36</v>
      </c>
      <c r="D1388" s="24" t="s">
        <v>165</v>
      </c>
      <c r="E1388" s="24">
        <f t="shared" si="21"/>
        <v>99.999999999999972</v>
      </c>
      <c r="X1388" s="24">
        <v>2.0467836257309902</v>
      </c>
      <c r="AA1388" s="24">
        <v>9.0643274853801206</v>
      </c>
      <c r="AK1388" s="24">
        <v>2.0467836257309902</v>
      </c>
      <c r="AL1388" s="24">
        <v>0.29239766081871299</v>
      </c>
      <c r="AT1388" s="24">
        <v>1.16959064327485</v>
      </c>
      <c r="AX1388" s="24">
        <v>36.842105263157904</v>
      </c>
      <c r="BB1388" s="24">
        <v>48.538011695906405</v>
      </c>
    </row>
    <row r="1389" spans="1:78" x14ac:dyDescent="0.2">
      <c r="A1389" s="24" t="s">
        <v>1552</v>
      </c>
      <c r="B1389" s="24">
        <v>151.88</v>
      </c>
      <c r="C1389" s="24">
        <v>47.96</v>
      </c>
      <c r="D1389" s="24" t="s">
        <v>165</v>
      </c>
      <c r="E1389" s="24">
        <f t="shared" si="21"/>
        <v>99.999999999999957</v>
      </c>
      <c r="X1389" s="24">
        <v>2.4096385542168699</v>
      </c>
      <c r="AA1389" s="24">
        <v>27.710843373493997</v>
      </c>
      <c r="AG1389" s="24">
        <v>12.048192771084299</v>
      </c>
      <c r="AK1389" s="24">
        <v>3.6144578313253</v>
      </c>
      <c r="AT1389" s="24">
        <v>3.6144578313253</v>
      </c>
      <c r="AV1389" s="24">
        <v>39.759036144578303</v>
      </c>
      <c r="AX1389" s="24">
        <v>1.2048192771084301</v>
      </c>
      <c r="BB1389" s="24">
        <v>8.4337349397590398</v>
      </c>
      <c r="BH1389" s="24">
        <v>1.2048192771084301</v>
      </c>
    </row>
    <row r="1390" spans="1:78" x14ac:dyDescent="0.2">
      <c r="A1390" s="24" t="s">
        <v>1553</v>
      </c>
      <c r="B1390" s="24">
        <v>149.77000000000001</v>
      </c>
      <c r="C1390" s="24">
        <v>47.66</v>
      </c>
      <c r="D1390" s="24" t="s">
        <v>165</v>
      </c>
      <c r="E1390" s="24">
        <f t="shared" si="21"/>
        <v>99.999999999999972</v>
      </c>
      <c r="X1390" s="24">
        <v>2.8901734104046199</v>
      </c>
      <c r="AA1390" s="24">
        <v>25.144508670520199</v>
      </c>
      <c r="AK1390" s="24">
        <v>1.44508670520231</v>
      </c>
      <c r="AL1390" s="24">
        <v>0.57803468208092501</v>
      </c>
      <c r="AT1390" s="24">
        <v>1.7341040462427699</v>
      </c>
      <c r="AV1390" s="24">
        <v>0.57803468208092501</v>
      </c>
      <c r="AX1390" s="24">
        <v>2.8901734104046199</v>
      </c>
      <c r="BB1390" s="24">
        <v>64.739884393063591</v>
      </c>
    </row>
    <row r="1391" spans="1:78" x14ac:dyDescent="0.2">
      <c r="A1391" s="24" t="s">
        <v>1554</v>
      </c>
      <c r="B1391" s="24">
        <v>144.31</v>
      </c>
      <c r="C1391" s="24">
        <v>45.55</v>
      </c>
      <c r="D1391" s="24" t="s">
        <v>165</v>
      </c>
      <c r="E1391" s="24">
        <f t="shared" si="21"/>
        <v>99.999999999999872</v>
      </c>
      <c r="AA1391" s="24">
        <v>40.062111801242203</v>
      </c>
      <c r="AK1391" s="24">
        <v>0.93167701863354002</v>
      </c>
      <c r="AL1391" s="24">
        <v>1.24223602484472</v>
      </c>
      <c r="AT1391" s="24">
        <v>1.24223602484472</v>
      </c>
      <c r="AV1391" s="24">
        <v>3.1055900621118</v>
      </c>
      <c r="AX1391" s="24">
        <v>21.118012422360202</v>
      </c>
      <c r="AY1391" s="24">
        <v>0.93167701863354002</v>
      </c>
      <c r="AZ1391" s="24">
        <v>0.62111801242235998</v>
      </c>
      <c r="BB1391" s="24">
        <v>27.639751552795001</v>
      </c>
      <c r="BH1391" s="24">
        <v>1.24223602484472</v>
      </c>
      <c r="BJ1391" s="24">
        <v>0.31055900621117999</v>
      </c>
      <c r="BP1391" s="24">
        <v>0.31055900621117999</v>
      </c>
      <c r="BR1391" s="24">
        <v>0.31055900621117999</v>
      </c>
      <c r="BZ1391" s="24">
        <v>0.93167701863354002</v>
      </c>
    </row>
    <row r="1392" spans="1:78" x14ac:dyDescent="0.2">
      <c r="A1392" s="24" t="s">
        <v>1555</v>
      </c>
      <c r="B1392" s="24">
        <v>144.24</v>
      </c>
      <c r="C1392" s="24">
        <v>53.83</v>
      </c>
      <c r="D1392" s="24" t="s">
        <v>165</v>
      </c>
      <c r="E1392" s="24">
        <f t="shared" si="21"/>
        <v>99.999999999999972</v>
      </c>
      <c r="AA1392" s="24">
        <v>39.308176100628899</v>
      </c>
      <c r="AK1392" s="24">
        <v>0.31446540880503104</v>
      </c>
      <c r="AL1392" s="24">
        <v>0.31446540880503104</v>
      </c>
      <c r="AT1392" s="24">
        <v>1.2578616352201299</v>
      </c>
      <c r="AV1392" s="24">
        <v>0.94339622641509402</v>
      </c>
      <c r="AX1392" s="24">
        <v>40.251572327044002</v>
      </c>
      <c r="BB1392" s="24">
        <v>16.981132075471699</v>
      </c>
      <c r="BV1392" s="24">
        <v>0.31446540880503104</v>
      </c>
      <c r="BZ1392" s="24">
        <v>0.31446540880503104</v>
      </c>
    </row>
    <row r="1393" spans="1:78" x14ac:dyDescent="0.2">
      <c r="A1393" s="24" t="s">
        <v>1556</v>
      </c>
      <c r="B1393" s="24">
        <v>144.21</v>
      </c>
      <c r="C1393" s="24">
        <v>54.5</v>
      </c>
      <c r="D1393" s="24" t="s">
        <v>165</v>
      </c>
      <c r="E1393" s="24">
        <f t="shared" si="21"/>
        <v>100</v>
      </c>
      <c r="X1393" s="24">
        <v>0.53050397877984101</v>
      </c>
      <c r="AA1393" s="24">
        <v>53.050397877984096</v>
      </c>
      <c r="AK1393" s="24">
        <v>0.53050397877984101</v>
      </c>
      <c r="AL1393" s="24">
        <v>1.06100795755968</v>
      </c>
      <c r="AT1393" s="24">
        <v>0.79575596816976102</v>
      </c>
      <c r="AV1393" s="24">
        <v>0.79575596816976102</v>
      </c>
      <c r="AX1393" s="24">
        <v>27.586206896551698</v>
      </c>
      <c r="BB1393" s="24">
        <v>15.384615384615401</v>
      </c>
      <c r="BZ1393" s="24">
        <v>0.26525198938992001</v>
      </c>
    </row>
    <row r="1394" spans="1:78" x14ac:dyDescent="0.2">
      <c r="A1394" s="24" t="s">
        <v>1557</v>
      </c>
      <c r="B1394" s="24">
        <v>-165.392</v>
      </c>
      <c r="C1394" s="24">
        <v>67.382999999999996</v>
      </c>
      <c r="D1394" s="24" t="s">
        <v>165</v>
      </c>
      <c r="E1394" s="24">
        <f t="shared" si="21"/>
        <v>99.999999999999929</v>
      </c>
      <c r="AA1394" s="24">
        <v>36.619718309859095</v>
      </c>
      <c r="AK1394" s="24">
        <v>1.6431924882629101</v>
      </c>
      <c r="AL1394" s="24">
        <v>2.5821596244131499</v>
      </c>
      <c r="AV1394" s="24">
        <v>34.741784037558702</v>
      </c>
      <c r="AX1394" s="24">
        <v>13.3802816901408</v>
      </c>
      <c r="AY1394" s="24">
        <v>0.46948356807511704</v>
      </c>
      <c r="BB1394" s="24">
        <v>6.3380281690140796</v>
      </c>
      <c r="BC1394" s="24">
        <v>2.5821596244131499</v>
      </c>
      <c r="BD1394" s="24">
        <v>0.46948356807511704</v>
      </c>
      <c r="BH1394" s="24">
        <v>0.23474178403755902</v>
      </c>
      <c r="BO1394" s="24">
        <v>0.46948356807511704</v>
      </c>
      <c r="BR1394" s="24">
        <v>0.46948356807511704</v>
      </c>
    </row>
    <row r="1395" spans="1:78" x14ac:dyDescent="0.2">
      <c r="A1395" s="24" t="s">
        <v>1558</v>
      </c>
      <c r="B1395" s="24">
        <v>-166.083</v>
      </c>
      <c r="C1395" s="24">
        <v>67.3</v>
      </c>
      <c r="D1395" s="24" t="s">
        <v>165</v>
      </c>
      <c r="E1395" s="24">
        <f t="shared" si="21"/>
        <v>100.00000000000004</v>
      </c>
      <c r="AA1395" s="24">
        <v>30.434782608695702</v>
      </c>
      <c r="AK1395" s="24">
        <v>2.8985507246376803</v>
      </c>
      <c r="AL1395" s="24">
        <v>0.57971014492753592</v>
      </c>
      <c r="AV1395" s="24">
        <v>43.478260869565204</v>
      </c>
      <c r="AX1395" s="24">
        <v>11.0144927536232</v>
      </c>
      <c r="AY1395" s="24">
        <v>2.02898550724638</v>
      </c>
      <c r="BB1395" s="24">
        <v>8.9855072463768089</v>
      </c>
      <c r="BH1395" s="24">
        <v>0.28985507246376796</v>
      </c>
      <c r="BZ1395" s="24">
        <v>0.28985507246376796</v>
      </c>
    </row>
    <row r="1396" spans="1:78" x14ac:dyDescent="0.2">
      <c r="A1396" s="24" t="s">
        <v>1559</v>
      </c>
      <c r="B1396" s="24">
        <v>-166.56700000000001</v>
      </c>
      <c r="C1396" s="24">
        <v>66.832999999999998</v>
      </c>
      <c r="D1396" s="24" t="s">
        <v>165</v>
      </c>
      <c r="E1396" s="24">
        <f t="shared" si="21"/>
        <v>100</v>
      </c>
      <c r="AA1396" s="24">
        <v>22.023809523809501</v>
      </c>
      <c r="AK1396" s="24">
        <v>0.59523809523809501</v>
      </c>
      <c r="AL1396" s="24">
        <v>1.78571428571429</v>
      </c>
      <c r="AV1396" s="24">
        <v>59.226190476190503</v>
      </c>
      <c r="AX1396" s="24">
        <v>9.5238095238095202</v>
      </c>
      <c r="AY1396" s="24">
        <v>1.19047619047619</v>
      </c>
      <c r="BB1396" s="24">
        <v>4.1666666666666696</v>
      </c>
      <c r="BO1396" s="24">
        <v>0.297619047619048</v>
      </c>
      <c r="BZ1396" s="24">
        <v>1.19047619047619</v>
      </c>
    </row>
    <row r="1397" spans="1:78" x14ac:dyDescent="0.2">
      <c r="A1397" s="24" t="s">
        <v>1560</v>
      </c>
      <c r="B1397" s="24">
        <v>-167.333</v>
      </c>
      <c r="C1397" s="24">
        <v>67.391999999999996</v>
      </c>
      <c r="D1397" s="24" t="s">
        <v>165</v>
      </c>
      <c r="E1397" s="24">
        <f t="shared" si="21"/>
        <v>99.999999999999957</v>
      </c>
      <c r="AA1397" s="24">
        <v>43.086816720257204</v>
      </c>
      <c r="AK1397" s="24">
        <v>3.8585209003215395</v>
      </c>
      <c r="AL1397" s="24">
        <v>1.6077170418006399</v>
      </c>
      <c r="AT1397" s="24">
        <v>0.32154340836012901</v>
      </c>
      <c r="AV1397" s="24">
        <v>36.012861736334401</v>
      </c>
      <c r="AX1397" s="24">
        <v>9.6463022508038598</v>
      </c>
      <c r="BB1397" s="24">
        <v>5.1446945337620598</v>
      </c>
      <c r="BH1397" s="24">
        <v>0.32154340836012901</v>
      </c>
    </row>
    <row r="1398" spans="1:78" x14ac:dyDescent="0.2">
      <c r="A1398" s="24" t="s">
        <v>1561</v>
      </c>
      <c r="B1398" s="24">
        <v>-166.97499999999999</v>
      </c>
      <c r="C1398" s="24">
        <v>67.992000000000004</v>
      </c>
      <c r="D1398" s="24" t="s">
        <v>165</v>
      </c>
      <c r="E1398" s="24">
        <f t="shared" si="21"/>
        <v>99.999999999999886</v>
      </c>
      <c r="AA1398" s="24">
        <v>20.5047318611987</v>
      </c>
      <c r="AK1398" s="24">
        <v>1.5772870662460599</v>
      </c>
      <c r="AV1398" s="24">
        <v>51.104100946372199</v>
      </c>
      <c r="AX1398" s="24">
        <v>17.665615141955801</v>
      </c>
      <c r="AY1398" s="24">
        <v>0.94637223974763407</v>
      </c>
      <c r="BB1398" s="24">
        <v>7.5709779179810699</v>
      </c>
      <c r="BR1398" s="24">
        <v>0.63091482649842301</v>
      </c>
    </row>
    <row r="1399" spans="1:78" x14ac:dyDescent="0.2">
      <c r="A1399" s="24" t="s">
        <v>1562</v>
      </c>
      <c r="B1399" s="24">
        <v>-168.00800000000001</v>
      </c>
      <c r="C1399" s="24">
        <v>67.55</v>
      </c>
      <c r="D1399" s="24" t="s">
        <v>165</v>
      </c>
      <c r="E1399" s="24">
        <f t="shared" si="21"/>
        <v>100.00000000000003</v>
      </c>
      <c r="AA1399" s="24">
        <v>22.641509433962302</v>
      </c>
      <c r="AK1399" s="24">
        <v>3.7735849056603796</v>
      </c>
      <c r="AL1399" s="24">
        <v>0.31446540880503104</v>
      </c>
      <c r="AV1399" s="24">
        <v>47.169811320754704</v>
      </c>
      <c r="AX1399" s="24">
        <v>16.981132075471699</v>
      </c>
      <c r="AY1399" s="24">
        <v>0.62893081761006298</v>
      </c>
      <c r="BB1399" s="24">
        <v>8.4905660377358494</v>
      </c>
    </row>
    <row r="1400" spans="1:78" x14ac:dyDescent="0.2">
      <c r="A1400" s="24" t="s">
        <v>1563</v>
      </c>
      <c r="B1400" s="24">
        <v>-167.6</v>
      </c>
      <c r="C1400" s="24">
        <v>67.917000000000002</v>
      </c>
      <c r="D1400" s="24" t="s">
        <v>165</v>
      </c>
      <c r="E1400" s="24">
        <f t="shared" si="21"/>
        <v>100.00000000000003</v>
      </c>
      <c r="X1400" s="24">
        <v>2.1126760563380302</v>
      </c>
      <c r="AA1400" s="24">
        <v>30.281690140845097</v>
      </c>
      <c r="AK1400" s="24">
        <v>0.70422535211267601</v>
      </c>
      <c r="AV1400" s="24">
        <v>5.6338028169014098</v>
      </c>
      <c r="AX1400" s="24">
        <v>40.1408450704225</v>
      </c>
      <c r="BA1400" s="24">
        <v>0.70422535211267601</v>
      </c>
      <c r="BB1400" s="24">
        <v>19.014084507042302</v>
      </c>
      <c r="BH1400" s="24">
        <v>0.70422535211267601</v>
      </c>
      <c r="BR1400" s="24">
        <v>0.70422535211267601</v>
      </c>
    </row>
    <row r="1401" spans="1:78" x14ac:dyDescent="0.2">
      <c r="A1401" s="24" t="s">
        <v>1564</v>
      </c>
      <c r="B1401" s="24">
        <v>-168.25</v>
      </c>
      <c r="C1401" s="24">
        <v>68.867000000000004</v>
      </c>
      <c r="D1401" s="24" t="s">
        <v>165</v>
      </c>
      <c r="E1401" s="24">
        <f t="shared" si="21"/>
        <v>100</v>
      </c>
      <c r="H1401" s="24">
        <v>0.32051282051282104</v>
      </c>
      <c r="AA1401" s="24">
        <v>60.897435897435898</v>
      </c>
      <c r="AK1401" s="24">
        <v>3.52564102564103</v>
      </c>
      <c r="AL1401" s="24">
        <v>0.32051282051282104</v>
      </c>
      <c r="AT1401" s="24">
        <v>2.2435897435897401</v>
      </c>
      <c r="AV1401" s="24">
        <v>6.4102564102564106</v>
      </c>
      <c r="AX1401" s="24">
        <v>13.782051282051299</v>
      </c>
      <c r="BB1401" s="24">
        <v>9.2948717948717992</v>
      </c>
      <c r="BD1401" s="24">
        <v>2.2435897435897401</v>
      </c>
      <c r="BH1401" s="24">
        <v>0.64102564102564097</v>
      </c>
      <c r="BN1401" s="24">
        <v>0.32051282051282104</v>
      </c>
    </row>
    <row r="1402" spans="1:78" x14ac:dyDescent="0.2">
      <c r="A1402" s="24" t="s">
        <v>1565</v>
      </c>
      <c r="B1402" s="24">
        <v>-170.25</v>
      </c>
      <c r="C1402" s="24">
        <v>69.683000000000007</v>
      </c>
      <c r="D1402" s="24" t="s">
        <v>165</v>
      </c>
      <c r="E1402" s="24">
        <f t="shared" si="21"/>
        <v>100.00000000000001</v>
      </c>
      <c r="AA1402" s="24">
        <v>15.181518151815201</v>
      </c>
      <c r="AK1402" s="24">
        <v>0.99009900990098987</v>
      </c>
      <c r="AL1402" s="24">
        <v>0.33003300330032997</v>
      </c>
      <c r="AV1402" s="24">
        <v>66.996699669967001</v>
      </c>
      <c r="AX1402" s="24">
        <v>8.9108910891089099</v>
      </c>
      <c r="AY1402" s="24">
        <v>1.3201320132013199</v>
      </c>
      <c r="BB1402" s="24">
        <v>5.9405940594059405</v>
      </c>
      <c r="BP1402" s="24">
        <v>0.33003300330032997</v>
      </c>
    </row>
    <row r="1403" spans="1:78" x14ac:dyDescent="0.2">
      <c r="A1403" s="24" t="s">
        <v>1566</v>
      </c>
      <c r="B1403" s="24">
        <v>-170.81700000000001</v>
      </c>
      <c r="C1403" s="24">
        <v>68.867000000000004</v>
      </c>
      <c r="D1403" s="24" t="s">
        <v>165</v>
      </c>
      <c r="E1403" s="24">
        <f t="shared" si="21"/>
        <v>99.999999999999957</v>
      </c>
      <c r="AA1403" s="24">
        <v>34.309623430962304</v>
      </c>
      <c r="AK1403" s="24">
        <v>2.92887029288703</v>
      </c>
      <c r="AV1403" s="24">
        <v>10.0418410041841</v>
      </c>
      <c r="AX1403" s="24">
        <v>32.635983263598305</v>
      </c>
      <c r="BB1403" s="24">
        <v>17.991631799163201</v>
      </c>
      <c r="BF1403" s="24">
        <v>0.836820083682008</v>
      </c>
      <c r="BH1403" s="24">
        <v>0.836820083682008</v>
      </c>
      <c r="BZ1403" s="24">
        <v>0.418410041841004</v>
      </c>
    </row>
    <row r="1404" spans="1:78" x14ac:dyDescent="0.2">
      <c r="A1404" s="24" t="s">
        <v>1567</v>
      </c>
      <c r="B1404" s="24">
        <v>-177.43299999999999</v>
      </c>
      <c r="C1404" s="24">
        <v>60.383000000000003</v>
      </c>
      <c r="D1404" s="24" t="s">
        <v>165</v>
      </c>
      <c r="E1404" s="24">
        <f t="shared" si="21"/>
        <v>100.00000000000006</v>
      </c>
      <c r="AA1404" s="24">
        <v>20</v>
      </c>
      <c r="AK1404" s="24">
        <v>3.9393939393939399</v>
      </c>
      <c r="AL1404" s="24">
        <v>0.60606060606060597</v>
      </c>
      <c r="AT1404" s="24">
        <v>0.30303030303030298</v>
      </c>
      <c r="AV1404" s="24">
        <v>11.5151515151515</v>
      </c>
      <c r="AX1404" s="24">
        <v>46.6666666666667</v>
      </c>
      <c r="AY1404" s="24">
        <v>0.30303030303030298</v>
      </c>
      <c r="BB1404" s="24">
        <v>16.6666666666667</v>
      </c>
    </row>
    <row r="1405" spans="1:78" x14ac:dyDescent="0.2">
      <c r="A1405" s="24" t="s">
        <v>1568</v>
      </c>
      <c r="B1405" s="24">
        <v>-172.583</v>
      </c>
      <c r="C1405" s="24">
        <v>61.866999999999997</v>
      </c>
      <c r="D1405" s="24" t="s">
        <v>165</v>
      </c>
      <c r="E1405" s="24">
        <f t="shared" si="21"/>
        <v>100.00000000000001</v>
      </c>
      <c r="AA1405" s="24">
        <v>40.390879478827401</v>
      </c>
      <c r="AK1405" s="24">
        <v>6.1889250814332302</v>
      </c>
      <c r="AL1405" s="24">
        <v>0.97719869706840401</v>
      </c>
      <c r="AV1405" s="24">
        <v>32.247557003257299</v>
      </c>
      <c r="AX1405" s="24">
        <v>16.286644951140097</v>
      </c>
      <c r="AY1405" s="24">
        <v>0.325732899022801</v>
      </c>
      <c r="BB1405" s="24">
        <v>2.9315960912052099</v>
      </c>
      <c r="BH1405" s="24">
        <v>0.325732899022801</v>
      </c>
      <c r="BP1405" s="24">
        <v>0.325732899022801</v>
      </c>
    </row>
    <row r="1406" spans="1:78" x14ac:dyDescent="0.2">
      <c r="A1406" s="24" t="s">
        <v>1569</v>
      </c>
      <c r="B1406" s="24">
        <v>-174.36500000000001</v>
      </c>
      <c r="C1406" s="24">
        <v>62.667999999999999</v>
      </c>
      <c r="D1406" s="24" t="s">
        <v>165</v>
      </c>
      <c r="E1406" s="24">
        <f t="shared" si="21"/>
        <v>100.00000000000001</v>
      </c>
      <c r="AA1406" s="24">
        <v>53.398058252427198</v>
      </c>
      <c r="AK1406" s="24">
        <v>6.1488673139158596</v>
      </c>
      <c r="AV1406" s="24">
        <v>14.886731391585801</v>
      </c>
      <c r="AX1406" s="24">
        <v>11.326860841423899</v>
      </c>
      <c r="BB1406" s="24">
        <v>13.915857605177999</v>
      </c>
      <c r="BH1406" s="24">
        <v>0.32362459546925598</v>
      </c>
    </row>
    <row r="1407" spans="1:78" x14ac:dyDescent="0.2">
      <c r="A1407" s="24" t="s">
        <v>1570</v>
      </c>
      <c r="B1407" s="24">
        <v>-175.43299999999999</v>
      </c>
      <c r="C1407" s="24">
        <v>61.8</v>
      </c>
      <c r="D1407" s="24" t="s">
        <v>165</v>
      </c>
      <c r="E1407" s="24">
        <f t="shared" si="21"/>
        <v>100.00000000000003</v>
      </c>
      <c r="M1407" s="24">
        <v>0.37037037037037002</v>
      </c>
      <c r="AA1407" s="24">
        <v>50.370370370370395</v>
      </c>
      <c r="AK1407" s="24">
        <v>8.8888888888888893</v>
      </c>
      <c r="AL1407" s="24">
        <v>1.1111111111111101</v>
      </c>
      <c r="AV1407" s="24">
        <v>7.4074074074074101</v>
      </c>
      <c r="AX1407" s="24">
        <v>20</v>
      </c>
      <c r="BB1407" s="24">
        <v>11.481481481481499</v>
      </c>
      <c r="BR1407" s="24">
        <v>0.37037037037037002</v>
      </c>
    </row>
    <row r="1408" spans="1:78" x14ac:dyDescent="0.2">
      <c r="A1408" s="24" t="s">
        <v>1571</v>
      </c>
      <c r="B1408" s="24">
        <v>-169.148</v>
      </c>
      <c r="C1408" s="24">
        <v>67.578000000000003</v>
      </c>
      <c r="D1408" s="24" t="s">
        <v>165</v>
      </c>
      <c r="E1408" s="24">
        <f t="shared" si="21"/>
        <v>100.00000000000007</v>
      </c>
      <c r="AA1408" s="24">
        <v>49.162011173184403</v>
      </c>
      <c r="AK1408" s="24">
        <v>3.3519553072625698</v>
      </c>
      <c r="AL1408" s="24">
        <v>0.55865921787709494</v>
      </c>
      <c r="AV1408" s="24">
        <v>6.7039106145251397</v>
      </c>
      <c r="AX1408" s="24">
        <v>10.055865921787699</v>
      </c>
      <c r="BB1408" s="24">
        <v>27.374301675977698</v>
      </c>
      <c r="BF1408" s="24">
        <v>1.1173184357541899</v>
      </c>
      <c r="BH1408" s="24">
        <v>0.55865921787709494</v>
      </c>
      <c r="BP1408" s="24">
        <v>1.1173184357541899</v>
      </c>
    </row>
    <row r="1409" spans="1:78" x14ac:dyDescent="0.2">
      <c r="A1409" s="24" t="s">
        <v>1572</v>
      </c>
      <c r="B1409" s="24">
        <v>-173.90799999999999</v>
      </c>
      <c r="C1409" s="24">
        <v>60.137999999999998</v>
      </c>
      <c r="D1409" s="24" t="s">
        <v>165</v>
      </c>
      <c r="E1409" s="24">
        <f t="shared" si="21"/>
        <v>99.999999999999943</v>
      </c>
      <c r="AA1409" s="24">
        <v>44.642857142857096</v>
      </c>
      <c r="AK1409" s="24">
        <v>3.5714285714285703</v>
      </c>
      <c r="AL1409" s="24">
        <v>0.89285714285714302</v>
      </c>
      <c r="AV1409" s="24">
        <v>28.571428571428601</v>
      </c>
      <c r="AX1409" s="24">
        <v>8.9285714285714306</v>
      </c>
      <c r="BB1409" s="24">
        <v>13.3928571428571</v>
      </c>
    </row>
    <row r="1410" spans="1:78" x14ac:dyDescent="0.2">
      <c r="A1410" s="24" t="s">
        <v>1573</v>
      </c>
      <c r="B1410" s="24">
        <v>-171.9</v>
      </c>
      <c r="C1410" s="24">
        <v>59.448</v>
      </c>
      <c r="D1410" s="24" t="s">
        <v>165</v>
      </c>
      <c r="E1410" s="24">
        <f t="shared" si="21"/>
        <v>100.00000000000001</v>
      </c>
      <c r="AA1410" s="24">
        <v>55.882352941176499</v>
      </c>
      <c r="AK1410" s="24">
        <v>9.8039215686274499</v>
      </c>
      <c r="AL1410" s="24">
        <v>11.764705882352899</v>
      </c>
      <c r="AT1410" s="24">
        <v>0.98039215686274495</v>
      </c>
      <c r="AV1410" s="24">
        <v>3.9215686274509798</v>
      </c>
      <c r="AX1410" s="24">
        <v>3.9215686274509798</v>
      </c>
      <c r="BB1410" s="24">
        <v>12.745098039215701</v>
      </c>
      <c r="BR1410" s="24">
        <v>0.98039215686274495</v>
      </c>
    </row>
    <row r="1411" spans="1:78" x14ac:dyDescent="0.2">
      <c r="A1411" s="24" t="s">
        <v>1574</v>
      </c>
      <c r="B1411" s="24">
        <v>-166.797</v>
      </c>
      <c r="C1411" s="24">
        <v>57.575000000000003</v>
      </c>
      <c r="D1411" s="24" t="s">
        <v>165</v>
      </c>
      <c r="E1411" s="24">
        <f t="shared" ref="E1411:E1474" si="22">SUM(F1411:CR1411)</f>
        <v>99.999999999999957</v>
      </c>
      <c r="AA1411" s="24">
        <v>51.587301587301603</v>
      </c>
      <c r="AK1411" s="24">
        <v>7.5396825396825404</v>
      </c>
      <c r="AL1411" s="24">
        <v>2.38095238095238</v>
      </c>
      <c r="AT1411" s="24">
        <v>0.39682539682539703</v>
      </c>
      <c r="AV1411" s="24">
        <v>0.79365079365079405</v>
      </c>
      <c r="AX1411" s="24">
        <v>19.841269841269799</v>
      </c>
      <c r="BB1411" s="24">
        <v>13.095238095238098</v>
      </c>
      <c r="BH1411" s="24">
        <v>0.79365079365079405</v>
      </c>
      <c r="BO1411" s="24">
        <v>0.39682539682539703</v>
      </c>
      <c r="BQ1411" s="24">
        <v>0.39682539682539703</v>
      </c>
      <c r="BR1411" s="24">
        <v>2.38095238095238</v>
      </c>
      <c r="BZ1411" s="24">
        <v>0.39682539682539703</v>
      </c>
    </row>
    <row r="1412" spans="1:78" x14ac:dyDescent="0.2">
      <c r="A1412" s="24" t="s">
        <v>1575</v>
      </c>
      <c r="B1412" s="24">
        <v>-165.14</v>
      </c>
      <c r="C1412" s="24">
        <v>56.91</v>
      </c>
      <c r="D1412" s="24" t="s">
        <v>165</v>
      </c>
      <c r="E1412" s="24">
        <f t="shared" si="22"/>
        <v>100.00000000000003</v>
      </c>
      <c r="AA1412" s="24">
        <v>27.731092436974802</v>
      </c>
      <c r="AK1412" s="24">
        <v>8.403361344537819</v>
      </c>
      <c r="AL1412" s="24">
        <v>4.2016806722689095</v>
      </c>
      <c r="AV1412" s="24">
        <v>5.8823529411764701</v>
      </c>
      <c r="AX1412" s="24">
        <v>17.647058823529399</v>
      </c>
      <c r="BB1412" s="24">
        <v>33.613445378151297</v>
      </c>
      <c r="BL1412" s="24">
        <v>0.84033613445378208</v>
      </c>
      <c r="BP1412" s="24">
        <v>0.84033613445378208</v>
      </c>
      <c r="BZ1412" s="24">
        <v>0.84033613445378208</v>
      </c>
    </row>
    <row r="1413" spans="1:78" x14ac:dyDescent="0.2">
      <c r="A1413" s="24" t="s">
        <v>1576</v>
      </c>
      <c r="B1413" s="24">
        <v>-165.28800000000001</v>
      </c>
      <c r="C1413" s="24">
        <v>55.6</v>
      </c>
      <c r="D1413" s="24" t="s">
        <v>165</v>
      </c>
      <c r="E1413" s="24">
        <f t="shared" si="22"/>
        <v>99.999999999999986</v>
      </c>
      <c r="AA1413" s="24">
        <v>7.2243346007604599</v>
      </c>
      <c r="AK1413" s="24">
        <v>1.14068441064639</v>
      </c>
      <c r="AL1413" s="24">
        <v>1.14068441064639</v>
      </c>
      <c r="AV1413" s="24">
        <v>38.403041825095102</v>
      </c>
      <c r="AX1413" s="24">
        <v>20.152091254752801</v>
      </c>
      <c r="BB1413" s="24">
        <v>21.292775665399198</v>
      </c>
      <c r="BH1413" s="24">
        <v>3.4220532319391603</v>
      </c>
      <c r="BJ1413" s="24">
        <v>0.76045627376425806</v>
      </c>
      <c r="BP1413" s="24">
        <v>0.76045627376425806</v>
      </c>
      <c r="BR1413" s="24">
        <v>5.7034220532319404</v>
      </c>
    </row>
    <row r="1414" spans="1:78" x14ac:dyDescent="0.2">
      <c r="A1414" s="24" t="s">
        <v>1577</v>
      </c>
      <c r="B1414" s="24">
        <v>-175.14500000000001</v>
      </c>
      <c r="C1414" s="24">
        <v>60.031999999999996</v>
      </c>
      <c r="D1414" s="24" t="s">
        <v>165</v>
      </c>
      <c r="E1414" s="24">
        <f t="shared" si="22"/>
        <v>99.999999999999915</v>
      </c>
      <c r="AA1414" s="24">
        <v>39.152119700748102</v>
      </c>
      <c r="AK1414" s="24">
        <v>5.7356608478802995</v>
      </c>
      <c r="AL1414" s="24">
        <v>0.74812967581047407</v>
      </c>
      <c r="AV1414" s="24">
        <v>6.2344139650872794</v>
      </c>
      <c r="AX1414" s="24">
        <v>41.396508728179498</v>
      </c>
      <c r="BB1414" s="24">
        <v>4.23940149625935</v>
      </c>
      <c r="BH1414" s="24">
        <v>0.24937655860349101</v>
      </c>
      <c r="BP1414" s="24">
        <v>0.49875311720698301</v>
      </c>
      <c r="BQ1414" s="24">
        <v>0.49875311720698301</v>
      </c>
      <c r="BR1414" s="24">
        <v>0.49875311720698301</v>
      </c>
      <c r="BZ1414" s="24">
        <v>0.74812967581047407</v>
      </c>
    </row>
    <row r="1415" spans="1:78" x14ac:dyDescent="0.2">
      <c r="A1415" s="24" t="s">
        <v>1578</v>
      </c>
      <c r="B1415" s="24">
        <v>-169.523</v>
      </c>
      <c r="C1415" s="24">
        <v>58.707000000000001</v>
      </c>
      <c r="D1415" s="24" t="s">
        <v>165</v>
      </c>
      <c r="E1415" s="24">
        <f t="shared" si="22"/>
        <v>100</v>
      </c>
      <c r="AA1415" s="24">
        <v>35.532994923857899</v>
      </c>
      <c r="AK1415" s="24">
        <v>7.10659898477157</v>
      </c>
      <c r="AL1415" s="24">
        <v>3.5532994923857899</v>
      </c>
      <c r="AV1415" s="24">
        <v>11.167512690355299</v>
      </c>
      <c r="AX1415" s="24">
        <v>24.873096446700501</v>
      </c>
      <c r="BB1415" s="24">
        <v>11.6751269035533</v>
      </c>
      <c r="BH1415" s="24">
        <v>1.0152284263959399</v>
      </c>
      <c r="BP1415" s="24">
        <v>1.5228426395939101</v>
      </c>
      <c r="BR1415" s="24">
        <v>3.5532994923857899</v>
      </c>
    </row>
    <row r="1416" spans="1:78" x14ac:dyDescent="0.2">
      <c r="A1416" s="24" t="s">
        <v>1579</v>
      </c>
      <c r="B1416" s="24">
        <v>-167.74199999999999</v>
      </c>
      <c r="C1416" s="24">
        <v>56.762999999999998</v>
      </c>
      <c r="D1416" s="24" t="s">
        <v>165</v>
      </c>
      <c r="E1416" s="24">
        <f t="shared" si="22"/>
        <v>99.999999999999957</v>
      </c>
      <c r="M1416" s="24">
        <v>0.37735849056603799</v>
      </c>
      <c r="AA1416" s="24">
        <v>18.4905660377358</v>
      </c>
      <c r="AG1416" s="24">
        <v>0.37735849056603799</v>
      </c>
      <c r="AK1416" s="24">
        <v>5.2830188679245307</v>
      </c>
      <c r="AL1416" s="24">
        <v>16.603773584905699</v>
      </c>
      <c r="AV1416" s="24">
        <v>30.943396226415096</v>
      </c>
      <c r="AX1416" s="24">
        <v>10.188679245283</v>
      </c>
      <c r="AY1416" s="24">
        <v>0.37735849056603799</v>
      </c>
      <c r="BB1416" s="24">
        <v>11.320754716981099</v>
      </c>
      <c r="BH1416" s="24">
        <v>1.5094339622641502</v>
      </c>
      <c r="BR1416" s="24">
        <v>3.7735849056603796</v>
      </c>
      <c r="BZ1416" s="24">
        <v>0.75471698113207508</v>
      </c>
    </row>
    <row r="1417" spans="1:78" x14ac:dyDescent="0.2">
      <c r="A1417" s="24" t="s">
        <v>1580</v>
      </c>
      <c r="B1417" s="24">
        <v>-171.483</v>
      </c>
      <c r="C1417" s="24">
        <v>57.453000000000003</v>
      </c>
      <c r="D1417" s="24" t="s">
        <v>165</v>
      </c>
      <c r="E1417" s="24">
        <f t="shared" si="22"/>
        <v>100.00000000000006</v>
      </c>
      <c r="M1417" s="24">
        <v>0.57471264367816099</v>
      </c>
      <c r="AA1417" s="24">
        <v>21.264367816091998</v>
      </c>
      <c r="AK1417" s="24">
        <v>4.0229885057471302</v>
      </c>
      <c r="AL1417" s="24">
        <v>5.1724137931034502</v>
      </c>
      <c r="AV1417" s="24">
        <v>18.965517241379299</v>
      </c>
      <c r="AX1417" s="24">
        <v>29.310344827586199</v>
      </c>
      <c r="BB1417" s="24">
        <v>12.0689655172414</v>
      </c>
      <c r="BH1417" s="24">
        <v>3.4482758620689702</v>
      </c>
      <c r="BJ1417" s="24">
        <v>0.57471264367816099</v>
      </c>
      <c r="BP1417" s="24">
        <v>0.57471264367816099</v>
      </c>
      <c r="BR1417" s="24">
        <v>4.0229885057471302</v>
      </c>
    </row>
    <row r="1418" spans="1:78" x14ac:dyDescent="0.2">
      <c r="A1418" s="24" t="s">
        <v>1581</v>
      </c>
      <c r="B1418" s="24">
        <v>144.7517</v>
      </c>
      <c r="C1418" s="24">
        <v>54.976700000000001</v>
      </c>
      <c r="D1418" s="24" t="s">
        <v>165</v>
      </c>
      <c r="E1418" s="24">
        <f t="shared" si="22"/>
        <v>100</v>
      </c>
      <c r="AA1418" s="24">
        <v>65.822784810126592</v>
      </c>
      <c r="AK1418" s="24">
        <v>2.84810126582278</v>
      </c>
      <c r="AL1418" s="24">
        <v>4.1139240506329102</v>
      </c>
      <c r="AV1418" s="24">
        <v>0.632911392405063</v>
      </c>
      <c r="AX1418" s="24">
        <v>7.59493670886076</v>
      </c>
      <c r="BB1418" s="24">
        <v>18.9873417721519</v>
      </c>
    </row>
    <row r="1419" spans="1:78" x14ac:dyDescent="0.2">
      <c r="A1419" s="24" t="s">
        <v>1582</v>
      </c>
      <c r="B1419" s="24">
        <v>160</v>
      </c>
      <c r="C1419" s="24">
        <v>74.617000000000004</v>
      </c>
      <c r="D1419" s="24" t="s">
        <v>165</v>
      </c>
      <c r="E1419" s="24">
        <f t="shared" si="22"/>
        <v>100.00000000000003</v>
      </c>
      <c r="AA1419" s="24">
        <v>1.5267175572519101</v>
      </c>
      <c r="AK1419" s="24">
        <v>0.38167938931297696</v>
      </c>
      <c r="AV1419" s="24">
        <v>0.38167938931297696</v>
      </c>
      <c r="AX1419" s="24">
        <v>37.404580152671798</v>
      </c>
      <c r="AY1419" s="24">
        <v>4.9618320610686997</v>
      </c>
      <c r="BB1419" s="24">
        <v>54.961832061068698</v>
      </c>
      <c r="BQ1419" s="24">
        <v>0.38167938931297696</v>
      </c>
    </row>
    <row r="1420" spans="1:78" x14ac:dyDescent="0.2">
      <c r="A1420" s="24" t="s">
        <v>1583</v>
      </c>
      <c r="B1420" s="24">
        <v>170</v>
      </c>
      <c r="C1420" s="24">
        <v>70.650000000000006</v>
      </c>
      <c r="D1420" s="24" t="s">
        <v>165</v>
      </c>
      <c r="E1420" s="24">
        <f t="shared" si="22"/>
        <v>99.999999999999986</v>
      </c>
      <c r="AA1420" s="24">
        <v>3.7837837837837802</v>
      </c>
      <c r="AK1420" s="24">
        <v>0.54054054054054101</v>
      </c>
      <c r="AV1420" s="24">
        <v>9.1891891891891895</v>
      </c>
      <c r="AX1420" s="24">
        <v>45.405405405405403</v>
      </c>
      <c r="AY1420" s="24">
        <v>5.4054054054053999</v>
      </c>
      <c r="BB1420" s="24">
        <v>34.594594594594597</v>
      </c>
      <c r="BZ1420" s="24">
        <v>1.08108108108108</v>
      </c>
    </row>
    <row r="1421" spans="1:78" x14ac:dyDescent="0.2">
      <c r="A1421" s="24" t="s">
        <v>1584</v>
      </c>
      <c r="B1421" s="24">
        <v>177.5</v>
      </c>
      <c r="C1421" s="24">
        <v>71.117000000000004</v>
      </c>
      <c r="D1421" s="24" t="s">
        <v>165</v>
      </c>
      <c r="E1421" s="24">
        <f t="shared" si="22"/>
        <v>100</v>
      </c>
      <c r="AA1421" s="24">
        <v>14.6428571428571</v>
      </c>
      <c r="AK1421" s="24">
        <v>1.0714285714285698</v>
      </c>
      <c r="AV1421" s="24">
        <v>13.571428571428601</v>
      </c>
      <c r="AX1421" s="24">
        <v>18.571428571428601</v>
      </c>
      <c r="AY1421" s="24">
        <v>0.35714285714285698</v>
      </c>
      <c r="BB1421" s="24">
        <v>50.714285714285701</v>
      </c>
      <c r="BO1421" s="24">
        <v>0.35714285714285698</v>
      </c>
      <c r="BQ1421" s="24">
        <v>0.71428571428571397</v>
      </c>
    </row>
    <row r="1422" spans="1:78" x14ac:dyDescent="0.2">
      <c r="A1422" s="24" t="s">
        <v>1585</v>
      </c>
      <c r="B1422" s="24">
        <v>-136.42782</v>
      </c>
      <c r="C1422" s="24">
        <v>56.955689999999997</v>
      </c>
      <c r="D1422" s="24" t="s">
        <v>165</v>
      </c>
      <c r="E1422" s="24">
        <f t="shared" si="22"/>
        <v>99.999999999999915</v>
      </c>
      <c r="X1422" s="24">
        <v>1.57232704402516</v>
      </c>
      <c r="AA1422" s="24">
        <v>27.358490566037698</v>
      </c>
      <c r="AK1422" s="24">
        <v>0.94339622641509402</v>
      </c>
      <c r="AL1422" s="24">
        <v>31.132075471698101</v>
      </c>
      <c r="AV1422" s="24">
        <v>5.0314465408805003</v>
      </c>
      <c r="AX1422" s="24">
        <v>4.4025157232704402</v>
      </c>
      <c r="AY1422" s="24">
        <v>0.31446540880503104</v>
      </c>
      <c r="BB1422" s="24">
        <v>22.3270440251572</v>
      </c>
      <c r="BD1422" s="24">
        <v>1.8867924528301898</v>
      </c>
      <c r="BF1422" s="24">
        <v>0.31446540880503104</v>
      </c>
      <c r="BH1422" s="24">
        <v>1.57232704402516</v>
      </c>
      <c r="BO1422" s="24">
        <v>1.8867924528301898</v>
      </c>
      <c r="BR1422" s="24">
        <v>0.94339622641509402</v>
      </c>
      <c r="BZ1422" s="24">
        <v>0.31446540880503104</v>
      </c>
    </row>
    <row r="1423" spans="1:78" x14ac:dyDescent="0.2">
      <c r="A1423" s="24" t="s">
        <v>1586</v>
      </c>
      <c r="B1423" s="24">
        <v>-140.25412</v>
      </c>
      <c r="C1423" s="24">
        <v>59.439880000000002</v>
      </c>
      <c r="D1423" s="24" t="s">
        <v>165</v>
      </c>
      <c r="E1423" s="24">
        <f t="shared" si="22"/>
        <v>100</v>
      </c>
      <c r="X1423" s="24">
        <v>2.34375</v>
      </c>
      <c r="AA1423" s="24">
        <v>17.96875</v>
      </c>
      <c r="AK1423" s="24">
        <v>4.6875</v>
      </c>
      <c r="AL1423" s="24">
        <v>16.40625</v>
      </c>
      <c r="AT1423" s="24">
        <v>1.5625</v>
      </c>
      <c r="AV1423" s="24">
        <v>2.34375</v>
      </c>
      <c r="AX1423" s="24">
        <v>7.03125</v>
      </c>
      <c r="BB1423" s="24">
        <v>41.40625</v>
      </c>
      <c r="BD1423" s="24">
        <v>1.5625</v>
      </c>
      <c r="BH1423" s="24">
        <v>4.6875</v>
      </c>
    </row>
    <row r="1424" spans="1:78" x14ac:dyDescent="0.2">
      <c r="A1424" s="24" t="s">
        <v>1587</v>
      </c>
      <c r="B1424" s="24">
        <v>-147.70812000000001</v>
      </c>
      <c r="C1424" s="24">
        <v>60.662880000000001</v>
      </c>
      <c r="D1424" s="24" t="s">
        <v>165</v>
      </c>
      <c r="E1424" s="24">
        <f t="shared" si="22"/>
        <v>99.999999999999972</v>
      </c>
      <c r="X1424" s="24">
        <v>0.632911392405063</v>
      </c>
      <c r="AA1424" s="24">
        <v>63.291139240506297</v>
      </c>
      <c r="AK1424" s="24">
        <v>0.949367088607595</v>
      </c>
      <c r="AL1424" s="24">
        <v>4.7468354430379698</v>
      </c>
      <c r="AQ1424" s="24">
        <v>0.316455696202532</v>
      </c>
      <c r="AT1424" s="24">
        <v>2.21518987341772</v>
      </c>
      <c r="AV1424" s="24">
        <v>3.16455696202532</v>
      </c>
      <c r="AX1424" s="24">
        <v>0.632911392405063</v>
      </c>
      <c r="BB1424" s="24">
        <v>17.0886075949367</v>
      </c>
      <c r="BD1424" s="24">
        <v>6.0126582278481004</v>
      </c>
      <c r="BE1424" s="24">
        <v>0.316455696202532</v>
      </c>
      <c r="BH1424" s="24">
        <v>0.632911392405063</v>
      </c>
    </row>
    <row r="1425" spans="1:78" x14ac:dyDescent="0.2">
      <c r="A1425" s="24" t="s">
        <v>1588</v>
      </c>
      <c r="B1425" s="24">
        <v>-170.36699999999999</v>
      </c>
      <c r="C1425" s="24">
        <v>67.466999999999999</v>
      </c>
      <c r="D1425" s="24" t="s">
        <v>165</v>
      </c>
      <c r="E1425" s="24">
        <f t="shared" si="22"/>
        <v>100.00000000000001</v>
      </c>
      <c r="AA1425" s="24">
        <v>21.3815789473684</v>
      </c>
      <c r="AK1425" s="24">
        <v>3.9473684210526301</v>
      </c>
      <c r="AL1425" s="24">
        <v>0.32894736842105299</v>
      </c>
      <c r="AT1425" s="24">
        <v>0.32894736842105299</v>
      </c>
      <c r="AV1425" s="24">
        <v>35.526315789473699</v>
      </c>
      <c r="AX1425" s="24">
        <v>19.078947368421101</v>
      </c>
      <c r="AY1425" s="24">
        <v>1.9736842105263199</v>
      </c>
      <c r="BB1425" s="24">
        <v>16.447368421052598</v>
      </c>
      <c r="BD1425" s="24">
        <v>0.65789473684210509</v>
      </c>
      <c r="BP1425" s="24">
        <v>0.32894736842105299</v>
      </c>
    </row>
    <row r="1426" spans="1:78" x14ac:dyDescent="0.2">
      <c r="A1426" s="24" t="s">
        <v>1589</v>
      </c>
      <c r="B1426" s="24">
        <v>-173.40799999999999</v>
      </c>
      <c r="C1426" s="24">
        <v>67.582999999999998</v>
      </c>
      <c r="D1426" s="24" t="s">
        <v>165</v>
      </c>
      <c r="E1426" s="24">
        <f t="shared" si="22"/>
        <v>100.00000000000003</v>
      </c>
      <c r="AA1426" s="24">
        <v>14.957264957265</v>
      </c>
      <c r="AL1426" s="24">
        <v>0.854700854700855</v>
      </c>
      <c r="AV1426" s="24">
        <v>38.034188034188006</v>
      </c>
      <c r="AX1426" s="24">
        <v>26.495726495726501</v>
      </c>
      <c r="AY1426" s="24">
        <v>2.1367521367521403</v>
      </c>
      <c r="BB1426" s="24">
        <v>17.094017094017097</v>
      </c>
      <c r="BO1426" s="24">
        <v>0.427350427350427</v>
      </c>
    </row>
    <row r="1427" spans="1:78" x14ac:dyDescent="0.2">
      <c r="A1427" s="24" t="s">
        <v>1590</v>
      </c>
      <c r="B1427" s="24">
        <v>-173.25</v>
      </c>
      <c r="C1427" s="24">
        <v>69.417000000000002</v>
      </c>
      <c r="D1427" s="24" t="s">
        <v>165</v>
      </c>
      <c r="E1427" s="24">
        <f t="shared" si="22"/>
        <v>100</v>
      </c>
      <c r="AA1427" s="24">
        <v>18.936877076411999</v>
      </c>
      <c r="AK1427" s="24">
        <v>0.33222591362126203</v>
      </c>
      <c r="AT1427" s="24">
        <v>0.33222591362126203</v>
      </c>
      <c r="AV1427" s="24">
        <v>34.551495016611298</v>
      </c>
      <c r="AX1427" s="24">
        <v>16.611295681063101</v>
      </c>
      <c r="AY1427" s="24">
        <v>0.66445182724252505</v>
      </c>
      <c r="BB1427" s="24">
        <v>28.239202657807301</v>
      </c>
      <c r="BZ1427" s="24">
        <v>0.33222591362126203</v>
      </c>
    </row>
    <row r="1428" spans="1:78" x14ac:dyDescent="0.2">
      <c r="A1428" s="24" t="s">
        <v>1591</v>
      </c>
      <c r="B1428" s="24">
        <v>-174.44200000000001</v>
      </c>
      <c r="C1428" s="24">
        <v>69.891999999999996</v>
      </c>
      <c r="D1428" s="24" t="s">
        <v>165</v>
      </c>
      <c r="E1428" s="24">
        <f t="shared" si="22"/>
        <v>100.00000000000001</v>
      </c>
      <c r="AA1428" s="24">
        <v>14.046822742474898</v>
      </c>
      <c r="AK1428" s="24">
        <v>3.3444816053511701</v>
      </c>
      <c r="AL1428" s="24">
        <v>0.668896321070234</v>
      </c>
      <c r="AV1428" s="24">
        <v>59.866220735786001</v>
      </c>
      <c r="AX1428" s="24">
        <v>4.0133779264214002</v>
      </c>
      <c r="AY1428" s="24">
        <v>3.3444816053511701</v>
      </c>
      <c r="BB1428" s="24">
        <v>14.046822742474898</v>
      </c>
      <c r="BH1428" s="24">
        <v>0.334448160535117</v>
      </c>
      <c r="BP1428" s="24">
        <v>0.334448160535117</v>
      </c>
    </row>
    <row r="1429" spans="1:78" x14ac:dyDescent="0.2">
      <c r="A1429" s="24" t="s">
        <v>1592</v>
      </c>
      <c r="B1429" s="24">
        <v>-176.65</v>
      </c>
      <c r="C1429" s="24">
        <v>69.8</v>
      </c>
      <c r="D1429" s="24" t="s">
        <v>165</v>
      </c>
      <c r="E1429" s="24">
        <f t="shared" si="22"/>
        <v>99.999999999999943</v>
      </c>
      <c r="AA1429" s="24">
        <v>22.2222222222222</v>
      </c>
      <c r="AK1429" s="24">
        <v>4.2483660130718999</v>
      </c>
      <c r="AV1429" s="24">
        <v>52.941176470588196</v>
      </c>
      <c r="AX1429" s="24">
        <v>3.9215686274509798</v>
      </c>
      <c r="AY1429" s="24">
        <v>0.98039215686274495</v>
      </c>
      <c r="BB1429" s="24">
        <v>15.359477124182998</v>
      </c>
      <c r="BZ1429" s="24">
        <v>0.32679738562091498</v>
      </c>
    </row>
    <row r="1430" spans="1:78" x14ac:dyDescent="0.2">
      <c r="A1430" s="24" t="s">
        <v>1593</v>
      </c>
      <c r="B1430" s="24">
        <v>179.8</v>
      </c>
      <c r="C1430" s="24">
        <v>69.75</v>
      </c>
      <c r="D1430" s="24" t="s">
        <v>165</v>
      </c>
      <c r="E1430" s="24">
        <f t="shared" si="22"/>
        <v>99.999999999999915</v>
      </c>
      <c r="H1430" s="24">
        <v>0.73800738007380096</v>
      </c>
      <c r="M1430" s="24">
        <v>0.36900369003689998</v>
      </c>
      <c r="AA1430" s="24">
        <v>43.911439114391101</v>
      </c>
      <c r="AK1430" s="24">
        <v>2.9520295202951998</v>
      </c>
      <c r="AL1430" s="24">
        <v>0.36900369003689998</v>
      </c>
      <c r="AT1430" s="24">
        <v>0.73800738007380096</v>
      </c>
      <c r="AV1430" s="24">
        <v>12.915129151291501</v>
      </c>
      <c r="AX1430" s="24">
        <v>20.295202952029502</v>
      </c>
      <c r="AY1430" s="24">
        <v>2.2140221402213998</v>
      </c>
      <c r="BB1430" s="24">
        <v>11.070110701107</v>
      </c>
      <c r="BD1430" s="24">
        <v>3.3210332103321001</v>
      </c>
      <c r="BO1430" s="24">
        <v>0.73800738007380096</v>
      </c>
      <c r="BQ1430" s="24">
        <v>0.36900369003689998</v>
      </c>
    </row>
    <row r="1431" spans="1:78" x14ac:dyDescent="0.2">
      <c r="A1431" s="24" t="s">
        <v>1594</v>
      </c>
      <c r="B1431" s="24">
        <v>-179.56700000000001</v>
      </c>
      <c r="C1431" s="24">
        <v>70.174999999999997</v>
      </c>
      <c r="D1431" s="24" t="s">
        <v>165</v>
      </c>
      <c r="E1431" s="24">
        <f t="shared" si="22"/>
        <v>100.00000000000001</v>
      </c>
      <c r="AA1431" s="24">
        <v>17.491749174917501</v>
      </c>
      <c r="AK1431" s="24">
        <v>3.9603960396039595</v>
      </c>
      <c r="AL1431" s="24">
        <v>0.66006600660065995</v>
      </c>
      <c r="AV1431" s="24">
        <v>51.155115511551202</v>
      </c>
      <c r="AX1431" s="24">
        <v>9.2409240924092408</v>
      </c>
      <c r="AY1431" s="24">
        <v>0.99009900990098987</v>
      </c>
      <c r="BB1431" s="24">
        <v>15.841584158415799</v>
      </c>
      <c r="BD1431" s="24">
        <v>0.66006600660065995</v>
      </c>
    </row>
    <row r="1432" spans="1:78" x14ac:dyDescent="0.2">
      <c r="A1432" s="24" t="s">
        <v>1595</v>
      </c>
      <c r="B1432" s="24">
        <v>-179</v>
      </c>
      <c r="C1432" s="24">
        <v>70.632999999999996</v>
      </c>
      <c r="D1432" s="24" t="s">
        <v>165</v>
      </c>
      <c r="E1432" s="24">
        <f t="shared" si="22"/>
        <v>99.999999999999972</v>
      </c>
      <c r="AA1432" s="24">
        <v>26.153846153846199</v>
      </c>
      <c r="AK1432" s="24">
        <v>6.1538461538461497</v>
      </c>
      <c r="AV1432" s="24">
        <v>24.615384615384599</v>
      </c>
      <c r="AX1432" s="24">
        <v>9.2307692307692299</v>
      </c>
      <c r="BB1432" s="24">
        <v>33.846153846153797</v>
      </c>
    </row>
    <row r="1433" spans="1:78" x14ac:dyDescent="0.2">
      <c r="A1433" s="24" t="s">
        <v>1596</v>
      </c>
      <c r="B1433" s="24">
        <v>-171</v>
      </c>
      <c r="C1433" s="24">
        <v>69.632999999999996</v>
      </c>
      <c r="D1433" s="24" t="s">
        <v>165</v>
      </c>
      <c r="E1433" s="24">
        <f t="shared" si="22"/>
        <v>100.00000000000006</v>
      </c>
      <c r="AA1433" s="24">
        <v>24.437299035369797</v>
      </c>
      <c r="AK1433" s="24">
        <v>2.5723472668810299</v>
      </c>
      <c r="AV1433" s="24">
        <v>58.199356913183308</v>
      </c>
      <c r="AX1433" s="24">
        <v>7.7170418006430905</v>
      </c>
      <c r="BB1433" s="24">
        <v>5.1446945337620598</v>
      </c>
      <c r="BD1433" s="24">
        <v>0.64308681672025703</v>
      </c>
      <c r="BF1433" s="24">
        <v>0.32154340836012901</v>
      </c>
      <c r="BH1433" s="24">
        <v>0.96463022508038598</v>
      </c>
    </row>
    <row r="1434" spans="1:78" x14ac:dyDescent="0.2">
      <c r="A1434" s="24" t="s">
        <v>1597</v>
      </c>
      <c r="B1434" s="24">
        <v>175</v>
      </c>
      <c r="C1434" s="24">
        <v>70.45</v>
      </c>
      <c r="D1434" s="24" t="s">
        <v>165</v>
      </c>
      <c r="E1434" s="24">
        <f t="shared" si="22"/>
        <v>100.00000000000003</v>
      </c>
      <c r="AA1434" s="24">
        <v>10.996563573883201</v>
      </c>
      <c r="AK1434" s="24">
        <v>1.7182130584192401</v>
      </c>
      <c r="AL1434" s="24">
        <v>0.34364261168384902</v>
      </c>
      <c r="AV1434" s="24">
        <v>35.3951890034364</v>
      </c>
      <c r="AX1434" s="24">
        <v>24.398625429553299</v>
      </c>
      <c r="AY1434" s="24">
        <v>3.0927835051546397</v>
      </c>
      <c r="BB1434" s="24">
        <v>21.993127147766298</v>
      </c>
      <c r="BQ1434" s="24">
        <v>0.34364261168384902</v>
      </c>
      <c r="BZ1434" s="24">
        <v>1.7182130584192401</v>
      </c>
    </row>
    <row r="1435" spans="1:78" x14ac:dyDescent="0.2">
      <c r="A1435" s="24" t="s">
        <v>1598</v>
      </c>
      <c r="B1435" s="24">
        <v>175</v>
      </c>
      <c r="C1435" s="24">
        <v>70.917000000000002</v>
      </c>
      <c r="D1435" s="24" t="s">
        <v>165</v>
      </c>
      <c r="E1435" s="24">
        <f t="shared" si="22"/>
        <v>99.999999999999943</v>
      </c>
      <c r="AA1435" s="24">
        <v>12.1495327102804</v>
      </c>
      <c r="AK1435" s="24">
        <v>1.4018691588784999</v>
      </c>
      <c r="AV1435" s="24">
        <v>13.0841121495327</v>
      </c>
      <c r="AX1435" s="24">
        <v>34.5794392523364</v>
      </c>
      <c r="AY1435" s="24">
        <v>3.2710280373831799</v>
      </c>
      <c r="BB1435" s="24">
        <v>32.242990654205599</v>
      </c>
      <c r="BO1435" s="24">
        <v>0.93457943925233589</v>
      </c>
      <c r="BQ1435" s="24">
        <v>1.4018691588784999</v>
      </c>
      <c r="BR1435" s="24">
        <v>0.46728971962616794</v>
      </c>
      <c r="BZ1435" s="24">
        <v>0.46728971962616794</v>
      </c>
    </row>
    <row r="1436" spans="1:78" x14ac:dyDescent="0.2">
      <c r="A1436" s="24" t="s">
        <v>1599</v>
      </c>
      <c r="B1436" s="24">
        <v>174.95</v>
      </c>
      <c r="C1436" s="24">
        <v>71.417000000000002</v>
      </c>
      <c r="D1436" s="24" t="s">
        <v>165</v>
      </c>
      <c r="E1436" s="24">
        <f t="shared" si="22"/>
        <v>100.00000000000006</v>
      </c>
      <c r="AA1436" s="24">
        <v>15.8783783783784</v>
      </c>
      <c r="AK1436" s="24">
        <v>1.35135135135135</v>
      </c>
      <c r="AV1436" s="24">
        <v>14.527027027027</v>
      </c>
      <c r="AX1436" s="24">
        <v>26.6891891891892</v>
      </c>
      <c r="AY1436" s="24">
        <v>3.3783783783783798</v>
      </c>
      <c r="BB1436" s="24">
        <v>37.162162162162204</v>
      </c>
      <c r="BZ1436" s="24">
        <v>1.01351351351351</v>
      </c>
    </row>
    <row r="1437" spans="1:78" x14ac:dyDescent="0.2">
      <c r="A1437" s="24" t="s">
        <v>1600</v>
      </c>
      <c r="B1437" s="24">
        <v>170</v>
      </c>
      <c r="C1437" s="24">
        <v>71.167000000000002</v>
      </c>
      <c r="D1437" s="24" t="s">
        <v>165</v>
      </c>
      <c r="E1437" s="24">
        <f t="shared" si="22"/>
        <v>99.999999999999943</v>
      </c>
      <c r="AA1437" s="24">
        <v>1.89873417721519</v>
      </c>
      <c r="AV1437" s="24">
        <v>6.3291139240506293</v>
      </c>
      <c r="AX1437" s="24">
        <v>28.481012658227797</v>
      </c>
      <c r="AY1437" s="24">
        <v>5.6962025316455698</v>
      </c>
      <c r="BB1437" s="24">
        <v>55.063291139240505</v>
      </c>
      <c r="BO1437" s="24">
        <v>0.632911392405063</v>
      </c>
      <c r="BZ1437" s="24">
        <v>1.89873417721519</v>
      </c>
    </row>
    <row r="1438" spans="1:78" x14ac:dyDescent="0.2">
      <c r="A1438" s="24" t="s">
        <v>1601</v>
      </c>
      <c r="B1438" s="24">
        <v>165.017</v>
      </c>
      <c r="C1438" s="24">
        <v>69.832999999999998</v>
      </c>
      <c r="D1438" s="24" t="s">
        <v>165</v>
      </c>
      <c r="E1438" s="24">
        <f t="shared" si="22"/>
        <v>100.00000000000001</v>
      </c>
      <c r="AA1438" s="24">
        <v>1.0416666666666701</v>
      </c>
      <c r="AK1438" s="24">
        <v>2.0833333333333299</v>
      </c>
      <c r="AV1438" s="24">
        <v>4.1666666666666696</v>
      </c>
      <c r="AX1438" s="24">
        <v>18.75</v>
      </c>
      <c r="AY1438" s="24">
        <v>1.0416666666666701</v>
      </c>
      <c r="BB1438" s="24">
        <v>68.75</v>
      </c>
      <c r="BP1438" s="24">
        <v>1.0416666666666701</v>
      </c>
      <c r="BZ1438" s="24">
        <v>3.125</v>
      </c>
    </row>
    <row r="1439" spans="1:78" x14ac:dyDescent="0.2">
      <c r="A1439" s="24" t="s">
        <v>1602</v>
      </c>
      <c r="B1439" s="24">
        <v>155.03299999999999</v>
      </c>
      <c r="C1439" s="24">
        <v>71.75</v>
      </c>
      <c r="D1439" s="24" t="s">
        <v>165</v>
      </c>
      <c r="E1439" s="24">
        <f t="shared" si="22"/>
        <v>99.999999999999943</v>
      </c>
      <c r="AA1439" s="24">
        <v>3.79746835443038</v>
      </c>
      <c r="AV1439" s="24">
        <v>1.26582278481013</v>
      </c>
      <c r="AX1439" s="24">
        <v>44.303797468354404</v>
      </c>
      <c r="AY1439" s="24">
        <v>3.79746835443038</v>
      </c>
      <c r="BA1439" s="24">
        <v>6.3291139240506293</v>
      </c>
      <c r="BB1439" s="24">
        <v>25.3164556962025</v>
      </c>
      <c r="BL1439" s="24">
        <v>1.26582278481013</v>
      </c>
      <c r="BP1439" s="24">
        <v>5.0632911392405102</v>
      </c>
      <c r="BZ1439" s="24">
        <v>8.86075949367088</v>
      </c>
    </row>
    <row r="1440" spans="1:78" x14ac:dyDescent="0.2">
      <c r="A1440" s="24" t="s">
        <v>1603</v>
      </c>
      <c r="B1440" s="24">
        <v>-177</v>
      </c>
      <c r="C1440" s="24">
        <v>62.008000000000003</v>
      </c>
      <c r="D1440" s="24" t="s">
        <v>165</v>
      </c>
      <c r="E1440" s="24">
        <f t="shared" si="22"/>
        <v>99.999999999999957</v>
      </c>
      <c r="X1440" s="24">
        <v>0.25380710659898498</v>
      </c>
      <c r="AA1440" s="24">
        <v>23.350253807106601</v>
      </c>
      <c r="AK1440" s="24">
        <v>2.2842639593908602</v>
      </c>
      <c r="AL1440" s="24">
        <v>0.25380710659898498</v>
      </c>
      <c r="AV1440" s="24">
        <v>0.50761421319796995</v>
      </c>
      <c r="AX1440" s="24">
        <v>52.791878172588802</v>
      </c>
      <c r="BB1440" s="24">
        <v>14.974619289340101</v>
      </c>
      <c r="BH1440" s="24">
        <v>0.25380710659898498</v>
      </c>
      <c r="BQ1440" s="24">
        <v>0.50761421319796995</v>
      </c>
      <c r="BZ1440" s="24">
        <v>4.8223350253807098</v>
      </c>
    </row>
    <row r="1441" spans="1:78" x14ac:dyDescent="0.2">
      <c r="A1441" s="24" t="s">
        <v>1604</v>
      </c>
      <c r="B1441" s="24">
        <v>-176</v>
      </c>
      <c r="C1441" s="24">
        <v>69</v>
      </c>
      <c r="D1441" s="24" t="s">
        <v>165</v>
      </c>
      <c r="E1441" s="24">
        <f t="shared" si="22"/>
        <v>100.00000000000001</v>
      </c>
      <c r="AA1441" s="24">
        <v>10.402684563758401</v>
      </c>
      <c r="AK1441" s="24">
        <v>2.3489932885906</v>
      </c>
      <c r="AT1441" s="24">
        <v>0.33557046979865801</v>
      </c>
      <c r="AV1441" s="24">
        <v>21.476510067114098</v>
      </c>
      <c r="AX1441" s="24">
        <v>24.496644295301998</v>
      </c>
      <c r="AY1441" s="24">
        <v>3.3557046979865803</v>
      </c>
      <c r="BB1441" s="24">
        <v>34.899328859060397</v>
      </c>
      <c r="BF1441" s="24">
        <v>0.67114093959731502</v>
      </c>
      <c r="BH1441" s="24">
        <v>1.34228187919463</v>
      </c>
      <c r="BZ1441" s="24">
        <v>0.67114093959731502</v>
      </c>
    </row>
    <row r="1442" spans="1:78" x14ac:dyDescent="0.2">
      <c r="A1442" s="24" t="s">
        <v>1605</v>
      </c>
      <c r="B1442" s="24">
        <v>-170</v>
      </c>
      <c r="C1442" s="24">
        <v>68.033000000000001</v>
      </c>
      <c r="D1442" s="24" t="s">
        <v>165</v>
      </c>
      <c r="E1442" s="24">
        <f t="shared" si="22"/>
        <v>100.00000000000004</v>
      </c>
      <c r="AA1442" s="24">
        <v>18.644067796610198</v>
      </c>
      <c r="AK1442" s="24">
        <v>2.0338983050847501</v>
      </c>
      <c r="AT1442" s="24">
        <v>0.677966101694915</v>
      </c>
      <c r="AV1442" s="24">
        <v>16.610169491525401</v>
      </c>
      <c r="AX1442" s="24">
        <v>20.677966101694899</v>
      </c>
      <c r="AY1442" s="24">
        <v>0.338983050847458</v>
      </c>
      <c r="BB1442" s="24">
        <v>40.338983050847496</v>
      </c>
      <c r="BH1442" s="24">
        <v>0.677966101694915</v>
      </c>
    </row>
    <row r="1443" spans="1:78" x14ac:dyDescent="0.2">
      <c r="A1443" s="24" t="s">
        <v>1606</v>
      </c>
      <c r="B1443" s="24">
        <v>-171</v>
      </c>
      <c r="C1443" s="24">
        <v>68.033000000000001</v>
      </c>
      <c r="D1443" s="24" t="s">
        <v>165</v>
      </c>
      <c r="E1443" s="24">
        <f t="shared" si="22"/>
        <v>100.00000000000001</v>
      </c>
      <c r="AA1443" s="24">
        <v>18.141592920354</v>
      </c>
      <c r="AK1443" s="24">
        <v>3.9823008849557504</v>
      </c>
      <c r="AV1443" s="24">
        <v>27.876106194690301</v>
      </c>
      <c r="AX1443" s="24">
        <v>17.699115044247797</v>
      </c>
      <c r="AY1443" s="24">
        <v>2.2123893805309698</v>
      </c>
      <c r="BB1443" s="24">
        <v>29.646017699114999</v>
      </c>
      <c r="BH1443" s="24">
        <v>0.44247787610619504</v>
      </c>
    </row>
    <row r="1444" spans="1:78" x14ac:dyDescent="0.2">
      <c r="A1444" s="24" t="s">
        <v>1607</v>
      </c>
      <c r="B1444" s="24">
        <v>-169.017</v>
      </c>
      <c r="C1444" s="24">
        <v>68.483000000000004</v>
      </c>
      <c r="D1444" s="24" t="s">
        <v>165</v>
      </c>
      <c r="E1444" s="24">
        <f t="shared" si="22"/>
        <v>100.00000000000001</v>
      </c>
      <c r="AA1444" s="24">
        <v>54.125412541254107</v>
      </c>
      <c r="AK1444" s="24">
        <v>2.3102310231023102</v>
      </c>
      <c r="AV1444" s="24">
        <v>22.7722772277228</v>
      </c>
      <c r="AX1444" s="24">
        <v>9.57095709570957</v>
      </c>
      <c r="AY1444" s="24">
        <v>0.99009900990098987</v>
      </c>
      <c r="BB1444" s="24">
        <v>9.57095709570957</v>
      </c>
      <c r="BD1444" s="24">
        <v>0.33003300330032997</v>
      </c>
      <c r="BH1444" s="24">
        <v>0.33003300330032997</v>
      </c>
    </row>
    <row r="1445" spans="1:78" x14ac:dyDescent="0.2">
      <c r="A1445" s="24" t="s">
        <v>1608</v>
      </c>
      <c r="B1445" s="24">
        <v>-169.03299999999999</v>
      </c>
      <c r="C1445" s="24">
        <v>68.016999999999996</v>
      </c>
      <c r="D1445" s="24" t="s">
        <v>165</v>
      </c>
      <c r="E1445" s="24">
        <f t="shared" si="22"/>
        <v>99.999999999999986</v>
      </c>
      <c r="AA1445" s="24">
        <v>32.692307692307701</v>
      </c>
      <c r="AK1445" s="24">
        <v>2.5641025641025599</v>
      </c>
      <c r="AV1445" s="24">
        <v>33.974358974358999</v>
      </c>
      <c r="AX1445" s="24">
        <v>15.384615384615401</v>
      </c>
      <c r="AY1445" s="24">
        <v>0.32051282051282104</v>
      </c>
      <c r="BB1445" s="24">
        <v>14.7435897435897</v>
      </c>
      <c r="BH1445" s="24">
        <v>0.32051282051282104</v>
      </c>
    </row>
    <row r="1446" spans="1:78" x14ac:dyDescent="0.2">
      <c r="A1446" s="24" t="s">
        <v>1609</v>
      </c>
      <c r="B1446" s="24">
        <v>-172.06700000000001</v>
      </c>
      <c r="C1446" s="24">
        <v>68.033000000000001</v>
      </c>
      <c r="D1446" s="24" t="s">
        <v>165</v>
      </c>
      <c r="E1446" s="24">
        <f t="shared" si="22"/>
        <v>99.999999999999943</v>
      </c>
      <c r="AA1446" s="24">
        <v>5.3511705685618702</v>
      </c>
      <c r="AK1446" s="24">
        <v>1.6722408026755899</v>
      </c>
      <c r="AT1446" s="24">
        <v>0.334448160535117</v>
      </c>
      <c r="AV1446" s="24">
        <v>12.040133779264199</v>
      </c>
      <c r="AX1446" s="24">
        <v>45.484949832775904</v>
      </c>
      <c r="AY1446" s="24">
        <v>4.3478260869565197</v>
      </c>
      <c r="BB1446" s="24">
        <v>29.765886287625399</v>
      </c>
      <c r="BR1446" s="24">
        <v>0.668896321070234</v>
      </c>
      <c r="BZ1446" s="24">
        <v>0.334448160535117</v>
      </c>
    </row>
    <row r="1447" spans="1:78" x14ac:dyDescent="0.2">
      <c r="A1447" s="24" t="s">
        <v>1610</v>
      </c>
      <c r="B1447" s="24">
        <v>-167.65</v>
      </c>
      <c r="C1447" s="24">
        <v>70.766999999999996</v>
      </c>
      <c r="D1447" s="24" t="s">
        <v>165</v>
      </c>
      <c r="E1447" s="24">
        <f t="shared" si="22"/>
        <v>99.999999999999915</v>
      </c>
      <c r="AA1447" s="24">
        <v>20.189274447949501</v>
      </c>
      <c r="AK1447" s="24">
        <v>2.8391167192428997</v>
      </c>
      <c r="AV1447" s="24">
        <v>65.299684542586704</v>
      </c>
      <c r="AX1447" s="24">
        <v>6.3091482649842296</v>
      </c>
      <c r="AY1447" s="24">
        <v>0.31545741324921101</v>
      </c>
      <c r="BB1447" s="24">
        <v>5.0473186119873805</v>
      </c>
    </row>
    <row r="1448" spans="1:78" x14ac:dyDescent="0.2">
      <c r="A1448" s="24" t="s">
        <v>1611</v>
      </c>
      <c r="B1448" s="24">
        <v>-165.5</v>
      </c>
      <c r="C1448" s="24">
        <v>70.75</v>
      </c>
      <c r="D1448" s="24" t="s">
        <v>165</v>
      </c>
      <c r="E1448" s="24">
        <f t="shared" si="22"/>
        <v>99.999999999999929</v>
      </c>
      <c r="AA1448" s="24">
        <v>16.352201257861601</v>
      </c>
      <c r="AK1448" s="24">
        <v>3.1446540880503102</v>
      </c>
      <c r="AL1448" s="24">
        <v>1.57232704402516</v>
      </c>
      <c r="AV1448" s="24">
        <v>66.352201257861594</v>
      </c>
      <c r="AX1448" s="24">
        <v>7.8616352201257893</v>
      </c>
      <c r="BB1448" s="24">
        <v>4.7169811320754693</v>
      </c>
    </row>
    <row r="1449" spans="1:78" x14ac:dyDescent="0.2">
      <c r="A1449" s="24" t="s">
        <v>1612</v>
      </c>
      <c r="B1449" s="24">
        <v>-164.5</v>
      </c>
      <c r="C1449" s="24">
        <v>70.733000000000004</v>
      </c>
      <c r="D1449" s="24" t="s">
        <v>165</v>
      </c>
      <c r="E1449" s="24">
        <f t="shared" si="22"/>
        <v>100.00000000000001</v>
      </c>
      <c r="AA1449" s="24">
        <v>18.023255813953501</v>
      </c>
      <c r="AK1449" s="24">
        <v>3.7790697674418601</v>
      </c>
      <c r="AL1449" s="24">
        <v>0.290697674418605</v>
      </c>
      <c r="AT1449" s="24">
        <v>0.290697674418605</v>
      </c>
      <c r="AV1449" s="24">
        <v>68.023255813953497</v>
      </c>
      <c r="AX1449" s="24">
        <v>3.1976744186046497</v>
      </c>
      <c r="AY1449" s="24">
        <v>0.87209302325581406</v>
      </c>
      <c r="BB1449" s="24">
        <v>4.9418604651162799</v>
      </c>
      <c r="BF1449" s="24">
        <v>0.581395348837209</v>
      </c>
    </row>
    <row r="1450" spans="1:78" x14ac:dyDescent="0.2">
      <c r="A1450" s="24" t="s">
        <v>1613</v>
      </c>
      <c r="B1450" s="24">
        <v>-163.5</v>
      </c>
      <c r="C1450" s="24">
        <v>70.716999999999999</v>
      </c>
      <c r="D1450" s="24" t="s">
        <v>165</v>
      </c>
      <c r="E1450" s="24">
        <f t="shared" si="22"/>
        <v>99.999999999999986</v>
      </c>
      <c r="AA1450" s="24">
        <v>21.9135802469136</v>
      </c>
      <c r="AK1450" s="24">
        <v>1.5432098765432101</v>
      </c>
      <c r="AL1450" s="24">
        <v>0.30864197530864201</v>
      </c>
      <c r="AV1450" s="24">
        <v>69.4444444444444</v>
      </c>
      <c r="AX1450" s="24">
        <v>4.0123456790123502</v>
      </c>
      <c r="AY1450" s="24">
        <v>1.2345679012345701</v>
      </c>
      <c r="BB1450" s="24">
        <v>1.5432098765432101</v>
      </c>
    </row>
    <row r="1451" spans="1:78" x14ac:dyDescent="0.2">
      <c r="A1451" s="24" t="s">
        <v>1614</v>
      </c>
      <c r="B1451" s="24">
        <v>-160.5</v>
      </c>
      <c r="C1451" s="24">
        <v>71.25</v>
      </c>
      <c r="D1451" s="24" t="s">
        <v>165</v>
      </c>
      <c r="E1451" s="24">
        <f t="shared" si="22"/>
        <v>99.999999999999972</v>
      </c>
      <c r="AA1451" s="24">
        <v>21.523178807946998</v>
      </c>
      <c r="AK1451" s="24">
        <v>2.64900662251656</v>
      </c>
      <c r="AL1451" s="24">
        <v>0.33112582781457001</v>
      </c>
      <c r="AV1451" s="24">
        <v>65.231788079470192</v>
      </c>
      <c r="AX1451" s="24">
        <v>4.3046357615894006</v>
      </c>
      <c r="AY1451" s="24">
        <v>0.99337748344370902</v>
      </c>
      <c r="BB1451" s="24">
        <v>4.3046357615894006</v>
      </c>
      <c r="BF1451" s="24">
        <v>0.33112582781457001</v>
      </c>
      <c r="BO1451" s="24">
        <v>0.33112582781457001</v>
      </c>
    </row>
    <row r="1452" spans="1:78" x14ac:dyDescent="0.2">
      <c r="A1452" s="24" t="s">
        <v>1615</v>
      </c>
      <c r="B1452" s="24">
        <v>-166.5</v>
      </c>
      <c r="C1452" s="24">
        <v>69.8</v>
      </c>
      <c r="D1452" s="24" t="s">
        <v>165</v>
      </c>
      <c r="E1452" s="24">
        <f t="shared" si="22"/>
        <v>100.00000000000004</v>
      </c>
      <c r="AA1452" s="24">
        <v>25.723472668810302</v>
      </c>
      <c r="AK1452" s="24">
        <v>1.2861736334405101</v>
      </c>
      <c r="AL1452" s="24">
        <v>0.64308681672025703</v>
      </c>
      <c r="AV1452" s="24">
        <v>62.700964630225101</v>
      </c>
      <c r="AX1452" s="24">
        <v>5.4662379421221896</v>
      </c>
      <c r="AY1452" s="24">
        <v>0.64308681672025703</v>
      </c>
      <c r="BB1452" s="24">
        <v>3.21543408360129</v>
      </c>
      <c r="BR1452" s="24">
        <v>0.32154340836012901</v>
      </c>
    </row>
    <row r="1453" spans="1:78" x14ac:dyDescent="0.2">
      <c r="A1453" s="24" t="s">
        <v>1616</v>
      </c>
      <c r="B1453" s="24">
        <v>-168.46700000000001</v>
      </c>
      <c r="C1453" s="24">
        <v>69.783000000000001</v>
      </c>
      <c r="D1453" s="24" t="s">
        <v>165</v>
      </c>
      <c r="E1453" s="24">
        <f t="shared" si="22"/>
        <v>100.00000000000001</v>
      </c>
      <c r="AA1453" s="24">
        <v>14.7540983606557</v>
      </c>
      <c r="AK1453" s="24">
        <v>2.2950819672131102</v>
      </c>
      <c r="AL1453" s="24">
        <v>0.98360655737704905</v>
      </c>
      <c r="AT1453" s="24">
        <v>0.65573770491803296</v>
      </c>
      <c r="AV1453" s="24">
        <v>65.245901639344297</v>
      </c>
      <c r="AX1453" s="24">
        <v>6.5573770491803298</v>
      </c>
      <c r="AY1453" s="24">
        <v>0.65573770491803296</v>
      </c>
      <c r="BB1453" s="24">
        <v>8.5245901639344304</v>
      </c>
      <c r="BH1453" s="24">
        <v>0.32786885245901598</v>
      </c>
    </row>
    <row r="1454" spans="1:78" x14ac:dyDescent="0.2">
      <c r="A1454" s="24" t="s">
        <v>1617</v>
      </c>
      <c r="B1454" s="24">
        <v>-169.36699999999999</v>
      </c>
      <c r="C1454" s="24">
        <v>69.25</v>
      </c>
      <c r="D1454" s="24" t="s">
        <v>165</v>
      </c>
      <c r="E1454" s="24">
        <f t="shared" si="22"/>
        <v>100.0000000000001</v>
      </c>
      <c r="AA1454" s="24">
        <v>25.649350649350701</v>
      </c>
      <c r="AK1454" s="24">
        <v>1.2987012987013</v>
      </c>
      <c r="AL1454" s="24">
        <v>0.32467532467532501</v>
      </c>
      <c r="AT1454" s="24">
        <v>0.32467532467532501</v>
      </c>
      <c r="AV1454" s="24">
        <v>60.064935064935106</v>
      </c>
      <c r="AX1454" s="24">
        <v>3.2467532467532498</v>
      </c>
      <c r="AY1454" s="24">
        <v>0.32467532467532501</v>
      </c>
      <c r="BB1454" s="24">
        <v>8.4415584415584402</v>
      </c>
      <c r="BF1454" s="24">
        <v>0.32467532467532501</v>
      </c>
    </row>
    <row r="1455" spans="1:78" x14ac:dyDescent="0.2">
      <c r="A1455" s="24" t="s">
        <v>1618</v>
      </c>
      <c r="B1455" s="24">
        <v>-167.46700000000001</v>
      </c>
      <c r="C1455" s="24">
        <v>69.266999999999996</v>
      </c>
      <c r="D1455" s="24" t="s">
        <v>165</v>
      </c>
      <c r="E1455" s="24">
        <f t="shared" si="22"/>
        <v>99.999999999999943</v>
      </c>
      <c r="AA1455" s="24">
        <v>25.925925925925903</v>
      </c>
      <c r="AK1455" s="24">
        <v>1.8518518518518501</v>
      </c>
      <c r="AL1455" s="24">
        <v>1.8518518518518501</v>
      </c>
      <c r="AT1455" s="24">
        <v>0.30864197530864201</v>
      </c>
      <c r="AV1455" s="24">
        <v>54.629629629629598</v>
      </c>
      <c r="AX1455" s="24">
        <v>5.2469135802469093</v>
      </c>
      <c r="BB1455" s="24">
        <v>8.3333333333333304</v>
      </c>
      <c r="BF1455" s="24">
        <v>0.30864197530864201</v>
      </c>
      <c r="BH1455" s="24">
        <v>0.92592592592592593</v>
      </c>
      <c r="BR1455" s="24">
        <v>0.30864197530864201</v>
      </c>
      <c r="BZ1455" s="24">
        <v>0.30864197530864201</v>
      </c>
    </row>
    <row r="1456" spans="1:78" x14ac:dyDescent="0.2">
      <c r="A1456" s="24" t="s">
        <v>1619</v>
      </c>
      <c r="B1456" s="24">
        <v>-167.5</v>
      </c>
      <c r="C1456" s="24">
        <v>68.733000000000004</v>
      </c>
      <c r="D1456" s="24" t="s">
        <v>165</v>
      </c>
      <c r="E1456" s="24">
        <f t="shared" si="22"/>
        <v>100.00000000000007</v>
      </c>
      <c r="AA1456" s="24">
        <v>28.318584070796497</v>
      </c>
      <c r="AK1456" s="24">
        <v>2.65486725663717</v>
      </c>
      <c r="AL1456" s="24">
        <v>2.2123893805309698</v>
      </c>
      <c r="AV1456" s="24">
        <v>48.672566371681398</v>
      </c>
      <c r="AX1456" s="24">
        <v>11.5044247787611</v>
      </c>
      <c r="AY1456" s="24">
        <v>0.44247787610619504</v>
      </c>
      <c r="BB1456" s="24">
        <v>5.7522123893805297</v>
      </c>
      <c r="BZ1456" s="24">
        <v>0.44247787610619504</v>
      </c>
    </row>
    <row r="1457" spans="1:78" x14ac:dyDescent="0.2">
      <c r="A1457" s="24" t="s">
        <v>1620</v>
      </c>
      <c r="B1457" s="24">
        <v>-168.53299999999999</v>
      </c>
      <c r="C1457" s="24">
        <v>67.216999999999999</v>
      </c>
      <c r="D1457" s="24" t="s">
        <v>165</v>
      </c>
      <c r="E1457" s="24">
        <f t="shared" si="22"/>
        <v>100</v>
      </c>
      <c r="AA1457" s="24">
        <v>43.8888888888889</v>
      </c>
      <c r="AK1457" s="24">
        <v>3.8888888888888902</v>
      </c>
      <c r="AV1457" s="24">
        <v>3.3333333333333299</v>
      </c>
      <c r="AX1457" s="24">
        <v>33.3333333333333</v>
      </c>
      <c r="BB1457" s="24">
        <v>10</v>
      </c>
      <c r="BF1457" s="24">
        <v>0.55555555555555602</v>
      </c>
      <c r="BQ1457" s="24">
        <v>1.6666666666666701</v>
      </c>
      <c r="BR1457" s="24">
        <v>2.7777777777777799</v>
      </c>
      <c r="BZ1457" s="24">
        <v>0.55555555555555602</v>
      </c>
    </row>
    <row r="1458" spans="1:78" x14ac:dyDescent="0.2">
      <c r="A1458" s="24" t="s">
        <v>1621</v>
      </c>
      <c r="B1458" s="24">
        <v>-164.483</v>
      </c>
      <c r="C1458" s="24">
        <v>67.09</v>
      </c>
      <c r="D1458" s="24" t="s">
        <v>165</v>
      </c>
      <c r="E1458" s="24">
        <f t="shared" si="22"/>
        <v>100</v>
      </c>
      <c r="AA1458" s="24">
        <v>23.384615384615401</v>
      </c>
      <c r="AK1458" s="24">
        <v>1.5384615384615399</v>
      </c>
      <c r="AL1458" s="24">
        <v>2.1538461538461502</v>
      </c>
      <c r="AV1458" s="24">
        <v>56</v>
      </c>
      <c r="AX1458" s="24">
        <v>7.6923076923076907</v>
      </c>
      <c r="AY1458" s="24">
        <v>2.1538461538461502</v>
      </c>
      <c r="BA1458" s="24">
        <v>0.30769230769230804</v>
      </c>
      <c r="BB1458" s="24">
        <v>6.1538461538461497</v>
      </c>
      <c r="BH1458" s="24">
        <v>0.61538461538461497</v>
      </c>
    </row>
    <row r="1459" spans="1:78" x14ac:dyDescent="0.2">
      <c r="A1459" s="24" t="s">
        <v>1622</v>
      </c>
      <c r="B1459" s="24">
        <v>-158.43</v>
      </c>
      <c r="C1459" s="24">
        <v>72.900000000000006</v>
      </c>
      <c r="D1459" s="24" t="s">
        <v>165</v>
      </c>
      <c r="E1459" s="24">
        <f t="shared" si="22"/>
        <v>100.00000000000004</v>
      </c>
      <c r="H1459" s="24">
        <v>1.3574660633484199</v>
      </c>
      <c r="P1459" s="24">
        <v>0.45248868778280499</v>
      </c>
      <c r="AA1459" s="24">
        <v>14.027149321267</v>
      </c>
      <c r="AK1459" s="24">
        <v>1.3574660633484199</v>
      </c>
      <c r="AV1459" s="24">
        <v>82.805429864253398</v>
      </c>
    </row>
    <row r="1460" spans="1:78" x14ac:dyDescent="0.2">
      <c r="A1460" s="24" t="s">
        <v>1623</v>
      </c>
      <c r="B1460" s="24">
        <v>-157.44999999999999</v>
      </c>
      <c r="C1460" s="24">
        <v>72.7</v>
      </c>
      <c r="D1460" s="24" t="s">
        <v>165</v>
      </c>
      <c r="E1460" s="24">
        <f t="shared" si="22"/>
        <v>100.00000000000007</v>
      </c>
      <c r="H1460" s="24">
        <v>2.5641025641025599</v>
      </c>
      <c r="AA1460" s="24">
        <v>10.2564102564103</v>
      </c>
      <c r="AV1460" s="24">
        <v>87.179487179487211</v>
      </c>
    </row>
    <row r="1461" spans="1:78" x14ac:dyDescent="0.2">
      <c r="A1461" s="24" t="s">
        <v>1624</v>
      </c>
      <c r="B1461" s="24">
        <v>-159.87</v>
      </c>
      <c r="C1461" s="24">
        <v>74.489999999999995</v>
      </c>
      <c r="D1461" s="24" t="s">
        <v>165</v>
      </c>
      <c r="E1461" s="24">
        <f t="shared" si="22"/>
        <v>99.999999999999986</v>
      </c>
      <c r="M1461" s="24">
        <v>0.31948881789137401</v>
      </c>
      <c r="AA1461" s="24">
        <v>31.948881789137403</v>
      </c>
      <c r="AK1461" s="24">
        <v>1.9169329073482397</v>
      </c>
      <c r="AL1461" s="24">
        <v>0.95846645367412209</v>
      </c>
      <c r="AV1461" s="24">
        <v>64.217252396166103</v>
      </c>
      <c r="BB1461" s="24">
        <v>0.63897763578274802</v>
      </c>
    </row>
    <row r="1462" spans="1:78" x14ac:dyDescent="0.2">
      <c r="A1462" s="24" t="s">
        <v>1625</v>
      </c>
      <c r="B1462" s="24">
        <v>-157.04</v>
      </c>
      <c r="C1462" s="24">
        <v>77.25</v>
      </c>
      <c r="D1462" s="24" t="s">
        <v>165</v>
      </c>
      <c r="E1462" s="24">
        <f t="shared" si="22"/>
        <v>99.999999999999943</v>
      </c>
      <c r="M1462" s="24">
        <v>1.78571428571429</v>
      </c>
      <c r="AA1462" s="24">
        <v>77.678571428571402</v>
      </c>
      <c r="AK1462" s="24">
        <v>4.46428571428571</v>
      </c>
      <c r="AL1462" s="24">
        <v>0.89285714285714302</v>
      </c>
      <c r="AV1462" s="24">
        <v>15.178571428571399</v>
      </c>
    </row>
    <row r="1463" spans="1:78" x14ac:dyDescent="0.2">
      <c r="A1463" s="24" t="s">
        <v>1626</v>
      </c>
      <c r="B1463" s="24">
        <v>7.77</v>
      </c>
      <c r="C1463" s="24">
        <v>80.489999999999995</v>
      </c>
      <c r="D1463" s="24" t="s">
        <v>165</v>
      </c>
      <c r="E1463" s="24">
        <f t="shared" si="22"/>
        <v>100.00000000000004</v>
      </c>
      <c r="M1463" s="24">
        <v>2.8871391076115502</v>
      </c>
      <c r="P1463" s="24">
        <v>0.26246719160105003</v>
      </c>
      <c r="X1463" s="24">
        <v>5.7742782152231005</v>
      </c>
      <c r="AA1463" s="24">
        <v>74.015748031496102</v>
      </c>
      <c r="AK1463" s="24">
        <v>1.5748031496063</v>
      </c>
      <c r="AL1463" s="24">
        <v>0.52493438320210006</v>
      </c>
      <c r="AT1463" s="24">
        <v>0.52493438320210006</v>
      </c>
      <c r="AV1463" s="24">
        <v>4.7244094488188999</v>
      </c>
      <c r="AX1463" s="24">
        <v>6.0367454068241502</v>
      </c>
      <c r="AY1463" s="24">
        <v>1.3123359580052498</v>
      </c>
      <c r="BB1463" s="24">
        <v>2.36220472440945</v>
      </c>
    </row>
    <row r="1464" spans="1:78" x14ac:dyDescent="0.2">
      <c r="A1464" s="24" t="s">
        <v>1627</v>
      </c>
      <c r="B1464" s="24">
        <v>-135.47901999999999</v>
      </c>
      <c r="C1464" s="24">
        <v>56.985599999999998</v>
      </c>
      <c r="D1464" s="24" t="s">
        <v>165</v>
      </c>
      <c r="E1464" s="24">
        <f t="shared" si="22"/>
        <v>99.999999999999957</v>
      </c>
      <c r="AA1464" s="24">
        <v>16.818181818181799</v>
      </c>
      <c r="AL1464" s="24">
        <v>0.45454545454545398</v>
      </c>
      <c r="AT1464" s="24">
        <v>0.45454545454545398</v>
      </c>
      <c r="AV1464" s="24">
        <v>0.45454545454545398</v>
      </c>
      <c r="AX1464" s="24">
        <v>13.181818181818201</v>
      </c>
      <c r="BA1464" s="24">
        <v>0.45454545454545398</v>
      </c>
      <c r="BB1464" s="24">
        <v>42.727272727272705</v>
      </c>
      <c r="BF1464" s="24">
        <v>2.2727272727272703</v>
      </c>
      <c r="BH1464" s="24">
        <v>5.4545454545454497</v>
      </c>
      <c r="BM1464" s="24">
        <v>1.36363636363636</v>
      </c>
      <c r="BO1464" s="24">
        <v>10.909090909090899</v>
      </c>
      <c r="BR1464" s="24">
        <v>3.1818181818181799</v>
      </c>
      <c r="BW1464" s="24">
        <v>2.2727272727272703</v>
      </c>
    </row>
    <row r="1465" spans="1:78" x14ac:dyDescent="0.2">
      <c r="A1465" s="24" t="s">
        <v>1628</v>
      </c>
      <c r="B1465" s="24">
        <v>-159.5</v>
      </c>
      <c r="C1465" s="24">
        <v>71.25</v>
      </c>
      <c r="D1465" s="24" t="s">
        <v>165</v>
      </c>
      <c r="E1465" s="24">
        <f t="shared" si="22"/>
        <v>100.00000000000007</v>
      </c>
      <c r="AA1465" s="24">
        <v>25.925925925925903</v>
      </c>
      <c r="AK1465" s="24">
        <v>3.7037037037037002</v>
      </c>
      <c r="AV1465" s="24">
        <v>23.456790123456802</v>
      </c>
      <c r="AX1465" s="24">
        <v>24.6913580246914</v>
      </c>
      <c r="AY1465" s="24">
        <v>1.2345679012345701</v>
      </c>
      <c r="BB1465" s="24">
        <v>20.987654320987701</v>
      </c>
    </row>
    <row r="1466" spans="1:78" x14ac:dyDescent="0.2">
      <c r="A1466" s="24" t="s">
        <v>1629</v>
      </c>
      <c r="B1466" s="24">
        <v>-63.87</v>
      </c>
      <c r="C1466" s="24">
        <v>59.05</v>
      </c>
      <c r="D1466" s="24" t="s">
        <v>165</v>
      </c>
      <c r="E1466" s="24">
        <f t="shared" si="22"/>
        <v>100.00000000000003</v>
      </c>
      <c r="AX1466" s="24">
        <v>49.695121951219498</v>
      </c>
      <c r="AY1466" s="24">
        <v>7.6219512195121997</v>
      </c>
      <c r="AZ1466" s="24">
        <v>3.9634146341463401</v>
      </c>
      <c r="BA1466" s="24">
        <v>0.30487804878048796</v>
      </c>
      <c r="BB1466" s="24">
        <v>35.670731707317103</v>
      </c>
      <c r="BQ1466" s="24">
        <v>2.74390243902439</v>
      </c>
    </row>
    <row r="1467" spans="1:78" x14ac:dyDescent="0.2">
      <c r="A1467" s="24" t="s">
        <v>1630</v>
      </c>
      <c r="B1467" s="24">
        <v>-63.43</v>
      </c>
      <c r="C1467" s="24">
        <v>59.09</v>
      </c>
      <c r="D1467" s="24" t="s">
        <v>165</v>
      </c>
      <c r="E1467" s="24">
        <f t="shared" si="22"/>
        <v>100.00000000000009</v>
      </c>
      <c r="AV1467" s="24">
        <v>0.32362459546925598</v>
      </c>
      <c r="AX1467" s="24">
        <v>40.453074433657001</v>
      </c>
      <c r="AY1467" s="24">
        <v>8.0906148867313803</v>
      </c>
      <c r="AZ1467" s="24">
        <v>4.8543689320388301</v>
      </c>
      <c r="BA1467" s="24">
        <v>0.64724919093851097</v>
      </c>
      <c r="BB1467" s="24">
        <v>45.631067961165101</v>
      </c>
    </row>
    <row r="1468" spans="1:78" x14ac:dyDescent="0.2">
      <c r="A1468" s="24" t="s">
        <v>1631</v>
      </c>
      <c r="B1468" s="24">
        <v>-63.54</v>
      </c>
      <c r="C1468" s="24">
        <v>58.32</v>
      </c>
      <c r="D1468" s="24" t="s">
        <v>165</v>
      </c>
      <c r="E1468" s="24">
        <f t="shared" si="22"/>
        <v>99.999999999999957</v>
      </c>
      <c r="AX1468" s="24">
        <v>38.613861386138595</v>
      </c>
      <c r="AY1468" s="24">
        <v>10.5610561056106</v>
      </c>
      <c r="AZ1468" s="24">
        <v>17.821782178217799</v>
      </c>
      <c r="BA1468" s="24">
        <v>1.3201320132013199</v>
      </c>
      <c r="BB1468" s="24">
        <v>25.742574257425701</v>
      </c>
      <c r="BH1468" s="24">
        <v>0.66006600660065995</v>
      </c>
      <c r="BQ1468" s="24">
        <v>5.2805280528052796</v>
      </c>
    </row>
    <row r="1469" spans="1:78" x14ac:dyDescent="0.2">
      <c r="A1469" s="24" t="s">
        <v>1632</v>
      </c>
      <c r="B1469" s="24">
        <v>-63.22</v>
      </c>
      <c r="C1469" s="24">
        <v>58.48</v>
      </c>
      <c r="D1469" s="24" t="s">
        <v>165</v>
      </c>
      <c r="E1469" s="24">
        <f t="shared" si="22"/>
        <v>100</v>
      </c>
      <c r="AX1469" s="24">
        <v>34.426229508196698</v>
      </c>
      <c r="AY1469" s="24">
        <v>5.5737704918032795</v>
      </c>
      <c r="AZ1469" s="24">
        <v>9.8360655737704903</v>
      </c>
      <c r="BA1469" s="24">
        <v>2.6229508196721301</v>
      </c>
      <c r="BB1469" s="24">
        <v>45.245901639344297</v>
      </c>
      <c r="BQ1469" s="24">
        <v>2.2950819672131102</v>
      </c>
    </row>
    <row r="1470" spans="1:78" x14ac:dyDescent="0.2">
      <c r="A1470" s="24" t="s">
        <v>1633</v>
      </c>
      <c r="B1470" s="24">
        <v>-62.69</v>
      </c>
      <c r="C1470" s="24">
        <v>58.5</v>
      </c>
      <c r="D1470" s="24" t="s">
        <v>165</v>
      </c>
      <c r="E1470" s="24">
        <f t="shared" si="22"/>
        <v>100.00000000000001</v>
      </c>
      <c r="AV1470" s="24">
        <v>0.29239766081871299</v>
      </c>
      <c r="AX1470" s="24">
        <v>57.602339181286595</v>
      </c>
      <c r="AY1470" s="24">
        <v>4.9707602339181296</v>
      </c>
      <c r="AZ1470" s="24">
        <v>10.8187134502924</v>
      </c>
      <c r="BA1470" s="24">
        <v>0.29239766081871299</v>
      </c>
      <c r="BB1470" s="24">
        <v>24.5614035087719</v>
      </c>
      <c r="BH1470" s="24">
        <v>0.58479532163742698</v>
      </c>
      <c r="BQ1470" s="24">
        <v>0.87719298245614008</v>
      </c>
    </row>
    <row r="1471" spans="1:78" x14ac:dyDescent="0.2">
      <c r="A1471" s="24" t="s">
        <v>1634</v>
      </c>
      <c r="B1471" s="24">
        <v>-62.44</v>
      </c>
      <c r="C1471" s="24">
        <v>57.47</v>
      </c>
      <c r="D1471" s="24" t="s">
        <v>165</v>
      </c>
      <c r="E1471" s="24">
        <f t="shared" si="22"/>
        <v>100.00000000000003</v>
      </c>
      <c r="AK1471" s="24">
        <v>2.8169014084507</v>
      </c>
      <c r="AL1471" s="24">
        <v>8.7323943661971892</v>
      </c>
      <c r="AV1471" s="24">
        <v>63.380281690140805</v>
      </c>
      <c r="AX1471" s="24">
        <v>3.3802816901408397</v>
      </c>
      <c r="AY1471" s="24">
        <v>0.28169014084506999</v>
      </c>
      <c r="BB1471" s="24">
        <v>16.901408450704302</v>
      </c>
      <c r="BH1471" s="24">
        <v>3.9436619718309798</v>
      </c>
      <c r="BQ1471" s="24">
        <v>0.56338028169014098</v>
      </c>
    </row>
    <row r="1472" spans="1:78" x14ac:dyDescent="0.2">
      <c r="A1472" s="24" t="s">
        <v>1635</v>
      </c>
      <c r="B1472" s="24">
        <v>-62.06</v>
      </c>
      <c r="C1472" s="24">
        <v>57.57</v>
      </c>
      <c r="D1472" s="24" t="s">
        <v>165</v>
      </c>
      <c r="E1472" s="24">
        <f t="shared" si="22"/>
        <v>99.999999999999901</v>
      </c>
      <c r="AK1472" s="24">
        <v>0.30581039755351702</v>
      </c>
      <c r="AL1472" s="24">
        <v>2.75229357798165</v>
      </c>
      <c r="AV1472" s="24">
        <v>55.9633027522936</v>
      </c>
      <c r="AX1472" s="24">
        <v>19.2660550458715</v>
      </c>
      <c r="AY1472" s="24">
        <v>2.75229357798165</v>
      </c>
      <c r="AZ1472" s="24">
        <v>3.36391437308869</v>
      </c>
      <c r="BA1472" s="24">
        <v>0.61162079510703404</v>
      </c>
      <c r="BB1472" s="24">
        <v>11.9266055045871</v>
      </c>
      <c r="BH1472" s="24">
        <v>2.44648318042813</v>
      </c>
      <c r="BQ1472" s="24">
        <v>0.61162079510703404</v>
      </c>
    </row>
    <row r="1473" spans="1:82" x14ac:dyDescent="0.2">
      <c r="A1473" s="24" t="s">
        <v>1636</v>
      </c>
      <c r="B1473" s="24">
        <v>-62.05</v>
      </c>
      <c r="C1473" s="24">
        <v>57.57</v>
      </c>
      <c r="D1473" s="24" t="s">
        <v>165</v>
      </c>
      <c r="E1473" s="24">
        <f t="shared" si="22"/>
        <v>100</v>
      </c>
      <c r="AK1473" s="24">
        <v>0.39370078740157499</v>
      </c>
      <c r="AL1473" s="24">
        <v>2.1653543307086602</v>
      </c>
      <c r="AV1473" s="24">
        <v>66.732283464566905</v>
      </c>
      <c r="AW1473" s="24">
        <v>0.39370078740157499</v>
      </c>
      <c r="AX1473" s="24">
        <v>7.8740157480315105</v>
      </c>
      <c r="AY1473" s="24">
        <v>0.59055118110236204</v>
      </c>
      <c r="AZ1473" s="24">
        <v>1.37795275590551</v>
      </c>
      <c r="BA1473" s="24">
        <v>0.78740157480314998</v>
      </c>
      <c r="BB1473" s="24">
        <v>15.748031496063001</v>
      </c>
      <c r="BH1473" s="24">
        <v>3.3464566929133901</v>
      </c>
      <c r="BN1473" s="24">
        <v>0.196850393700787</v>
      </c>
      <c r="BQ1473" s="24">
        <v>0.39370078740157499</v>
      </c>
    </row>
    <row r="1474" spans="1:82" x14ac:dyDescent="0.2">
      <c r="A1474" s="24" t="s">
        <v>1637</v>
      </c>
      <c r="B1474" s="24">
        <v>-61.94</v>
      </c>
      <c r="C1474" s="24">
        <v>57.57</v>
      </c>
      <c r="D1474" s="24" t="s">
        <v>165</v>
      </c>
      <c r="E1474" s="24">
        <f t="shared" si="22"/>
        <v>99.999999999999972</v>
      </c>
      <c r="AK1474" s="24">
        <v>0.95846645367412098</v>
      </c>
      <c r="AL1474" s="24">
        <v>2.2364217252396204</v>
      </c>
      <c r="AV1474" s="24">
        <v>52.396166134185293</v>
      </c>
      <c r="AW1474" s="24">
        <v>4.1533546325878605</v>
      </c>
      <c r="AX1474" s="24">
        <v>10.5431309904153</v>
      </c>
      <c r="AY1474" s="24">
        <v>2.5559105431309899</v>
      </c>
      <c r="AZ1474" s="24">
        <v>4.47284345047923</v>
      </c>
      <c r="BA1474" s="24">
        <v>1.2779552715655</v>
      </c>
      <c r="BB1474" s="24">
        <v>15.654952076677301</v>
      </c>
      <c r="BH1474" s="24">
        <v>4.1533546325878605</v>
      </c>
      <c r="BN1474" s="24">
        <v>0.63897763578274802</v>
      </c>
      <c r="BQ1474" s="24">
        <v>0.95846645367412209</v>
      </c>
    </row>
    <row r="1475" spans="1:82" x14ac:dyDescent="0.2">
      <c r="A1475" s="24" t="s">
        <v>1638</v>
      </c>
      <c r="B1475" s="24">
        <v>-61.9</v>
      </c>
      <c r="C1475" s="24">
        <v>57.61</v>
      </c>
      <c r="D1475" s="24" t="s">
        <v>165</v>
      </c>
      <c r="E1475" s="24">
        <f t="shared" ref="E1475:E1538" si="23">SUM(F1475:CR1475)</f>
        <v>99.999999999999943</v>
      </c>
      <c r="AK1475" s="24">
        <v>0.325732899022801</v>
      </c>
      <c r="AL1475" s="24">
        <v>0.325732899022801</v>
      </c>
      <c r="AV1475" s="24">
        <v>25.081433224755699</v>
      </c>
      <c r="AX1475" s="24">
        <v>33.550488599348498</v>
      </c>
      <c r="AY1475" s="24">
        <v>3.90879478827362</v>
      </c>
      <c r="AZ1475" s="24">
        <v>10.4234527687296</v>
      </c>
      <c r="BA1475" s="24">
        <v>1.95439739413681</v>
      </c>
      <c r="BB1475" s="24">
        <v>20.1954397394137</v>
      </c>
      <c r="BH1475" s="24">
        <v>2.2801302931596101</v>
      </c>
      <c r="BN1475" s="24">
        <v>0.97719869706840501</v>
      </c>
      <c r="BQ1475" s="24">
        <v>0.97719869706840501</v>
      </c>
    </row>
    <row r="1476" spans="1:82" x14ac:dyDescent="0.2">
      <c r="A1476" s="24" t="s">
        <v>1639</v>
      </c>
      <c r="B1476" s="24">
        <v>-61.99</v>
      </c>
      <c r="C1476" s="24">
        <v>56.44</v>
      </c>
      <c r="D1476" s="24" t="s">
        <v>165</v>
      </c>
      <c r="E1476" s="24">
        <f t="shared" si="23"/>
        <v>99.999999999999986</v>
      </c>
      <c r="AK1476" s="24">
        <v>0.325732899022801</v>
      </c>
      <c r="AL1476" s="24">
        <v>4.8859934853420199</v>
      </c>
      <c r="AV1476" s="24">
        <v>71.335504885993402</v>
      </c>
      <c r="AW1476" s="24">
        <v>2.2801302931596101</v>
      </c>
      <c r="AX1476" s="24">
        <v>3.25732899022801</v>
      </c>
      <c r="AY1476" s="24">
        <v>1.6286644951140101</v>
      </c>
      <c r="AZ1476" s="24">
        <v>0.65146579804560301</v>
      </c>
      <c r="BA1476" s="24">
        <v>1.30293159609121</v>
      </c>
      <c r="BB1476" s="24">
        <v>12.703583061889301</v>
      </c>
      <c r="BH1476" s="24">
        <v>0.325732899022801</v>
      </c>
      <c r="BN1476" s="24">
        <v>0.65146579804560301</v>
      </c>
      <c r="BQ1476" s="24">
        <v>0.65146579804560301</v>
      </c>
    </row>
    <row r="1477" spans="1:82" x14ac:dyDescent="0.2">
      <c r="A1477" s="24" t="s">
        <v>1640</v>
      </c>
      <c r="B1477" s="24">
        <v>-61.74</v>
      </c>
      <c r="C1477" s="24">
        <v>56.42</v>
      </c>
      <c r="D1477" s="24" t="s">
        <v>165</v>
      </c>
      <c r="E1477" s="24">
        <f t="shared" si="23"/>
        <v>99.999999999999957</v>
      </c>
      <c r="AK1477" s="24">
        <v>0.16051364365971099</v>
      </c>
      <c r="AL1477" s="24">
        <v>2.08667736757624</v>
      </c>
      <c r="AV1477" s="24">
        <v>68.378812199036901</v>
      </c>
      <c r="AX1477" s="24">
        <v>3.6918138041733597</v>
      </c>
      <c r="AY1477" s="24">
        <v>2.8892455858748001</v>
      </c>
      <c r="AZ1477" s="24">
        <v>0.80256821829855496</v>
      </c>
      <c r="BA1477" s="24">
        <v>0.80256821829855496</v>
      </c>
      <c r="BB1477" s="24">
        <v>16.8539325842696</v>
      </c>
      <c r="BH1477" s="24">
        <v>3.85232744783307</v>
      </c>
      <c r="BQ1477" s="24">
        <v>0.48154093097913303</v>
      </c>
    </row>
    <row r="1478" spans="1:82" x14ac:dyDescent="0.2">
      <c r="A1478" s="24" t="s">
        <v>1641</v>
      </c>
      <c r="B1478" s="24">
        <v>-61.22</v>
      </c>
      <c r="C1478" s="24">
        <v>56.4</v>
      </c>
      <c r="D1478" s="24" t="s">
        <v>165</v>
      </c>
      <c r="E1478" s="24">
        <f t="shared" si="23"/>
        <v>100</v>
      </c>
      <c r="AL1478" s="24">
        <v>5.71428571428571</v>
      </c>
      <c r="AV1478" s="24">
        <v>58.095238095238095</v>
      </c>
      <c r="AW1478" s="24">
        <v>1.26984126984127</v>
      </c>
      <c r="AX1478" s="24">
        <v>6.0317460317460299</v>
      </c>
      <c r="AY1478" s="24">
        <v>4.4444444444444402</v>
      </c>
      <c r="AZ1478" s="24">
        <v>1.5873015873015901</v>
      </c>
      <c r="BA1478" s="24">
        <v>0.634920634920635</v>
      </c>
      <c r="BB1478" s="24">
        <v>16.1904761904762</v>
      </c>
      <c r="BH1478" s="24">
        <v>6.0317460317460299</v>
      </c>
    </row>
    <row r="1479" spans="1:82" x14ac:dyDescent="0.2">
      <c r="A1479" s="24" t="s">
        <v>1642</v>
      </c>
      <c r="B1479" s="24">
        <v>-92.1995</v>
      </c>
      <c r="C1479" s="24">
        <v>27.637499999999999</v>
      </c>
      <c r="D1479" s="24" t="s">
        <v>165</v>
      </c>
      <c r="E1479" s="24">
        <f t="shared" si="23"/>
        <v>99.999999999999972</v>
      </c>
      <c r="K1479" s="24">
        <v>8.536585365853659</v>
      </c>
      <c r="N1479" s="24">
        <v>3.6585365853658502</v>
      </c>
      <c r="O1479" s="24">
        <v>2.4390243902439002</v>
      </c>
      <c r="V1479" s="24">
        <v>7.3170731707317103</v>
      </c>
      <c r="W1479" s="24">
        <v>1.2195121951219501</v>
      </c>
      <c r="Y1479" s="24">
        <v>4.8780487804878003</v>
      </c>
      <c r="AA1479" s="24">
        <v>9.7560975609756095</v>
      </c>
      <c r="AB1479" s="24">
        <v>3.6585365853658502</v>
      </c>
      <c r="AC1479" s="24">
        <v>2.4390243902439002</v>
      </c>
      <c r="AF1479" s="24">
        <v>2.4390243902439002</v>
      </c>
      <c r="AL1479" s="24">
        <v>14.634146341463401</v>
      </c>
      <c r="AO1479" s="24">
        <v>1.2195121951219501</v>
      </c>
      <c r="AT1479" s="24">
        <v>4.8780487804878003</v>
      </c>
      <c r="BB1479" s="24">
        <v>30.487804878048799</v>
      </c>
      <c r="BF1479" s="24">
        <v>1.2195121951219501</v>
      </c>
      <c r="BX1479" s="24">
        <v>1.2195121951219501</v>
      </c>
    </row>
    <row r="1480" spans="1:82" x14ac:dyDescent="0.2">
      <c r="A1480" s="24" t="s">
        <v>1643</v>
      </c>
      <c r="B1480" s="24">
        <v>-89.489199999999997</v>
      </c>
      <c r="C1480" s="24">
        <v>28.082999999999998</v>
      </c>
      <c r="D1480" s="24" t="s">
        <v>165</v>
      </c>
      <c r="E1480" s="24">
        <f t="shared" si="23"/>
        <v>100</v>
      </c>
      <c r="K1480" s="24">
        <v>3</v>
      </c>
      <c r="O1480" s="24">
        <v>2</v>
      </c>
      <c r="Q1480" s="24">
        <v>2</v>
      </c>
      <c r="V1480" s="24">
        <v>6</v>
      </c>
      <c r="W1480" s="24">
        <v>2</v>
      </c>
      <c r="AA1480" s="24">
        <v>6</v>
      </c>
      <c r="AB1480" s="24">
        <v>1</v>
      </c>
      <c r="AF1480" s="24">
        <v>11</v>
      </c>
      <c r="AH1480" s="24">
        <v>1</v>
      </c>
      <c r="AL1480" s="24">
        <v>15</v>
      </c>
      <c r="AN1480" s="24">
        <v>2</v>
      </c>
      <c r="AO1480" s="24">
        <v>1</v>
      </c>
      <c r="AQ1480" s="24">
        <v>1</v>
      </c>
      <c r="AT1480" s="24">
        <v>5</v>
      </c>
      <c r="BB1480" s="24">
        <v>39</v>
      </c>
      <c r="BH1480" s="24">
        <v>2</v>
      </c>
      <c r="BU1480" s="24">
        <v>1</v>
      </c>
    </row>
    <row r="1481" spans="1:82" x14ac:dyDescent="0.2">
      <c r="A1481" s="24" t="s">
        <v>1644</v>
      </c>
      <c r="B1481" s="24">
        <v>-88.224800000000002</v>
      </c>
      <c r="C1481" s="24">
        <v>28.6267</v>
      </c>
      <c r="D1481" s="24" t="s">
        <v>165</v>
      </c>
      <c r="E1481" s="24">
        <f t="shared" si="23"/>
        <v>100.00000000000003</v>
      </c>
      <c r="K1481" s="24">
        <v>7.2815533980582501</v>
      </c>
      <c r="O1481" s="24">
        <v>0.97087378640776689</v>
      </c>
      <c r="Q1481" s="24">
        <v>1.94174757281553</v>
      </c>
      <c r="V1481" s="24">
        <v>4.8543689320388301</v>
      </c>
      <c r="W1481" s="24">
        <v>6.3106796116504906</v>
      </c>
      <c r="Y1481" s="24">
        <v>2.9126213592233001</v>
      </c>
      <c r="AA1481" s="24">
        <v>10.6796116504854</v>
      </c>
      <c r="AB1481" s="24">
        <v>1.4563106796116501</v>
      </c>
      <c r="AC1481" s="24">
        <v>0.97087378640776689</v>
      </c>
      <c r="AF1481" s="24">
        <v>10.6796116504854</v>
      </c>
      <c r="AL1481" s="24">
        <v>15.533980582524299</v>
      </c>
      <c r="AM1481" s="24">
        <v>0.485436893203883</v>
      </c>
      <c r="AO1481" s="24">
        <v>4.3689320388349504</v>
      </c>
      <c r="AQ1481" s="24">
        <v>10.194174757281599</v>
      </c>
      <c r="AT1481" s="24">
        <v>5.8252427184466002</v>
      </c>
      <c r="AV1481" s="24">
        <v>3.3980582524271803</v>
      </c>
      <c r="BB1481" s="24">
        <v>10.194174757281599</v>
      </c>
      <c r="BF1481" s="24">
        <v>0.485436893203883</v>
      </c>
      <c r="BH1481" s="24">
        <v>0.485436893203883</v>
      </c>
      <c r="BX1481" s="24">
        <v>0.485436893203883</v>
      </c>
      <c r="BZ1481" s="24">
        <v>0.485436893203883</v>
      </c>
    </row>
    <row r="1482" spans="1:82" x14ac:dyDescent="0.2">
      <c r="A1482" s="24" t="s">
        <v>1645</v>
      </c>
      <c r="B1482" s="24">
        <v>-87.119</v>
      </c>
      <c r="C1482" s="24">
        <v>29.0015</v>
      </c>
      <c r="D1482" s="24" t="s">
        <v>165</v>
      </c>
      <c r="E1482" s="24">
        <f t="shared" si="23"/>
        <v>99.999999999999957</v>
      </c>
      <c r="K1482" s="24">
        <v>4.52830188679245</v>
      </c>
      <c r="N1482" s="24">
        <v>1.5094339622641502</v>
      </c>
      <c r="O1482" s="24">
        <v>0.37735849056603799</v>
      </c>
      <c r="V1482" s="24">
        <v>5.2830188679245307</v>
      </c>
      <c r="W1482" s="24">
        <v>5.6603773584905701</v>
      </c>
      <c r="Y1482" s="24">
        <v>2.2641509433962304</v>
      </c>
      <c r="AA1482" s="24">
        <v>3.3962264150943398</v>
      </c>
      <c r="AB1482" s="24">
        <v>2.2641509433962304</v>
      </c>
      <c r="AD1482" s="24">
        <v>0.37735849056603799</v>
      </c>
      <c r="AF1482" s="24">
        <v>4.1509433962264195</v>
      </c>
      <c r="AH1482" s="24">
        <v>0.37735849056603799</v>
      </c>
      <c r="AL1482" s="24">
        <v>12.452830188679199</v>
      </c>
      <c r="AN1482" s="24">
        <v>0.37735849056603799</v>
      </c>
      <c r="AO1482" s="24">
        <v>4.52830188679245</v>
      </c>
      <c r="AQ1482" s="24">
        <v>16.981132075471699</v>
      </c>
      <c r="AT1482" s="24">
        <v>10.9433962264151</v>
      </c>
      <c r="AV1482" s="24">
        <v>2.2641509433962304</v>
      </c>
      <c r="BB1482" s="24">
        <v>20.377358490565999</v>
      </c>
      <c r="BD1482" s="24">
        <v>0.37735849056603799</v>
      </c>
      <c r="BF1482" s="24">
        <v>0.75471698113207508</v>
      </c>
      <c r="BX1482" s="24">
        <v>0.37735849056603799</v>
      </c>
      <c r="CD1482" s="24">
        <v>0.37735849056603799</v>
      </c>
    </row>
    <row r="1483" spans="1:82" x14ac:dyDescent="0.2">
      <c r="A1483" s="24" t="s">
        <v>1646</v>
      </c>
      <c r="B1483" s="24">
        <v>-88.659199999999998</v>
      </c>
      <c r="C1483" s="24">
        <v>28.837299999999999</v>
      </c>
      <c r="D1483" s="24" t="s">
        <v>165</v>
      </c>
      <c r="E1483" s="24">
        <f t="shared" si="23"/>
        <v>100.00000000000001</v>
      </c>
      <c r="K1483" s="24">
        <v>2.6229508196721301</v>
      </c>
      <c r="N1483" s="24">
        <v>0.98360655737704905</v>
      </c>
      <c r="O1483" s="24">
        <v>1.3114754098360701</v>
      </c>
      <c r="Q1483" s="24">
        <v>0.98360655737704905</v>
      </c>
      <c r="V1483" s="24">
        <v>9.8360655737704903</v>
      </c>
      <c r="W1483" s="24">
        <v>5.5737704918032795</v>
      </c>
      <c r="Y1483" s="24">
        <v>5.5737704918032795</v>
      </c>
      <c r="AA1483" s="24">
        <v>7.2131147540983607</v>
      </c>
      <c r="AB1483" s="24">
        <v>3.27868852459016</v>
      </c>
      <c r="AC1483" s="24">
        <v>0.32786885245901598</v>
      </c>
      <c r="AD1483" s="24">
        <v>0.65573770491803296</v>
      </c>
      <c r="AE1483" s="24">
        <v>0.32786885245901598</v>
      </c>
      <c r="AF1483" s="24">
        <v>1.9672131147540999</v>
      </c>
      <c r="AH1483" s="24">
        <v>0.32786885245901598</v>
      </c>
      <c r="AL1483" s="24">
        <v>4.2622950819672099</v>
      </c>
      <c r="AM1483" s="24">
        <v>0.98360655737704905</v>
      </c>
      <c r="AN1483" s="24">
        <v>1.9672131147540999</v>
      </c>
      <c r="AO1483" s="24">
        <v>1.9672131147540999</v>
      </c>
      <c r="AQ1483" s="24">
        <v>20</v>
      </c>
      <c r="AT1483" s="24">
        <v>7.2131147540983607</v>
      </c>
      <c r="AV1483" s="24">
        <v>1.3114754098360701</v>
      </c>
      <c r="BB1483" s="24">
        <v>20.327868852458998</v>
      </c>
      <c r="BE1483" s="24">
        <v>0.32786885245901598</v>
      </c>
      <c r="BF1483" s="24">
        <v>0.32786885245901598</v>
      </c>
      <c r="BU1483" s="24">
        <v>0.32786885245901598</v>
      </c>
    </row>
    <row r="1484" spans="1:82" x14ac:dyDescent="0.2">
      <c r="A1484" s="24" t="s">
        <v>1647</v>
      </c>
      <c r="B1484" s="24">
        <v>-86.659199999999998</v>
      </c>
      <c r="C1484" s="24">
        <v>28.837700000000002</v>
      </c>
      <c r="D1484" s="24" t="s">
        <v>165</v>
      </c>
      <c r="E1484" s="24">
        <f t="shared" si="23"/>
        <v>100.0000000000001</v>
      </c>
      <c r="K1484" s="24">
        <v>6.25</v>
      </c>
      <c r="P1484" s="24">
        <v>0.56818181818181801</v>
      </c>
      <c r="V1484" s="24">
        <v>2.2727272727272703</v>
      </c>
      <c r="W1484" s="24">
        <v>0.56818181818181801</v>
      </c>
      <c r="Y1484" s="24">
        <v>0.56818181818181801</v>
      </c>
      <c r="AA1484" s="24">
        <v>14.7727272727273</v>
      </c>
      <c r="AB1484" s="24">
        <v>1.7045454545454501</v>
      </c>
      <c r="AD1484" s="24">
        <v>2.8409090909090899</v>
      </c>
      <c r="AF1484" s="24">
        <v>5.1136363636363598</v>
      </c>
      <c r="AL1484" s="24">
        <v>5.6818181818181799</v>
      </c>
      <c r="AN1484" s="24">
        <v>0.56818181818181801</v>
      </c>
      <c r="AO1484" s="24">
        <v>1.13636363636364</v>
      </c>
      <c r="AQ1484" s="24">
        <v>14.204545454545499</v>
      </c>
      <c r="AT1484" s="24">
        <v>18.181818181818201</v>
      </c>
      <c r="AV1484" s="24">
        <v>0.56818181818181801</v>
      </c>
      <c r="BB1484" s="24">
        <v>23.863636363636399</v>
      </c>
      <c r="BE1484" s="24">
        <v>0.56818181818181801</v>
      </c>
      <c r="BF1484" s="24">
        <v>0.56818181818181801</v>
      </c>
    </row>
    <row r="1485" spans="1:82" x14ac:dyDescent="0.2">
      <c r="A1485" s="24" t="s">
        <v>1648</v>
      </c>
      <c r="B1485" s="24">
        <v>-82.443299999999994</v>
      </c>
      <c r="C1485" s="24">
        <v>23.878</v>
      </c>
      <c r="D1485" s="24" t="s">
        <v>165</v>
      </c>
      <c r="E1485" s="24">
        <f t="shared" si="23"/>
        <v>99.999999999999943</v>
      </c>
      <c r="K1485" s="24">
        <v>5.1724137931034502</v>
      </c>
      <c r="N1485" s="24">
        <v>0.86206896551724088</v>
      </c>
      <c r="V1485" s="24">
        <v>8.0459770114942497</v>
      </c>
      <c r="W1485" s="24">
        <v>3.4482758620689702</v>
      </c>
      <c r="Y1485" s="24">
        <v>4.0229885057471302</v>
      </c>
      <c r="AA1485" s="24">
        <v>3.4482758620689702</v>
      </c>
      <c r="AB1485" s="24">
        <v>4.31034482758621</v>
      </c>
      <c r="AF1485" s="24">
        <v>1.4367816091954</v>
      </c>
      <c r="AH1485" s="24">
        <v>0.57471264367816099</v>
      </c>
      <c r="AL1485" s="24">
        <v>9.1954022988505706</v>
      </c>
      <c r="AM1485" s="24">
        <v>0.28735632183908</v>
      </c>
      <c r="AN1485" s="24">
        <v>2.29885057471264</v>
      </c>
      <c r="AO1485" s="24">
        <v>1.72413793103448</v>
      </c>
      <c r="AQ1485" s="24">
        <v>18.390804597701099</v>
      </c>
      <c r="AT1485" s="24">
        <v>16.954022988505699</v>
      </c>
      <c r="AV1485" s="24">
        <v>4.31034482758621</v>
      </c>
      <c r="BB1485" s="24">
        <v>13.7931034482759</v>
      </c>
      <c r="BF1485" s="24">
        <v>0.86206896551724088</v>
      </c>
      <c r="BV1485" s="24">
        <v>0.28735632183908</v>
      </c>
      <c r="BZ1485" s="24">
        <v>0.28735632183908</v>
      </c>
      <c r="CD1485" s="24">
        <v>0.28735632183908</v>
      </c>
    </row>
    <row r="1486" spans="1:82" x14ac:dyDescent="0.2">
      <c r="A1486" s="24" t="s">
        <v>1649</v>
      </c>
      <c r="B1486" s="24">
        <v>-82.613600000000005</v>
      </c>
      <c r="C1486" s="24">
        <v>27.321000000000002</v>
      </c>
      <c r="D1486" s="24" t="s">
        <v>165</v>
      </c>
      <c r="E1486" s="24">
        <f t="shared" si="23"/>
        <v>99.999999999999915</v>
      </c>
      <c r="V1486" s="24">
        <v>7.3170731707317103</v>
      </c>
      <c r="AA1486" s="24">
        <v>0.81300813008130102</v>
      </c>
      <c r="AD1486" s="24">
        <v>4.0650406504065</v>
      </c>
      <c r="AF1486" s="24">
        <v>16.260162601626</v>
      </c>
      <c r="AL1486" s="24">
        <v>21.138211382113802</v>
      </c>
      <c r="AO1486" s="24">
        <v>2.4390243902439002</v>
      </c>
      <c r="AQ1486" s="24">
        <v>2.4390243902439002</v>
      </c>
      <c r="AT1486" s="24">
        <v>13.821138211382101</v>
      </c>
      <c r="AV1486" s="24">
        <v>0.81300813008130102</v>
      </c>
      <c r="BB1486" s="24">
        <v>20.325203252032502</v>
      </c>
      <c r="BH1486" s="24">
        <v>3.2520325203252001</v>
      </c>
      <c r="BU1486" s="24">
        <v>1.6260162601626</v>
      </c>
      <c r="BV1486" s="24">
        <v>0.81300813008130102</v>
      </c>
      <c r="BW1486" s="24">
        <v>0.81300813008130102</v>
      </c>
      <c r="BZ1486" s="24">
        <v>2.4390243902439002</v>
      </c>
      <c r="CA1486" s="24">
        <v>1.6260162601626</v>
      </c>
    </row>
    <row r="1487" spans="1:82" x14ac:dyDescent="0.2">
      <c r="A1487" s="24" t="s">
        <v>1650</v>
      </c>
      <c r="B1487" s="24">
        <v>-82.628900000000002</v>
      </c>
      <c r="C1487" s="24">
        <v>27.2334</v>
      </c>
      <c r="D1487" s="24" t="s">
        <v>165</v>
      </c>
      <c r="E1487" s="24">
        <f t="shared" si="23"/>
        <v>100.00000000000014</v>
      </c>
      <c r="V1487" s="24">
        <v>4.7619047619047601</v>
      </c>
      <c r="Y1487" s="24">
        <v>0.79365079365079405</v>
      </c>
      <c r="AA1487" s="24">
        <v>2.38095238095238</v>
      </c>
      <c r="AF1487" s="24">
        <v>18.253968253968303</v>
      </c>
      <c r="AH1487" s="24">
        <v>0.79365079365079405</v>
      </c>
      <c r="AL1487" s="24">
        <v>6.3492063492063497</v>
      </c>
      <c r="AO1487" s="24">
        <v>5.5555555555555598</v>
      </c>
      <c r="AQ1487" s="24">
        <v>13.492063492063499</v>
      </c>
      <c r="AT1487" s="24">
        <v>11.9047619047619</v>
      </c>
      <c r="BB1487" s="24">
        <v>29.365079365079403</v>
      </c>
      <c r="BF1487" s="24">
        <v>1.5873015873015901</v>
      </c>
      <c r="BH1487" s="24">
        <v>1.5873015873015901</v>
      </c>
      <c r="BP1487" s="24">
        <v>0.79365079365079405</v>
      </c>
      <c r="BV1487" s="24">
        <v>0.79365079365079405</v>
      </c>
      <c r="BZ1487" s="24">
        <v>1.5873015873015901</v>
      </c>
    </row>
    <row r="1488" spans="1:82" x14ac:dyDescent="0.2">
      <c r="A1488" s="24" t="s">
        <v>1651</v>
      </c>
      <c r="B1488" s="24">
        <v>-82.666799999999995</v>
      </c>
      <c r="C1488" s="24">
        <v>27.200199999999999</v>
      </c>
      <c r="D1488" s="24" t="s">
        <v>165</v>
      </c>
      <c r="E1488" s="24">
        <f t="shared" si="23"/>
        <v>99.999999999999915</v>
      </c>
      <c r="V1488" s="24">
        <v>2.1505376344085998</v>
      </c>
      <c r="AA1488" s="24">
        <v>9.67741935483871</v>
      </c>
      <c r="AB1488" s="24">
        <v>3.2258064516128995</v>
      </c>
      <c r="AF1488" s="24">
        <v>12.903225806451598</v>
      </c>
      <c r="AH1488" s="24">
        <v>1.0752688172042999</v>
      </c>
      <c r="AL1488" s="24">
        <v>16.129032258064502</v>
      </c>
      <c r="AO1488" s="24">
        <v>4.3010752688171996</v>
      </c>
      <c r="AQ1488" s="24">
        <v>9.67741935483871</v>
      </c>
      <c r="AT1488" s="24">
        <v>7.5268817204301097</v>
      </c>
      <c r="AV1488" s="24">
        <v>2.1505376344085998</v>
      </c>
      <c r="BB1488" s="24">
        <v>21.505376344085999</v>
      </c>
      <c r="BF1488" s="24">
        <v>3.2258064516128995</v>
      </c>
      <c r="BH1488" s="24">
        <v>2.1505376344085998</v>
      </c>
      <c r="BU1488" s="24">
        <v>1.0752688172042999</v>
      </c>
      <c r="BV1488" s="24">
        <v>3.2258064516128995</v>
      </c>
    </row>
    <row r="1489" spans="1:79" x14ac:dyDescent="0.2">
      <c r="A1489" s="24" t="s">
        <v>1652</v>
      </c>
      <c r="B1489" s="24">
        <v>-82.9</v>
      </c>
      <c r="C1489" s="24">
        <v>27.116800000000001</v>
      </c>
      <c r="D1489" s="24" t="s">
        <v>165</v>
      </c>
      <c r="E1489" s="24">
        <f t="shared" si="23"/>
        <v>100.00000000000001</v>
      </c>
      <c r="K1489" s="24">
        <v>1.0416666666666701</v>
      </c>
      <c r="Q1489" s="24">
        <v>1.0416666666666701</v>
      </c>
      <c r="V1489" s="24">
        <v>2.0833333333333299</v>
      </c>
      <c r="AA1489" s="24">
        <v>21.875</v>
      </c>
      <c r="AB1489" s="24">
        <v>4.1666666666666696</v>
      </c>
      <c r="AF1489" s="24">
        <v>8.3333333333333304</v>
      </c>
      <c r="AL1489" s="24">
        <v>3.125</v>
      </c>
      <c r="AN1489" s="24">
        <v>2.0833333333333299</v>
      </c>
      <c r="AO1489" s="24">
        <v>5.2083333333333304</v>
      </c>
      <c r="AQ1489" s="24">
        <v>6.25</v>
      </c>
      <c r="AT1489" s="24">
        <v>8.3333333333333304</v>
      </c>
      <c r="AV1489" s="24">
        <v>2.0833333333333299</v>
      </c>
      <c r="AX1489" s="24">
        <v>2.0833333333333299</v>
      </c>
      <c r="BB1489" s="24">
        <v>26.041666666666703</v>
      </c>
      <c r="BF1489" s="24">
        <v>2.0833333333333299</v>
      </c>
      <c r="BH1489" s="24">
        <v>1.0416666666666701</v>
      </c>
      <c r="BV1489" s="24">
        <v>1.0416666666666701</v>
      </c>
      <c r="BZ1489" s="24">
        <v>2.0833333333333299</v>
      </c>
    </row>
    <row r="1490" spans="1:79" x14ac:dyDescent="0.2">
      <c r="A1490" s="24" t="s">
        <v>1653</v>
      </c>
      <c r="B1490" s="24">
        <v>-82.5886</v>
      </c>
      <c r="C1490" s="24">
        <v>27.3322</v>
      </c>
      <c r="D1490" s="24" t="s">
        <v>165</v>
      </c>
      <c r="E1490" s="24">
        <f t="shared" si="23"/>
        <v>99.999999999999986</v>
      </c>
      <c r="V1490" s="24">
        <v>7.2463768115942004</v>
      </c>
      <c r="Y1490" s="24">
        <v>1.4492753623188401</v>
      </c>
      <c r="AA1490" s="24">
        <v>10.144927536231901</v>
      </c>
      <c r="AB1490" s="24">
        <v>2.8985507246376803</v>
      </c>
      <c r="AF1490" s="24">
        <v>1.4492753623188401</v>
      </c>
      <c r="AL1490" s="24">
        <v>2.8985507246376803</v>
      </c>
      <c r="AN1490" s="24">
        <v>2.8985507246376803</v>
      </c>
      <c r="AO1490" s="24">
        <v>1.4492753623188401</v>
      </c>
      <c r="AQ1490" s="24">
        <v>2.8985507246376803</v>
      </c>
      <c r="AT1490" s="24">
        <v>8.6956521739130395</v>
      </c>
      <c r="BB1490" s="24">
        <v>57.971014492753604</v>
      </c>
    </row>
    <row r="1491" spans="1:79" x14ac:dyDescent="0.2">
      <c r="A1491" s="24" t="s">
        <v>1654</v>
      </c>
      <c r="B1491" s="24">
        <v>-83.150300000000001</v>
      </c>
      <c r="C1491" s="24">
        <v>27.291799999999999</v>
      </c>
      <c r="D1491" s="24" t="s">
        <v>165</v>
      </c>
      <c r="E1491" s="24">
        <f t="shared" si="23"/>
        <v>99.999999999999886</v>
      </c>
      <c r="V1491" s="24">
        <v>13.013698630137</v>
      </c>
      <c r="Y1491" s="24">
        <v>0.68493150684931492</v>
      </c>
      <c r="AA1491" s="24">
        <v>3.4246575342465801</v>
      </c>
      <c r="AF1491" s="24">
        <v>15.7534246575342</v>
      </c>
      <c r="AL1491" s="24">
        <v>18.4931506849315</v>
      </c>
      <c r="AO1491" s="24">
        <v>2.7397260273972597</v>
      </c>
      <c r="AQ1491" s="24">
        <v>10.2739726027397</v>
      </c>
      <c r="AT1491" s="24">
        <v>15.7534246575342</v>
      </c>
      <c r="AV1491" s="24">
        <v>1.3698630136986298</v>
      </c>
      <c r="BB1491" s="24">
        <v>6.8493150684931505</v>
      </c>
      <c r="BH1491" s="24">
        <v>2.7397260273972597</v>
      </c>
      <c r="BP1491" s="24">
        <v>0.68493150684931492</v>
      </c>
      <c r="BR1491" s="24">
        <v>0.68493150684931492</v>
      </c>
      <c r="BU1491" s="24">
        <v>1.3698630136986298</v>
      </c>
      <c r="BW1491" s="24">
        <v>1.3698630136986298</v>
      </c>
      <c r="BX1491" s="24">
        <v>2.0547945205479499</v>
      </c>
      <c r="CA1491" s="24">
        <v>2.7397260273972597</v>
      </c>
    </row>
    <row r="1492" spans="1:79" x14ac:dyDescent="0.2">
      <c r="A1492" s="24" t="s">
        <v>1655</v>
      </c>
      <c r="B1492" s="24">
        <v>-82.628399999999999</v>
      </c>
      <c r="C1492" s="24">
        <v>27.3049</v>
      </c>
      <c r="D1492" s="24" t="s">
        <v>165</v>
      </c>
      <c r="E1492" s="24">
        <f t="shared" si="23"/>
        <v>100.00000000000001</v>
      </c>
      <c r="V1492" s="24">
        <v>1.47058823529412</v>
      </c>
      <c r="Y1492" s="24">
        <v>1.47058823529412</v>
      </c>
      <c r="AA1492" s="24">
        <v>33.823529411764703</v>
      </c>
      <c r="AB1492" s="24">
        <v>4.4117647058823497</v>
      </c>
      <c r="AF1492" s="24">
        <v>4.4117647058823497</v>
      </c>
      <c r="AL1492" s="24">
        <v>7.3529411764705896</v>
      </c>
      <c r="AM1492" s="24">
        <v>2.9411764705882399</v>
      </c>
      <c r="AO1492" s="24">
        <v>2.9411764705882399</v>
      </c>
      <c r="AQ1492" s="24">
        <v>23.529411764705902</v>
      </c>
      <c r="AT1492" s="24">
        <v>8.8235294117647101</v>
      </c>
      <c r="AV1492" s="24">
        <v>1.47058823529412</v>
      </c>
      <c r="BB1492" s="24">
        <v>4.4117647058823497</v>
      </c>
      <c r="BF1492" s="24">
        <v>1.47058823529412</v>
      </c>
      <c r="BH1492" s="24">
        <v>1.47058823529412</v>
      </c>
    </row>
    <row r="1493" spans="1:79" x14ac:dyDescent="0.2">
      <c r="A1493" s="24" t="s">
        <v>1656</v>
      </c>
      <c r="B1493" s="24">
        <v>-82.6</v>
      </c>
      <c r="C1493" s="24">
        <v>27.3049</v>
      </c>
      <c r="D1493" s="24" t="s">
        <v>165</v>
      </c>
      <c r="E1493" s="24">
        <f t="shared" si="23"/>
        <v>99.999999999999915</v>
      </c>
      <c r="V1493" s="24">
        <v>4.7058823529411793</v>
      </c>
      <c r="AA1493" s="24">
        <v>1.1764705882352899</v>
      </c>
      <c r="AF1493" s="24">
        <v>15.294117647058801</v>
      </c>
      <c r="AH1493" s="24">
        <v>2.3529411764705896</v>
      </c>
      <c r="AL1493" s="24">
        <v>11.764705882352899</v>
      </c>
      <c r="AN1493" s="24">
        <v>2.3529411764705896</v>
      </c>
      <c r="AO1493" s="24">
        <v>3.5294117647058796</v>
      </c>
      <c r="AQ1493" s="24">
        <v>4.7058823529411793</v>
      </c>
      <c r="AT1493" s="24">
        <v>11.764705882352899</v>
      </c>
      <c r="BB1493" s="24">
        <v>27.058823529411804</v>
      </c>
      <c r="BF1493" s="24">
        <v>1.1764705882352899</v>
      </c>
      <c r="BH1493" s="24">
        <v>1.1764705882352899</v>
      </c>
      <c r="BU1493" s="24">
        <v>3.5294117647058796</v>
      </c>
      <c r="BV1493" s="24">
        <v>2.3529411764705896</v>
      </c>
      <c r="BW1493" s="24">
        <v>4.7058823529411793</v>
      </c>
      <c r="BX1493" s="24">
        <v>1.1764705882352899</v>
      </c>
      <c r="BZ1493" s="24">
        <v>1.1764705882352899</v>
      </c>
    </row>
    <row r="1494" spans="1:79" x14ac:dyDescent="0.2">
      <c r="A1494" s="24" t="s">
        <v>1657</v>
      </c>
      <c r="B1494" s="24">
        <v>-82.621600000000001</v>
      </c>
      <c r="C1494" s="24">
        <v>27.305</v>
      </c>
      <c r="D1494" s="24" t="s">
        <v>165</v>
      </c>
      <c r="E1494" s="24">
        <f t="shared" si="23"/>
        <v>100</v>
      </c>
      <c r="V1494" s="24">
        <v>6.0606060606060606</v>
      </c>
      <c r="W1494" s="24">
        <v>3.0303030303030303</v>
      </c>
      <c r="AA1494" s="24">
        <v>3.0303030303030303</v>
      </c>
      <c r="AF1494" s="24">
        <v>19.696969696969699</v>
      </c>
      <c r="AL1494" s="24">
        <v>12.1212121212121</v>
      </c>
      <c r="AO1494" s="24">
        <v>1.51515151515152</v>
      </c>
      <c r="AQ1494" s="24">
        <v>3.0303030303030303</v>
      </c>
      <c r="AT1494" s="24">
        <v>6.0606060606060606</v>
      </c>
      <c r="AV1494" s="24">
        <v>6.0606060606060606</v>
      </c>
      <c r="BB1494" s="24">
        <v>30.303030303030301</v>
      </c>
      <c r="BF1494" s="24">
        <v>1.51515151515152</v>
      </c>
      <c r="BH1494" s="24">
        <v>1.51515151515152</v>
      </c>
      <c r="BU1494" s="24">
        <v>1.51515151515152</v>
      </c>
      <c r="BW1494" s="24">
        <v>1.51515151515152</v>
      </c>
      <c r="BZ1494" s="24">
        <v>1.51515151515152</v>
      </c>
      <c r="CA1494" s="24">
        <v>1.51515151515152</v>
      </c>
    </row>
    <row r="1495" spans="1:79" x14ac:dyDescent="0.2">
      <c r="A1495" s="24" t="s">
        <v>1658</v>
      </c>
      <c r="B1495" s="24">
        <v>-82.657300000000006</v>
      </c>
      <c r="C1495" s="24">
        <v>27.32</v>
      </c>
      <c r="D1495" s="24" t="s">
        <v>165</v>
      </c>
      <c r="E1495" s="24">
        <f t="shared" si="23"/>
        <v>99.999999999999972</v>
      </c>
      <c r="V1495" s="24">
        <v>6.8493150684931505</v>
      </c>
      <c r="AA1495" s="24">
        <v>4.10958904109589</v>
      </c>
      <c r="AF1495" s="24">
        <v>10.958904109589</v>
      </c>
      <c r="AH1495" s="24">
        <v>1.3698630136986298</v>
      </c>
      <c r="AL1495" s="24">
        <v>13.698630136986301</v>
      </c>
      <c r="AO1495" s="24">
        <v>4.10958904109589</v>
      </c>
      <c r="AQ1495" s="24">
        <v>1.3698630136986298</v>
      </c>
      <c r="AT1495" s="24">
        <v>12.328767123287701</v>
      </c>
      <c r="AX1495" s="24">
        <v>4.10958904109589</v>
      </c>
      <c r="BB1495" s="24">
        <v>27.397260273972602</v>
      </c>
      <c r="BE1495" s="24">
        <v>1.3698630136986298</v>
      </c>
      <c r="BH1495" s="24">
        <v>4.10958904109589</v>
      </c>
      <c r="BP1495" s="24">
        <v>2.7397260273972597</v>
      </c>
      <c r="BV1495" s="24">
        <v>1.3698630136986298</v>
      </c>
      <c r="BW1495" s="24">
        <v>2.7397260273972597</v>
      </c>
      <c r="BX1495" s="24">
        <v>1.3698630136986298</v>
      </c>
    </row>
    <row r="1496" spans="1:79" x14ac:dyDescent="0.2">
      <c r="A1496" s="24" t="s">
        <v>1659</v>
      </c>
      <c r="B1496" s="24">
        <v>-95.911100000000005</v>
      </c>
      <c r="C1496" s="24">
        <v>18.8584</v>
      </c>
      <c r="D1496" s="24" t="s">
        <v>165</v>
      </c>
      <c r="E1496" s="24">
        <f t="shared" si="23"/>
        <v>100</v>
      </c>
      <c r="V1496" s="24">
        <v>0.32786885245901598</v>
      </c>
      <c r="Y1496" s="24">
        <v>2.9508196721311499</v>
      </c>
      <c r="AB1496" s="24">
        <v>0.65573770491803296</v>
      </c>
      <c r="AF1496" s="24">
        <v>24.262295081967203</v>
      </c>
      <c r="AL1496" s="24">
        <v>7.5409836065573801</v>
      </c>
      <c r="AM1496" s="24">
        <v>10.819672131147501</v>
      </c>
      <c r="AO1496" s="24">
        <v>1.9672131147540999</v>
      </c>
      <c r="AQ1496" s="24">
        <v>25.2459016393443</v>
      </c>
      <c r="AT1496" s="24">
        <v>14.426229508196702</v>
      </c>
      <c r="BB1496" s="24">
        <v>9.5081967213114797</v>
      </c>
      <c r="BD1496" s="24">
        <v>0.32786885245901598</v>
      </c>
      <c r="BH1496" s="24">
        <v>0.65573770491803296</v>
      </c>
      <c r="BM1496" s="24">
        <v>0.65573770491803296</v>
      </c>
      <c r="BU1496" s="24">
        <v>0.32786885245901598</v>
      </c>
      <c r="BX1496" s="24">
        <v>0.32786885245901598</v>
      </c>
    </row>
    <row r="1497" spans="1:79" x14ac:dyDescent="0.2">
      <c r="A1497" s="24" t="s">
        <v>1660</v>
      </c>
      <c r="B1497" s="24">
        <v>-95.922499999999999</v>
      </c>
      <c r="C1497" s="24">
        <v>18.847000000000001</v>
      </c>
      <c r="D1497" s="24" t="s">
        <v>165</v>
      </c>
      <c r="E1497" s="24">
        <f t="shared" si="23"/>
        <v>99.999999999999972</v>
      </c>
      <c r="V1497" s="24">
        <v>1.6447368421052602</v>
      </c>
      <c r="Y1497" s="24">
        <v>2.3026315789473699</v>
      </c>
      <c r="AF1497" s="24">
        <v>19.407894736842103</v>
      </c>
      <c r="AH1497" s="24">
        <v>0.65789473684210509</v>
      </c>
      <c r="AL1497" s="24">
        <v>5.2631578947368407</v>
      </c>
      <c r="AM1497" s="24">
        <v>6.25</v>
      </c>
      <c r="AN1497" s="24">
        <v>4.2763157894736796</v>
      </c>
      <c r="AO1497" s="24">
        <v>0.98684210526315808</v>
      </c>
      <c r="AQ1497" s="24">
        <v>33.881578947368396</v>
      </c>
      <c r="AT1497" s="24">
        <v>12.828947368421101</v>
      </c>
      <c r="AZ1497" s="24">
        <v>0.32894736842105299</v>
      </c>
      <c r="BB1497" s="24">
        <v>10.855263157894701</v>
      </c>
      <c r="BF1497" s="24">
        <v>0.65789473684210509</v>
      </c>
      <c r="BH1497" s="24">
        <v>0.65789473684210509</v>
      </c>
    </row>
    <row r="1498" spans="1:79" x14ac:dyDescent="0.2">
      <c r="A1498" s="24" t="s">
        <v>1661</v>
      </c>
      <c r="B1498" s="24">
        <v>-95.932299999999998</v>
      </c>
      <c r="C1498" s="24">
        <v>18.836500000000001</v>
      </c>
      <c r="D1498" s="24" t="s">
        <v>165</v>
      </c>
      <c r="E1498" s="24">
        <f t="shared" si="23"/>
        <v>100.00000000000001</v>
      </c>
      <c r="Y1498" s="24">
        <v>1.5384615384615399</v>
      </c>
      <c r="AA1498" s="24">
        <v>0.30769230769230804</v>
      </c>
      <c r="AB1498" s="24">
        <v>0.92307692307692302</v>
      </c>
      <c r="AF1498" s="24">
        <v>23.384615384615401</v>
      </c>
      <c r="AL1498" s="24">
        <v>4</v>
      </c>
      <c r="AM1498" s="24">
        <v>5.5384615384615401</v>
      </c>
      <c r="AN1498" s="24">
        <v>1.5384615384615399</v>
      </c>
      <c r="AO1498" s="24">
        <v>3.0769230769230798</v>
      </c>
      <c r="AQ1498" s="24">
        <v>39.384615384615401</v>
      </c>
      <c r="AT1498" s="24">
        <v>12.307692307692299</v>
      </c>
      <c r="AV1498" s="24">
        <v>0.30769230769230804</v>
      </c>
      <c r="BB1498" s="24">
        <v>6.1538461538461497</v>
      </c>
      <c r="BH1498" s="24">
        <v>0.92307692307692302</v>
      </c>
      <c r="BR1498" s="24">
        <v>0.61538461538461497</v>
      </c>
    </row>
    <row r="1499" spans="1:79" x14ac:dyDescent="0.2">
      <c r="A1499" s="24" t="s">
        <v>1662</v>
      </c>
      <c r="B1499" s="24">
        <v>-95.858800000000002</v>
      </c>
      <c r="C1499" s="24">
        <v>18.815300000000001</v>
      </c>
      <c r="D1499" s="24" t="s">
        <v>165</v>
      </c>
      <c r="E1499" s="24">
        <f t="shared" si="23"/>
        <v>100</v>
      </c>
      <c r="V1499" s="24">
        <v>1.3201320132013199</v>
      </c>
      <c r="Y1499" s="24">
        <v>0.99009900990098987</v>
      </c>
      <c r="AB1499" s="24">
        <v>0.33003300330032997</v>
      </c>
      <c r="AF1499" s="24">
        <v>36.963696369636999</v>
      </c>
      <c r="AL1499" s="24">
        <v>4.9504950495049496</v>
      </c>
      <c r="AM1499" s="24">
        <v>2.3102310231023102</v>
      </c>
      <c r="AN1499" s="24">
        <v>0.66006600660065995</v>
      </c>
      <c r="AO1499" s="24">
        <v>0.99009900990098987</v>
      </c>
      <c r="AQ1499" s="24">
        <v>36.633663366336599</v>
      </c>
      <c r="AT1499" s="24">
        <v>10.891089108910901</v>
      </c>
      <c r="AV1499" s="24">
        <v>0.33003300330032997</v>
      </c>
      <c r="BB1499" s="24">
        <v>2.6402640264026398</v>
      </c>
      <c r="BH1499" s="24">
        <v>0.99009900990098987</v>
      </c>
    </row>
    <row r="1500" spans="1:79" x14ac:dyDescent="0.2">
      <c r="A1500" s="24" t="s">
        <v>1663</v>
      </c>
      <c r="B1500" s="24">
        <v>-95.857900000000001</v>
      </c>
      <c r="C1500" s="24">
        <v>18.797899999999998</v>
      </c>
      <c r="D1500" s="24" t="s">
        <v>165</v>
      </c>
      <c r="E1500" s="24">
        <f t="shared" si="23"/>
        <v>99.999999999999943</v>
      </c>
      <c r="V1500" s="24">
        <v>1.33779264214047</v>
      </c>
      <c r="Y1500" s="24">
        <v>1.0033444816053501</v>
      </c>
      <c r="AB1500" s="24">
        <v>2.0066889632107001</v>
      </c>
      <c r="AF1500" s="24">
        <v>41.806020066889602</v>
      </c>
      <c r="AH1500" s="24">
        <v>0.334448160535117</v>
      </c>
      <c r="AL1500" s="24">
        <v>6.6889632107023402</v>
      </c>
      <c r="AM1500" s="24">
        <v>1.0033444816053501</v>
      </c>
      <c r="AN1500" s="24">
        <v>0.334448160535117</v>
      </c>
      <c r="AO1500" s="24">
        <v>2.67558528428094</v>
      </c>
      <c r="AQ1500" s="24">
        <v>32.107023411371202</v>
      </c>
      <c r="AT1500" s="24">
        <v>9.0301003344481607</v>
      </c>
      <c r="BB1500" s="24">
        <v>0.334448160535117</v>
      </c>
      <c r="BH1500" s="24">
        <v>1.0033444816053501</v>
      </c>
      <c r="BU1500" s="24">
        <v>0.334448160535117</v>
      </c>
    </row>
    <row r="1501" spans="1:79" x14ac:dyDescent="0.2">
      <c r="A1501" s="24" t="s">
        <v>1664</v>
      </c>
      <c r="B1501" s="24">
        <v>-95.822199999999995</v>
      </c>
      <c r="C1501" s="24">
        <v>18.724799999999998</v>
      </c>
      <c r="D1501" s="24" t="s">
        <v>165</v>
      </c>
      <c r="E1501" s="24">
        <f t="shared" si="23"/>
        <v>99.999999999999915</v>
      </c>
      <c r="N1501" s="24">
        <v>0.334448160535117</v>
      </c>
      <c r="V1501" s="24">
        <v>1.33779264214047</v>
      </c>
      <c r="Y1501" s="24">
        <v>0.334448160535117</v>
      </c>
      <c r="AB1501" s="24">
        <v>0.334448160535117</v>
      </c>
      <c r="AF1501" s="24">
        <v>53.846153846153797</v>
      </c>
      <c r="AL1501" s="24">
        <v>6.3545150501672198</v>
      </c>
      <c r="AM1501" s="24">
        <v>0.334448160535117</v>
      </c>
      <c r="AN1501" s="24">
        <v>1.0033444816053501</v>
      </c>
      <c r="AO1501" s="24">
        <v>1.0033444816053501</v>
      </c>
      <c r="AQ1501" s="24">
        <v>23.411371237458201</v>
      </c>
      <c r="AT1501" s="24">
        <v>10.7023411371237</v>
      </c>
      <c r="BE1501" s="24">
        <v>0.334448160535117</v>
      </c>
      <c r="BH1501" s="24">
        <v>0.668896321070234</v>
      </c>
    </row>
    <row r="1502" spans="1:79" x14ac:dyDescent="0.2">
      <c r="A1502" s="24" t="s">
        <v>1665</v>
      </c>
      <c r="B1502" s="24">
        <v>-91.827100000000002</v>
      </c>
      <c r="C1502" s="24">
        <v>18.6281</v>
      </c>
      <c r="D1502" s="24" t="s">
        <v>165</v>
      </c>
      <c r="E1502" s="24">
        <f t="shared" si="23"/>
        <v>99.999999999999886</v>
      </c>
      <c r="I1502" s="24">
        <v>1.2820512820512799</v>
      </c>
      <c r="V1502" s="24">
        <v>1.6025641025641</v>
      </c>
      <c r="Y1502" s="24">
        <v>1.6025641025641</v>
      </c>
      <c r="AA1502" s="24">
        <v>2.2435897435897401</v>
      </c>
      <c r="AB1502" s="24">
        <v>0.64102564102564097</v>
      </c>
      <c r="AF1502" s="24">
        <v>25.6410256410256</v>
      </c>
      <c r="AH1502" s="24">
        <v>0.32051282051282104</v>
      </c>
      <c r="AL1502" s="24">
        <v>11.538461538461501</v>
      </c>
      <c r="AN1502" s="24">
        <v>0.64102564102564097</v>
      </c>
      <c r="AO1502" s="24">
        <v>0.64102564102564097</v>
      </c>
      <c r="AQ1502" s="24">
        <v>5.7692307692307701</v>
      </c>
      <c r="AT1502" s="24">
        <v>6.7307692307692308</v>
      </c>
      <c r="AV1502" s="24">
        <v>26.923076923076898</v>
      </c>
      <c r="BB1502" s="24">
        <v>9.9358974358974397</v>
      </c>
      <c r="BF1502" s="24">
        <v>0.32051282051282104</v>
      </c>
      <c r="BH1502" s="24">
        <v>1.2820512820512799</v>
      </c>
      <c r="BR1502" s="24">
        <v>0.32051282051282104</v>
      </c>
      <c r="BU1502" s="24">
        <v>0.32051282051282104</v>
      </c>
      <c r="BV1502" s="24">
        <v>0.32051282051282104</v>
      </c>
      <c r="BW1502" s="24">
        <v>0.64102564102564097</v>
      </c>
      <c r="BX1502" s="24">
        <v>0.96153846153846101</v>
      </c>
      <c r="BZ1502" s="24">
        <v>0.32051282051282104</v>
      </c>
    </row>
    <row r="1503" spans="1:79" x14ac:dyDescent="0.2">
      <c r="A1503" s="24" t="s">
        <v>1666</v>
      </c>
      <c r="B1503" s="24">
        <v>-91.561700000000002</v>
      </c>
      <c r="C1503" s="24">
        <v>18.590399999999999</v>
      </c>
      <c r="D1503" s="24" t="s">
        <v>165</v>
      </c>
      <c r="E1503" s="24">
        <f t="shared" si="23"/>
        <v>99.999999999999901</v>
      </c>
      <c r="V1503" s="24">
        <v>1.26182965299685</v>
      </c>
      <c r="AA1503" s="24">
        <v>0.63091482649842301</v>
      </c>
      <c r="AB1503" s="24">
        <v>0.63091482649842301</v>
      </c>
      <c r="AF1503" s="24">
        <v>70.662460567823302</v>
      </c>
      <c r="AL1503" s="24">
        <v>0.63091482649842301</v>
      </c>
      <c r="AM1503" s="24">
        <v>0.94637223974763407</v>
      </c>
      <c r="AO1503" s="24">
        <v>0.31545741324921101</v>
      </c>
      <c r="AQ1503" s="24">
        <v>12.3028391167192</v>
      </c>
      <c r="AT1503" s="24">
        <v>4.1009463722397497</v>
      </c>
      <c r="BB1503" s="24">
        <v>2.20820189274448</v>
      </c>
      <c r="BF1503" s="24">
        <v>0.31545741324921101</v>
      </c>
      <c r="BH1503" s="24">
        <v>0.63091482649842301</v>
      </c>
      <c r="BU1503" s="24">
        <v>0.31545741324921101</v>
      </c>
      <c r="BX1503" s="24">
        <v>4.7318611987381702</v>
      </c>
      <c r="CA1503" s="24">
        <v>0.31545741324921101</v>
      </c>
    </row>
    <row r="1504" spans="1:79" x14ac:dyDescent="0.2">
      <c r="A1504" s="24" t="s">
        <v>1667</v>
      </c>
      <c r="B1504" s="24">
        <v>-91.47</v>
      </c>
      <c r="C1504" s="24">
        <v>18.780899999999999</v>
      </c>
      <c r="D1504" s="24" t="s">
        <v>165</v>
      </c>
      <c r="E1504" s="24">
        <f t="shared" si="23"/>
        <v>99.999999999999901</v>
      </c>
      <c r="V1504" s="24">
        <v>2.71493212669683</v>
      </c>
      <c r="Y1504" s="24">
        <v>1.3574660633484199</v>
      </c>
      <c r="AA1504" s="24">
        <v>4.0723981900452504</v>
      </c>
      <c r="AB1504" s="24">
        <v>0.90497737556561098</v>
      </c>
      <c r="AF1504" s="24">
        <v>25.7918552036199</v>
      </c>
      <c r="AL1504" s="24">
        <v>3.1674208144796401</v>
      </c>
      <c r="AM1504" s="24">
        <v>0.90497737556561098</v>
      </c>
      <c r="AO1504" s="24">
        <v>0.90497737556561098</v>
      </c>
      <c r="AQ1504" s="24">
        <v>20.814479638009001</v>
      </c>
      <c r="AT1504" s="24">
        <v>8.1447963800905008</v>
      </c>
      <c r="AX1504" s="24">
        <v>0.90497737556561098</v>
      </c>
      <c r="BB1504" s="24">
        <v>20.3619909502262</v>
      </c>
      <c r="BD1504" s="24">
        <v>0.45248868778280499</v>
      </c>
      <c r="BE1504" s="24">
        <v>0.90497737556561098</v>
      </c>
      <c r="BH1504" s="24">
        <v>2.2624434389140302</v>
      </c>
      <c r="BP1504" s="24">
        <v>0.45248868778280499</v>
      </c>
      <c r="BU1504" s="24">
        <v>1.80995475113122</v>
      </c>
      <c r="BV1504" s="24">
        <v>0.45248868778280499</v>
      </c>
      <c r="BX1504" s="24">
        <v>2.2624434389140302</v>
      </c>
      <c r="CA1504" s="24">
        <v>1.3574660633484199</v>
      </c>
    </row>
    <row r="1505" spans="1:82" x14ac:dyDescent="0.2">
      <c r="A1505" s="24" t="s">
        <v>1668</v>
      </c>
      <c r="B1505" s="24">
        <v>-94.682000000000002</v>
      </c>
      <c r="C1505" s="24">
        <v>18.972999999999999</v>
      </c>
      <c r="D1505" s="24" t="s">
        <v>165</v>
      </c>
      <c r="E1505" s="24">
        <f t="shared" si="23"/>
        <v>99.999999999999915</v>
      </c>
      <c r="K1505" s="24">
        <v>10.1694915254237</v>
      </c>
      <c r="N1505" s="24">
        <v>3.3898305084745801</v>
      </c>
      <c r="Q1505" s="24">
        <v>6.7796610169491505</v>
      </c>
      <c r="AA1505" s="24">
        <v>11.864406779661</v>
      </c>
      <c r="AL1505" s="24">
        <v>16.9491525423729</v>
      </c>
      <c r="AO1505" s="24">
        <v>1.6949152542372901</v>
      </c>
      <c r="AQ1505" s="24">
        <v>1.6949152542372901</v>
      </c>
      <c r="AT1505" s="24">
        <v>10.1694915254237</v>
      </c>
      <c r="AV1505" s="24">
        <v>3.3898305084745801</v>
      </c>
      <c r="BB1505" s="24">
        <v>25.4237288135593</v>
      </c>
      <c r="BF1505" s="24">
        <v>6.7796610169491505</v>
      </c>
      <c r="BH1505" s="24">
        <v>1.6949152542372901</v>
      </c>
    </row>
    <row r="1506" spans="1:82" x14ac:dyDescent="0.2">
      <c r="A1506" s="24" t="s">
        <v>1669</v>
      </c>
      <c r="B1506" s="24">
        <v>-94.896000000000001</v>
      </c>
      <c r="C1506" s="24">
        <v>19.1647</v>
      </c>
      <c r="D1506" s="24" t="s">
        <v>165</v>
      </c>
      <c r="E1506" s="24">
        <f t="shared" si="23"/>
        <v>100.00000000000009</v>
      </c>
      <c r="K1506" s="24">
        <v>10.7692307692308</v>
      </c>
      <c r="N1506" s="24">
        <v>1.5384615384615399</v>
      </c>
      <c r="Q1506" s="24">
        <v>1.5384615384615399</v>
      </c>
      <c r="V1506" s="24">
        <v>5.3846153846153904</v>
      </c>
      <c r="W1506" s="24">
        <v>0.76923076923076894</v>
      </c>
      <c r="Y1506" s="24">
        <v>0.76923076923076894</v>
      </c>
      <c r="AA1506" s="24">
        <v>7.6923076923076907</v>
      </c>
      <c r="AF1506" s="24">
        <v>10</v>
      </c>
      <c r="AL1506" s="24">
        <v>6.1538461538461497</v>
      </c>
      <c r="AM1506" s="24">
        <v>0.76923076923076894</v>
      </c>
      <c r="AO1506" s="24">
        <v>0.76923076923076894</v>
      </c>
      <c r="AQ1506" s="24">
        <v>10.7692307692308</v>
      </c>
      <c r="AT1506" s="24">
        <v>7.6923076923076907</v>
      </c>
      <c r="AV1506" s="24">
        <v>2.3076923076923102</v>
      </c>
      <c r="BB1506" s="24">
        <v>30.769230769230802</v>
      </c>
      <c r="BF1506" s="24">
        <v>2.3076923076923102</v>
      </c>
    </row>
    <row r="1507" spans="1:82" x14ac:dyDescent="0.2">
      <c r="A1507" s="24" t="s">
        <v>1670</v>
      </c>
      <c r="B1507" s="24">
        <v>-94.877700000000004</v>
      </c>
      <c r="C1507" s="24">
        <v>19.064</v>
      </c>
      <c r="D1507" s="24" t="s">
        <v>165</v>
      </c>
      <c r="E1507" s="24">
        <f t="shared" si="23"/>
        <v>100.00000000000001</v>
      </c>
      <c r="K1507" s="24">
        <v>4.6296296296296298</v>
      </c>
      <c r="N1507" s="24">
        <v>3.7037037037037002</v>
      </c>
      <c r="Q1507" s="24">
        <v>2.7777777777777799</v>
      </c>
      <c r="V1507" s="24">
        <v>0.92592592592592593</v>
      </c>
      <c r="Y1507" s="24">
        <v>0.92592592592592593</v>
      </c>
      <c r="AA1507" s="24">
        <v>4.6296296296296298</v>
      </c>
      <c r="AF1507" s="24">
        <v>3.7037037037037002</v>
      </c>
      <c r="AL1507" s="24">
        <v>6.4814814814814792</v>
      </c>
      <c r="AM1507" s="24">
        <v>1.8518518518518501</v>
      </c>
      <c r="AN1507" s="24">
        <v>0.92592592592592593</v>
      </c>
      <c r="AO1507" s="24">
        <v>1.8518518518518501</v>
      </c>
      <c r="AQ1507" s="24">
        <v>3.7037037037037002</v>
      </c>
      <c r="AT1507" s="24">
        <v>7.4074074074074101</v>
      </c>
      <c r="BB1507" s="24">
        <v>52.777777777777807</v>
      </c>
      <c r="BF1507" s="24">
        <v>1.8518518518518501</v>
      </c>
      <c r="CD1507" s="24">
        <v>1.8518518518518501</v>
      </c>
    </row>
    <row r="1508" spans="1:82" x14ac:dyDescent="0.2">
      <c r="A1508" s="24" t="s">
        <v>1671</v>
      </c>
      <c r="B1508" s="24">
        <v>-94.926699999999997</v>
      </c>
      <c r="C1508" s="24">
        <v>19.004799999999999</v>
      </c>
      <c r="D1508" s="24" t="s">
        <v>165</v>
      </c>
      <c r="E1508" s="24">
        <f t="shared" si="23"/>
        <v>100.00000000000007</v>
      </c>
      <c r="K1508" s="24">
        <v>7.6923076923076907</v>
      </c>
      <c r="N1508" s="24">
        <v>2.1978021978021998</v>
      </c>
      <c r="P1508" s="24">
        <v>1.0989010989010999</v>
      </c>
      <c r="Q1508" s="24">
        <v>1.0989010989010999</v>
      </c>
      <c r="V1508" s="24">
        <v>3.2967032967033001</v>
      </c>
      <c r="W1508" s="24">
        <v>1.0989010989010999</v>
      </c>
      <c r="AA1508" s="24">
        <v>10.989010989011</v>
      </c>
      <c r="AF1508" s="24">
        <v>3.2967032967033001</v>
      </c>
      <c r="AL1508" s="24">
        <v>14.285714285714301</v>
      </c>
      <c r="AN1508" s="24">
        <v>1.0989010989010999</v>
      </c>
      <c r="AO1508" s="24">
        <v>3.2967032967033001</v>
      </c>
      <c r="AQ1508" s="24">
        <v>6.5934065934065895</v>
      </c>
      <c r="AT1508" s="24">
        <v>4.3956043956043995</v>
      </c>
      <c r="AV1508" s="24">
        <v>1.0989010989010999</v>
      </c>
      <c r="BB1508" s="24">
        <v>37.3626373626374</v>
      </c>
      <c r="BF1508" s="24">
        <v>1.0989010989010999</v>
      </c>
    </row>
    <row r="1509" spans="1:82" x14ac:dyDescent="0.2">
      <c r="A1509" s="24" t="s">
        <v>1672</v>
      </c>
      <c r="B1509" s="24">
        <v>-94.992000000000004</v>
      </c>
      <c r="C1509" s="24">
        <v>19.159500000000001</v>
      </c>
      <c r="D1509" s="24" t="s">
        <v>165</v>
      </c>
      <c r="E1509" s="24">
        <f t="shared" si="23"/>
        <v>99.999999999999943</v>
      </c>
      <c r="K1509" s="24">
        <v>15.942028985507202</v>
      </c>
      <c r="N1509" s="24">
        <v>2.1739130434782599</v>
      </c>
      <c r="Q1509" s="24">
        <v>1.4492753623188401</v>
      </c>
      <c r="S1509" s="24">
        <v>0.72463768115942007</v>
      </c>
      <c r="V1509" s="24">
        <v>0.72463768115942007</v>
      </c>
      <c r="W1509" s="24">
        <v>0.72463768115942007</v>
      </c>
      <c r="AA1509" s="24">
        <v>2.1739130434782599</v>
      </c>
      <c r="AD1509" s="24">
        <v>0.72463768115942007</v>
      </c>
      <c r="AF1509" s="24">
        <v>1.4492753623188401</v>
      </c>
      <c r="AL1509" s="24">
        <v>13.0434782608696</v>
      </c>
      <c r="AN1509" s="24">
        <v>1.4492753623188401</v>
      </c>
      <c r="AO1509" s="24">
        <v>2.1739130434782599</v>
      </c>
      <c r="AQ1509" s="24">
        <v>2.8985507246376803</v>
      </c>
      <c r="AT1509" s="24">
        <v>8.6956521739130395</v>
      </c>
      <c r="AV1509" s="24">
        <v>2.1739130434782599</v>
      </c>
      <c r="BB1509" s="24">
        <v>40.579710144927496</v>
      </c>
      <c r="BD1509" s="24">
        <v>0.72463768115942007</v>
      </c>
      <c r="BE1509" s="24">
        <v>0.72463768115942007</v>
      </c>
      <c r="BF1509" s="24">
        <v>1.4492753623188401</v>
      </c>
    </row>
    <row r="1510" spans="1:82" x14ac:dyDescent="0.2">
      <c r="A1510" s="24" t="s">
        <v>1673</v>
      </c>
      <c r="B1510" s="24">
        <v>-94.989699999999999</v>
      </c>
      <c r="C1510" s="24">
        <v>19.074300000000001</v>
      </c>
      <c r="D1510" s="24" t="s">
        <v>165</v>
      </c>
      <c r="E1510" s="24">
        <f t="shared" si="23"/>
        <v>99.999999999999957</v>
      </c>
      <c r="K1510" s="24">
        <v>5.4054054054053999</v>
      </c>
      <c r="N1510" s="24">
        <v>2.7027027027027</v>
      </c>
      <c r="V1510" s="24">
        <v>4.0540540540540499</v>
      </c>
      <c r="W1510" s="24">
        <v>1.35135135135135</v>
      </c>
      <c r="AA1510" s="24">
        <v>2.7027027027027</v>
      </c>
      <c r="AB1510" s="24">
        <v>1.35135135135135</v>
      </c>
      <c r="AD1510" s="24">
        <v>4.0540540540540499</v>
      </c>
      <c r="AF1510" s="24">
        <v>10.8108108108108</v>
      </c>
      <c r="AG1510" s="24">
        <v>2.7027027027027</v>
      </c>
      <c r="AL1510" s="24">
        <v>18.918918918918898</v>
      </c>
      <c r="AN1510" s="24">
        <v>2.7027027027027</v>
      </c>
      <c r="AO1510" s="24">
        <v>1.35135135135135</v>
      </c>
      <c r="AQ1510" s="24">
        <v>4.0540540540540499</v>
      </c>
      <c r="AT1510" s="24">
        <v>16.2162162162162</v>
      </c>
      <c r="AV1510" s="24">
        <v>1.35135135135135</v>
      </c>
      <c r="BB1510" s="24">
        <v>17.5675675675676</v>
      </c>
      <c r="BF1510" s="24">
        <v>2.7027027027027</v>
      </c>
    </row>
    <row r="1511" spans="1:82" x14ac:dyDescent="0.2">
      <c r="A1511" s="24" t="s">
        <v>1674</v>
      </c>
      <c r="B1511" s="24">
        <v>-94.068799999999996</v>
      </c>
      <c r="C1511" s="24">
        <v>19.160299999999999</v>
      </c>
      <c r="D1511" s="24" t="s">
        <v>165</v>
      </c>
      <c r="E1511" s="24">
        <f t="shared" si="23"/>
        <v>100.00000000000003</v>
      </c>
      <c r="I1511" s="24">
        <v>1.40845070422535</v>
      </c>
      <c r="K1511" s="24">
        <v>7.0422535211267601</v>
      </c>
      <c r="N1511" s="24">
        <v>2.8169014084507</v>
      </c>
      <c r="Q1511" s="24">
        <v>2.8169014084507</v>
      </c>
      <c r="AA1511" s="24">
        <v>4.2253521126760605</v>
      </c>
      <c r="AB1511" s="24">
        <v>1.40845070422535</v>
      </c>
      <c r="AF1511" s="24">
        <v>1.40845070422535</v>
      </c>
      <c r="AL1511" s="24">
        <v>15.492957746478899</v>
      </c>
      <c r="AQ1511" s="24">
        <v>2.8169014084507</v>
      </c>
      <c r="AT1511" s="24">
        <v>9.8591549295774605</v>
      </c>
      <c r="AV1511" s="24">
        <v>1.40845070422535</v>
      </c>
      <c r="BB1511" s="24">
        <v>47.887323943661997</v>
      </c>
      <c r="BF1511" s="24">
        <v>1.40845070422535</v>
      </c>
    </row>
    <row r="1512" spans="1:82" x14ac:dyDescent="0.2">
      <c r="A1512" s="24" t="s">
        <v>1675</v>
      </c>
      <c r="B1512" s="24">
        <v>8.5500000000000007</v>
      </c>
      <c r="C1512" s="24">
        <v>-0.33</v>
      </c>
      <c r="D1512" s="24" t="s">
        <v>165</v>
      </c>
      <c r="E1512" s="24">
        <f t="shared" si="23"/>
        <v>100.00000000000007</v>
      </c>
      <c r="K1512" s="24">
        <v>1.3793103448275901</v>
      </c>
      <c r="O1512" s="24">
        <v>0.68965517241379293</v>
      </c>
      <c r="P1512" s="24">
        <v>0.68965517241379293</v>
      </c>
      <c r="V1512" s="24">
        <v>44.827586206896598</v>
      </c>
      <c r="X1512" s="24">
        <v>0.68965517241379293</v>
      </c>
      <c r="AA1512" s="24">
        <v>1.3793103448275901</v>
      </c>
      <c r="AB1512" s="24">
        <v>0.68965517241379293</v>
      </c>
      <c r="AD1512" s="24">
        <v>0.68965517241379293</v>
      </c>
      <c r="AF1512" s="24">
        <v>1.3793103448275901</v>
      </c>
      <c r="AH1512" s="24">
        <v>2.0689655172413799</v>
      </c>
      <c r="AJ1512" s="24">
        <v>2.7586206896551699</v>
      </c>
      <c r="AL1512" s="24">
        <v>0.68965517241379293</v>
      </c>
      <c r="AM1512" s="24">
        <v>0.68965517241379293</v>
      </c>
      <c r="AO1512" s="24">
        <v>0.68965517241379293</v>
      </c>
      <c r="AQ1512" s="24">
        <v>2.7586206896551699</v>
      </c>
      <c r="AT1512" s="24">
        <v>2.0689655172413799</v>
      </c>
      <c r="AV1512" s="24">
        <v>1.3793103448275901</v>
      </c>
      <c r="BB1512" s="24">
        <v>32.413793103448299</v>
      </c>
      <c r="BE1512" s="24">
        <v>0.68965517241379293</v>
      </c>
      <c r="BF1512" s="24">
        <v>0.68965517241379293</v>
      </c>
      <c r="BH1512" s="24">
        <v>0.68965517241379293</v>
      </c>
    </row>
    <row r="1513" spans="1:82" x14ac:dyDescent="0.2">
      <c r="A1513" s="24" t="s">
        <v>1676</v>
      </c>
      <c r="B1513" s="24">
        <v>8.4700000000000006</v>
      </c>
      <c r="C1513" s="24">
        <v>-0.33</v>
      </c>
      <c r="D1513" s="24" t="s">
        <v>165</v>
      </c>
      <c r="E1513" s="24">
        <f t="shared" si="23"/>
        <v>100.00000000000001</v>
      </c>
      <c r="K1513" s="24">
        <v>0.92165898617511499</v>
      </c>
      <c r="O1513" s="24">
        <v>0.92165898617511499</v>
      </c>
      <c r="V1513" s="24">
        <v>65.898617511520698</v>
      </c>
      <c r="X1513" s="24">
        <v>1.84331797235023</v>
      </c>
      <c r="AA1513" s="24">
        <v>2.7649769585253501</v>
      </c>
      <c r="AB1513" s="24">
        <v>1.84331797235023</v>
      </c>
      <c r="AF1513" s="24">
        <v>0.460829493087558</v>
      </c>
      <c r="AH1513" s="24">
        <v>0.92165898617511499</v>
      </c>
      <c r="AJ1513" s="24">
        <v>0.460829493087558</v>
      </c>
      <c r="AL1513" s="24">
        <v>2.7649769585253501</v>
      </c>
      <c r="AO1513" s="24">
        <v>1.84331797235023</v>
      </c>
      <c r="AQ1513" s="24">
        <v>2.7649769585253501</v>
      </c>
      <c r="AT1513" s="24">
        <v>5.5299539170506895</v>
      </c>
      <c r="AV1513" s="24">
        <v>2.7649769585253501</v>
      </c>
      <c r="BB1513" s="24">
        <v>6.4516129032258105</v>
      </c>
      <c r="BE1513" s="24">
        <v>0.460829493087558</v>
      </c>
      <c r="BH1513" s="24">
        <v>0.92165898617511499</v>
      </c>
      <c r="BJ1513" s="24">
        <v>0.460829493087558</v>
      </c>
    </row>
    <row r="1514" spans="1:82" x14ac:dyDescent="0.2">
      <c r="A1514" s="24" t="s">
        <v>1677</v>
      </c>
      <c r="B1514" s="24">
        <v>6.02</v>
      </c>
      <c r="C1514" s="24">
        <v>-0.22</v>
      </c>
      <c r="D1514" s="24" t="s">
        <v>165</v>
      </c>
      <c r="E1514" s="24">
        <f t="shared" si="23"/>
        <v>100</v>
      </c>
      <c r="K1514" s="24">
        <v>1.68539325842697</v>
      </c>
      <c r="O1514" s="24">
        <v>1.1235955056179798</v>
      </c>
      <c r="P1514" s="24">
        <v>0.56179775280898903</v>
      </c>
      <c r="V1514" s="24">
        <v>18.539325842696602</v>
      </c>
      <c r="X1514" s="24">
        <v>0.56179775280898903</v>
      </c>
      <c r="AB1514" s="24">
        <v>0.56179775280898903</v>
      </c>
      <c r="AC1514" s="24">
        <v>1.1235955056179798</v>
      </c>
      <c r="AG1514" s="24">
        <v>0.56179775280898903</v>
      </c>
      <c r="AH1514" s="24">
        <v>1.68539325842697</v>
      </c>
      <c r="AQ1514" s="24">
        <v>0.56179775280898903</v>
      </c>
      <c r="BB1514" s="24">
        <v>70.224719101123611</v>
      </c>
      <c r="BE1514" s="24">
        <v>0.56179775280898903</v>
      </c>
      <c r="BF1514" s="24">
        <v>1.68539325842697</v>
      </c>
      <c r="BJ1514" s="24">
        <v>0.56179775280898903</v>
      </c>
    </row>
    <row r="1515" spans="1:82" x14ac:dyDescent="0.2">
      <c r="A1515" s="24" t="s">
        <v>1678</v>
      </c>
      <c r="B1515" s="24">
        <v>-2.85</v>
      </c>
      <c r="C1515" s="24">
        <v>3.8</v>
      </c>
      <c r="D1515" s="24" t="s">
        <v>165</v>
      </c>
      <c r="E1515" s="24">
        <f t="shared" si="23"/>
        <v>99.999999999999929</v>
      </c>
      <c r="K1515" s="24">
        <v>4.0935672514619901</v>
      </c>
      <c r="O1515" s="24">
        <v>1.16959064327485</v>
      </c>
      <c r="V1515" s="24">
        <v>1.16959064327485</v>
      </c>
      <c r="X1515" s="24">
        <v>21.052631578947402</v>
      </c>
      <c r="AA1515" s="24">
        <v>0.58479532163742698</v>
      </c>
      <c r="AD1515" s="24">
        <v>0.58479532163742698</v>
      </c>
      <c r="AG1515" s="24">
        <v>1.16959064327485</v>
      </c>
      <c r="AH1515" s="24">
        <v>1.16959064327485</v>
      </c>
      <c r="AJ1515" s="24">
        <v>35.087719298245602</v>
      </c>
      <c r="AL1515" s="24">
        <v>0.58479532163742698</v>
      </c>
      <c r="AM1515" s="24">
        <v>3.5087719298245603</v>
      </c>
      <c r="AO1515" s="24">
        <v>2.3391812865497101</v>
      </c>
      <c r="AQ1515" s="24">
        <v>2.9239766081871297</v>
      </c>
      <c r="AT1515" s="24">
        <v>11.695906432748499</v>
      </c>
      <c r="AV1515" s="24">
        <v>11.695906432748499</v>
      </c>
      <c r="BJ1515" s="24">
        <v>1.16959064327485</v>
      </c>
    </row>
    <row r="1516" spans="1:82" x14ac:dyDescent="0.2">
      <c r="A1516" s="24" t="s">
        <v>1679</v>
      </c>
      <c r="B1516" s="24">
        <v>-54.55</v>
      </c>
      <c r="C1516" s="24">
        <v>43.63</v>
      </c>
      <c r="D1516" s="24" t="s">
        <v>165</v>
      </c>
      <c r="E1516" s="24">
        <f t="shared" si="23"/>
        <v>99.999999999999943</v>
      </c>
      <c r="H1516" s="24">
        <v>9.3235831809871996</v>
      </c>
      <c r="M1516" s="24">
        <v>0.18281535648994501</v>
      </c>
      <c r="O1516" s="24">
        <v>0.73126142595978094</v>
      </c>
      <c r="P1516" s="24">
        <v>1.6453382084095101</v>
      </c>
      <c r="X1516" s="24">
        <v>4.0219378427787902</v>
      </c>
      <c r="AA1516" s="24">
        <v>68.190127970749501</v>
      </c>
      <c r="AK1516" s="24">
        <v>10.603290676416801</v>
      </c>
      <c r="AL1516" s="24">
        <v>0.73126142595978094</v>
      </c>
      <c r="AV1516" s="24">
        <v>2.7422303473491803</v>
      </c>
      <c r="AX1516" s="24">
        <v>0.36563071297989003</v>
      </c>
      <c r="BB1516" s="24">
        <v>1.4625228519195601</v>
      </c>
    </row>
    <row r="1517" spans="1:82" x14ac:dyDescent="0.2">
      <c r="A1517" s="24" t="s">
        <v>1680</v>
      </c>
      <c r="B1517" s="24">
        <v>-54.27</v>
      </c>
      <c r="C1517" s="24">
        <v>44.16</v>
      </c>
      <c r="D1517" s="24" t="s">
        <v>165</v>
      </c>
      <c r="E1517" s="24">
        <f t="shared" si="23"/>
        <v>99.999999999999986</v>
      </c>
      <c r="H1517" s="24">
        <v>9.0460526315789487</v>
      </c>
      <c r="O1517" s="24">
        <v>0.16447368421052599</v>
      </c>
      <c r="P1517" s="24">
        <v>0.32894736842105299</v>
      </c>
      <c r="X1517" s="24">
        <v>1.80921052631579</v>
      </c>
      <c r="AA1517" s="24">
        <v>67.598684210526301</v>
      </c>
      <c r="AK1517" s="24">
        <v>6.5789473684210504</v>
      </c>
      <c r="AL1517" s="24">
        <v>0.16447368421052599</v>
      </c>
      <c r="AQ1517" s="24">
        <v>0.32894736842105299</v>
      </c>
      <c r="AT1517" s="24">
        <v>0.16447368421052599</v>
      </c>
      <c r="AV1517" s="24">
        <v>10.526315789473701</v>
      </c>
      <c r="AX1517" s="24">
        <v>1.4802631578947401</v>
      </c>
      <c r="BB1517" s="24">
        <v>1.6447368421052602</v>
      </c>
      <c r="BQ1517" s="24">
        <v>0.16447368421052599</v>
      </c>
    </row>
    <row r="1518" spans="1:82" x14ac:dyDescent="0.2">
      <c r="A1518" s="24" t="s">
        <v>1681</v>
      </c>
      <c r="B1518" s="24">
        <v>-54.65</v>
      </c>
      <c r="C1518" s="24">
        <v>44.72</v>
      </c>
      <c r="D1518" s="24" t="s">
        <v>165</v>
      </c>
      <c r="E1518" s="24">
        <f t="shared" si="23"/>
        <v>99.999999999999929</v>
      </c>
      <c r="G1518" s="24">
        <v>0.242718446601942</v>
      </c>
      <c r="H1518" s="24">
        <v>14.5631067961165</v>
      </c>
      <c r="X1518" s="24">
        <v>1.21359223300971</v>
      </c>
      <c r="AA1518" s="24">
        <v>57.2815533980582</v>
      </c>
      <c r="AK1518" s="24">
        <v>6.7961165048543704</v>
      </c>
      <c r="AL1518" s="24">
        <v>0.72815533980582503</v>
      </c>
      <c r="AQ1518" s="24">
        <v>0.97087378640776689</v>
      </c>
      <c r="AT1518" s="24">
        <v>0.97087378640776689</v>
      </c>
      <c r="AV1518" s="24">
        <v>15.776699029126201</v>
      </c>
      <c r="AX1518" s="24">
        <v>0.72815533980582503</v>
      </c>
      <c r="BB1518" s="24">
        <v>0.485436893203883</v>
      </c>
      <c r="BH1518" s="24">
        <v>0.242718446601942</v>
      </c>
    </row>
    <row r="1519" spans="1:82" x14ac:dyDescent="0.2">
      <c r="A1519" s="24" t="s">
        <v>1682</v>
      </c>
      <c r="B1519" s="24">
        <v>-49.23</v>
      </c>
      <c r="C1519" s="24">
        <v>42.84</v>
      </c>
      <c r="D1519" s="24" t="s">
        <v>165</v>
      </c>
      <c r="E1519" s="24">
        <f t="shared" si="23"/>
        <v>99.999999999999972</v>
      </c>
      <c r="H1519" s="24">
        <v>2.53411306042885</v>
      </c>
      <c r="K1519" s="24">
        <v>0.19493177387914201</v>
      </c>
      <c r="M1519" s="24">
        <v>0.19493177387914201</v>
      </c>
      <c r="X1519" s="24">
        <v>11.8908382066277</v>
      </c>
      <c r="AA1519" s="24">
        <v>43.079922027290401</v>
      </c>
      <c r="AK1519" s="24">
        <v>3.8986354775828502</v>
      </c>
      <c r="AL1519" s="24">
        <v>0.974658869395711</v>
      </c>
      <c r="AQ1519" s="24">
        <v>0.19493177387914201</v>
      </c>
      <c r="AT1519" s="24">
        <v>0.19493177387914201</v>
      </c>
      <c r="AV1519" s="24">
        <v>1.364522417154</v>
      </c>
      <c r="AX1519" s="24">
        <v>25.925925925925903</v>
      </c>
      <c r="BB1519" s="24">
        <v>9.1617933723196892</v>
      </c>
      <c r="BH1519" s="24">
        <v>0.19493177387914201</v>
      </c>
      <c r="BP1519" s="24">
        <v>0.19493177387914201</v>
      </c>
    </row>
    <row r="1520" spans="1:82" x14ac:dyDescent="0.2">
      <c r="A1520" s="24" t="s">
        <v>1683</v>
      </c>
      <c r="B1520" s="24">
        <v>-49.47</v>
      </c>
      <c r="C1520" s="24">
        <v>42.97</v>
      </c>
      <c r="D1520" s="24" t="s">
        <v>165</v>
      </c>
      <c r="E1520" s="24">
        <f t="shared" si="23"/>
        <v>99.999999999999972</v>
      </c>
      <c r="H1520" s="24">
        <v>2.0114942528735602</v>
      </c>
      <c r="M1520" s="24">
        <v>0.57471264367816099</v>
      </c>
      <c r="X1520" s="24">
        <v>2.0114942528735602</v>
      </c>
      <c r="AA1520" s="24">
        <v>59.7701149425287</v>
      </c>
      <c r="AK1520" s="24">
        <v>4.0229885057471302</v>
      </c>
      <c r="AL1520" s="24">
        <v>0.28735632183908</v>
      </c>
      <c r="AP1520" s="24">
        <v>0.28735632183908</v>
      </c>
      <c r="AT1520" s="24">
        <v>0.28735632183908</v>
      </c>
      <c r="AV1520" s="24">
        <v>4.31034482758621</v>
      </c>
      <c r="AX1520" s="24">
        <v>17.528735632183903</v>
      </c>
      <c r="BB1520" s="24">
        <v>8.9080459770114899</v>
      </c>
    </row>
    <row r="1521" spans="1:78" x14ac:dyDescent="0.2">
      <c r="A1521" s="24" t="s">
        <v>1684</v>
      </c>
      <c r="B1521" s="24">
        <v>-45.69</v>
      </c>
      <c r="C1521" s="24">
        <v>50.21</v>
      </c>
      <c r="D1521" s="24" t="s">
        <v>165</v>
      </c>
      <c r="E1521" s="24">
        <f t="shared" si="23"/>
        <v>100.00000000000001</v>
      </c>
      <c r="H1521" s="24">
        <v>1.9672131147540999</v>
      </c>
      <c r="P1521" s="24">
        <v>3.9344262295081998</v>
      </c>
      <c r="X1521" s="24">
        <v>48.852459016393404</v>
      </c>
      <c r="AA1521" s="24">
        <v>15.737704918032799</v>
      </c>
      <c r="AH1521" s="24">
        <v>0.32786885245901598</v>
      </c>
      <c r="AK1521" s="24">
        <v>0.98360655737704905</v>
      </c>
      <c r="AP1521" s="24">
        <v>0.32786885245901598</v>
      </c>
      <c r="AV1521" s="24">
        <v>1.9672131147540999</v>
      </c>
      <c r="AX1521" s="24">
        <v>7.8688524590163897</v>
      </c>
      <c r="AY1521" s="24">
        <v>0.32786885245901598</v>
      </c>
      <c r="BB1521" s="24">
        <v>15.737704918032799</v>
      </c>
      <c r="BH1521" s="24">
        <v>1.9672131147540999</v>
      </c>
    </row>
    <row r="1522" spans="1:78" x14ac:dyDescent="0.2">
      <c r="A1522" s="24" t="s">
        <v>1685</v>
      </c>
      <c r="B1522" s="24">
        <v>-45.59</v>
      </c>
      <c r="C1522" s="24">
        <v>49.99</v>
      </c>
      <c r="D1522" s="24" t="s">
        <v>165</v>
      </c>
      <c r="E1522" s="24">
        <f t="shared" si="23"/>
        <v>99.999999999999972</v>
      </c>
      <c r="H1522" s="24">
        <v>3.3333333333333299</v>
      </c>
      <c r="M1522" s="24">
        <v>0.83333333333333304</v>
      </c>
      <c r="P1522" s="24">
        <v>3.3333333333333299</v>
      </c>
      <c r="X1522" s="24">
        <v>15</v>
      </c>
      <c r="AA1522" s="24">
        <v>15.8333333333333</v>
      </c>
      <c r="AK1522" s="24">
        <v>1.6666666666666701</v>
      </c>
      <c r="AV1522" s="24">
        <v>3.3333333333333299</v>
      </c>
      <c r="AX1522" s="24">
        <v>31.666666666666703</v>
      </c>
      <c r="AY1522" s="24">
        <v>1.6666666666666701</v>
      </c>
      <c r="BB1522" s="24">
        <v>20.8333333333333</v>
      </c>
      <c r="BH1522" s="24">
        <v>2.5</v>
      </c>
    </row>
    <row r="1523" spans="1:78" x14ac:dyDescent="0.2">
      <c r="A1523" s="24" t="s">
        <v>1686</v>
      </c>
      <c r="B1523" s="24">
        <v>-63.8</v>
      </c>
      <c r="C1523" s="24">
        <v>68.31</v>
      </c>
      <c r="D1523" s="24" t="s">
        <v>165</v>
      </c>
      <c r="E1523" s="24">
        <f t="shared" si="23"/>
        <v>100.00000000000001</v>
      </c>
      <c r="M1523" s="24">
        <v>3.13479623824451</v>
      </c>
      <c r="X1523" s="24">
        <v>2.5078369905956102</v>
      </c>
      <c r="AA1523" s="24">
        <v>69.278996865203808</v>
      </c>
      <c r="AK1523" s="24">
        <v>12.2257053291536</v>
      </c>
      <c r="AL1523" s="24">
        <v>3.13479623824451</v>
      </c>
      <c r="AV1523" s="24">
        <v>6.5830721003134798</v>
      </c>
      <c r="BB1523" s="24">
        <v>2.8213166144200601</v>
      </c>
      <c r="BQ1523" s="24">
        <v>0.31347962382445099</v>
      </c>
    </row>
    <row r="1524" spans="1:78" x14ac:dyDescent="0.2">
      <c r="A1524" s="24" t="s">
        <v>1687</v>
      </c>
      <c r="B1524" s="24">
        <v>-69.11</v>
      </c>
      <c r="C1524" s="24">
        <v>71.69</v>
      </c>
      <c r="D1524" s="24" t="s">
        <v>165</v>
      </c>
      <c r="E1524" s="24">
        <f t="shared" si="23"/>
        <v>99.999999999999972</v>
      </c>
      <c r="M1524" s="24">
        <v>4.9382716049382704</v>
      </c>
      <c r="X1524" s="24">
        <v>5.3497942386831294</v>
      </c>
      <c r="AA1524" s="24">
        <v>64.197530864197489</v>
      </c>
      <c r="AK1524" s="24">
        <v>16.872427983539101</v>
      </c>
      <c r="AL1524" s="24">
        <v>0.82304526748971196</v>
      </c>
      <c r="AV1524" s="24">
        <v>5.3497942386831294</v>
      </c>
      <c r="BB1524" s="24">
        <v>2.4691358024691401</v>
      </c>
    </row>
    <row r="1525" spans="1:78" x14ac:dyDescent="0.2">
      <c r="A1525" s="24" t="s">
        <v>1688</v>
      </c>
      <c r="B1525" s="24">
        <v>-70.95</v>
      </c>
      <c r="C1525" s="24">
        <v>71.86</v>
      </c>
      <c r="D1525" s="24" t="s">
        <v>165</v>
      </c>
      <c r="E1525" s="24">
        <f t="shared" si="23"/>
        <v>99.999999999999943</v>
      </c>
      <c r="M1525" s="24">
        <v>6.9277108433734895</v>
      </c>
      <c r="AA1525" s="24">
        <v>25</v>
      </c>
      <c r="AK1525" s="24">
        <v>5.7228915662650603</v>
      </c>
      <c r="AV1525" s="24">
        <v>3.01204819277108</v>
      </c>
      <c r="AX1525" s="24">
        <v>23.192771084337302</v>
      </c>
      <c r="AY1525" s="24">
        <v>2.1084337349397599</v>
      </c>
      <c r="AZ1525" s="24">
        <v>0.30120481927710802</v>
      </c>
      <c r="BB1525" s="24">
        <v>28.3132530120482</v>
      </c>
      <c r="BQ1525" s="24">
        <v>5.4216867469879499</v>
      </c>
    </row>
    <row r="1526" spans="1:78" x14ac:dyDescent="0.2">
      <c r="A1526" s="24" t="s">
        <v>1689</v>
      </c>
      <c r="B1526" s="24">
        <v>-64.650000000000006</v>
      </c>
      <c r="C1526" s="24">
        <v>69.52</v>
      </c>
      <c r="D1526" s="24" t="s">
        <v>165</v>
      </c>
      <c r="E1526" s="24">
        <f t="shared" si="23"/>
        <v>99.999999999999972</v>
      </c>
      <c r="M1526" s="24">
        <v>3.58565737051793</v>
      </c>
      <c r="X1526" s="24">
        <v>0.39840637450199201</v>
      </c>
      <c r="AA1526" s="24">
        <v>34.262948207171306</v>
      </c>
      <c r="AK1526" s="24">
        <v>5.1792828685259007</v>
      </c>
      <c r="AL1526" s="24">
        <v>1.1952191235059799</v>
      </c>
      <c r="AV1526" s="24">
        <v>2.3904382470119501</v>
      </c>
      <c r="AX1526" s="24">
        <v>9.5617529880478109</v>
      </c>
      <c r="AY1526" s="24">
        <v>7.9681274900398407</v>
      </c>
      <c r="AZ1526" s="24">
        <v>1.1952191235059799</v>
      </c>
      <c r="BB1526" s="24">
        <v>15.936254980079701</v>
      </c>
      <c r="BH1526" s="24">
        <v>0.39840637450199201</v>
      </c>
      <c r="BQ1526" s="24">
        <v>17.928286852589601</v>
      </c>
    </row>
    <row r="1527" spans="1:78" x14ac:dyDescent="0.2">
      <c r="A1527" s="24" t="s">
        <v>1690</v>
      </c>
      <c r="B1527" s="24">
        <v>-61.97</v>
      </c>
      <c r="C1527" s="24">
        <v>67.61</v>
      </c>
      <c r="D1527" s="24" t="s">
        <v>165</v>
      </c>
      <c r="E1527" s="24">
        <f t="shared" si="23"/>
        <v>99.999999999999972</v>
      </c>
      <c r="M1527" s="24">
        <v>2.4911032028469799</v>
      </c>
      <c r="X1527" s="24">
        <v>0.35587188612099602</v>
      </c>
      <c r="AA1527" s="24">
        <v>45.907473309608505</v>
      </c>
      <c r="AK1527" s="24">
        <v>7.4733096085409301</v>
      </c>
      <c r="AL1527" s="24">
        <v>2.1352313167259802</v>
      </c>
      <c r="AV1527" s="24">
        <v>1.77935943060498</v>
      </c>
      <c r="AX1527" s="24">
        <v>18.861209964412801</v>
      </c>
      <c r="AY1527" s="24">
        <v>1.77935943060498</v>
      </c>
      <c r="AZ1527" s="24">
        <v>3.2028469750889696</v>
      </c>
      <c r="BB1527" s="24">
        <v>7.1174377224199308</v>
      </c>
      <c r="BQ1527" s="24">
        <v>8.8967971530249095</v>
      </c>
    </row>
    <row r="1528" spans="1:78" x14ac:dyDescent="0.2">
      <c r="A1528" s="24" t="s">
        <v>1691</v>
      </c>
      <c r="B1528" s="24">
        <v>-63.59</v>
      </c>
      <c r="C1528" s="24">
        <v>67.47</v>
      </c>
      <c r="D1528" s="24" t="s">
        <v>165</v>
      </c>
      <c r="E1528" s="24">
        <f t="shared" si="23"/>
        <v>99.999999999999957</v>
      </c>
      <c r="M1528" s="24">
        <v>2.4213075060532701</v>
      </c>
      <c r="AA1528" s="24">
        <v>22.760290556900699</v>
      </c>
      <c r="AK1528" s="24">
        <v>1.6949152542372901</v>
      </c>
      <c r="AL1528" s="24">
        <v>1.9370460048426099</v>
      </c>
      <c r="AV1528" s="24">
        <v>0.48426150121065403</v>
      </c>
      <c r="AX1528" s="24">
        <v>38.256658595641603</v>
      </c>
      <c r="AY1528" s="24">
        <v>1.6949152542372901</v>
      </c>
      <c r="AZ1528" s="24">
        <v>0.48426150121065403</v>
      </c>
      <c r="BA1528" s="24">
        <v>0.48426150121065403</v>
      </c>
      <c r="BB1528" s="24">
        <v>12.590799031477001</v>
      </c>
      <c r="BQ1528" s="24">
        <v>16.9491525423729</v>
      </c>
      <c r="BZ1528" s="24">
        <v>0.24213075060532702</v>
      </c>
    </row>
    <row r="1529" spans="1:78" x14ac:dyDescent="0.2">
      <c r="A1529" s="24" t="s">
        <v>1692</v>
      </c>
      <c r="B1529" s="24">
        <v>-66.25</v>
      </c>
      <c r="C1529" s="24">
        <v>70.64</v>
      </c>
      <c r="D1529" s="24" t="s">
        <v>165</v>
      </c>
      <c r="E1529" s="24">
        <f t="shared" si="23"/>
        <v>99.999999999999972</v>
      </c>
      <c r="M1529" s="24">
        <v>2.35849056603774</v>
      </c>
      <c r="X1529" s="24">
        <v>2.35849056603774</v>
      </c>
      <c r="AA1529" s="24">
        <v>28.301886792452802</v>
      </c>
      <c r="AK1529" s="24">
        <v>7.0754716981132102</v>
      </c>
      <c r="AV1529" s="24">
        <v>5.1886792452830202</v>
      </c>
      <c r="AX1529" s="24">
        <v>14.150943396226401</v>
      </c>
      <c r="AY1529" s="24">
        <v>0.94339622641509402</v>
      </c>
      <c r="AZ1529" s="24">
        <v>0.94339622641509402</v>
      </c>
      <c r="BB1529" s="24">
        <v>33.018867924528301</v>
      </c>
      <c r="BQ1529" s="24">
        <v>5.6603773584905701</v>
      </c>
    </row>
    <row r="1530" spans="1:78" x14ac:dyDescent="0.2">
      <c r="A1530" s="24" t="s">
        <v>1693</v>
      </c>
      <c r="B1530" s="24">
        <v>-66.39</v>
      </c>
      <c r="C1530" s="24">
        <v>70.7</v>
      </c>
      <c r="D1530" s="24" t="s">
        <v>165</v>
      </c>
      <c r="E1530" s="24">
        <f t="shared" si="23"/>
        <v>99.999999999999957</v>
      </c>
      <c r="M1530" s="24">
        <v>6.12244897959184</v>
      </c>
      <c r="X1530" s="24">
        <v>4.0816326530612201</v>
      </c>
      <c r="AA1530" s="24">
        <v>60.544217687074799</v>
      </c>
      <c r="AK1530" s="24">
        <v>9.5238095238095202</v>
      </c>
      <c r="AV1530" s="24">
        <v>8.5034013605442205</v>
      </c>
      <c r="AX1530" s="24">
        <v>0.34013605442176897</v>
      </c>
      <c r="BB1530" s="24">
        <v>10.8843537414966</v>
      </c>
    </row>
    <row r="1531" spans="1:78" x14ac:dyDescent="0.2">
      <c r="A1531" s="24" t="s">
        <v>1694</v>
      </c>
      <c r="B1531" s="24">
        <v>-70.87</v>
      </c>
      <c r="C1531" s="24">
        <v>71.87</v>
      </c>
      <c r="D1531" s="24" t="s">
        <v>165</v>
      </c>
      <c r="E1531" s="24">
        <f t="shared" si="23"/>
        <v>100.00000000000001</v>
      </c>
      <c r="M1531" s="24">
        <v>4.2145593869731801</v>
      </c>
      <c r="P1531" s="24">
        <v>0.38314176245210702</v>
      </c>
      <c r="X1531" s="24">
        <v>1.14942528735632</v>
      </c>
      <c r="AA1531" s="24">
        <v>34.865900383141799</v>
      </c>
      <c r="AK1531" s="24">
        <v>7.2796934865900393</v>
      </c>
      <c r="AL1531" s="24">
        <v>1.14942528735632</v>
      </c>
      <c r="AV1531" s="24">
        <v>3.0651340996168601</v>
      </c>
      <c r="AX1531" s="24">
        <v>12.643678160919499</v>
      </c>
      <c r="AY1531" s="24">
        <v>3.0651340996168601</v>
      </c>
      <c r="BB1531" s="24">
        <v>30.651340996168603</v>
      </c>
      <c r="BQ1531" s="24">
        <v>1.5325670498084301</v>
      </c>
    </row>
    <row r="1532" spans="1:78" x14ac:dyDescent="0.2">
      <c r="A1532" s="24" t="s">
        <v>1695</v>
      </c>
      <c r="B1532" s="24">
        <v>-70.459999999999994</v>
      </c>
      <c r="C1532" s="24">
        <v>71.92</v>
      </c>
      <c r="D1532" s="24" t="s">
        <v>165</v>
      </c>
      <c r="E1532" s="24">
        <f t="shared" si="23"/>
        <v>99.999999999999957</v>
      </c>
      <c r="M1532" s="24">
        <v>6.8535825545171303</v>
      </c>
      <c r="X1532" s="24">
        <v>3.1152647975077903</v>
      </c>
      <c r="AA1532" s="24">
        <v>70.716510903426794</v>
      </c>
      <c r="AK1532" s="24">
        <v>14.018691588785</v>
      </c>
      <c r="AL1532" s="24">
        <v>0.31152647975077896</v>
      </c>
      <c r="AT1532" s="24">
        <v>0.62305295950155792</v>
      </c>
      <c r="AV1532" s="24">
        <v>2.1806853582554497</v>
      </c>
      <c r="BB1532" s="24">
        <v>2.1806853582554497</v>
      </c>
    </row>
    <row r="1533" spans="1:78" x14ac:dyDescent="0.2">
      <c r="A1533" s="24" t="s">
        <v>1696</v>
      </c>
      <c r="B1533" s="24">
        <v>-72.77</v>
      </c>
      <c r="C1533" s="24">
        <v>72.430000000000007</v>
      </c>
      <c r="D1533" s="24" t="s">
        <v>165</v>
      </c>
      <c r="E1533" s="24">
        <f t="shared" si="23"/>
        <v>100.00000000000007</v>
      </c>
      <c r="M1533" s="24">
        <v>3.3232628398791499</v>
      </c>
      <c r="X1533" s="24">
        <v>0.30211480362537801</v>
      </c>
      <c r="AA1533" s="24">
        <v>15.105740181268899</v>
      </c>
      <c r="AK1533" s="24">
        <v>4.22960725075529</v>
      </c>
      <c r="AV1533" s="24">
        <v>1.2084592145015098</v>
      </c>
      <c r="AX1533" s="24">
        <v>32.930513595166204</v>
      </c>
      <c r="AY1533" s="24">
        <v>12.3867069486405</v>
      </c>
      <c r="BB1533" s="24">
        <v>25.679758308157101</v>
      </c>
      <c r="BD1533" s="24">
        <v>0.90634441087613293</v>
      </c>
      <c r="BQ1533" s="24">
        <v>3.6253776435045304</v>
      </c>
      <c r="BZ1533" s="24">
        <v>0.30211480362537801</v>
      </c>
    </row>
    <row r="1534" spans="1:78" x14ac:dyDescent="0.2">
      <c r="A1534" s="24" t="s">
        <v>1697</v>
      </c>
      <c r="B1534" s="24">
        <v>-77.680000000000007</v>
      </c>
      <c r="C1534" s="24">
        <v>72.81</v>
      </c>
      <c r="D1534" s="24" t="s">
        <v>165</v>
      </c>
      <c r="E1534" s="24">
        <f t="shared" si="23"/>
        <v>100.00000000000006</v>
      </c>
      <c r="M1534" s="24">
        <v>2.3188405797101401</v>
      </c>
      <c r="O1534" s="24">
        <v>0.28985507246376796</v>
      </c>
      <c r="AA1534" s="24">
        <v>6.0869565217391299</v>
      </c>
      <c r="AK1534" s="24">
        <v>1.4492753623188401</v>
      </c>
      <c r="AL1534" s="24">
        <v>0.28985507246376796</v>
      </c>
      <c r="AV1534" s="24">
        <v>1.73913043478261</v>
      </c>
      <c r="AX1534" s="24">
        <v>30.434782608695702</v>
      </c>
      <c r="AY1534" s="24">
        <v>0.57971014492753592</v>
      </c>
      <c r="BA1534" s="24">
        <v>0.28985507246376796</v>
      </c>
      <c r="BB1534" s="24">
        <v>51.014492753623202</v>
      </c>
      <c r="BF1534" s="24">
        <v>0.28985507246376796</v>
      </c>
      <c r="BH1534" s="24">
        <v>0.28985507246376796</v>
      </c>
      <c r="BL1534" s="24">
        <v>0.28985507246376796</v>
      </c>
      <c r="BQ1534" s="24">
        <v>4.63768115942029</v>
      </c>
    </row>
    <row r="1535" spans="1:78" x14ac:dyDescent="0.2">
      <c r="A1535" s="24" t="s">
        <v>1698</v>
      </c>
      <c r="B1535" s="24">
        <v>-77.44</v>
      </c>
      <c r="C1535" s="24">
        <v>72.849999999999994</v>
      </c>
      <c r="D1535" s="24" t="s">
        <v>165</v>
      </c>
      <c r="E1535" s="24">
        <f t="shared" si="23"/>
        <v>100.00000000000004</v>
      </c>
      <c r="M1535" s="24">
        <v>1.3761467889908299</v>
      </c>
      <c r="AA1535" s="24">
        <v>25.688073394495397</v>
      </c>
      <c r="AG1535" s="24">
        <v>0.45871559633027498</v>
      </c>
      <c r="AK1535" s="24">
        <v>1.8348623853210999</v>
      </c>
      <c r="AL1535" s="24">
        <v>0.91743119266054995</v>
      </c>
      <c r="AX1535" s="24">
        <v>17.431192660550501</v>
      </c>
      <c r="AY1535" s="24">
        <v>6.4220183486238493</v>
      </c>
      <c r="BB1535" s="24">
        <v>38.9908256880734</v>
      </c>
      <c r="BF1535" s="24">
        <v>0.45871559633027498</v>
      </c>
      <c r="BH1535" s="24">
        <v>0.45871559633027498</v>
      </c>
      <c r="BQ1535" s="24">
        <v>5.96330275229358</v>
      </c>
    </row>
    <row r="1536" spans="1:78" x14ac:dyDescent="0.2">
      <c r="A1536" s="24" t="s">
        <v>1699</v>
      </c>
      <c r="B1536" s="24">
        <v>-77.430000000000007</v>
      </c>
      <c r="C1536" s="24">
        <v>72.819999999999993</v>
      </c>
      <c r="D1536" s="24" t="s">
        <v>165</v>
      </c>
      <c r="E1536" s="24">
        <f t="shared" si="23"/>
        <v>99.999999999999915</v>
      </c>
      <c r="M1536" s="24">
        <v>1.0752688172042999</v>
      </c>
      <c r="X1536" s="24">
        <v>0.35842293906810002</v>
      </c>
      <c r="AA1536" s="24">
        <v>21.505376344085999</v>
      </c>
      <c r="AK1536" s="24">
        <v>2.1505376344085998</v>
      </c>
      <c r="AV1536" s="24">
        <v>2.5089605734767</v>
      </c>
      <c r="AX1536" s="24">
        <v>16.129032258064502</v>
      </c>
      <c r="AY1536" s="24">
        <v>1.4336917562724001</v>
      </c>
      <c r="AZ1536" s="24">
        <v>1.0752688172042999</v>
      </c>
      <c r="BB1536" s="24">
        <v>45.161290322580598</v>
      </c>
      <c r="BD1536" s="24">
        <v>0.35842293906810002</v>
      </c>
      <c r="BF1536" s="24">
        <v>0.35842293906810002</v>
      </c>
      <c r="BH1536" s="24">
        <v>1.4336917562724001</v>
      </c>
      <c r="BQ1536" s="24">
        <v>6.4516129032258105</v>
      </c>
    </row>
    <row r="1537" spans="1:78" x14ac:dyDescent="0.2">
      <c r="A1537" s="24" t="s">
        <v>1700</v>
      </c>
      <c r="B1537" s="24">
        <v>-70.150000000000006</v>
      </c>
      <c r="C1537" s="24">
        <v>71.400000000000006</v>
      </c>
      <c r="D1537" s="24" t="s">
        <v>165</v>
      </c>
      <c r="E1537" s="24">
        <f t="shared" si="23"/>
        <v>100.00000000000009</v>
      </c>
      <c r="M1537" s="24">
        <v>1.47058823529412</v>
      </c>
      <c r="AA1537" s="24">
        <v>33.529411764705898</v>
      </c>
      <c r="AK1537" s="24">
        <v>7.6470588235294104</v>
      </c>
      <c r="AL1537" s="24">
        <v>1.7647058823529398</v>
      </c>
      <c r="AV1537" s="24">
        <v>6.4705882352941204</v>
      </c>
      <c r="AX1537" s="24">
        <v>12.352941176470599</v>
      </c>
      <c r="AY1537" s="24">
        <v>2.0588235294117601</v>
      </c>
      <c r="BB1537" s="24">
        <v>27.058823529411804</v>
      </c>
      <c r="BH1537" s="24">
        <v>0.58823529411764697</v>
      </c>
      <c r="BQ1537" s="24">
        <v>7.0588235294117698</v>
      </c>
    </row>
    <row r="1538" spans="1:78" x14ac:dyDescent="0.2">
      <c r="A1538" s="24" t="s">
        <v>1701</v>
      </c>
      <c r="B1538" s="24">
        <v>-70.41</v>
      </c>
      <c r="C1538" s="24">
        <v>71.92</v>
      </c>
      <c r="D1538" s="24" t="s">
        <v>165</v>
      </c>
      <c r="E1538" s="24">
        <f t="shared" si="23"/>
        <v>100.00000000000009</v>
      </c>
      <c r="M1538" s="24">
        <v>4.3478260869565197</v>
      </c>
      <c r="X1538" s="24">
        <v>4.3478260869565197</v>
      </c>
      <c r="AA1538" s="24">
        <v>66.6666666666667</v>
      </c>
      <c r="AK1538" s="24">
        <v>13.0434782608696</v>
      </c>
      <c r="AL1538" s="24">
        <v>0.72463768115942007</v>
      </c>
      <c r="AT1538" s="24">
        <v>0.72463768115942007</v>
      </c>
      <c r="AU1538" s="24">
        <v>0.72463768115942007</v>
      </c>
      <c r="BB1538" s="24">
        <v>7.9710144927536204</v>
      </c>
      <c r="BQ1538" s="24">
        <v>1.4492753623188401</v>
      </c>
    </row>
    <row r="1539" spans="1:78" x14ac:dyDescent="0.2">
      <c r="A1539" s="24" t="s">
        <v>1702</v>
      </c>
      <c r="B1539" s="24">
        <v>-72.91</v>
      </c>
      <c r="C1539" s="24">
        <v>72.459999999999994</v>
      </c>
      <c r="D1539" s="24" t="s">
        <v>165</v>
      </c>
      <c r="E1539" s="24">
        <f t="shared" ref="E1539:E1602" si="24">SUM(F1539:CR1539)</f>
        <v>99.999999999999986</v>
      </c>
      <c r="M1539" s="24">
        <v>0.88757396449704107</v>
      </c>
      <c r="AA1539" s="24">
        <v>3.8461538461538503</v>
      </c>
      <c r="AK1539" s="24">
        <v>3.2544378698224898</v>
      </c>
      <c r="AV1539" s="24">
        <v>0.88757396449704107</v>
      </c>
      <c r="AX1539" s="24">
        <v>51.775147928994102</v>
      </c>
      <c r="AY1539" s="24">
        <v>7.6923076923076907</v>
      </c>
      <c r="BA1539" s="24">
        <v>0.29585798816567999</v>
      </c>
      <c r="BB1539" s="24">
        <v>22.189349112426001</v>
      </c>
      <c r="BD1539" s="24">
        <v>2.6627218934911197</v>
      </c>
      <c r="BF1539" s="24">
        <v>0.29585798816567999</v>
      </c>
      <c r="BQ1539" s="24">
        <v>5.0295857988165702</v>
      </c>
      <c r="BZ1539" s="24">
        <v>1.1834319526627199</v>
      </c>
    </row>
    <row r="1540" spans="1:78" x14ac:dyDescent="0.2">
      <c r="A1540" s="24" t="s">
        <v>1703</v>
      </c>
      <c r="B1540" s="24">
        <v>-65.319999999999993</v>
      </c>
      <c r="C1540" s="24">
        <v>70.209999999999994</v>
      </c>
      <c r="D1540" s="24" t="s">
        <v>165</v>
      </c>
      <c r="E1540" s="24">
        <f t="shared" si="24"/>
        <v>100</v>
      </c>
      <c r="M1540" s="24">
        <v>0.90497737556561098</v>
      </c>
      <c r="N1540" s="24">
        <v>0.45248868778280499</v>
      </c>
      <c r="X1540" s="24">
        <v>0.45248868778280499</v>
      </c>
      <c r="AA1540" s="24">
        <v>9.9547511312217196</v>
      </c>
      <c r="AK1540" s="24">
        <v>2.71493212669683</v>
      </c>
      <c r="AV1540" s="24">
        <v>0.90497737556561098</v>
      </c>
      <c r="AX1540" s="24">
        <v>24.434389140271499</v>
      </c>
      <c r="AY1540" s="24">
        <v>7.2398190045248896</v>
      </c>
      <c r="AZ1540" s="24">
        <v>3.6199095022624399</v>
      </c>
      <c r="BB1540" s="24">
        <v>26.2443438914027</v>
      </c>
      <c r="BQ1540" s="24">
        <v>23.076923076923102</v>
      </c>
    </row>
    <row r="1541" spans="1:78" x14ac:dyDescent="0.2">
      <c r="A1541" s="24" t="s">
        <v>1704</v>
      </c>
      <c r="B1541" s="24">
        <v>-63.67</v>
      </c>
      <c r="C1541" s="24">
        <v>68.150000000000006</v>
      </c>
      <c r="D1541" s="24" t="s">
        <v>165</v>
      </c>
      <c r="E1541" s="24">
        <f t="shared" si="24"/>
        <v>99.999999999999972</v>
      </c>
      <c r="M1541" s="24">
        <v>5.0314465408805003</v>
      </c>
      <c r="X1541" s="24">
        <v>5.0314465408805003</v>
      </c>
      <c r="AA1541" s="24">
        <v>60.377358490565996</v>
      </c>
      <c r="AK1541" s="24">
        <v>16.981132075471699</v>
      </c>
      <c r="AL1541" s="24">
        <v>1.8867924528301898</v>
      </c>
      <c r="AV1541" s="24">
        <v>8.1761006289308202</v>
      </c>
      <c r="BB1541" s="24">
        <v>2.5157232704402501</v>
      </c>
    </row>
    <row r="1542" spans="1:78" x14ac:dyDescent="0.2">
      <c r="A1542" s="24" t="s">
        <v>1705</v>
      </c>
      <c r="B1542" s="24">
        <v>-59.58</v>
      </c>
      <c r="C1542" s="24">
        <v>67.78</v>
      </c>
      <c r="D1542" s="24" t="s">
        <v>165</v>
      </c>
      <c r="E1542" s="24">
        <f t="shared" si="24"/>
        <v>99.999999999999957</v>
      </c>
      <c r="M1542" s="24">
        <v>3.1496062992125999</v>
      </c>
      <c r="O1542" s="24">
        <v>0.78740157480314998</v>
      </c>
      <c r="X1542" s="24">
        <v>27.559055118110201</v>
      </c>
      <c r="AA1542" s="24">
        <v>22.0472440944882</v>
      </c>
      <c r="AK1542" s="24">
        <v>16.535433070866098</v>
      </c>
      <c r="AL1542" s="24">
        <v>1.5748031496063</v>
      </c>
      <c r="AV1542" s="24">
        <v>23.6220472440945</v>
      </c>
      <c r="AX1542" s="24">
        <v>0.78740157480314998</v>
      </c>
      <c r="BB1542" s="24">
        <v>2.36220472440945</v>
      </c>
      <c r="BH1542" s="24">
        <v>0.78740157480314998</v>
      </c>
      <c r="BQ1542" s="24">
        <v>0.78740157480314998</v>
      </c>
    </row>
    <row r="1543" spans="1:78" x14ac:dyDescent="0.2">
      <c r="A1543" s="24" t="s">
        <v>1706</v>
      </c>
      <c r="B1543" s="24">
        <v>-57.27</v>
      </c>
      <c r="C1543" s="24">
        <v>68.14</v>
      </c>
      <c r="D1543" s="24" t="s">
        <v>165</v>
      </c>
      <c r="E1543" s="24">
        <f t="shared" si="24"/>
        <v>100.00000000000001</v>
      </c>
      <c r="M1543" s="24">
        <v>0.35335689045936397</v>
      </c>
      <c r="N1543" s="24">
        <v>0.35335689045936397</v>
      </c>
      <c r="P1543" s="24">
        <v>0.35335689045936397</v>
      </c>
      <c r="X1543" s="24">
        <v>9.5406360424028307</v>
      </c>
      <c r="AA1543" s="24">
        <v>19.0812720848057</v>
      </c>
      <c r="AK1543" s="24">
        <v>2.82685512367491</v>
      </c>
      <c r="AL1543" s="24">
        <v>1.4134275618374601</v>
      </c>
      <c r="AT1543" s="24">
        <v>2.4734982332155502</v>
      </c>
      <c r="AV1543" s="24">
        <v>19.434628975264999</v>
      </c>
      <c r="AX1543" s="24">
        <v>29.3286219081272</v>
      </c>
      <c r="AY1543" s="24">
        <v>0.35335689045936397</v>
      </c>
      <c r="AZ1543" s="24">
        <v>1.4134275618374601</v>
      </c>
      <c r="BB1543" s="24">
        <v>10.6007067137809</v>
      </c>
      <c r="BC1543" s="24">
        <v>2.1201413427561802</v>
      </c>
      <c r="BH1543" s="24">
        <v>0.35335689045936397</v>
      </c>
    </row>
    <row r="1544" spans="1:78" x14ac:dyDescent="0.2">
      <c r="A1544" s="24" t="s">
        <v>1707</v>
      </c>
      <c r="B1544" s="24">
        <v>-55.97</v>
      </c>
      <c r="C1544" s="24">
        <v>68.400000000000006</v>
      </c>
      <c r="D1544" s="24" t="s">
        <v>165</v>
      </c>
      <c r="E1544" s="24">
        <f t="shared" si="24"/>
        <v>100.00000000000001</v>
      </c>
      <c r="H1544" s="24">
        <v>0.40160642570281102</v>
      </c>
      <c r="M1544" s="24">
        <v>0.80321285140562304</v>
      </c>
      <c r="X1544" s="24">
        <v>6.0240963855421699</v>
      </c>
      <c r="AA1544" s="24">
        <v>14.4578313253012</v>
      </c>
      <c r="AK1544" s="24">
        <v>3.2128514056224899</v>
      </c>
      <c r="AT1544" s="24">
        <v>1.6064257028112501</v>
      </c>
      <c r="AV1544" s="24">
        <v>24.497991967871499</v>
      </c>
      <c r="AX1544" s="24">
        <v>42.971887550200805</v>
      </c>
      <c r="AY1544" s="24">
        <v>0.40160642570281102</v>
      </c>
      <c r="BB1544" s="24">
        <v>5.6224899598393598</v>
      </c>
    </row>
    <row r="1545" spans="1:78" x14ac:dyDescent="0.2">
      <c r="A1545" s="24" t="s">
        <v>1708</v>
      </c>
      <c r="B1545" s="24">
        <v>-54.44</v>
      </c>
      <c r="C1545" s="24">
        <v>68.83</v>
      </c>
      <c r="D1545" s="24" t="s">
        <v>165</v>
      </c>
      <c r="E1545" s="24">
        <f t="shared" si="24"/>
        <v>100.00000000000004</v>
      </c>
      <c r="M1545" s="24">
        <v>0.37453183520599298</v>
      </c>
      <c r="X1545" s="24">
        <v>0.74906367041198496</v>
      </c>
      <c r="AA1545" s="24">
        <v>8.6142322097378301</v>
      </c>
      <c r="AK1545" s="24">
        <v>8.6142322097378301</v>
      </c>
      <c r="AL1545" s="24">
        <v>1.4981273408239699</v>
      </c>
      <c r="AV1545" s="24">
        <v>18.726591760299602</v>
      </c>
      <c r="AX1545" s="24">
        <v>35.205992509363298</v>
      </c>
      <c r="AY1545" s="24">
        <v>0.37453183520599298</v>
      </c>
      <c r="BB1545" s="24">
        <v>22.471910112359602</v>
      </c>
      <c r="BH1545" s="24">
        <v>3.3707865168539302</v>
      </c>
    </row>
    <row r="1546" spans="1:78" x14ac:dyDescent="0.2">
      <c r="A1546" s="24" t="s">
        <v>1709</v>
      </c>
      <c r="B1546" s="24">
        <v>-53.03</v>
      </c>
      <c r="C1546" s="24">
        <v>68.819999999999993</v>
      </c>
      <c r="D1546" s="24" t="s">
        <v>165</v>
      </c>
      <c r="E1546" s="24">
        <f t="shared" si="24"/>
        <v>99.999999999999986</v>
      </c>
      <c r="X1546" s="24">
        <v>0.97087378640776689</v>
      </c>
      <c r="AA1546" s="24">
        <v>15.533980582524299</v>
      </c>
      <c r="AK1546" s="24">
        <v>2.5889967637540501</v>
      </c>
      <c r="AL1546" s="24">
        <v>0.64724919093851097</v>
      </c>
      <c r="AV1546" s="24">
        <v>24.595469255663399</v>
      </c>
      <c r="AX1546" s="24">
        <v>39.158576051779896</v>
      </c>
      <c r="AY1546" s="24">
        <v>1.2944983818770202</v>
      </c>
      <c r="BB1546" s="24">
        <v>11.9741100323625</v>
      </c>
      <c r="BH1546" s="24">
        <v>2.9126213592233001</v>
      </c>
      <c r="BZ1546" s="24">
        <v>0.32362459546925598</v>
      </c>
    </row>
    <row r="1547" spans="1:78" x14ac:dyDescent="0.2">
      <c r="A1547" s="24" t="s">
        <v>1710</v>
      </c>
      <c r="B1547" s="24">
        <v>-52.3</v>
      </c>
      <c r="C1547" s="24">
        <v>69.23</v>
      </c>
      <c r="D1547" s="24" t="s">
        <v>165</v>
      </c>
      <c r="E1547" s="24">
        <f t="shared" si="24"/>
        <v>100.00000000000007</v>
      </c>
      <c r="H1547" s="24">
        <v>0.23094688221709</v>
      </c>
      <c r="X1547" s="24">
        <v>0.92378752886836002</v>
      </c>
      <c r="AA1547" s="24">
        <v>19.3995381062356</v>
      </c>
      <c r="AK1547" s="24">
        <v>2.7713625866050799</v>
      </c>
      <c r="AL1547" s="24">
        <v>0.46189376443418001</v>
      </c>
      <c r="AV1547" s="24">
        <v>30.254041570438801</v>
      </c>
      <c r="AX1547" s="24">
        <v>25.635103926097003</v>
      </c>
      <c r="AY1547" s="24">
        <v>1.1547344110854501</v>
      </c>
      <c r="BB1547" s="24">
        <v>19.168591224018499</v>
      </c>
    </row>
    <row r="1548" spans="1:78" x14ac:dyDescent="0.2">
      <c r="A1548" s="24" t="s">
        <v>1711</v>
      </c>
      <c r="B1548" s="24">
        <v>-51.66</v>
      </c>
      <c r="C1548" s="24">
        <v>69.33</v>
      </c>
      <c r="D1548" s="24" t="s">
        <v>165</v>
      </c>
      <c r="E1548" s="24">
        <f t="shared" si="24"/>
        <v>99.999999999999972</v>
      </c>
      <c r="M1548" s="24">
        <v>0.58651026392961891</v>
      </c>
      <c r="X1548" s="24">
        <v>0.29325513196480901</v>
      </c>
      <c r="AA1548" s="24">
        <v>29.618768328445704</v>
      </c>
      <c r="AK1548" s="24">
        <v>7.3313782991202299</v>
      </c>
      <c r="AL1548" s="24">
        <v>0.58651026392961891</v>
      </c>
      <c r="AT1548" s="24">
        <v>2.9325513196480903</v>
      </c>
      <c r="AV1548" s="24">
        <v>38.1231671554252</v>
      </c>
      <c r="AX1548" s="24">
        <v>11.1436950146628</v>
      </c>
      <c r="BA1548" s="24">
        <v>0.29325513196480901</v>
      </c>
      <c r="BB1548" s="24">
        <v>6.1583577712610005</v>
      </c>
      <c r="BC1548" s="24">
        <v>1.17302052785924</v>
      </c>
      <c r="BD1548" s="24">
        <v>1.17302052785924</v>
      </c>
      <c r="BH1548" s="24">
        <v>0.58651026392961891</v>
      </c>
    </row>
    <row r="1549" spans="1:78" x14ac:dyDescent="0.2">
      <c r="A1549" s="24" t="s">
        <v>1712</v>
      </c>
      <c r="B1549" s="24">
        <v>-51.74</v>
      </c>
      <c r="C1549" s="24">
        <v>69</v>
      </c>
      <c r="D1549" s="24" t="s">
        <v>165</v>
      </c>
      <c r="E1549" s="24">
        <f t="shared" si="24"/>
        <v>99.999999999999986</v>
      </c>
      <c r="X1549" s="24">
        <v>1.06100795755968</v>
      </c>
      <c r="AA1549" s="24">
        <v>32.0954907161804</v>
      </c>
      <c r="AK1549" s="24">
        <v>9.283819628647219</v>
      </c>
      <c r="AL1549" s="24">
        <v>0.79575596816976102</v>
      </c>
      <c r="AV1549" s="24">
        <v>35.543766578249304</v>
      </c>
      <c r="AX1549" s="24">
        <v>13.262599469496001</v>
      </c>
      <c r="AY1549" s="24">
        <v>0.53050397877984101</v>
      </c>
      <c r="BB1549" s="24">
        <v>6.8965517241379306</v>
      </c>
      <c r="BH1549" s="24">
        <v>0.53050397877984101</v>
      </c>
    </row>
    <row r="1550" spans="1:78" x14ac:dyDescent="0.2">
      <c r="A1550" s="24" t="s">
        <v>1713</v>
      </c>
      <c r="B1550" s="24">
        <v>-51.28</v>
      </c>
      <c r="C1550" s="24">
        <v>69.25</v>
      </c>
      <c r="D1550" s="24" t="s">
        <v>165</v>
      </c>
      <c r="E1550" s="24">
        <f t="shared" si="24"/>
        <v>100.00000000000006</v>
      </c>
      <c r="H1550" s="24">
        <v>0.73891625615763501</v>
      </c>
      <c r="AA1550" s="24">
        <v>32.758620689655203</v>
      </c>
      <c r="AK1550" s="24">
        <v>9.3596059113300498</v>
      </c>
      <c r="AL1550" s="24">
        <v>2.2167487684729101</v>
      </c>
      <c r="AT1550" s="24">
        <v>0.73891625615763501</v>
      </c>
      <c r="AV1550" s="24">
        <v>29.064039408867</v>
      </c>
      <c r="AX1550" s="24">
        <v>14.0394088669951</v>
      </c>
      <c r="AY1550" s="24">
        <v>0.49261083743842404</v>
      </c>
      <c r="BB1550" s="24">
        <v>9.6059113300492598</v>
      </c>
      <c r="BH1550" s="24">
        <v>0.98522167487684698</v>
      </c>
    </row>
    <row r="1551" spans="1:78" x14ac:dyDescent="0.2">
      <c r="A1551" s="24" t="s">
        <v>1714</v>
      </c>
      <c r="B1551" s="24">
        <v>-58.05</v>
      </c>
      <c r="C1551" s="24">
        <v>67.7</v>
      </c>
      <c r="D1551" s="24" t="s">
        <v>165</v>
      </c>
      <c r="E1551" s="24">
        <f t="shared" si="24"/>
        <v>100</v>
      </c>
      <c r="M1551" s="24">
        <v>0.52910052910052907</v>
      </c>
      <c r="X1551" s="24">
        <v>9.5238095238095202</v>
      </c>
      <c r="AA1551" s="24">
        <v>11.1111111111111</v>
      </c>
      <c r="AK1551" s="24">
        <v>2.64550264550265</v>
      </c>
      <c r="AV1551" s="24">
        <v>3.17460317460317</v>
      </c>
      <c r="AX1551" s="24">
        <v>53.439153439153401</v>
      </c>
      <c r="BA1551" s="24">
        <v>1.5873015873015901</v>
      </c>
      <c r="BB1551" s="24">
        <v>12.1693121693122</v>
      </c>
      <c r="BH1551" s="24">
        <v>5.8201058201058204</v>
      </c>
    </row>
    <row r="1552" spans="1:78" x14ac:dyDescent="0.2">
      <c r="A1552" s="24" t="s">
        <v>1715</v>
      </c>
      <c r="B1552" s="24">
        <v>-57.12</v>
      </c>
      <c r="C1552" s="24">
        <v>66.17</v>
      </c>
      <c r="D1552" s="24" t="s">
        <v>165</v>
      </c>
      <c r="E1552" s="24">
        <f t="shared" si="24"/>
        <v>100.00000000000004</v>
      </c>
      <c r="N1552" s="24">
        <v>0.45662100456620996</v>
      </c>
      <c r="X1552" s="24">
        <v>22.374429223744301</v>
      </c>
      <c r="AA1552" s="24">
        <v>5.0228310502283104</v>
      </c>
      <c r="AK1552" s="24">
        <v>0.91324200913241993</v>
      </c>
      <c r="AL1552" s="24">
        <v>0.45662100456620996</v>
      </c>
      <c r="AV1552" s="24">
        <v>4.5662100456620998</v>
      </c>
      <c r="AX1552" s="24">
        <v>35.1598173515982</v>
      </c>
      <c r="AY1552" s="24">
        <v>0.45662100456620996</v>
      </c>
      <c r="BB1552" s="24">
        <v>27.397260273972602</v>
      </c>
      <c r="BH1552" s="24">
        <v>2.7397260273972597</v>
      </c>
      <c r="BZ1552" s="24">
        <v>0.45662100456620996</v>
      </c>
    </row>
    <row r="1553" spans="1:69" x14ac:dyDescent="0.2">
      <c r="A1553" s="24" t="s">
        <v>1716</v>
      </c>
      <c r="B1553" s="24">
        <v>-56.83</v>
      </c>
      <c r="C1553" s="24">
        <v>66.92</v>
      </c>
      <c r="D1553" s="24" t="s">
        <v>165</v>
      </c>
      <c r="E1553" s="24">
        <f t="shared" si="24"/>
        <v>100.00000000000007</v>
      </c>
      <c r="M1553" s="24">
        <v>1.0309278350515501</v>
      </c>
      <c r="P1553" s="24">
        <v>0.51546391752577292</v>
      </c>
      <c r="X1553" s="24">
        <v>18.041237113402097</v>
      </c>
      <c r="AA1553" s="24">
        <v>4.1237113402061905</v>
      </c>
      <c r="AJ1553" s="24">
        <v>0.51546391752577292</v>
      </c>
      <c r="AK1553" s="24">
        <v>1.5463917525773199</v>
      </c>
      <c r="AL1553" s="24">
        <v>0.51546391752577292</v>
      </c>
      <c r="AT1553" s="24">
        <v>0.51546391752577292</v>
      </c>
      <c r="AV1553" s="24">
        <v>24.7422680412371</v>
      </c>
      <c r="AX1553" s="24">
        <v>29.381443298969099</v>
      </c>
      <c r="BB1553" s="24">
        <v>17.525773195876301</v>
      </c>
      <c r="BH1553" s="24">
        <v>1.5463917525773199</v>
      </c>
    </row>
    <row r="1554" spans="1:69" x14ac:dyDescent="0.2">
      <c r="A1554" s="24" t="s">
        <v>1717</v>
      </c>
      <c r="B1554" s="24">
        <v>-54.48</v>
      </c>
      <c r="C1554" s="24">
        <v>70.819999999999993</v>
      </c>
      <c r="D1554" s="24" t="s">
        <v>165</v>
      </c>
      <c r="E1554" s="24">
        <f t="shared" si="24"/>
        <v>99.999999999999929</v>
      </c>
      <c r="M1554" s="24">
        <v>0.27027027027027001</v>
      </c>
      <c r="X1554" s="24">
        <v>0.81081081081081108</v>
      </c>
      <c r="AA1554" s="24">
        <v>26.216216216216203</v>
      </c>
      <c r="AK1554" s="24">
        <v>5.4054054054053999</v>
      </c>
      <c r="AL1554" s="24">
        <v>2.1621621621621601</v>
      </c>
      <c r="AV1554" s="24">
        <v>18.648648648648599</v>
      </c>
      <c r="AX1554" s="24">
        <v>31.891891891891902</v>
      </c>
      <c r="AY1554" s="24">
        <v>0.81081081081081108</v>
      </c>
      <c r="BB1554" s="24">
        <v>13.513513513513498</v>
      </c>
      <c r="BL1554" s="24">
        <v>0.27027027027027001</v>
      </c>
    </row>
    <row r="1555" spans="1:69" x14ac:dyDescent="0.2">
      <c r="A1555" s="24" t="s">
        <v>1718</v>
      </c>
      <c r="B1555" s="24">
        <v>-58.96</v>
      </c>
      <c r="C1555" s="24">
        <v>71.69</v>
      </c>
      <c r="D1555" s="24" t="s">
        <v>165</v>
      </c>
      <c r="E1555" s="24">
        <f t="shared" si="24"/>
        <v>100.00000000000004</v>
      </c>
      <c r="H1555" s="24">
        <v>0.68728522336769804</v>
      </c>
      <c r="M1555" s="24">
        <v>0.34364261168384902</v>
      </c>
      <c r="X1555" s="24">
        <v>1.0309278350515501</v>
      </c>
      <c r="AA1555" s="24">
        <v>55.670103092783492</v>
      </c>
      <c r="AK1555" s="24">
        <v>6.8728522336769799</v>
      </c>
      <c r="AL1555" s="24">
        <v>2.0618556701030899</v>
      </c>
      <c r="AT1555" s="24">
        <v>4.1237113402061905</v>
      </c>
      <c r="AV1555" s="24">
        <v>10.6529209621993</v>
      </c>
      <c r="AX1555" s="24">
        <v>13.745704467353999</v>
      </c>
      <c r="BA1555" s="24">
        <v>1.0309278350515501</v>
      </c>
      <c r="BB1555" s="24">
        <v>3.0927835051546397</v>
      </c>
      <c r="BD1555" s="24">
        <v>0.68728522336769804</v>
      </c>
    </row>
    <row r="1556" spans="1:69" x14ac:dyDescent="0.2">
      <c r="A1556" s="24" t="s">
        <v>1719</v>
      </c>
      <c r="B1556" s="24">
        <v>-59.28</v>
      </c>
      <c r="C1556" s="24">
        <v>71.91</v>
      </c>
      <c r="D1556" s="24" t="s">
        <v>165</v>
      </c>
      <c r="E1556" s="24">
        <f t="shared" si="24"/>
        <v>100.00000000000003</v>
      </c>
      <c r="X1556" s="24">
        <v>0.87976539589442804</v>
      </c>
      <c r="AA1556" s="24">
        <v>30.498533724340199</v>
      </c>
      <c r="AK1556" s="24">
        <v>6.1583577712610005</v>
      </c>
      <c r="AL1556" s="24">
        <v>2.9325513196480903</v>
      </c>
      <c r="AV1556" s="24">
        <v>53.079178885630498</v>
      </c>
      <c r="AX1556" s="24">
        <v>4.3988269794721395</v>
      </c>
      <c r="AY1556" s="24">
        <v>0.58651026392961891</v>
      </c>
      <c r="BA1556" s="24">
        <v>0.58651026392961891</v>
      </c>
      <c r="BB1556" s="24">
        <v>0.58651026392961891</v>
      </c>
      <c r="BC1556" s="24">
        <v>0.29325513196480901</v>
      </c>
    </row>
    <row r="1557" spans="1:69" x14ac:dyDescent="0.2">
      <c r="A1557" s="24" t="s">
        <v>1720</v>
      </c>
      <c r="B1557" s="24">
        <v>-57.57</v>
      </c>
      <c r="C1557" s="24">
        <v>71.09</v>
      </c>
      <c r="D1557" s="24" t="s">
        <v>165</v>
      </c>
      <c r="E1557" s="24">
        <f t="shared" si="24"/>
        <v>99.999999999999957</v>
      </c>
      <c r="H1557" s="24">
        <v>0.28328611898016998</v>
      </c>
      <c r="X1557" s="24">
        <v>1.1331444759206799</v>
      </c>
      <c r="AA1557" s="24">
        <v>32.0113314447592</v>
      </c>
      <c r="AK1557" s="24">
        <v>3.6827195467422102</v>
      </c>
      <c r="AL1557" s="24">
        <v>1.41643059490085</v>
      </c>
      <c r="AV1557" s="24">
        <v>28.045325779036801</v>
      </c>
      <c r="AX1557" s="24">
        <v>28.895184135977303</v>
      </c>
      <c r="AY1557" s="24">
        <v>0.84985835694051004</v>
      </c>
      <c r="BA1557" s="24">
        <v>0.56657223796033995</v>
      </c>
      <c r="BB1557" s="24">
        <v>2.8328611898017</v>
      </c>
      <c r="BH1557" s="24">
        <v>0.28328611898016998</v>
      </c>
    </row>
    <row r="1558" spans="1:69" x14ac:dyDescent="0.2">
      <c r="A1558" s="24" t="s">
        <v>1721</v>
      </c>
      <c r="B1558" s="24">
        <v>-56.6</v>
      </c>
      <c r="C1558" s="24">
        <v>71.180000000000007</v>
      </c>
      <c r="D1558" s="24" t="s">
        <v>165</v>
      </c>
      <c r="E1558" s="24">
        <f t="shared" si="24"/>
        <v>99.999999999999901</v>
      </c>
      <c r="H1558" s="24">
        <v>0.25062656641603998</v>
      </c>
      <c r="X1558" s="24">
        <v>0.25062656641603998</v>
      </c>
      <c r="AA1558" s="24">
        <v>30.827067669172902</v>
      </c>
      <c r="AK1558" s="24">
        <v>5.0125313283208</v>
      </c>
      <c r="AL1558" s="24">
        <v>1.0025062656641599</v>
      </c>
      <c r="AT1558" s="24">
        <v>0.25062656641603998</v>
      </c>
      <c r="AV1558" s="24">
        <v>19.047619047619001</v>
      </c>
      <c r="AX1558" s="24">
        <v>35.5889724310777</v>
      </c>
      <c r="AY1558" s="24">
        <v>0.75187969924812004</v>
      </c>
      <c r="BB1558" s="24">
        <v>6.51629072681704</v>
      </c>
      <c r="BH1558" s="24">
        <v>0.50125313283207995</v>
      </c>
    </row>
    <row r="1559" spans="1:69" x14ac:dyDescent="0.2">
      <c r="A1559" s="24" t="s">
        <v>1722</v>
      </c>
      <c r="B1559" s="24">
        <v>-56.48</v>
      </c>
      <c r="C1559" s="24">
        <v>71</v>
      </c>
      <c r="D1559" s="24" t="s">
        <v>165</v>
      </c>
      <c r="E1559" s="24">
        <f t="shared" si="24"/>
        <v>99.999999999999986</v>
      </c>
      <c r="H1559" s="24">
        <v>0.27173913043478304</v>
      </c>
      <c r="M1559" s="24">
        <v>0.27173913043478304</v>
      </c>
      <c r="X1559" s="24">
        <v>0.815217391304348</v>
      </c>
      <c r="AA1559" s="24">
        <v>45.923913043478301</v>
      </c>
      <c r="AK1559" s="24">
        <v>5.9782608695652204</v>
      </c>
      <c r="AL1559" s="24">
        <v>0.815217391304348</v>
      </c>
      <c r="AV1559" s="24">
        <v>8.1521739130434803</v>
      </c>
      <c r="AX1559" s="24">
        <v>32.065217391304301</v>
      </c>
      <c r="AY1559" s="24">
        <v>1.0869565217391299</v>
      </c>
      <c r="BB1559" s="24">
        <v>4.6195652173912993</v>
      </c>
    </row>
    <row r="1560" spans="1:69" x14ac:dyDescent="0.2">
      <c r="A1560" s="24" t="s">
        <v>1723</v>
      </c>
      <c r="B1560" s="24">
        <v>-57.84</v>
      </c>
      <c r="C1560" s="24">
        <v>70.42</v>
      </c>
      <c r="D1560" s="24" t="s">
        <v>165</v>
      </c>
      <c r="E1560" s="24">
        <f t="shared" si="24"/>
        <v>99.999999999999943</v>
      </c>
      <c r="X1560" s="24">
        <v>8.6075949367088604</v>
      </c>
      <c r="AA1560" s="24">
        <v>32.4050632911392</v>
      </c>
      <c r="AK1560" s="24">
        <v>4.5569620253164604</v>
      </c>
      <c r="AL1560" s="24">
        <v>1.26582278481013</v>
      </c>
      <c r="AV1560" s="24">
        <v>15.1898734177215</v>
      </c>
      <c r="AX1560" s="24">
        <v>13.164556962025301</v>
      </c>
      <c r="AY1560" s="24">
        <v>0.506329113924051</v>
      </c>
      <c r="BB1560" s="24">
        <v>23.7974683544304</v>
      </c>
      <c r="BF1560" s="24">
        <v>0.253164556962025</v>
      </c>
      <c r="BH1560" s="24">
        <v>0.253164556962025</v>
      </c>
    </row>
    <row r="1561" spans="1:69" x14ac:dyDescent="0.2">
      <c r="A1561" s="24" t="s">
        <v>1724</v>
      </c>
      <c r="B1561" s="24">
        <v>-57.77</v>
      </c>
      <c r="C1561" s="24">
        <v>70.53</v>
      </c>
      <c r="D1561" s="24" t="s">
        <v>165</v>
      </c>
      <c r="E1561" s="24">
        <f t="shared" si="24"/>
        <v>100.00000000000011</v>
      </c>
      <c r="K1561" s="24">
        <v>0.25510204081632704</v>
      </c>
      <c r="P1561" s="24">
        <v>0.25510204081632704</v>
      </c>
      <c r="X1561" s="24">
        <v>12.244897959183699</v>
      </c>
      <c r="AA1561" s="24">
        <v>54.336734693877602</v>
      </c>
      <c r="AK1561" s="24">
        <v>7.6530612244897993</v>
      </c>
      <c r="AL1561" s="24">
        <v>2.5510204081632701</v>
      </c>
      <c r="AT1561" s="24">
        <v>0.25510204081632704</v>
      </c>
      <c r="AV1561" s="24">
        <v>7.1428571428571406</v>
      </c>
      <c r="AX1561" s="24">
        <v>11.2244897959184</v>
      </c>
      <c r="BB1561" s="24">
        <v>4.0816326530612201</v>
      </c>
    </row>
    <row r="1562" spans="1:69" x14ac:dyDescent="0.2">
      <c r="A1562" s="24" t="s">
        <v>1725</v>
      </c>
      <c r="B1562" s="24">
        <v>-51.57</v>
      </c>
      <c r="C1562" s="24">
        <v>69.75</v>
      </c>
      <c r="D1562" s="24" t="s">
        <v>165</v>
      </c>
      <c r="E1562" s="24">
        <f t="shared" si="24"/>
        <v>100.00000000000004</v>
      </c>
      <c r="X1562" s="24">
        <v>0.34965034965034997</v>
      </c>
      <c r="AA1562" s="24">
        <v>27.272727272727298</v>
      </c>
      <c r="AK1562" s="24">
        <v>7.6923076923076907</v>
      </c>
      <c r="AL1562" s="24">
        <v>0.69930069930069894</v>
      </c>
      <c r="AV1562" s="24">
        <v>33.916083916083899</v>
      </c>
      <c r="AX1562" s="24">
        <v>16.083916083916101</v>
      </c>
      <c r="AY1562" s="24">
        <v>0.69930069930069894</v>
      </c>
      <c r="BB1562" s="24">
        <v>12.587412587412599</v>
      </c>
      <c r="BH1562" s="24">
        <v>0.34965034965034997</v>
      </c>
      <c r="BP1562" s="24">
        <v>0.34965034965034997</v>
      </c>
    </row>
    <row r="1563" spans="1:69" x14ac:dyDescent="0.2">
      <c r="A1563" s="24" t="s">
        <v>1726</v>
      </c>
      <c r="B1563" s="24">
        <v>-51.71</v>
      </c>
      <c r="C1563" s="24">
        <v>69.959999999999994</v>
      </c>
      <c r="D1563" s="24" t="s">
        <v>165</v>
      </c>
      <c r="E1563" s="24">
        <f t="shared" si="24"/>
        <v>99.999999999999943</v>
      </c>
      <c r="H1563" s="24">
        <v>0.209205020920502</v>
      </c>
      <c r="X1563" s="24">
        <v>0.209205020920502</v>
      </c>
      <c r="AA1563" s="24">
        <v>15.0627615062761</v>
      </c>
      <c r="AG1563" s="24">
        <v>0.209205020920502</v>
      </c>
      <c r="AK1563" s="24">
        <v>3.1380753138075299</v>
      </c>
      <c r="AV1563" s="24">
        <v>40.794979079497899</v>
      </c>
      <c r="AX1563" s="24">
        <v>18.619246861924701</v>
      </c>
      <c r="AY1563" s="24">
        <v>0.62761506276150603</v>
      </c>
      <c r="BB1563" s="24">
        <v>21.129707112970699</v>
      </c>
    </row>
    <row r="1564" spans="1:69" x14ac:dyDescent="0.2">
      <c r="A1564" s="24" t="s">
        <v>1727</v>
      </c>
      <c r="B1564" s="24">
        <v>-55.07</v>
      </c>
      <c r="C1564" s="24">
        <v>70.59</v>
      </c>
      <c r="D1564" s="24" t="s">
        <v>165</v>
      </c>
      <c r="E1564" s="24">
        <f t="shared" si="24"/>
        <v>100.00000000000001</v>
      </c>
      <c r="H1564" s="24">
        <v>0.29411764705882398</v>
      </c>
      <c r="AA1564" s="24">
        <v>54.117647058823501</v>
      </c>
      <c r="AK1564" s="24">
        <v>5.5882352941176503</v>
      </c>
      <c r="AL1564" s="24">
        <v>0.58823529411764697</v>
      </c>
      <c r="AV1564" s="24">
        <v>6.7647058823529402</v>
      </c>
      <c r="AX1564" s="24">
        <v>25.882352941176499</v>
      </c>
      <c r="BB1564" s="24">
        <v>6.7647058823529402</v>
      </c>
    </row>
    <row r="1565" spans="1:69" x14ac:dyDescent="0.2">
      <c r="A1565" s="24" t="s">
        <v>1728</v>
      </c>
      <c r="B1565" s="24">
        <v>-54.88</v>
      </c>
      <c r="C1565" s="24">
        <v>70.75</v>
      </c>
      <c r="D1565" s="24" t="s">
        <v>165</v>
      </c>
      <c r="E1565" s="24">
        <f t="shared" si="24"/>
        <v>99.999999999999986</v>
      </c>
      <c r="H1565" s="24">
        <v>0.17452006980802801</v>
      </c>
      <c r="M1565" s="24">
        <v>0.34904013961605601</v>
      </c>
      <c r="X1565" s="24">
        <v>1.39616055846422</v>
      </c>
      <c r="AA1565" s="24">
        <v>44.851657940663202</v>
      </c>
      <c r="AK1565" s="24">
        <v>6.1082024432809803</v>
      </c>
      <c r="AL1565" s="24">
        <v>0.87260034904013994</v>
      </c>
      <c r="AV1565" s="24">
        <v>11.6928446771379</v>
      </c>
      <c r="AX1565" s="24">
        <v>23.385689354275701</v>
      </c>
      <c r="AY1565" s="24">
        <v>0.34904013961605601</v>
      </c>
      <c r="BB1565" s="24">
        <v>10.820244328097699</v>
      </c>
    </row>
    <row r="1566" spans="1:69" x14ac:dyDescent="0.2">
      <c r="A1566" s="24" t="s">
        <v>1729</v>
      </c>
      <c r="B1566" s="24">
        <v>-60.87</v>
      </c>
      <c r="C1566" s="24">
        <v>61.27</v>
      </c>
      <c r="D1566" s="24" t="s">
        <v>165</v>
      </c>
      <c r="E1566" s="24">
        <f t="shared" si="24"/>
        <v>99.999999999999957</v>
      </c>
      <c r="M1566" s="24">
        <v>1.8372703412073499</v>
      </c>
      <c r="P1566" s="24">
        <v>0.52493438320210006</v>
      </c>
      <c r="X1566" s="24">
        <v>30.708661417322798</v>
      </c>
      <c r="AA1566" s="24">
        <v>1.5748031496063</v>
      </c>
      <c r="AK1566" s="24">
        <v>1.8372703412073499</v>
      </c>
      <c r="AV1566" s="24">
        <v>9.9737532808398992</v>
      </c>
      <c r="AX1566" s="24">
        <v>25.721784776902901</v>
      </c>
      <c r="AY1566" s="24">
        <v>4.4619422572178502</v>
      </c>
      <c r="AZ1566" s="24">
        <v>0.78740157480314998</v>
      </c>
      <c r="BB1566" s="24">
        <v>20.7349081364829</v>
      </c>
      <c r="BH1566" s="24">
        <v>1.5748031496063</v>
      </c>
      <c r="BQ1566" s="24">
        <v>0.26246719160105003</v>
      </c>
    </row>
    <row r="1567" spans="1:69" x14ac:dyDescent="0.2">
      <c r="A1567" s="24" t="s">
        <v>1730</v>
      </c>
      <c r="B1567" s="24">
        <v>-61.12</v>
      </c>
      <c r="C1567" s="24">
        <v>61.34</v>
      </c>
      <c r="D1567" s="24" t="s">
        <v>165</v>
      </c>
      <c r="E1567" s="24">
        <f t="shared" si="24"/>
        <v>99.999999999999929</v>
      </c>
      <c r="K1567" s="24">
        <v>0.59171597633136108</v>
      </c>
      <c r="M1567" s="24">
        <v>1.1834319526627199</v>
      </c>
      <c r="P1567" s="24">
        <v>0.59171597633136108</v>
      </c>
      <c r="X1567" s="24">
        <v>27.810650887574003</v>
      </c>
      <c r="AA1567" s="24">
        <v>10.0591715976331</v>
      </c>
      <c r="AK1567" s="24">
        <v>8.8757396449704107</v>
      </c>
      <c r="AT1567" s="24">
        <v>1.1834319526627199</v>
      </c>
      <c r="AV1567" s="24">
        <v>4.14201183431953</v>
      </c>
      <c r="AX1567" s="24">
        <v>17.7514792899408</v>
      </c>
      <c r="AY1567" s="24">
        <v>2.9585798816568003</v>
      </c>
      <c r="BB1567" s="24">
        <v>20.710059171597599</v>
      </c>
      <c r="BD1567" s="24">
        <v>0.59171597633136108</v>
      </c>
      <c r="BH1567" s="24">
        <v>2.9585798816568003</v>
      </c>
      <c r="BM1567" s="24">
        <v>0.59171597633136108</v>
      </c>
    </row>
    <row r="1568" spans="1:69" x14ac:dyDescent="0.2">
      <c r="A1568" s="24" t="s">
        <v>1731</v>
      </c>
      <c r="B1568" s="24">
        <v>-51.78</v>
      </c>
      <c r="C1568" s="24">
        <v>63.44</v>
      </c>
      <c r="D1568" s="24" t="s">
        <v>165</v>
      </c>
      <c r="E1568" s="24">
        <f t="shared" si="24"/>
        <v>99.999999999999943</v>
      </c>
      <c r="X1568" s="24">
        <v>3.3846153846153797</v>
      </c>
      <c r="AA1568" s="24">
        <v>2.1538461538461502</v>
      </c>
      <c r="AK1568" s="24">
        <v>0.30769230769230804</v>
      </c>
      <c r="AV1568" s="24">
        <v>8.3076923076923102</v>
      </c>
      <c r="AX1568" s="24">
        <v>32.307692307692299</v>
      </c>
      <c r="AY1568" s="24">
        <v>3.0769230769230798</v>
      </c>
      <c r="BB1568" s="24">
        <v>41.230769230769198</v>
      </c>
      <c r="BC1568" s="24">
        <v>0.92307692307692302</v>
      </c>
      <c r="BH1568" s="24">
        <v>8.3076923076923102</v>
      </c>
    </row>
    <row r="1569" spans="1:78" x14ac:dyDescent="0.2">
      <c r="A1569" s="24" t="s">
        <v>1732</v>
      </c>
      <c r="B1569" s="24">
        <v>-51.61</v>
      </c>
      <c r="C1569" s="24">
        <v>62.97</v>
      </c>
      <c r="D1569" s="24" t="s">
        <v>165</v>
      </c>
      <c r="E1569" s="24">
        <f t="shared" si="24"/>
        <v>99.999999999999986</v>
      </c>
      <c r="X1569" s="24">
        <v>7.4183976261127595</v>
      </c>
      <c r="AA1569" s="24">
        <v>1.4836795252225499</v>
      </c>
      <c r="AK1569" s="24">
        <v>0.59347181008902106</v>
      </c>
      <c r="AL1569" s="24">
        <v>0.29673590504451003</v>
      </c>
      <c r="AV1569" s="24">
        <v>10.6824925816024</v>
      </c>
      <c r="AX1569" s="24">
        <v>34.421364985163201</v>
      </c>
      <c r="AY1569" s="24">
        <v>3.5608308605341201</v>
      </c>
      <c r="BB1569" s="24">
        <v>32.344213649851596</v>
      </c>
      <c r="BH1569" s="24">
        <v>8.902077151335309</v>
      </c>
      <c r="BZ1569" s="24">
        <v>0.29673590504451003</v>
      </c>
    </row>
    <row r="1570" spans="1:78" x14ac:dyDescent="0.2">
      <c r="A1570" s="24" t="s">
        <v>1733</v>
      </c>
      <c r="B1570" s="24">
        <v>-51.3</v>
      </c>
      <c r="C1570" s="24">
        <v>62.97</v>
      </c>
      <c r="D1570" s="24" t="s">
        <v>165</v>
      </c>
      <c r="E1570" s="24">
        <f t="shared" si="24"/>
        <v>100</v>
      </c>
      <c r="P1570" s="24">
        <v>0.51813471502590702</v>
      </c>
      <c r="X1570" s="24">
        <v>6.2176165803108798</v>
      </c>
      <c r="AA1570" s="24">
        <v>2.59067357512953</v>
      </c>
      <c r="AL1570" s="24">
        <v>0.51813471502590702</v>
      </c>
      <c r="AV1570" s="24">
        <v>5.6994818652849704</v>
      </c>
      <c r="AX1570" s="24">
        <v>20.7253886010363</v>
      </c>
      <c r="BB1570" s="24">
        <v>44.559585492228003</v>
      </c>
      <c r="BH1570" s="24">
        <v>19.1709844559585</v>
      </c>
    </row>
    <row r="1571" spans="1:78" x14ac:dyDescent="0.2">
      <c r="A1571" s="24" t="s">
        <v>1734</v>
      </c>
      <c r="B1571" s="24">
        <v>-54.17</v>
      </c>
      <c r="C1571" s="24">
        <v>64.19</v>
      </c>
      <c r="D1571" s="24" t="s">
        <v>165</v>
      </c>
      <c r="E1571" s="24">
        <f t="shared" si="24"/>
        <v>99.999999999999929</v>
      </c>
      <c r="M1571" s="24">
        <v>0.90909090909090895</v>
      </c>
      <c r="P1571" s="24">
        <v>2.2727272727272703</v>
      </c>
      <c r="X1571" s="24">
        <v>19.545454545454501</v>
      </c>
      <c r="AA1571" s="24">
        <v>1.8181818181818201</v>
      </c>
      <c r="AK1571" s="24">
        <v>0.90909090909090895</v>
      </c>
      <c r="AV1571" s="24">
        <v>4.5454545454545503</v>
      </c>
      <c r="AX1571" s="24">
        <v>36.818181818181799</v>
      </c>
      <c r="AY1571" s="24">
        <v>6.8181818181818201</v>
      </c>
      <c r="BB1571" s="24">
        <v>24.090909090909101</v>
      </c>
      <c r="BF1571" s="24">
        <v>0.90909090909090895</v>
      </c>
      <c r="BH1571" s="24">
        <v>1.36363636363636</v>
      </c>
    </row>
    <row r="1572" spans="1:78" x14ac:dyDescent="0.2">
      <c r="A1572" s="24" t="s">
        <v>1735</v>
      </c>
      <c r="B1572" s="24">
        <v>-55.53</v>
      </c>
      <c r="C1572" s="24">
        <v>65.209999999999994</v>
      </c>
      <c r="D1572" s="24" t="s">
        <v>165</v>
      </c>
      <c r="E1572" s="24">
        <f t="shared" si="24"/>
        <v>100.00000000000006</v>
      </c>
      <c r="H1572" s="24">
        <v>0.29411764705882398</v>
      </c>
      <c r="M1572" s="24">
        <v>0.29411764705882398</v>
      </c>
      <c r="P1572" s="24">
        <v>0.29411764705882398</v>
      </c>
      <c r="X1572" s="24">
        <v>39.411764705882398</v>
      </c>
      <c r="AA1572" s="24">
        <v>1.1764705882352899</v>
      </c>
      <c r="AK1572" s="24">
        <v>0.29411764705882398</v>
      </c>
      <c r="AV1572" s="24">
        <v>4.1176470588235299</v>
      </c>
      <c r="AX1572" s="24">
        <v>34.705882352941202</v>
      </c>
      <c r="AY1572" s="24">
        <v>0.88235294117647101</v>
      </c>
      <c r="BB1572" s="24">
        <v>16.176470588235301</v>
      </c>
      <c r="BH1572" s="24">
        <v>2.0588235294117601</v>
      </c>
      <c r="BJ1572" s="24">
        <v>0.29411764705882398</v>
      </c>
    </row>
    <row r="1573" spans="1:78" x14ac:dyDescent="0.2">
      <c r="A1573" s="24" t="s">
        <v>1736</v>
      </c>
      <c r="B1573" s="24">
        <v>-20.702999999999999</v>
      </c>
      <c r="C1573" s="24">
        <v>61.609000000000002</v>
      </c>
      <c r="D1573" s="24" t="s">
        <v>165</v>
      </c>
      <c r="E1573" s="24">
        <f t="shared" si="24"/>
        <v>99.999999999999901</v>
      </c>
      <c r="G1573" s="24">
        <v>0.516795865633075</v>
      </c>
      <c r="H1573" s="24">
        <v>1.29198966408269</v>
      </c>
      <c r="M1573" s="24">
        <v>0.258397932816537</v>
      </c>
      <c r="X1573" s="24">
        <v>6.4599483204134405</v>
      </c>
      <c r="AA1573" s="24">
        <v>10.594315245478001</v>
      </c>
      <c r="AK1573" s="24">
        <v>1.29198966408269</v>
      </c>
      <c r="AL1573" s="24">
        <v>1.03359173126615</v>
      </c>
      <c r="AT1573" s="24">
        <v>0.516795865633075</v>
      </c>
      <c r="AV1573" s="24">
        <v>60.206718346253197</v>
      </c>
      <c r="AX1573" s="24">
        <v>3.8759689922480596</v>
      </c>
      <c r="BB1573" s="24">
        <v>6.2015503875969005</v>
      </c>
      <c r="BC1573" s="24">
        <v>0.775193798449612</v>
      </c>
      <c r="BD1573" s="24">
        <v>2.8423772609819098</v>
      </c>
      <c r="BH1573" s="24">
        <v>0.516795865633075</v>
      </c>
      <c r="BJ1573" s="24">
        <v>2.5839793281653702</v>
      </c>
      <c r="BN1573" s="24">
        <v>0.258397932816537</v>
      </c>
      <c r="BP1573" s="24">
        <v>0.775193798449612</v>
      </c>
    </row>
    <row r="1574" spans="1:78" x14ac:dyDescent="0.2">
      <c r="A1574" s="24" t="s">
        <v>1737</v>
      </c>
      <c r="B1574" s="24">
        <v>-52.927</v>
      </c>
      <c r="C1574" s="24">
        <v>64.465670000000003</v>
      </c>
      <c r="D1574" s="24" t="s">
        <v>165</v>
      </c>
      <c r="E1574" s="24">
        <f t="shared" si="24"/>
        <v>100</v>
      </c>
      <c r="X1574" s="24">
        <v>5</v>
      </c>
      <c r="AA1574" s="24">
        <v>3.75</v>
      </c>
      <c r="AV1574" s="24">
        <v>23.75</v>
      </c>
      <c r="AX1574" s="24">
        <v>22.5</v>
      </c>
      <c r="AY1574" s="24">
        <v>12.5</v>
      </c>
      <c r="BB1574" s="24">
        <v>32.5</v>
      </c>
    </row>
    <row r="1575" spans="1:78" x14ac:dyDescent="0.2">
      <c r="A1575" s="24" t="s">
        <v>1738</v>
      </c>
      <c r="B1575" s="24">
        <v>-52.961669999999998</v>
      </c>
      <c r="C1575" s="24">
        <v>64.361329999999995</v>
      </c>
      <c r="D1575" s="24" t="s">
        <v>165</v>
      </c>
      <c r="E1575" s="24">
        <f t="shared" si="24"/>
        <v>100.00000000000003</v>
      </c>
      <c r="M1575" s="24">
        <v>0.75471698113207508</v>
      </c>
      <c r="X1575" s="24">
        <v>3.7735849056603796</v>
      </c>
      <c r="AA1575" s="24">
        <v>3.0188679245283003</v>
      </c>
      <c r="AK1575" s="24">
        <v>1.5094339622641502</v>
      </c>
      <c r="AL1575" s="24">
        <v>0.37735849056603799</v>
      </c>
      <c r="AV1575" s="24">
        <v>23.7735849056604</v>
      </c>
      <c r="AX1575" s="24">
        <v>17.358490566037698</v>
      </c>
      <c r="AY1575" s="24">
        <v>4.9056603773584895</v>
      </c>
      <c r="BB1575" s="24">
        <v>38.490566037735903</v>
      </c>
      <c r="BD1575" s="24">
        <v>1.5094339622641502</v>
      </c>
      <c r="BH1575" s="24">
        <v>4.52830188679245</v>
      </c>
    </row>
    <row r="1576" spans="1:78" x14ac:dyDescent="0.2">
      <c r="A1576" s="24" t="s">
        <v>1739</v>
      </c>
      <c r="B1576" s="24">
        <v>-56.754330000000003</v>
      </c>
      <c r="C1576" s="24">
        <v>70.760170000000002</v>
      </c>
      <c r="D1576" s="24" t="s">
        <v>165</v>
      </c>
      <c r="E1576" s="24">
        <f t="shared" si="24"/>
        <v>99.999999999999972</v>
      </c>
      <c r="M1576" s="24">
        <v>0.32733224222585899</v>
      </c>
      <c r="X1576" s="24">
        <v>0.81833060556464798</v>
      </c>
      <c r="AA1576" s="24">
        <v>22.258592471358401</v>
      </c>
      <c r="AK1576" s="24">
        <v>1.80032733224223</v>
      </c>
      <c r="AL1576" s="24">
        <v>1.96399345335516</v>
      </c>
      <c r="AM1576" s="24">
        <v>0.16366612111293</v>
      </c>
      <c r="AT1576" s="24">
        <v>0.49099836333878899</v>
      </c>
      <c r="AV1576" s="24">
        <v>8.8379705400982012</v>
      </c>
      <c r="AX1576" s="24">
        <v>53.6824877250409</v>
      </c>
      <c r="AY1576" s="24">
        <v>1.96399345335516</v>
      </c>
      <c r="BA1576" s="24">
        <v>0.98199672667757798</v>
      </c>
      <c r="BB1576" s="24">
        <v>5.4009819967266797</v>
      </c>
      <c r="BC1576" s="24">
        <v>0.65466448445171899</v>
      </c>
      <c r="BD1576" s="24">
        <v>0.65466448445171899</v>
      </c>
    </row>
    <row r="1577" spans="1:78" x14ac:dyDescent="0.2">
      <c r="A1577" s="24" t="s">
        <v>1740</v>
      </c>
      <c r="B1577" s="24">
        <v>-57.849170000000001</v>
      </c>
      <c r="C1577" s="24">
        <v>73.265330000000006</v>
      </c>
      <c r="D1577" s="24" t="s">
        <v>165</v>
      </c>
      <c r="E1577" s="24">
        <f t="shared" si="24"/>
        <v>99.999999999999986</v>
      </c>
      <c r="X1577" s="24">
        <v>1.9753086419753099</v>
      </c>
      <c r="AA1577" s="24">
        <v>58.518518518518498</v>
      </c>
      <c r="AK1577" s="24">
        <v>5.67901234567901</v>
      </c>
      <c r="AL1577" s="24">
        <v>4.9382716049382704</v>
      </c>
      <c r="AT1577" s="24">
        <v>0.98765432098765404</v>
      </c>
      <c r="AV1577" s="24">
        <v>11.604938271604899</v>
      </c>
      <c r="AX1577" s="24">
        <v>11.851851851851901</v>
      </c>
      <c r="AY1577" s="24">
        <v>1.4814814814814801</v>
      </c>
      <c r="BA1577" s="24">
        <v>1.2345679012345701</v>
      </c>
      <c r="BB1577" s="24">
        <v>0.49382716049382702</v>
      </c>
      <c r="BD1577" s="24">
        <v>0.98765432098765404</v>
      </c>
      <c r="BH1577" s="24">
        <v>0.24691358024691401</v>
      </c>
    </row>
    <row r="1578" spans="1:78" x14ac:dyDescent="0.2">
      <c r="A1578" s="24" t="s">
        <v>1741</v>
      </c>
      <c r="B1578" s="24">
        <v>-58.094169999999998</v>
      </c>
      <c r="C1578" s="24">
        <v>73.587670000000003</v>
      </c>
      <c r="D1578" s="24" t="s">
        <v>165</v>
      </c>
      <c r="E1578" s="24">
        <f t="shared" si="24"/>
        <v>100.00000000000003</v>
      </c>
      <c r="X1578" s="24">
        <v>0.88757396449704107</v>
      </c>
      <c r="AA1578" s="24">
        <v>55.029585798816598</v>
      </c>
      <c r="AK1578" s="24">
        <v>6.2130177514792901</v>
      </c>
      <c r="AL1578" s="24">
        <v>5.0295857988165702</v>
      </c>
      <c r="AT1578" s="24">
        <v>1.7751479289940799</v>
      </c>
      <c r="AV1578" s="24">
        <v>9.7633136094674597</v>
      </c>
      <c r="AX1578" s="24">
        <v>13.609467455621299</v>
      </c>
      <c r="AY1578" s="24">
        <v>2.0710059171597601</v>
      </c>
      <c r="BA1578" s="24">
        <v>1.1834319526627199</v>
      </c>
      <c r="BB1578" s="24">
        <v>3.2544378698224898</v>
      </c>
      <c r="BC1578" s="24">
        <v>0.29585798816567999</v>
      </c>
      <c r="BD1578" s="24">
        <v>0.29585798816567999</v>
      </c>
      <c r="BH1578" s="24">
        <v>0.29585798816567999</v>
      </c>
      <c r="BJ1578" s="24">
        <v>0.29585798816567999</v>
      </c>
    </row>
    <row r="1579" spans="1:78" x14ac:dyDescent="0.2">
      <c r="A1579" s="24" t="s">
        <v>1742</v>
      </c>
      <c r="B1579" s="24">
        <v>-66.318169999999995</v>
      </c>
      <c r="C1579" s="24">
        <v>75.989999999999995</v>
      </c>
      <c r="D1579" s="24" t="s">
        <v>165</v>
      </c>
      <c r="E1579" s="24">
        <f t="shared" si="24"/>
        <v>100.00000000000011</v>
      </c>
      <c r="M1579" s="24">
        <v>0.40650406504065001</v>
      </c>
      <c r="X1579" s="24">
        <v>3.6585365853658502</v>
      </c>
      <c r="AA1579" s="24">
        <v>41.056910569105703</v>
      </c>
      <c r="AK1579" s="24">
        <v>6.9105691056910601</v>
      </c>
      <c r="AL1579" s="24">
        <v>2.8455284552845503</v>
      </c>
      <c r="AV1579" s="24">
        <v>11.788617886178901</v>
      </c>
      <c r="AX1579" s="24">
        <v>16.6666666666667</v>
      </c>
      <c r="AY1579" s="24">
        <v>0.81300813008130102</v>
      </c>
      <c r="BB1579" s="24">
        <v>15.853658536585399</v>
      </c>
    </row>
    <row r="1580" spans="1:78" x14ac:dyDescent="0.2">
      <c r="A1580" s="24" t="s">
        <v>1743</v>
      </c>
      <c r="B1580" s="24">
        <v>-65.444500000000005</v>
      </c>
      <c r="C1580" s="24">
        <v>75.981669999999994</v>
      </c>
      <c r="D1580" s="24" t="s">
        <v>165</v>
      </c>
      <c r="E1580" s="24">
        <f t="shared" si="24"/>
        <v>100.00000000000004</v>
      </c>
      <c r="X1580" s="24">
        <v>1.0928961748633901</v>
      </c>
      <c r="AA1580" s="24">
        <v>24.590163934426201</v>
      </c>
      <c r="AK1580" s="24">
        <v>3.8251366120218599</v>
      </c>
      <c r="AV1580" s="24">
        <v>2.1857923497267802</v>
      </c>
      <c r="AX1580" s="24">
        <v>27.322404371584703</v>
      </c>
      <c r="AY1580" s="24">
        <v>6.5573770491803298</v>
      </c>
      <c r="AZ1580" s="24">
        <v>0.54644808743169393</v>
      </c>
      <c r="BA1580" s="24">
        <v>1.0928961748633901</v>
      </c>
      <c r="BB1580" s="24">
        <v>32.240437158470002</v>
      </c>
      <c r="BH1580" s="24">
        <v>0.54644808743169393</v>
      </c>
    </row>
    <row r="1581" spans="1:78" x14ac:dyDescent="0.2">
      <c r="A1581" s="24" t="s">
        <v>1744</v>
      </c>
      <c r="B1581" s="24">
        <v>-62.516500000000001</v>
      </c>
      <c r="C1581" s="24">
        <v>75.833169999999996</v>
      </c>
      <c r="D1581" s="24" t="s">
        <v>165</v>
      </c>
      <c r="E1581" s="24">
        <f t="shared" si="24"/>
        <v>100.00000000000003</v>
      </c>
      <c r="AA1581" s="24">
        <v>64.285714285714306</v>
      </c>
      <c r="AK1581" s="24">
        <v>9.0909090909090899</v>
      </c>
      <c r="AL1581" s="24">
        <v>0.64935064935064901</v>
      </c>
      <c r="AT1581" s="24">
        <v>0.64935064935064901</v>
      </c>
      <c r="AV1581" s="24">
        <v>7.7922077922077904</v>
      </c>
      <c r="AX1581" s="24">
        <v>5.8441558441558401</v>
      </c>
      <c r="AY1581" s="24">
        <v>0.64935064935064901</v>
      </c>
      <c r="BB1581" s="24">
        <v>10.3896103896104</v>
      </c>
      <c r="BP1581" s="24">
        <v>0.64935064935064901</v>
      </c>
    </row>
    <row r="1582" spans="1:78" x14ac:dyDescent="0.2">
      <c r="A1582" s="24" t="s">
        <v>1745</v>
      </c>
      <c r="B1582" s="24">
        <v>-64.142830000000004</v>
      </c>
      <c r="C1582" s="24">
        <v>75.768330000000006</v>
      </c>
      <c r="D1582" s="24" t="s">
        <v>165</v>
      </c>
      <c r="E1582" s="24">
        <f t="shared" si="24"/>
        <v>99.999999999999957</v>
      </c>
      <c r="M1582" s="24">
        <v>0.60240963855421703</v>
      </c>
      <c r="X1582" s="24">
        <v>1.80722891566265</v>
      </c>
      <c r="AA1582" s="24">
        <v>71.987951807228896</v>
      </c>
      <c r="AK1582" s="24">
        <v>4.2168674698795199</v>
      </c>
      <c r="AL1582" s="24">
        <v>1.50602409638554</v>
      </c>
      <c r="AT1582" s="24">
        <v>0.30120481927710802</v>
      </c>
      <c r="AV1582" s="24">
        <v>8.7349397590361413</v>
      </c>
      <c r="AX1582" s="24">
        <v>4.2168674698795199</v>
      </c>
      <c r="AY1582" s="24">
        <v>0.30120481927710802</v>
      </c>
      <c r="BB1582" s="24">
        <v>6.0240963855421699</v>
      </c>
      <c r="BP1582" s="24">
        <v>0.30120481927710802</v>
      </c>
    </row>
    <row r="1583" spans="1:78" x14ac:dyDescent="0.2">
      <c r="A1583" s="24" t="s">
        <v>1746</v>
      </c>
      <c r="B1583" s="24">
        <v>-61.794170000000001</v>
      </c>
      <c r="C1583" s="24">
        <v>73.984170000000006</v>
      </c>
      <c r="D1583" s="24" t="s">
        <v>165</v>
      </c>
      <c r="E1583" s="24">
        <f t="shared" si="24"/>
        <v>100</v>
      </c>
      <c r="X1583" s="24">
        <v>8.6419753086419711</v>
      </c>
      <c r="AA1583" s="24">
        <v>77.7777777777778</v>
      </c>
      <c r="AK1583" s="24">
        <v>3.7037037037037002</v>
      </c>
      <c r="AL1583" s="24">
        <v>1.8518518518518501</v>
      </c>
      <c r="AT1583" s="24">
        <v>1.8518518518518501</v>
      </c>
      <c r="AV1583" s="24">
        <v>3.0864197530864201</v>
      </c>
      <c r="AX1583" s="24">
        <v>1.2345679012345701</v>
      </c>
      <c r="AZ1583" s="24">
        <v>0.61728395061728403</v>
      </c>
      <c r="BB1583" s="24">
        <v>1.2345679012345701</v>
      </c>
    </row>
    <row r="1584" spans="1:78" x14ac:dyDescent="0.2">
      <c r="A1584" s="24" t="s">
        <v>1747</v>
      </c>
      <c r="B1584" s="24">
        <v>-59.822000000000003</v>
      </c>
      <c r="C1584" s="24">
        <v>75.223669999999998</v>
      </c>
      <c r="D1584" s="24" t="s">
        <v>165</v>
      </c>
      <c r="E1584" s="24">
        <f t="shared" si="24"/>
        <v>100</v>
      </c>
      <c r="H1584" s="24">
        <v>0.58651026392961891</v>
      </c>
      <c r="M1584" s="24">
        <v>0.29325513196480901</v>
      </c>
      <c r="X1584" s="24">
        <v>0.29325513196480901</v>
      </c>
      <c r="AA1584" s="24">
        <v>50.733137829911996</v>
      </c>
      <c r="AK1584" s="24">
        <v>4.1055718475073295</v>
      </c>
      <c r="AL1584" s="24">
        <v>6.1583577712610005</v>
      </c>
      <c r="AM1584" s="24">
        <v>0.87976539589442804</v>
      </c>
      <c r="AT1584" s="24">
        <v>1.7595307917888601</v>
      </c>
      <c r="AV1584" s="24">
        <v>24.046920821114401</v>
      </c>
      <c r="AX1584" s="24">
        <v>2.9325513196480903</v>
      </c>
      <c r="AY1584" s="24">
        <v>2.0527859237536701</v>
      </c>
      <c r="BA1584" s="24">
        <v>1.4662756598240501</v>
      </c>
      <c r="BB1584" s="24">
        <v>3.2258064516128995</v>
      </c>
      <c r="BD1584" s="24">
        <v>0.29325513196480901</v>
      </c>
      <c r="BQ1584" s="24">
        <v>1.17302052785924</v>
      </c>
    </row>
    <row r="1585" spans="1:78" x14ac:dyDescent="0.2">
      <c r="A1585" s="24" t="s">
        <v>1748</v>
      </c>
      <c r="B1585" s="24">
        <v>-60.286999999999999</v>
      </c>
      <c r="C1585" s="24">
        <v>75.124830000000003</v>
      </c>
      <c r="D1585" s="24" t="s">
        <v>165</v>
      </c>
      <c r="E1585" s="24">
        <f t="shared" si="24"/>
        <v>99.999999999999929</v>
      </c>
      <c r="M1585" s="24">
        <v>0.57471264367816099</v>
      </c>
      <c r="X1585" s="24">
        <v>0.28735632183908</v>
      </c>
      <c r="AA1585" s="24">
        <v>55.172413793103395</v>
      </c>
      <c r="AK1585" s="24">
        <v>5.45977011494253</v>
      </c>
      <c r="AL1585" s="24">
        <v>8.9080459770114899</v>
      </c>
      <c r="AT1585" s="24">
        <v>1.72413793103448</v>
      </c>
      <c r="AV1585" s="24">
        <v>19.252873563218401</v>
      </c>
      <c r="AX1585" s="24">
        <v>3.16091954022989</v>
      </c>
      <c r="AY1585" s="24">
        <v>0.86206896551724088</v>
      </c>
      <c r="BA1585" s="24">
        <v>1.14942528735632</v>
      </c>
      <c r="BB1585" s="24">
        <v>2.0114942528735602</v>
      </c>
      <c r="BD1585" s="24">
        <v>0.86206896551724088</v>
      </c>
      <c r="BQ1585" s="24">
        <v>0.57471264367816099</v>
      </c>
    </row>
    <row r="1586" spans="1:78" x14ac:dyDescent="0.2">
      <c r="A1586" s="24" t="s">
        <v>1749</v>
      </c>
      <c r="B1586" s="24">
        <v>-58.722499999999997</v>
      </c>
      <c r="C1586" s="24">
        <v>75.002170000000007</v>
      </c>
      <c r="D1586" s="24" t="s">
        <v>165</v>
      </c>
      <c r="E1586" s="24">
        <f t="shared" si="24"/>
        <v>99.999999999999872</v>
      </c>
      <c r="M1586" s="24">
        <v>0.28901734104046201</v>
      </c>
      <c r="AA1586" s="24">
        <v>33.526011560693597</v>
      </c>
      <c r="AK1586" s="24">
        <v>4.3352601156069399</v>
      </c>
      <c r="AL1586" s="24">
        <v>3.7572254335260098</v>
      </c>
      <c r="AM1586" s="24">
        <v>0.57803468208092501</v>
      </c>
      <c r="AT1586" s="24">
        <v>0.57803468208092501</v>
      </c>
      <c r="AV1586" s="24">
        <v>24.2774566473988</v>
      </c>
      <c r="AX1586" s="24">
        <v>10.4046242774566</v>
      </c>
      <c r="AY1586" s="24">
        <v>5.2023121387283195</v>
      </c>
      <c r="BA1586" s="24">
        <v>3.4682080924855496</v>
      </c>
      <c r="BB1586" s="24">
        <v>9.8265895953757187</v>
      </c>
      <c r="BC1586" s="24">
        <v>0.86705202312138696</v>
      </c>
      <c r="BD1586" s="24">
        <v>2.3121387283237</v>
      </c>
      <c r="BH1586" s="24">
        <v>0.28901734104046201</v>
      </c>
      <c r="BQ1586" s="24">
        <v>0.28901734104046201</v>
      </c>
    </row>
    <row r="1587" spans="1:78" x14ac:dyDescent="0.2">
      <c r="A1587" s="24" t="s">
        <v>1750</v>
      </c>
      <c r="B1587" s="24">
        <v>-57.240670000000001</v>
      </c>
      <c r="C1587" s="24">
        <v>73.695670000000007</v>
      </c>
      <c r="D1587" s="24" t="s">
        <v>165</v>
      </c>
      <c r="E1587" s="24">
        <f t="shared" si="24"/>
        <v>99.999999999999972</v>
      </c>
      <c r="AA1587" s="24">
        <v>30.959752321981398</v>
      </c>
      <c r="AK1587" s="24">
        <v>6.1919504643962799</v>
      </c>
      <c r="AL1587" s="24">
        <v>3.4055727554179596</v>
      </c>
      <c r="AT1587" s="24">
        <v>1.2383900928792602</v>
      </c>
      <c r="AV1587" s="24">
        <v>11.145510835913301</v>
      </c>
      <c r="AX1587" s="24">
        <v>25.386996904024802</v>
      </c>
      <c r="AY1587" s="24">
        <v>4.6439628482972095</v>
      </c>
      <c r="BA1587" s="24">
        <v>1.8575851393188898</v>
      </c>
      <c r="BB1587" s="24">
        <v>9.90712074303406</v>
      </c>
      <c r="BC1587" s="24">
        <v>3.4055727554179596</v>
      </c>
      <c r="BD1587" s="24">
        <v>1.54798761609907</v>
      </c>
      <c r="BH1587" s="24">
        <v>0.30959752321981399</v>
      </c>
    </row>
    <row r="1588" spans="1:78" x14ac:dyDescent="0.2">
      <c r="A1588" s="24" t="s">
        <v>1751</v>
      </c>
      <c r="B1588" s="24">
        <v>-60.047170000000001</v>
      </c>
      <c r="C1588" s="24">
        <v>72.823499999999996</v>
      </c>
      <c r="D1588" s="24" t="s">
        <v>165</v>
      </c>
      <c r="E1588" s="24">
        <f t="shared" si="24"/>
        <v>99.999999999999943</v>
      </c>
      <c r="X1588" s="24">
        <v>1.44508670520231</v>
      </c>
      <c r="AA1588" s="24">
        <v>58.092485549132903</v>
      </c>
      <c r="AK1588" s="24">
        <v>6.0693641618497098</v>
      </c>
      <c r="AL1588" s="24">
        <v>5.7803468208092497</v>
      </c>
      <c r="AM1588" s="24">
        <v>0.57803468208092501</v>
      </c>
      <c r="AT1588" s="24">
        <v>2.3121387283237</v>
      </c>
      <c r="AV1588" s="24">
        <v>15.317919075144498</v>
      </c>
      <c r="AX1588" s="24">
        <v>4.9132947976878594</v>
      </c>
      <c r="AY1588" s="24">
        <v>0.86705202312138696</v>
      </c>
      <c r="BA1588" s="24">
        <v>1.15606936416185</v>
      </c>
      <c r="BB1588" s="24">
        <v>2.0231213872832399</v>
      </c>
      <c r="BC1588" s="24">
        <v>0.28901734104046201</v>
      </c>
      <c r="BD1588" s="24">
        <v>0.86705202312138696</v>
      </c>
      <c r="BH1588" s="24">
        <v>0.28901734104046201</v>
      </c>
    </row>
    <row r="1589" spans="1:78" x14ac:dyDescent="0.2">
      <c r="A1589" s="24" t="s">
        <v>1752</v>
      </c>
      <c r="B1589" s="24">
        <v>-52.22</v>
      </c>
      <c r="C1589" s="24">
        <v>63.554000000000002</v>
      </c>
      <c r="D1589" s="24" t="s">
        <v>165</v>
      </c>
      <c r="E1589" s="24">
        <f t="shared" si="24"/>
        <v>100</v>
      </c>
      <c r="AA1589" s="24">
        <v>1.5625</v>
      </c>
      <c r="AK1589" s="24">
        <v>0.9375</v>
      </c>
      <c r="AV1589" s="24">
        <v>1.5625</v>
      </c>
      <c r="AX1589" s="24">
        <v>31.875</v>
      </c>
      <c r="AY1589" s="24">
        <v>5.9375</v>
      </c>
      <c r="BB1589" s="24">
        <v>54.6875</v>
      </c>
      <c r="BH1589" s="24">
        <v>3.125</v>
      </c>
      <c r="BZ1589" s="24">
        <v>0.3125</v>
      </c>
    </row>
    <row r="1590" spans="1:78" x14ac:dyDescent="0.2">
      <c r="A1590" s="24" t="s">
        <v>1753</v>
      </c>
      <c r="B1590" s="24">
        <v>-51.5</v>
      </c>
      <c r="C1590" s="24">
        <v>62.98</v>
      </c>
      <c r="D1590" s="24" t="s">
        <v>165</v>
      </c>
      <c r="E1590" s="24">
        <f t="shared" si="24"/>
        <v>100.00000000000004</v>
      </c>
      <c r="X1590" s="24">
        <v>2.32558139534884</v>
      </c>
      <c r="AA1590" s="24">
        <v>0.290697674418605</v>
      </c>
      <c r="AK1590" s="24">
        <v>0.290697674418605</v>
      </c>
      <c r="AV1590" s="24">
        <v>0.290697674418605</v>
      </c>
      <c r="AX1590" s="24">
        <v>34.593023255814003</v>
      </c>
      <c r="AY1590" s="24">
        <v>7.5581395348837201</v>
      </c>
      <c r="AZ1590" s="24">
        <v>0.290697674418605</v>
      </c>
      <c r="BB1590" s="24">
        <v>50.290697674418603</v>
      </c>
      <c r="BH1590" s="24">
        <v>3.7790697674418601</v>
      </c>
      <c r="BP1590" s="24">
        <v>0.290697674418605</v>
      </c>
    </row>
    <row r="1591" spans="1:78" x14ac:dyDescent="0.2">
      <c r="A1591" s="24" t="s">
        <v>1754</v>
      </c>
      <c r="B1591" s="24">
        <v>-53</v>
      </c>
      <c r="C1591" s="24">
        <v>61.75</v>
      </c>
      <c r="D1591" s="24" t="s">
        <v>165</v>
      </c>
      <c r="E1591" s="24">
        <f t="shared" si="24"/>
        <v>100.00000000000006</v>
      </c>
      <c r="H1591" s="24">
        <v>0.38461538461538497</v>
      </c>
      <c r="O1591" s="24">
        <v>0.38461538461538497</v>
      </c>
      <c r="P1591" s="24">
        <v>0.38461538461538497</v>
      </c>
      <c r="X1591" s="24">
        <v>37.692307692307701</v>
      </c>
      <c r="AA1591" s="24">
        <v>22.307692307692299</v>
      </c>
      <c r="AK1591" s="24">
        <v>0.76923076923076894</v>
      </c>
      <c r="AL1591" s="24">
        <v>0.76923076923076894</v>
      </c>
      <c r="AV1591" s="24">
        <v>2.6923076923076898</v>
      </c>
      <c r="AX1591" s="24">
        <v>13.461538461538501</v>
      </c>
      <c r="AY1591" s="24">
        <v>0.38461538461538497</v>
      </c>
      <c r="BH1591" s="24">
        <v>20.769230769230798</v>
      </c>
    </row>
    <row r="1592" spans="1:78" x14ac:dyDescent="0.2">
      <c r="A1592" s="24" t="s">
        <v>1755</v>
      </c>
      <c r="B1592" s="24">
        <v>-65.94</v>
      </c>
      <c r="C1592" s="24">
        <v>59.94</v>
      </c>
      <c r="D1592" s="24" t="s">
        <v>165</v>
      </c>
      <c r="E1592" s="24">
        <f t="shared" si="24"/>
        <v>99.999999999999957</v>
      </c>
      <c r="P1592" s="24">
        <v>0.485436893203883</v>
      </c>
      <c r="X1592" s="24">
        <v>0.485436893203883</v>
      </c>
      <c r="AX1592" s="24">
        <v>14.0776699029126</v>
      </c>
      <c r="AY1592" s="24">
        <v>0.97087378640776689</v>
      </c>
      <c r="AZ1592" s="24">
        <v>0.97087378640776689</v>
      </c>
      <c r="BA1592" s="24">
        <v>0.485436893203883</v>
      </c>
      <c r="BB1592" s="24">
        <v>82.038834951456295</v>
      </c>
      <c r="BH1592" s="24">
        <v>0.485436893203883</v>
      </c>
    </row>
    <row r="1593" spans="1:78" x14ac:dyDescent="0.2">
      <c r="A1593" s="24" t="s">
        <v>1756</v>
      </c>
      <c r="B1593" s="24">
        <v>-65.97</v>
      </c>
      <c r="C1593" s="24">
        <v>60.93</v>
      </c>
      <c r="D1593" s="24" t="s">
        <v>165</v>
      </c>
      <c r="E1593" s="24">
        <f t="shared" si="24"/>
        <v>100.00000000000001</v>
      </c>
      <c r="H1593" s="24">
        <v>0.39215686274509798</v>
      </c>
      <c r="M1593" s="24">
        <v>0.39215686274509798</v>
      </c>
      <c r="X1593" s="24">
        <v>0.78431372549019596</v>
      </c>
      <c r="AA1593" s="24">
        <v>1.5686274509803899</v>
      </c>
      <c r="AG1593" s="24">
        <v>0.39215686274509798</v>
      </c>
      <c r="AK1593" s="24">
        <v>1.1764705882352899</v>
      </c>
      <c r="AL1593" s="24">
        <v>0.39215686274509798</v>
      </c>
      <c r="AV1593" s="24">
        <v>1.5686274509803899</v>
      </c>
      <c r="AX1593" s="24">
        <v>49.019607843137301</v>
      </c>
      <c r="AY1593" s="24">
        <v>1.5686274509803899</v>
      </c>
      <c r="AZ1593" s="24">
        <v>0.78431372549019596</v>
      </c>
      <c r="BA1593" s="24">
        <v>0.78431372549019596</v>
      </c>
      <c r="BB1593" s="24">
        <v>40</v>
      </c>
      <c r="BP1593" s="24">
        <v>1.1764705882352899</v>
      </c>
    </row>
    <row r="1594" spans="1:78" x14ac:dyDescent="0.2">
      <c r="A1594" s="24" t="s">
        <v>1757</v>
      </c>
      <c r="B1594" s="24">
        <v>-57.47</v>
      </c>
      <c r="C1594" s="24">
        <v>58.36</v>
      </c>
      <c r="D1594" s="24" t="s">
        <v>165</v>
      </c>
      <c r="E1594" s="24">
        <f t="shared" si="24"/>
        <v>100</v>
      </c>
      <c r="K1594" s="24">
        <v>0.89285714285714302</v>
      </c>
      <c r="O1594" s="24">
        <v>1.78571428571429</v>
      </c>
      <c r="X1594" s="24">
        <v>28.571428571428601</v>
      </c>
      <c r="AA1594" s="24">
        <v>37.5</v>
      </c>
      <c r="AK1594" s="24">
        <v>0.89285714285714302</v>
      </c>
      <c r="AL1594" s="24">
        <v>1.78571428571429</v>
      </c>
      <c r="AX1594" s="24">
        <v>4.46428571428571</v>
      </c>
      <c r="AY1594" s="24">
        <v>0.89285714285714302</v>
      </c>
      <c r="BB1594" s="24">
        <v>23.214285714285701</v>
      </c>
    </row>
    <row r="1595" spans="1:78" x14ac:dyDescent="0.2">
      <c r="A1595" s="24" t="s">
        <v>1758</v>
      </c>
      <c r="B1595" s="24">
        <v>-61.88</v>
      </c>
      <c r="C1595" s="24">
        <v>58.76</v>
      </c>
      <c r="D1595" s="24" t="s">
        <v>165</v>
      </c>
      <c r="E1595" s="24">
        <f t="shared" si="24"/>
        <v>100.00000000000004</v>
      </c>
      <c r="H1595" s="24">
        <v>0.59880239520958101</v>
      </c>
      <c r="AX1595" s="24">
        <v>41.317365269461099</v>
      </c>
      <c r="AY1595" s="24">
        <v>1.19760479041916</v>
      </c>
      <c r="BB1595" s="24">
        <v>56.886227544910199</v>
      </c>
    </row>
    <row r="1596" spans="1:78" x14ac:dyDescent="0.2">
      <c r="A1596" s="24" t="s">
        <v>1759</v>
      </c>
      <c r="B1596" s="24">
        <v>-60.87</v>
      </c>
      <c r="C1596" s="24">
        <v>57.66</v>
      </c>
      <c r="D1596" s="24" t="s">
        <v>165</v>
      </c>
      <c r="E1596" s="24">
        <f t="shared" si="24"/>
        <v>99.999999999999943</v>
      </c>
      <c r="X1596" s="24">
        <v>0.38910505836575904</v>
      </c>
      <c r="AA1596" s="24">
        <v>0.38910505836575904</v>
      </c>
      <c r="AV1596" s="24">
        <v>1.5564202334630299</v>
      </c>
      <c r="AX1596" s="24">
        <v>44.357976653696497</v>
      </c>
      <c r="AY1596" s="24">
        <v>1.94552529182879</v>
      </c>
      <c r="AZ1596" s="24">
        <v>0.38910505836575904</v>
      </c>
      <c r="BB1596" s="24">
        <v>50.583657587548601</v>
      </c>
      <c r="BJ1596" s="24">
        <v>0.38910505836575904</v>
      </c>
    </row>
    <row r="1597" spans="1:78" x14ac:dyDescent="0.2">
      <c r="A1597" s="24" t="s">
        <v>1760</v>
      </c>
      <c r="B1597" s="24">
        <v>-59.68</v>
      </c>
      <c r="C1597" s="24">
        <v>56.25</v>
      </c>
      <c r="D1597" s="24" t="s">
        <v>165</v>
      </c>
      <c r="E1597" s="24">
        <f t="shared" si="24"/>
        <v>99.999999999999957</v>
      </c>
      <c r="X1597" s="24">
        <v>1.7543859649122802</v>
      </c>
      <c r="AA1597" s="24">
        <v>0.35087719298245601</v>
      </c>
      <c r="AV1597" s="24">
        <v>1.7543859649122802</v>
      </c>
      <c r="AX1597" s="24">
        <v>46.315789473684205</v>
      </c>
      <c r="AZ1597" s="24">
        <v>1.40350877192982</v>
      </c>
      <c r="BA1597" s="24">
        <v>0.35087719298245601</v>
      </c>
      <c r="BB1597" s="24">
        <v>47.719298245613999</v>
      </c>
      <c r="BP1597" s="24">
        <v>0.35087719298245601</v>
      </c>
    </row>
    <row r="1598" spans="1:78" x14ac:dyDescent="0.2">
      <c r="A1598" s="24" t="s">
        <v>1761</v>
      </c>
      <c r="B1598" s="24">
        <v>-56.07</v>
      </c>
      <c r="C1598" s="24">
        <v>54.48</v>
      </c>
      <c r="D1598" s="24" t="s">
        <v>165</v>
      </c>
      <c r="E1598" s="24">
        <f t="shared" si="24"/>
        <v>99.999999999999986</v>
      </c>
      <c r="M1598" s="24">
        <v>0.854700854700855</v>
      </c>
      <c r="X1598" s="24">
        <v>2.5641025641025599</v>
      </c>
      <c r="AA1598" s="24">
        <v>1.1396011396011398</v>
      </c>
      <c r="AK1598" s="24">
        <v>0.28490028490028496</v>
      </c>
      <c r="AT1598" s="24">
        <v>0.28490028490028496</v>
      </c>
      <c r="AV1598" s="24">
        <v>2.5641025641025599</v>
      </c>
      <c r="AX1598" s="24">
        <v>60.683760683760703</v>
      </c>
      <c r="AY1598" s="24">
        <v>0.56980056980056992</v>
      </c>
      <c r="AZ1598" s="24">
        <v>1.1396011396011398</v>
      </c>
      <c r="BB1598" s="24">
        <v>29.629629629629601</v>
      </c>
      <c r="BP1598" s="24">
        <v>0.28490028490028496</v>
      </c>
    </row>
    <row r="1599" spans="1:78" x14ac:dyDescent="0.2">
      <c r="A1599" s="24" t="s">
        <v>1762</v>
      </c>
      <c r="B1599" s="24">
        <v>-56.01</v>
      </c>
      <c r="C1599" s="24">
        <v>54.41</v>
      </c>
      <c r="D1599" s="24" t="s">
        <v>165</v>
      </c>
      <c r="E1599" s="24">
        <f t="shared" si="24"/>
        <v>99.999999999999915</v>
      </c>
      <c r="AX1599" s="24">
        <v>44.4444444444444</v>
      </c>
      <c r="AZ1599" s="24">
        <v>0.92592592592592593</v>
      </c>
      <c r="BB1599" s="24">
        <v>54.629629629629598</v>
      </c>
    </row>
    <row r="1600" spans="1:78" x14ac:dyDescent="0.2">
      <c r="A1600" s="24" t="s">
        <v>1763</v>
      </c>
      <c r="B1600" s="24">
        <v>-50.68</v>
      </c>
      <c r="C1600" s="24">
        <v>54.57</v>
      </c>
      <c r="D1600" s="24" t="s">
        <v>165</v>
      </c>
      <c r="E1600" s="24">
        <f t="shared" si="24"/>
        <v>99.999999999999957</v>
      </c>
      <c r="H1600" s="24">
        <v>0.46948356807511704</v>
      </c>
      <c r="K1600" s="24">
        <v>0.46948356807511704</v>
      </c>
      <c r="M1600" s="24">
        <v>0.46948356807511704</v>
      </c>
      <c r="P1600" s="24">
        <v>2.3474178403755901</v>
      </c>
      <c r="X1600" s="24">
        <v>55.399061032863798</v>
      </c>
      <c r="AA1600" s="24">
        <v>4.2253521126760605</v>
      </c>
      <c r="AV1600" s="24">
        <v>2.3474178403755901</v>
      </c>
      <c r="AX1600" s="24">
        <v>11.2676056338028</v>
      </c>
      <c r="AY1600" s="24">
        <v>0.93896713615023497</v>
      </c>
      <c r="BB1600" s="24">
        <v>21.5962441314554</v>
      </c>
      <c r="BP1600" s="24">
        <v>0.46948356807511704</v>
      </c>
    </row>
    <row r="1601" spans="1:69" x14ac:dyDescent="0.2">
      <c r="A1601" s="24" t="s">
        <v>1764</v>
      </c>
      <c r="B1601" s="24">
        <v>-51.31</v>
      </c>
      <c r="C1601" s="24">
        <v>48.35</v>
      </c>
      <c r="D1601" s="24" t="s">
        <v>165</v>
      </c>
      <c r="E1601" s="24">
        <f t="shared" si="24"/>
        <v>100.00000000000001</v>
      </c>
      <c r="M1601" s="24">
        <v>1.6528925619834698</v>
      </c>
      <c r="P1601" s="24">
        <v>0.826446280991736</v>
      </c>
      <c r="X1601" s="24">
        <v>21.4876033057851</v>
      </c>
      <c r="AA1601" s="24">
        <v>8.2644628099173598</v>
      </c>
      <c r="AK1601" s="24">
        <v>0.826446280991736</v>
      </c>
      <c r="AV1601" s="24">
        <v>2.4793388429752099</v>
      </c>
      <c r="AX1601" s="24">
        <v>20.6611570247934</v>
      </c>
      <c r="BB1601" s="24">
        <v>41.322314049586801</v>
      </c>
      <c r="BH1601" s="24">
        <v>1.6528925619834698</v>
      </c>
      <c r="BP1601" s="24">
        <v>0.826446280991736</v>
      </c>
    </row>
    <row r="1602" spans="1:69" x14ac:dyDescent="0.2">
      <c r="A1602" s="24" t="s">
        <v>1765</v>
      </c>
      <c r="B1602" s="24">
        <v>-62.25</v>
      </c>
      <c r="C1602" s="24">
        <v>48.55</v>
      </c>
      <c r="D1602" s="24" t="s">
        <v>165</v>
      </c>
      <c r="E1602" s="24">
        <f t="shared" si="24"/>
        <v>99.999999999999986</v>
      </c>
      <c r="G1602" s="24">
        <v>3.9800995024875596</v>
      </c>
      <c r="H1602" s="24">
        <v>2.4875621890547301</v>
      </c>
      <c r="M1602" s="24">
        <v>0.49751243781094495</v>
      </c>
      <c r="X1602" s="24">
        <v>10.4477611940299</v>
      </c>
      <c r="AA1602" s="24">
        <v>25.373134328358198</v>
      </c>
      <c r="AK1602" s="24">
        <v>6.9651741293532297</v>
      </c>
      <c r="AL1602" s="24">
        <v>2.4875621890547301</v>
      </c>
      <c r="AV1602" s="24">
        <v>9.4527363184079611</v>
      </c>
      <c r="AX1602" s="24">
        <v>11.442786069651699</v>
      </c>
      <c r="BB1602" s="24">
        <v>26.368159203980099</v>
      </c>
      <c r="BH1602" s="24">
        <v>0.49751243781094495</v>
      </c>
    </row>
    <row r="1603" spans="1:69" x14ac:dyDescent="0.2">
      <c r="A1603" s="24" t="s">
        <v>1766</v>
      </c>
      <c r="B1603" s="24">
        <v>-63.99</v>
      </c>
      <c r="C1603" s="24">
        <v>49.29</v>
      </c>
      <c r="D1603" s="24" t="s">
        <v>165</v>
      </c>
      <c r="E1603" s="24">
        <f t="shared" ref="E1603:E1666" si="25">SUM(F1603:CR1603)</f>
        <v>100.00000000000001</v>
      </c>
      <c r="G1603" s="24">
        <v>0.84269662921348298</v>
      </c>
      <c r="H1603" s="24">
        <v>3.0898876404494398</v>
      </c>
      <c r="M1603" s="24">
        <v>0.28089887640449401</v>
      </c>
      <c r="X1603" s="24">
        <v>10.6741573033708</v>
      </c>
      <c r="AA1603" s="24">
        <v>10.955056179775301</v>
      </c>
      <c r="AK1603" s="24">
        <v>2.80898876404494</v>
      </c>
      <c r="AL1603" s="24">
        <v>0.56179775280898903</v>
      </c>
      <c r="AV1603" s="24">
        <v>11.235955056179801</v>
      </c>
      <c r="AX1603" s="24">
        <v>20.5056179775281</v>
      </c>
      <c r="BB1603" s="24">
        <v>33.4269662921348</v>
      </c>
      <c r="BH1603" s="24">
        <v>3.3707865168539302</v>
      </c>
      <c r="BN1603" s="24">
        <v>0.56179775280898903</v>
      </c>
      <c r="BO1603" s="24">
        <v>0.84269662921348298</v>
      </c>
      <c r="BP1603" s="24">
        <v>0.56179775280898903</v>
      </c>
      <c r="BQ1603" s="24">
        <v>0.28089887640449401</v>
      </c>
    </row>
    <row r="1604" spans="1:69" x14ac:dyDescent="0.2">
      <c r="A1604" s="24" t="s">
        <v>1767</v>
      </c>
      <c r="B1604" s="24">
        <v>-66</v>
      </c>
      <c r="C1604" s="24">
        <v>49.5</v>
      </c>
      <c r="D1604" s="24" t="s">
        <v>165</v>
      </c>
      <c r="E1604" s="24">
        <f t="shared" si="25"/>
        <v>99.999999999999929</v>
      </c>
      <c r="G1604" s="24">
        <v>0.66666666666666696</v>
      </c>
      <c r="X1604" s="24">
        <v>11.6666666666667</v>
      </c>
      <c r="AA1604" s="24">
        <v>3.3333333333333299</v>
      </c>
      <c r="AK1604" s="24">
        <v>1.3333333333333299</v>
      </c>
      <c r="AL1604" s="24">
        <v>1.6666666666666701</v>
      </c>
      <c r="AT1604" s="24">
        <v>0.33333333333333298</v>
      </c>
      <c r="AV1604" s="24">
        <v>24.3333333333333</v>
      </c>
      <c r="AX1604" s="24">
        <v>10.3333333333333</v>
      </c>
      <c r="AY1604" s="24">
        <v>1</v>
      </c>
      <c r="BA1604" s="24">
        <v>0.33333333333333298</v>
      </c>
      <c r="BB1604" s="24">
        <v>38.3333333333333</v>
      </c>
      <c r="BD1604" s="24">
        <v>0.66666666666666696</v>
      </c>
      <c r="BF1604" s="24">
        <v>0.66666666666666696</v>
      </c>
      <c r="BH1604" s="24">
        <v>4.6666666666666696</v>
      </c>
      <c r="BN1604" s="24">
        <v>0.33333333333333298</v>
      </c>
      <c r="BP1604" s="24">
        <v>0.33333333333333298</v>
      </c>
    </row>
    <row r="1605" spans="1:69" x14ac:dyDescent="0.2">
      <c r="A1605" s="24" t="s">
        <v>1768</v>
      </c>
      <c r="B1605" s="24">
        <v>-67.28</v>
      </c>
      <c r="C1605" s="24">
        <v>49.12</v>
      </c>
      <c r="D1605" s="24" t="s">
        <v>165</v>
      </c>
      <c r="E1605" s="24">
        <f t="shared" si="25"/>
        <v>100</v>
      </c>
      <c r="G1605" s="24">
        <v>0.334448160535117</v>
      </c>
      <c r="X1605" s="24">
        <v>3.6789297658862901</v>
      </c>
      <c r="AA1605" s="24">
        <v>1.6722408026755899</v>
      </c>
      <c r="AK1605" s="24">
        <v>1.33779264214047</v>
      </c>
      <c r="AL1605" s="24">
        <v>1.33779264214047</v>
      </c>
      <c r="AT1605" s="24">
        <v>0.334448160535117</v>
      </c>
      <c r="AV1605" s="24">
        <v>15.050167224080301</v>
      </c>
      <c r="AX1605" s="24">
        <v>15.384615384615401</v>
      </c>
      <c r="AY1605" s="24">
        <v>2.3411371237458201</v>
      </c>
      <c r="BA1605" s="24">
        <v>0.668896321070234</v>
      </c>
      <c r="BB1605" s="24">
        <v>43.812709030100301</v>
      </c>
      <c r="BC1605" s="24">
        <v>1.33779264214047</v>
      </c>
      <c r="BD1605" s="24">
        <v>1.33779264214047</v>
      </c>
      <c r="BH1605" s="24">
        <v>10.3678929765886</v>
      </c>
      <c r="BN1605" s="24">
        <v>0.668896321070234</v>
      </c>
      <c r="BP1605" s="24">
        <v>0.334448160535117</v>
      </c>
    </row>
    <row r="1606" spans="1:69" x14ac:dyDescent="0.2">
      <c r="A1606" s="24" t="s">
        <v>1769</v>
      </c>
      <c r="B1606" s="24">
        <v>-68.63</v>
      </c>
      <c r="C1606" s="24">
        <v>48.64</v>
      </c>
      <c r="D1606" s="24" t="s">
        <v>165</v>
      </c>
      <c r="E1606" s="24">
        <f t="shared" si="25"/>
        <v>99.999999999999986</v>
      </c>
      <c r="H1606" s="24">
        <v>1.1235955056179798</v>
      </c>
      <c r="X1606" s="24">
        <v>3.3707865168539302</v>
      </c>
      <c r="AA1606" s="24">
        <v>1.1235955056179798</v>
      </c>
      <c r="AV1606" s="24">
        <v>24.7191011235955</v>
      </c>
      <c r="AX1606" s="24">
        <v>4.4943820224719095</v>
      </c>
      <c r="BB1606" s="24">
        <v>48.314606741573002</v>
      </c>
      <c r="BH1606" s="24">
        <v>15.730337078651701</v>
      </c>
      <c r="BQ1606" s="24">
        <v>1.1235955056179798</v>
      </c>
    </row>
    <row r="1607" spans="1:69" x14ac:dyDescent="0.2">
      <c r="A1607" s="24" t="s">
        <v>1770</v>
      </c>
      <c r="B1607" s="24">
        <v>-66.38</v>
      </c>
      <c r="C1607" s="24">
        <v>50.04</v>
      </c>
      <c r="D1607" s="24" t="s">
        <v>165</v>
      </c>
      <c r="E1607" s="24">
        <f t="shared" si="25"/>
        <v>99.999999999999986</v>
      </c>
      <c r="G1607" s="24">
        <v>0.68027210884353706</v>
      </c>
      <c r="X1607" s="24">
        <v>1.7006802721088399</v>
      </c>
      <c r="AA1607" s="24">
        <v>1.3605442176870699</v>
      </c>
      <c r="AK1607" s="24">
        <v>1.0204081632653099</v>
      </c>
      <c r="AL1607" s="24">
        <v>1.0204081632653099</v>
      </c>
      <c r="AV1607" s="24">
        <v>8.84353741496599</v>
      </c>
      <c r="AX1607" s="24">
        <v>18.0272108843537</v>
      </c>
      <c r="AY1607" s="24">
        <v>8.1632653061224509</v>
      </c>
      <c r="BB1607" s="24">
        <v>47.959183673469404</v>
      </c>
      <c r="BC1607" s="24">
        <v>2.72108843537415</v>
      </c>
      <c r="BD1607" s="24">
        <v>1.7006802721088399</v>
      </c>
      <c r="BH1607" s="24">
        <v>3.7414965986394599</v>
      </c>
      <c r="BN1607" s="24">
        <v>1.7006802721088399</v>
      </c>
      <c r="BP1607" s="24">
        <v>1.3605442176870699</v>
      </c>
    </row>
    <row r="1608" spans="1:69" x14ac:dyDescent="0.2">
      <c r="A1608" s="24" t="s">
        <v>1771</v>
      </c>
      <c r="B1608" s="24">
        <v>-58.47</v>
      </c>
      <c r="C1608" s="24">
        <v>50.22</v>
      </c>
      <c r="D1608" s="24" t="s">
        <v>165</v>
      </c>
      <c r="E1608" s="24">
        <f t="shared" si="25"/>
        <v>99.999999999999972</v>
      </c>
      <c r="G1608" s="24">
        <v>0.97087378640776689</v>
      </c>
      <c r="H1608" s="24">
        <v>2.2653721682847903</v>
      </c>
      <c r="X1608" s="24">
        <v>22.653721682847898</v>
      </c>
      <c r="AA1608" s="24">
        <v>33.656957928802598</v>
      </c>
      <c r="AK1608" s="24">
        <v>3.55987055016181</v>
      </c>
      <c r="AL1608" s="24">
        <v>1.94174757281553</v>
      </c>
      <c r="AT1608" s="24">
        <v>0.32362459546925598</v>
      </c>
      <c r="AV1608" s="24">
        <v>11.6504854368932</v>
      </c>
      <c r="AX1608" s="24">
        <v>5.8252427184466002</v>
      </c>
      <c r="AY1608" s="24">
        <v>0.32362459546925598</v>
      </c>
      <c r="BB1608" s="24">
        <v>16.504854368932001</v>
      </c>
      <c r="BD1608" s="24">
        <v>0.32362459546925598</v>
      </c>
    </row>
    <row r="1609" spans="1:69" x14ac:dyDescent="0.2">
      <c r="A1609" s="24" t="s">
        <v>1772</v>
      </c>
      <c r="B1609" s="24">
        <v>-63.15</v>
      </c>
      <c r="C1609" s="24">
        <v>58.49</v>
      </c>
      <c r="D1609" s="24" t="s">
        <v>165</v>
      </c>
      <c r="E1609" s="24">
        <f t="shared" si="25"/>
        <v>99.999999999999972</v>
      </c>
      <c r="AA1609" s="24">
        <v>0.93457943925233589</v>
      </c>
      <c r="AV1609" s="24">
        <v>3.7383177570093502</v>
      </c>
      <c r="AX1609" s="24">
        <v>41.121495327102799</v>
      </c>
      <c r="AY1609" s="24">
        <v>2.8037383177570101</v>
      </c>
      <c r="AZ1609" s="24">
        <v>2.8037383177570101</v>
      </c>
      <c r="BB1609" s="24">
        <v>43.925233644859802</v>
      </c>
      <c r="BD1609" s="24">
        <v>1.86915887850467</v>
      </c>
      <c r="BH1609" s="24">
        <v>0.93457943925233589</v>
      </c>
      <c r="BQ1609" s="24">
        <v>1.86915887850467</v>
      </c>
    </row>
    <row r="1610" spans="1:69" x14ac:dyDescent="0.2">
      <c r="A1610" s="24" t="s">
        <v>1773</v>
      </c>
      <c r="B1610" s="24">
        <v>-71.06</v>
      </c>
      <c r="C1610" s="24">
        <v>61.3</v>
      </c>
      <c r="D1610" s="24" t="s">
        <v>165</v>
      </c>
      <c r="E1610" s="24">
        <f t="shared" si="25"/>
        <v>100</v>
      </c>
      <c r="K1610" s="24">
        <v>0.4</v>
      </c>
      <c r="N1610" s="24">
        <v>1.2</v>
      </c>
      <c r="AA1610" s="24">
        <v>13.6</v>
      </c>
      <c r="AK1610" s="24">
        <v>6.8</v>
      </c>
      <c r="AL1610" s="24">
        <v>0.8</v>
      </c>
      <c r="AV1610" s="24">
        <v>16</v>
      </c>
      <c r="AX1610" s="24">
        <v>7.2</v>
      </c>
      <c r="BB1610" s="24">
        <v>50.4</v>
      </c>
      <c r="BD1610" s="24">
        <v>2</v>
      </c>
      <c r="BH1610" s="24">
        <v>0.8</v>
      </c>
      <c r="BQ1610" s="24">
        <v>0.8</v>
      </c>
    </row>
    <row r="1611" spans="1:69" x14ac:dyDescent="0.2">
      <c r="A1611" s="24" t="s">
        <v>1774</v>
      </c>
      <c r="B1611" s="24">
        <v>-74.319999999999993</v>
      </c>
      <c r="C1611" s="24">
        <v>63.05</v>
      </c>
      <c r="D1611" s="24" t="s">
        <v>165</v>
      </c>
      <c r="E1611" s="24">
        <f t="shared" si="25"/>
        <v>99.999999999999943</v>
      </c>
      <c r="M1611" s="24">
        <v>2.0134228187919501</v>
      </c>
      <c r="AA1611" s="24">
        <v>3.3557046979865803</v>
      </c>
      <c r="AK1611" s="24">
        <v>1.34228187919463</v>
      </c>
      <c r="AV1611" s="24">
        <v>9.3959731543624194</v>
      </c>
      <c r="AX1611" s="24">
        <v>23.489932885906001</v>
      </c>
      <c r="BB1611" s="24">
        <v>58.389261744966404</v>
      </c>
      <c r="BD1611" s="24">
        <v>2.0134228187919501</v>
      </c>
    </row>
    <row r="1612" spans="1:69" x14ac:dyDescent="0.2">
      <c r="A1612" s="24" t="s">
        <v>1775</v>
      </c>
      <c r="B1612" s="24">
        <v>-66.69</v>
      </c>
      <c r="C1612" s="24">
        <v>61.1</v>
      </c>
      <c r="D1612" s="24" t="s">
        <v>165</v>
      </c>
      <c r="E1612" s="24">
        <f t="shared" si="25"/>
        <v>100</v>
      </c>
      <c r="M1612" s="24">
        <v>0.92592592592592593</v>
      </c>
      <c r="X1612" s="24">
        <v>0.92592592592592593</v>
      </c>
      <c r="AA1612" s="24">
        <v>2.1604938271604901</v>
      </c>
      <c r="AK1612" s="24">
        <v>0.61728395061728403</v>
      </c>
      <c r="AV1612" s="24">
        <v>3.7037037037037002</v>
      </c>
      <c r="AX1612" s="24">
        <v>46.296296296296298</v>
      </c>
      <c r="AY1612" s="24">
        <v>1.2345679012345701</v>
      </c>
      <c r="BA1612" s="24">
        <v>1.5432098765432101</v>
      </c>
      <c r="BB1612" s="24">
        <v>40.432098765432102</v>
      </c>
      <c r="BD1612" s="24">
        <v>1.8518518518518501</v>
      </c>
      <c r="BH1612" s="24">
        <v>0.30864197530864201</v>
      </c>
    </row>
    <row r="1613" spans="1:69" x14ac:dyDescent="0.2">
      <c r="A1613" s="24" t="s">
        <v>1776</v>
      </c>
      <c r="B1613" s="24">
        <v>-63.65</v>
      </c>
      <c r="C1613" s="24">
        <v>59.05</v>
      </c>
      <c r="D1613" s="24" t="s">
        <v>165</v>
      </c>
      <c r="E1613" s="24">
        <f t="shared" si="25"/>
        <v>100</v>
      </c>
      <c r="AA1613" s="24">
        <v>1.6949152542372901</v>
      </c>
      <c r="AX1613" s="24">
        <v>49.152542372881399</v>
      </c>
      <c r="AY1613" s="24">
        <v>1.6949152542372901</v>
      </c>
      <c r="AZ1613" s="24">
        <v>0.84745762711864392</v>
      </c>
      <c r="BB1613" s="24">
        <v>44.915254237288096</v>
      </c>
      <c r="BD1613" s="24">
        <v>0.84745762711864392</v>
      </c>
      <c r="BQ1613" s="24">
        <v>0.84745762711864392</v>
      </c>
    </row>
    <row r="1614" spans="1:69" x14ac:dyDescent="0.2">
      <c r="A1614" s="24" t="s">
        <v>1777</v>
      </c>
      <c r="B1614" s="24">
        <v>4.6688000000000001</v>
      </c>
      <c r="C1614" s="24">
        <v>79.203599999999994</v>
      </c>
      <c r="D1614" s="24" t="s">
        <v>165</v>
      </c>
      <c r="E1614" s="24">
        <f t="shared" si="25"/>
        <v>100.00000000000003</v>
      </c>
      <c r="H1614" s="24">
        <v>0.48309178743961401</v>
      </c>
      <c r="M1614" s="24">
        <v>0.48309178743961401</v>
      </c>
      <c r="X1614" s="24">
        <v>5.7971014492753605</v>
      </c>
      <c r="AA1614" s="24">
        <v>67.149758454106305</v>
      </c>
      <c r="AK1614" s="24">
        <v>0.96618357487922713</v>
      </c>
      <c r="AL1614" s="24">
        <v>0.48309178743961401</v>
      </c>
      <c r="AT1614" s="24">
        <v>0.48309178743961401</v>
      </c>
      <c r="AV1614" s="24">
        <v>8.6956521739130395</v>
      </c>
      <c r="AX1614" s="24">
        <v>7.7294685990338197</v>
      </c>
      <c r="AY1614" s="24">
        <v>1.4492753623188401</v>
      </c>
      <c r="BB1614" s="24">
        <v>5.7971014492753605</v>
      </c>
      <c r="BC1614" s="24">
        <v>0.48309178743961401</v>
      </c>
    </row>
    <row r="1615" spans="1:69" x14ac:dyDescent="0.2">
      <c r="A1615" s="24" t="s">
        <v>1778</v>
      </c>
      <c r="B1615" s="24">
        <v>-6.9414999999999996</v>
      </c>
      <c r="C1615" s="24">
        <v>80.385499999999993</v>
      </c>
      <c r="D1615" s="24" t="s">
        <v>165</v>
      </c>
      <c r="E1615" s="24">
        <f t="shared" si="25"/>
        <v>99.999999999999901</v>
      </c>
      <c r="M1615" s="24">
        <v>0.17857142857142899</v>
      </c>
      <c r="X1615" s="24">
        <v>0.35714285714285698</v>
      </c>
      <c r="AA1615" s="24">
        <v>39.642857142857096</v>
      </c>
      <c r="AK1615" s="24">
        <v>10.714285714285699</v>
      </c>
      <c r="AL1615" s="24">
        <v>0.17857142857142899</v>
      </c>
      <c r="AV1615" s="24">
        <v>9.1071428571428594</v>
      </c>
      <c r="AX1615" s="24">
        <v>20.8928571428571</v>
      </c>
      <c r="AY1615" s="24">
        <v>0.35714285714285698</v>
      </c>
      <c r="AZ1615" s="24">
        <v>0.35714285714285698</v>
      </c>
      <c r="BA1615" s="24">
        <v>1.0714285714285698</v>
      </c>
      <c r="BB1615" s="24">
        <v>16.964285714285701</v>
      </c>
      <c r="BH1615" s="24">
        <v>0.17857142857142899</v>
      </c>
    </row>
    <row r="1616" spans="1:69" x14ac:dyDescent="0.2">
      <c r="A1616" s="24" t="s">
        <v>1779</v>
      </c>
      <c r="B1616" s="24">
        <v>-8.4388000000000005</v>
      </c>
      <c r="C1616" s="24">
        <v>81.464600000000004</v>
      </c>
      <c r="D1616" s="24" t="s">
        <v>165</v>
      </c>
      <c r="E1616" s="24">
        <f t="shared" si="25"/>
        <v>100</v>
      </c>
      <c r="AA1616" s="24">
        <v>1</v>
      </c>
      <c r="AV1616" s="24">
        <v>0.5</v>
      </c>
      <c r="AX1616" s="24">
        <v>68.5</v>
      </c>
      <c r="AY1616" s="24">
        <v>10</v>
      </c>
      <c r="BA1616" s="24">
        <v>1.5</v>
      </c>
      <c r="BB1616" s="24">
        <v>16.5</v>
      </c>
      <c r="BC1616" s="24">
        <v>0.5</v>
      </c>
      <c r="BD1616" s="24">
        <v>1.5</v>
      </c>
    </row>
    <row r="1617" spans="1:78" x14ac:dyDescent="0.2">
      <c r="A1617" s="24" t="s">
        <v>1780</v>
      </c>
      <c r="B1617" s="24">
        <v>-7.3413000000000004</v>
      </c>
      <c r="C1617" s="24">
        <v>81.216999999999999</v>
      </c>
      <c r="D1617" s="24" t="s">
        <v>165</v>
      </c>
      <c r="E1617" s="24">
        <f t="shared" si="25"/>
        <v>100.00000000000007</v>
      </c>
      <c r="H1617" s="24">
        <v>0.229885057471264</v>
      </c>
      <c r="M1617" s="24">
        <v>0.45977011494252895</v>
      </c>
      <c r="X1617" s="24">
        <v>0.229885057471264</v>
      </c>
      <c r="AA1617" s="24">
        <v>37.011494252873597</v>
      </c>
      <c r="AK1617" s="24">
        <v>5.2873563218390798</v>
      </c>
      <c r="AL1617" s="24">
        <v>1.6091954022988499</v>
      </c>
      <c r="AT1617" s="24">
        <v>0.229885057471264</v>
      </c>
      <c r="AV1617" s="24">
        <v>14.482758620689699</v>
      </c>
      <c r="AX1617" s="24">
        <v>18.160919540229902</v>
      </c>
      <c r="AY1617" s="24">
        <v>1.14942528735632</v>
      </c>
      <c r="BA1617" s="24">
        <v>0.45977011494252895</v>
      </c>
      <c r="BB1617" s="24">
        <v>20.459770114942501</v>
      </c>
      <c r="BH1617" s="24">
        <v>0.229885057471264</v>
      </c>
    </row>
    <row r="1618" spans="1:78" x14ac:dyDescent="0.2">
      <c r="A1618" s="24" t="s">
        <v>1781</v>
      </c>
      <c r="B1618" s="24">
        <v>-6.59</v>
      </c>
      <c r="C1618" s="24">
        <v>81.52</v>
      </c>
      <c r="D1618" s="24" t="s">
        <v>165</v>
      </c>
      <c r="E1618" s="24">
        <f t="shared" si="25"/>
        <v>100.00000000000004</v>
      </c>
      <c r="M1618" s="24">
        <v>0.46403712296983801</v>
      </c>
      <c r="AA1618" s="24">
        <v>41.299303944315497</v>
      </c>
      <c r="AK1618" s="24">
        <v>12.0649651972158</v>
      </c>
      <c r="AL1618" s="24">
        <v>0.69605568445475607</v>
      </c>
      <c r="AV1618" s="24">
        <v>4.4083526682134595</v>
      </c>
      <c r="AX1618" s="24">
        <v>16.705336426914201</v>
      </c>
      <c r="AY1618" s="24">
        <v>0.46403712296983801</v>
      </c>
      <c r="BA1618" s="24">
        <v>0.46403712296983801</v>
      </c>
      <c r="BB1618" s="24">
        <v>23.201856148491899</v>
      </c>
      <c r="BQ1618" s="24">
        <v>0.23201856148491901</v>
      </c>
    </row>
    <row r="1619" spans="1:78" x14ac:dyDescent="0.2">
      <c r="A1619" s="24" t="s">
        <v>1782</v>
      </c>
      <c r="B1619" s="24">
        <v>-8.14</v>
      </c>
      <c r="C1619" s="24">
        <v>81.739999999999995</v>
      </c>
      <c r="D1619" s="24" t="s">
        <v>165</v>
      </c>
      <c r="E1619" s="24">
        <f t="shared" si="25"/>
        <v>99.999999999999972</v>
      </c>
      <c r="AA1619" s="24">
        <v>29.186602870813402</v>
      </c>
      <c r="AK1619" s="24">
        <v>13.636363636363601</v>
      </c>
      <c r="AL1619" s="24">
        <v>0.23923444976076599</v>
      </c>
      <c r="AV1619" s="24">
        <v>6.4593301435406705</v>
      </c>
      <c r="AX1619" s="24">
        <v>15.311004784689001</v>
      </c>
      <c r="AY1619" s="24">
        <v>0.95693779904306209</v>
      </c>
      <c r="BA1619" s="24">
        <v>0.23923444976076599</v>
      </c>
      <c r="BB1619" s="24">
        <v>33.253588516746404</v>
      </c>
      <c r="BZ1619" s="24">
        <v>0.71770334928229695</v>
      </c>
    </row>
    <row r="1620" spans="1:78" x14ac:dyDescent="0.2">
      <c r="A1620" s="24" t="s">
        <v>1783</v>
      </c>
      <c r="B1620" s="24">
        <v>-6.3815999999999997</v>
      </c>
      <c r="C1620" s="24">
        <v>80.909700000000001</v>
      </c>
      <c r="D1620" s="24" t="s">
        <v>165</v>
      </c>
      <c r="E1620" s="24">
        <f t="shared" si="25"/>
        <v>99.999999999999915</v>
      </c>
      <c r="M1620" s="24">
        <v>1.1461318051575899</v>
      </c>
      <c r="X1620" s="24">
        <v>1.4326647564469899</v>
      </c>
      <c r="AA1620" s="24">
        <v>1.4326647564469899</v>
      </c>
      <c r="AG1620" s="24">
        <v>0.28653295128939804</v>
      </c>
      <c r="AK1620" s="24">
        <v>1.1461318051575899</v>
      </c>
      <c r="AV1620" s="24">
        <v>4.5845272206303695</v>
      </c>
      <c r="AX1620" s="24">
        <v>73.925501432664703</v>
      </c>
      <c r="AY1620" s="24">
        <v>0.85959885386819512</v>
      </c>
      <c r="BA1620" s="24">
        <v>0.28653295128939804</v>
      </c>
      <c r="BB1620" s="24">
        <v>14.6131805157593</v>
      </c>
      <c r="BZ1620" s="24">
        <v>0.28653295128939804</v>
      </c>
    </row>
    <row r="1621" spans="1:78" x14ac:dyDescent="0.2">
      <c r="A1621" s="24" t="s">
        <v>1784</v>
      </c>
      <c r="B1621" s="24">
        <v>-8.4872999999999994</v>
      </c>
      <c r="C1621" s="24">
        <v>80.480999999999995</v>
      </c>
      <c r="D1621" s="24" t="s">
        <v>165</v>
      </c>
      <c r="E1621" s="24">
        <f t="shared" si="25"/>
        <v>99.999999999999972</v>
      </c>
      <c r="AA1621" s="24">
        <v>1.6949152542372901</v>
      </c>
      <c r="AV1621" s="24">
        <v>1.6949152542372901</v>
      </c>
      <c r="AX1621" s="24">
        <v>55.932203389830498</v>
      </c>
      <c r="BA1621" s="24">
        <v>3.3898305084745801</v>
      </c>
      <c r="BB1621" s="24">
        <v>37.288135593220304</v>
      </c>
    </row>
    <row r="1622" spans="1:78" x14ac:dyDescent="0.2">
      <c r="A1622" s="24" t="s">
        <v>1785</v>
      </c>
      <c r="B1622" s="24">
        <v>-9.9756</v>
      </c>
      <c r="C1622" s="24">
        <v>80.369799999999998</v>
      </c>
      <c r="D1622" s="24" t="s">
        <v>165</v>
      </c>
      <c r="E1622" s="24">
        <f t="shared" si="25"/>
        <v>100.00000000000003</v>
      </c>
      <c r="H1622" s="24">
        <v>0.42372881355932196</v>
      </c>
      <c r="M1622" s="24">
        <v>0.84745762711864392</v>
      </c>
      <c r="V1622" s="24">
        <v>0.42372881355932196</v>
      </c>
      <c r="X1622" s="24">
        <v>0.84745762711864392</v>
      </c>
      <c r="AA1622" s="24">
        <v>2.1186440677966099</v>
      </c>
      <c r="AK1622" s="24">
        <v>0.42372881355932196</v>
      </c>
      <c r="AL1622" s="24">
        <v>0.42372881355932196</v>
      </c>
      <c r="AT1622" s="24">
        <v>0.84745762711864392</v>
      </c>
      <c r="AV1622" s="24">
        <v>1.27118644067797</v>
      </c>
      <c r="AX1622" s="24">
        <v>26.694915254237298</v>
      </c>
      <c r="AY1622" s="24">
        <v>2.9661016949152499</v>
      </c>
      <c r="BA1622" s="24">
        <v>3.3898305084745801</v>
      </c>
      <c r="BB1622" s="24">
        <v>59.322033898305094</v>
      </c>
    </row>
    <row r="1623" spans="1:78" x14ac:dyDescent="0.2">
      <c r="A1623" s="24" t="s">
        <v>1786</v>
      </c>
      <c r="B1623" s="24">
        <v>-3.0533000000000001</v>
      </c>
      <c r="C1623" s="24">
        <v>79.343800000000002</v>
      </c>
      <c r="D1623" s="24" t="s">
        <v>165</v>
      </c>
      <c r="E1623" s="24">
        <f t="shared" si="25"/>
        <v>100</v>
      </c>
      <c r="M1623" s="24">
        <v>6.25</v>
      </c>
      <c r="X1623" s="24">
        <v>17.96875</v>
      </c>
      <c r="AA1623" s="24">
        <v>53.90625</v>
      </c>
      <c r="AC1623" s="24">
        <v>7.03125</v>
      </c>
      <c r="AK1623" s="24">
        <v>7.03125</v>
      </c>
      <c r="AV1623" s="24">
        <v>3.90625</v>
      </c>
      <c r="AZ1623" s="24">
        <v>0.78125</v>
      </c>
      <c r="BB1623" s="24">
        <v>3.125</v>
      </c>
    </row>
    <row r="1624" spans="1:78" x14ac:dyDescent="0.2">
      <c r="A1624" s="24" t="s">
        <v>1787</v>
      </c>
      <c r="B1624" s="24">
        <v>-3.4470000000000001</v>
      </c>
      <c r="C1624" s="24">
        <v>76.963700000000003</v>
      </c>
      <c r="D1624" s="24" t="s">
        <v>165</v>
      </c>
      <c r="E1624" s="24">
        <f t="shared" si="25"/>
        <v>100</v>
      </c>
      <c r="H1624" s="24">
        <v>0.39370078740157499</v>
      </c>
      <c r="M1624" s="24">
        <v>3.1496062992125999</v>
      </c>
      <c r="X1624" s="24">
        <v>6.2992125984251999</v>
      </c>
      <c r="AA1624" s="24">
        <v>78.740157480314991</v>
      </c>
      <c r="AK1624" s="24">
        <v>1.5748031496063</v>
      </c>
      <c r="AL1624" s="24">
        <v>0.39370078740157499</v>
      </c>
      <c r="AT1624" s="24">
        <v>0.39370078740157499</v>
      </c>
      <c r="AV1624" s="24">
        <v>3.5433070866141696</v>
      </c>
      <c r="AX1624" s="24">
        <v>1.9685039370078701</v>
      </c>
      <c r="BB1624" s="24">
        <v>3.5433070866141696</v>
      </c>
    </row>
    <row r="1625" spans="1:78" x14ac:dyDescent="0.2">
      <c r="A1625" s="24" t="s">
        <v>1788</v>
      </c>
      <c r="B1625" s="24">
        <v>-3.4489999999999998</v>
      </c>
      <c r="C1625" s="24">
        <v>76.963499999999996</v>
      </c>
      <c r="D1625" s="24" t="s">
        <v>165</v>
      </c>
      <c r="E1625" s="24">
        <f t="shared" si="25"/>
        <v>100.00000000000006</v>
      </c>
      <c r="H1625" s="24">
        <v>0.387596899224806</v>
      </c>
      <c r="M1625" s="24">
        <v>3.1007751937984502</v>
      </c>
      <c r="X1625" s="24">
        <v>9.3023255813953494</v>
      </c>
      <c r="AA1625" s="24">
        <v>65.503875968992304</v>
      </c>
      <c r="AK1625" s="24">
        <v>1.16279069767442</v>
      </c>
      <c r="AT1625" s="24">
        <v>0.387596899224806</v>
      </c>
      <c r="AV1625" s="24">
        <v>4.6511627906976702</v>
      </c>
      <c r="AX1625" s="24">
        <v>6.5891472868217091</v>
      </c>
      <c r="BB1625" s="24">
        <v>8.9147286821705407</v>
      </c>
    </row>
    <row r="1626" spans="1:78" x14ac:dyDescent="0.2">
      <c r="A1626" s="24" t="s">
        <v>1789</v>
      </c>
      <c r="B1626" s="24">
        <v>-3.1507999999999998</v>
      </c>
      <c r="C1626" s="24">
        <v>75.739800000000002</v>
      </c>
      <c r="D1626" s="24" t="s">
        <v>165</v>
      </c>
      <c r="E1626" s="24">
        <f t="shared" si="25"/>
        <v>99.999999999999986</v>
      </c>
      <c r="H1626" s="24">
        <v>0.8</v>
      </c>
      <c r="M1626" s="24">
        <v>40</v>
      </c>
      <c r="X1626" s="24">
        <v>8.8000000000000007</v>
      </c>
      <c r="AA1626" s="24">
        <v>33.6</v>
      </c>
      <c r="AV1626" s="24">
        <v>2.4</v>
      </c>
      <c r="AX1626" s="24">
        <v>3.2</v>
      </c>
      <c r="AY1626" s="24">
        <v>0.8</v>
      </c>
      <c r="BB1626" s="24">
        <v>9.6</v>
      </c>
      <c r="BH1626" s="24">
        <v>0.8</v>
      </c>
    </row>
    <row r="1627" spans="1:78" x14ac:dyDescent="0.2">
      <c r="A1627" s="24" t="s">
        <v>1790</v>
      </c>
      <c r="B1627" s="24">
        <v>-6.8120000000000003</v>
      </c>
      <c r="C1627" s="24">
        <v>75.084000000000003</v>
      </c>
      <c r="D1627" s="24" t="s">
        <v>165</v>
      </c>
      <c r="E1627" s="24">
        <f t="shared" si="25"/>
        <v>100.00000000000004</v>
      </c>
      <c r="H1627" s="24">
        <v>0.74074074074074103</v>
      </c>
      <c r="K1627" s="24">
        <v>0.74074074074074103</v>
      </c>
      <c r="M1627" s="24">
        <v>7.4074074074074101</v>
      </c>
      <c r="X1627" s="24">
        <v>4.4444444444444402</v>
      </c>
      <c r="AA1627" s="24">
        <v>55.5555555555556</v>
      </c>
      <c r="AK1627" s="24">
        <v>2.9629629629629601</v>
      </c>
      <c r="AL1627" s="24">
        <v>2.2222222222222201</v>
      </c>
      <c r="AT1627" s="24">
        <v>0.74074074074074103</v>
      </c>
      <c r="AV1627" s="24">
        <v>5.92592592592593</v>
      </c>
      <c r="AX1627" s="24">
        <v>8.1481481481481488</v>
      </c>
      <c r="BB1627" s="24">
        <v>9.6296296296296298</v>
      </c>
      <c r="BH1627" s="24">
        <v>1.4814814814814801</v>
      </c>
    </row>
    <row r="1628" spans="1:78" x14ac:dyDescent="0.2">
      <c r="A1628" s="24" t="s">
        <v>1791</v>
      </c>
      <c r="B1628" s="24">
        <v>-6.8125999999999998</v>
      </c>
      <c r="C1628" s="24">
        <v>75.084999999999994</v>
      </c>
      <c r="D1628" s="24" t="s">
        <v>165</v>
      </c>
      <c r="E1628" s="24">
        <f t="shared" si="25"/>
        <v>100.00000000000004</v>
      </c>
      <c r="M1628" s="24">
        <v>5.0980392156862697</v>
      </c>
      <c r="P1628" s="24">
        <v>0.39215686274509798</v>
      </c>
      <c r="X1628" s="24">
        <v>4.7058823529411793</v>
      </c>
      <c r="AA1628" s="24">
        <v>70.980392156862791</v>
      </c>
      <c r="AK1628" s="24">
        <v>2.3529411764705896</v>
      </c>
      <c r="AL1628" s="24">
        <v>1.9607843137254899</v>
      </c>
      <c r="AV1628" s="24">
        <v>2.3529411764705896</v>
      </c>
      <c r="AX1628" s="24">
        <v>3.5294117647058796</v>
      </c>
      <c r="BB1628" s="24">
        <v>8.2352941176470598</v>
      </c>
      <c r="BH1628" s="24">
        <v>0.39215686274509798</v>
      </c>
    </row>
    <row r="1629" spans="1:78" x14ac:dyDescent="0.2">
      <c r="A1629" s="24" t="s">
        <v>1792</v>
      </c>
      <c r="B1629" s="24">
        <v>-53.41</v>
      </c>
      <c r="C1629" s="24">
        <v>48.81</v>
      </c>
      <c r="D1629" s="24" t="s">
        <v>165</v>
      </c>
      <c r="E1629" s="24">
        <f t="shared" si="25"/>
        <v>99.999999999999901</v>
      </c>
      <c r="X1629" s="24">
        <v>0.30030030030030003</v>
      </c>
      <c r="AA1629" s="24">
        <v>24.624624624624598</v>
      </c>
      <c r="AK1629" s="24">
        <v>3.3033033033032999</v>
      </c>
      <c r="AL1629" s="24">
        <v>0.60060060060060105</v>
      </c>
      <c r="AT1629" s="24">
        <v>1.5015015015015001</v>
      </c>
      <c r="AV1629" s="24">
        <v>0.90090090090090091</v>
      </c>
      <c r="AX1629" s="24">
        <v>51.351351351351298</v>
      </c>
      <c r="AY1629" s="24">
        <v>0.90090090090090091</v>
      </c>
      <c r="AZ1629" s="24">
        <v>1.8018018018018001</v>
      </c>
      <c r="BA1629" s="24">
        <v>0.60060060060060105</v>
      </c>
      <c r="BB1629" s="24">
        <v>10.5105105105105</v>
      </c>
      <c r="BC1629" s="24">
        <v>1.8018018018018001</v>
      </c>
      <c r="BD1629" s="24">
        <v>0.90090090090090091</v>
      </c>
      <c r="BH1629" s="24">
        <v>0.60060060060060105</v>
      </c>
      <c r="BN1629" s="24">
        <v>0.30030030030030003</v>
      </c>
    </row>
    <row r="1630" spans="1:78" x14ac:dyDescent="0.2">
      <c r="A1630" s="24" t="s">
        <v>1793</v>
      </c>
      <c r="B1630" s="24">
        <v>-53.58</v>
      </c>
      <c r="C1630" s="24">
        <v>47.85</v>
      </c>
      <c r="D1630" s="24" t="s">
        <v>165</v>
      </c>
      <c r="E1630" s="24">
        <f t="shared" si="25"/>
        <v>100.00000000000007</v>
      </c>
      <c r="G1630" s="24">
        <v>0.63694267515923597</v>
      </c>
      <c r="H1630" s="24">
        <v>1.5923566878980899</v>
      </c>
      <c r="M1630" s="24">
        <v>0.31847133757961799</v>
      </c>
      <c r="X1630" s="24">
        <v>0.95541401273885307</v>
      </c>
      <c r="AA1630" s="24">
        <v>35.031847133757999</v>
      </c>
      <c r="AK1630" s="24">
        <v>2.5477707006369399</v>
      </c>
      <c r="AL1630" s="24">
        <v>1.2738853503184699</v>
      </c>
      <c r="AT1630" s="24">
        <v>1.9108280254777099</v>
      </c>
      <c r="AV1630" s="24">
        <v>3.5031847133757998</v>
      </c>
      <c r="AX1630" s="24">
        <v>24.203821656050998</v>
      </c>
      <c r="AY1630" s="24">
        <v>3.1847133757961799</v>
      </c>
      <c r="BB1630" s="24">
        <v>20.063694267515899</v>
      </c>
      <c r="BC1630" s="24">
        <v>2.5477707006369399</v>
      </c>
      <c r="BD1630" s="24">
        <v>1.5923566878980899</v>
      </c>
      <c r="BE1630" s="24">
        <v>0.63694267515923597</v>
      </c>
    </row>
    <row r="1631" spans="1:78" x14ac:dyDescent="0.2">
      <c r="A1631" s="24" t="s">
        <v>1794</v>
      </c>
      <c r="B1631" s="24">
        <v>-53.33</v>
      </c>
      <c r="C1631" s="24">
        <v>48.06</v>
      </c>
      <c r="D1631" s="24" t="s">
        <v>165</v>
      </c>
      <c r="E1631" s="24">
        <f t="shared" si="25"/>
        <v>100.00000000000006</v>
      </c>
      <c r="G1631" s="24">
        <v>1.63398692810458</v>
      </c>
      <c r="H1631" s="24">
        <v>1.9607843137254899</v>
      </c>
      <c r="AA1631" s="24">
        <v>26.797385620914998</v>
      </c>
      <c r="AK1631" s="24">
        <v>1.9607843137254899</v>
      </c>
      <c r="AL1631" s="24">
        <v>0.98039215686274495</v>
      </c>
      <c r="AT1631" s="24">
        <v>2.9411764705882399</v>
      </c>
      <c r="AV1631" s="24">
        <v>1.9607843137254899</v>
      </c>
      <c r="AX1631" s="24">
        <v>36.274509803921596</v>
      </c>
      <c r="AY1631" s="24">
        <v>3.5947712418300704</v>
      </c>
      <c r="BB1631" s="24">
        <v>16.3398692810458</v>
      </c>
      <c r="BC1631" s="24">
        <v>1.63398692810458</v>
      </c>
      <c r="BD1631" s="24">
        <v>2.6143790849673199</v>
      </c>
      <c r="BH1631" s="24">
        <v>0.98039215686274495</v>
      </c>
      <c r="BN1631" s="24">
        <v>0.32679738562091498</v>
      </c>
    </row>
    <row r="1632" spans="1:78" x14ac:dyDescent="0.2">
      <c r="A1632" s="24" t="s">
        <v>1795</v>
      </c>
      <c r="B1632" s="24">
        <v>-54.61</v>
      </c>
      <c r="C1632" s="24">
        <v>47.24</v>
      </c>
      <c r="D1632" s="24" t="s">
        <v>165</v>
      </c>
      <c r="E1632" s="24">
        <f t="shared" si="25"/>
        <v>99.999999999999986</v>
      </c>
      <c r="G1632" s="24">
        <v>0.30303030303030298</v>
      </c>
      <c r="H1632" s="24">
        <v>0.90909090909090895</v>
      </c>
      <c r="V1632" s="24">
        <v>0.30303030303030298</v>
      </c>
      <c r="AA1632" s="24">
        <v>62.727272727272705</v>
      </c>
      <c r="AK1632" s="24">
        <v>3.0303030303030303</v>
      </c>
      <c r="AQ1632" s="24">
        <v>0.30303030303030298</v>
      </c>
      <c r="AT1632" s="24">
        <v>0.90909090909090895</v>
      </c>
      <c r="AV1632" s="24">
        <v>1.8181818181818201</v>
      </c>
      <c r="AW1632" s="24">
        <v>0.30303030303030298</v>
      </c>
      <c r="AX1632" s="24">
        <v>10</v>
      </c>
      <c r="AY1632" s="24">
        <v>0.60606060606060597</v>
      </c>
      <c r="BB1632" s="24">
        <v>17.575757575757599</v>
      </c>
      <c r="BC1632" s="24">
        <v>0.30303030303030298</v>
      </c>
      <c r="BD1632" s="24">
        <v>0.90909090909090895</v>
      </c>
    </row>
    <row r="1633" spans="1:78" x14ac:dyDescent="0.2">
      <c r="A1633" s="24" t="s">
        <v>1796</v>
      </c>
      <c r="B1633" s="24">
        <v>-54.55</v>
      </c>
      <c r="C1633" s="24">
        <v>47.14</v>
      </c>
      <c r="D1633" s="24" t="s">
        <v>165</v>
      </c>
      <c r="E1633" s="24">
        <f t="shared" si="25"/>
        <v>100.00000000000003</v>
      </c>
      <c r="H1633" s="24">
        <v>1.35869565217391</v>
      </c>
      <c r="AA1633" s="24">
        <v>57.6086956521739</v>
      </c>
      <c r="AK1633" s="24">
        <v>2.7173913043478302</v>
      </c>
      <c r="AL1633" s="24">
        <v>0.815217391304348</v>
      </c>
      <c r="AQ1633" s="24">
        <v>0.27173913043478304</v>
      </c>
      <c r="AT1633" s="24">
        <v>0.27173913043478304</v>
      </c>
      <c r="AV1633" s="24">
        <v>2.4456521739130404</v>
      </c>
      <c r="AX1633" s="24">
        <v>13.858695652173902</v>
      </c>
      <c r="AY1633" s="24">
        <v>3.2608695652173898</v>
      </c>
      <c r="BB1633" s="24">
        <v>13.0434782608696</v>
      </c>
      <c r="BC1633" s="24">
        <v>1.6304347826087</v>
      </c>
      <c r="BD1633" s="24">
        <v>2.1739130434782599</v>
      </c>
      <c r="BE1633" s="24">
        <v>0.54347826086956497</v>
      </c>
    </row>
    <row r="1634" spans="1:78" x14ac:dyDescent="0.2">
      <c r="A1634" s="24" t="s">
        <v>1797</v>
      </c>
      <c r="B1634" s="24">
        <v>-54.7</v>
      </c>
      <c r="C1634" s="24">
        <v>46.99</v>
      </c>
      <c r="D1634" s="24" t="s">
        <v>165</v>
      </c>
      <c r="E1634" s="24">
        <f t="shared" si="25"/>
        <v>99.999999999999915</v>
      </c>
      <c r="H1634" s="24">
        <v>0.92024539877300593</v>
      </c>
      <c r="M1634" s="24">
        <v>0.61349693251533699</v>
      </c>
      <c r="AA1634" s="24">
        <v>58.895705521472408</v>
      </c>
      <c r="AK1634" s="24">
        <v>3.9877300613496898</v>
      </c>
      <c r="AL1634" s="24">
        <v>0.30674846625766899</v>
      </c>
      <c r="AT1634" s="24">
        <v>0.61349693251533699</v>
      </c>
      <c r="AV1634" s="24">
        <v>7.0552147239263805</v>
      </c>
      <c r="AX1634" s="24">
        <v>12.269938650306701</v>
      </c>
      <c r="AY1634" s="24">
        <v>1.53374233128834</v>
      </c>
      <c r="BB1634" s="24">
        <v>12.269938650306701</v>
      </c>
      <c r="BC1634" s="24">
        <v>0.30674846625766899</v>
      </c>
      <c r="BD1634" s="24">
        <v>0.92024539877300593</v>
      </c>
      <c r="BE1634" s="24">
        <v>0.30674846625766899</v>
      </c>
    </row>
    <row r="1635" spans="1:78" x14ac:dyDescent="0.2">
      <c r="A1635" s="24" t="s">
        <v>1798</v>
      </c>
      <c r="B1635" s="24">
        <v>-59</v>
      </c>
      <c r="C1635" s="24">
        <v>65</v>
      </c>
      <c r="D1635" s="24" t="s">
        <v>165</v>
      </c>
      <c r="E1635" s="24">
        <f t="shared" si="25"/>
        <v>100</v>
      </c>
      <c r="M1635" s="24">
        <v>0.625</v>
      </c>
      <c r="P1635" s="24">
        <v>0.9375</v>
      </c>
      <c r="X1635" s="24">
        <v>26.25</v>
      </c>
      <c r="AA1635" s="24">
        <v>8.125</v>
      </c>
      <c r="AK1635" s="24">
        <v>2.5</v>
      </c>
      <c r="AV1635" s="24">
        <v>20</v>
      </c>
      <c r="AX1635" s="24">
        <v>22.8125</v>
      </c>
      <c r="AY1635" s="24">
        <v>3.75</v>
      </c>
      <c r="AZ1635" s="24">
        <v>1.25</v>
      </c>
      <c r="BA1635" s="24">
        <v>1.5625</v>
      </c>
      <c r="BB1635" s="24">
        <v>7.8125</v>
      </c>
      <c r="BD1635" s="24">
        <v>0.625</v>
      </c>
      <c r="BH1635" s="24">
        <v>0.625</v>
      </c>
      <c r="BQ1635" s="24">
        <v>0.625</v>
      </c>
      <c r="BZ1635" s="24">
        <v>2.5</v>
      </c>
    </row>
    <row r="1636" spans="1:78" x14ac:dyDescent="0.2">
      <c r="A1636" s="24" t="s">
        <v>1799</v>
      </c>
      <c r="B1636" s="24">
        <v>-58</v>
      </c>
      <c r="C1636" s="24">
        <v>64</v>
      </c>
      <c r="D1636" s="24" t="s">
        <v>165</v>
      </c>
      <c r="E1636" s="24">
        <f t="shared" si="25"/>
        <v>100.00000000000006</v>
      </c>
      <c r="P1636" s="24">
        <v>0.30581039755351702</v>
      </c>
      <c r="X1636" s="24">
        <v>32.110091743119298</v>
      </c>
      <c r="AA1636" s="24">
        <v>4.8929663608562697</v>
      </c>
      <c r="AK1636" s="24">
        <v>0.30581039755351702</v>
      </c>
      <c r="AV1636" s="24">
        <v>10.703363914373099</v>
      </c>
      <c r="AX1636" s="24">
        <v>33.3333333333333</v>
      </c>
      <c r="AY1636" s="24">
        <v>11.926605504587199</v>
      </c>
      <c r="BB1636" s="24">
        <v>3.36391437308869</v>
      </c>
      <c r="BC1636" s="24">
        <v>0.30581039755351702</v>
      </c>
      <c r="BD1636" s="24">
        <v>0.61162079510703404</v>
      </c>
      <c r="BH1636" s="24">
        <v>0.91743119266054995</v>
      </c>
      <c r="BZ1636" s="24">
        <v>1.2232415902140699</v>
      </c>
    </row>
    <row r="1637" spans="1:78" x14ac:dyDescent="0.2">
      <c r="A1637" s="24" t="s">
        <v>1800</v>
      </c>
      <c r="B1637" s="24">
        <v>-66.27</v>
      </c>
      <c r="C1637" s="24">
        <v>68.84</v>
      </c>
      <c r="D1637" s="24" t="s">
        <v>165</v>
      </c>
      <c r="E1637" s="24">
        <f t="shared" si="25"/>
        <v>99.999999999999915</v>
      </c>
      <c r="M1637" s="24">
        <v>2.0172910662824202</v>
      </c>
      <c r="AA1637" s="24">
        <v>18.443804034582101</v>
      </c>
      <c r="AK1637" s="24">
        <v>4.0345821325648403</v>
      </c>
      <c r="AL1637" s="24">
        <v>0.86455331412103809</v>
      </c>
      <c r="AT1637" s="24">
        <v>0.28818443804034599</v>
      </c>
      <c r="AV1637" s="24">
        <v>4.6109510086455305</v>
      </c>
      <c r="AX1637" s="24">
        <v>27.089337175792501</v>
      </c>
      <c r="AY1637" s="24">
        <v>6.05187319884726</v>
      </c>
      <c r="AZ1637" s="24">
        <v>2.0172910662824202</v>
      </c>
      <c r="BA1637" s="24">
        <v>6.6282420749279494</v>
      </c>
      <c r="BB1637" s="24">
        <v>12.103746397694501</v>
      </c>
      <c r="BC1637" s="24">
        <v>0.57636887608069198</v>
      </c>
      <c r="BD1637" s="24">
        <v>3.1700288184438001</v>
      </c>
      <c r="BE1637" s="24">
        <v>0.28818443804034599</v>
      </c>
      <c r="BP1637" s="24">
        <v>0.28818443804034599</v>
      </c>
      <c r="BQ1637" s="24">
        <v>10.0864553314121</v>
      </c>
      <c r="BZ1637" s="24">
        <v>1.44092219020173</v>
      </c>
    </row>
    <row r="1638" spans="1:78" x14ac:dyDescent="0.2">
      <c r="A1638" s="24" t="s">
        <v>1801</v>
      </c>
      <c r="B1638" s="24">
        <v>-52.63</v>
      </c>
      <c r="C1638" s="24">
        <v>62.54</v>
      </c>
      <c r="D1638" s="24" t="s">
        <v>165</v>
      </c>
      <c r="E1638" s="24">
        <f t="shared" si="25"/>
        <v>99.999999999999986</v>
      </c>
      <c r="H1638" s="24">
        <v>0.60240963855421703</v>
      </c>
      <c r="M1638" s="24">
        <v>0.60240963855421703</v>
      </c>
      <c r="N1638" s="24">
        <v>0.30120481927710802</v>
      </c>
      <c r="X1638" s="24">
        <v>50.301204819277096</v>
      </c>
      <c r="AA1638" s="24">
        <v>6.6265060240963907</v>
      </c>
      <c r="AK1638" s="24">
        <v>0.60240963855421703</v>
      </c>
      <c r="AL1638" s="24">
        <v>0.30120481927710802</v>
      </c>
      <c r="AV1638" s="24">
        <v>12.951807228915701</v>
      </c>
      <c r="AX1638" s="24">
        <v>11.746987951807201</v>
      </c>
      <c r="AY1638" s="24">
        <v>2.4096385542168699</v>
      </c>
      <c r="BA1638" s="24">
        <v>1.2048192771084301</v>
      </c>
      <c r="BB1638" s="24">
        <v>5.4216867469879499</v>
      </c>
      <c r="BD1638" s="24">
        <v>0.60240963855421703</v>
      </c>
      <c r="BH1638" s="24">
        <v>3.3132530120481904</v>
      </c>
      <c r="BJ1638" s="24">
        <v>1.2048192771084301</v>
      </c>
      <c r="BP1638" s="24">
        <v>0.30120481927710802</v>
      </c>
      <c r="BZ1638" s="24">
        <v>1.50602409638554</v>
      </c>
    </row>
    <row r="1639" spans="1:78" x14ac:dyDescent="0.2">
      <c r="A1639" s="24" t="s">
        <v>1802</v>
      </c>
      <c r="B1639" s="24">
        <v>-51.29</v>
      </c>
      <c r="C1639" s="24">
        <v>52.96</v>
      </c>
      <c r="D1639" s="24" t="s">
        <v>165</v>
      </c>
      <c r="E1639" s="24">
        <f t="shared" si="25"/>
        <v>100</v>
      </c>
      <c r="H1639" s="24">
        <v>0.29154518950437297</v>
      </c>
      <c r="M1639" s="24">
        <v>0.87463556851311997</v>
      </c>
      <c r="P1639" s="24">
        <v>0.87463556851311997</v>
      </c>
      <c r="X1639" s="24">
        <v>68.5131195335277</v>
      </c>
      <c r="AA1639" s="24">
        <v>2.0408163265306101</v>
      </c>
      <c r="AT1639" s="24">
        <v>0.29154518950437297</v>
      </c>
      <c r="AV1639" s="24">
        <v>3.2069970845481102</v>
      </c>
      <c r="AX1639" s="24">
        <v>9.0379008746355698</v>
      </c>
      <c r="AY1639" s="24">
        <v>1.1661807580174899</v>
      </c>
      <c r="BA1639" s="24">
        <v>1.1661807580174899</v>
      </c>
      <c r="BB1639" s="24">
        <v>9.0379008746355698</v>
      </c>
      <c r="BC1639" s="24">
        <v>0.29154518950437297</v>
      </c>
      <c r="BD1639" s="24">
        <v>1.1661807580174899</v>
      </c>
      <c r="BE1639" s="24">
        <v>0.29154518950437297</v>
      </c>
      <c r="BH1639" s="24">
        <v>1.7492711370262399</v>
      </c>
    </row>
    <row r="1640" spans="1:78" x14ac:dyDescent="0.2">
      <c r="A1640" s="24" t="s">
        <v>1803</v>
      </c>
      <c r="B1640" s="24">
        <v>-59.57</v>
      </c>
      <c r="C1640" s="24">
        <v>68.97</v>
      </c>
      <c r="D1640" s="24" t="s">
        <v>165</v>
      </c>
      <c r="E1640" s="24">
        <f t="shared" si="25"/>
        <v>100.00000000000003</v>
      </c>
      <c r="H1640" s="24">
        <v>0.30864197530864201</v>
      </c>
      <c r="M1640" s="24">
        <v>1.5432098765432101</v>
      </c>
      <c r="P1640" s="24">
        <v>1.2345679012345701</v>
      </c>
      <c r="X1640" s="24">
        <v>45.370370370370395</v>
      </c>
      <c r="AA1640" s="24">
        <v>11.1111111111111</v>
      </c>
      <c r="AK1640" s="24">
        <v>1.5432098765432101</v>
      </c>
      <c r="AL1640" s="24">
        <v>1.5432098765432101</v>
      </c>
      <c r="AT1640" s="24">
        <v>2.1604938271604901</v>
      </c>
      <c r="AV1640" s="24">
        <v>35.185185185185205</v>
      </c>
    </row>
    <row r="1641" spans="1:78" x14ac:dyDescent="0.2">
      <c r="A1641" s="24" t="s">
        <v>1804</v>
      </c>
      <c r="B1641" s="24">
        <v>-56.44</v>
      </c>
      <c r="C1641" s="24">
        <v>64.959999999999994</v>
      </c>
      <c r="D1641" s="24" t="s">
        <v>165</v>
      </c>
      <c r="E1641" s="24">
        <f t="shared" si="25"/>
        <v>99.999999999999972</v>
      </c>
      <c r="M1641" s="24">
        <v>0.59701492537313405</v>
      </c>
      <c r="X1641" s="24">
        <v>34.626865671641795</v>
      </c>
      <c r="AA1641" s="24">
        <v>3.5820895522388101</v>
      </c>
      <c r="AK1641" s="24">
        <v>0.29850746268656703</v>
      </c>
      <c r="AT1641" s="24">
        <v>0.89552238805970197</v>
      </c>
      <c r="AV1641" s="24">
        <v>18.805970149253699</v>
      </c>
      <c r="AX1641" s="24">
        <v>28.955223880596996</v>
      </c>
      <c r="AY1641" s="24">
        <v>2.98507462686567</v>
      </c>
      <c r="BB1641" s="24">
        <v>5.6716417910447801</v>
      </c>
      <c r="BC1641" s="24">
        <v>0.29850746268656703</v>
      </c>
      <c r="BD1641" s="24">
        <v>1.7910447761193999</v>
      </c>
      <c r="BH1641" s="24">
        <v>0.59701492537313405</v>
      </c>
      <c r="BJ1641" s="24">
        <v>0.29850746268656703</v>
      </c>
      <c r="BN1641" s="24">
        <v>0.59701492537313405</v>
      </c>
    </row>
    <row r="1642" spans="1:78" x14ac:dyDescent="0.2">
      <c r="A1642" s="24" t="s">
        <v>1805</v>
      </c>
      <c r="B1642" s="24">
        <v>-47.166670000000003</v>
      </c>
      <c r="C1642" s="24">
        <v>60.505000000000003</v>
      </c>
      <c r="D1642" s="24" t="s">
        <v>165</v>
      </c>
      <c r="E1642" s="24">
        <f t="shared" si="25"/>
        <v>100.00000000000003</v>
      </c>
      <c r="X1642" s="24">
        <v>13.1147540983607</v>
      </c>
      <c r="AA1642" s="24">
        <v>3.6065573770491803</v>
      </c>
      <c r="AK1642" s="24">
        <v>0.98360655737704905</v>
      </c>
      <c r="AL1642" s="24">
        <v>0.32786885245901598</v>
      </c>
      <c r="AV1642" s="24">
        <v>21.311475409836099</v>
      </c>
      <c r="AX1642" s="24">
        <v>44.262295081967196</v>
      </c>
      <c r="AY1642" s="24">
        <v>4.5901639344262302</v>
      </c>
      <c r="BA1642" s="24">
        <v>0.32786885245901598</v>
      </c>
      <c r="BB1642" s="24">
        <v>10.491803278688499</v>
      </c>
      <c r="BH1642" s="24">
        <v>0.98360655737704905</v>
      </c>
    </row>
    <row r="1643" spans="1:78" x14ac:dyDescent="0.2">
      <c r="A1643" s="24" t="s">
        <v>1806</v>
      </c>
      <c r="B1643" s="24">
        <v>-52.50667</v>
      </c>
      <c r="C1643" s="24">
        <v>63.516669999999998</v>
      </c>
      <c r="D1643" s="24" t="s">
        <v>165</v>
      </c>
      <c r="E1643" s="24">
        <f t="shared" si="25"/>
        <v>100.00000000000006</v>
      </c>
      <c r="X1643" s="24">
        <v>0.836820083682008</v>
      </c>
      <c r="AA1643" s="24">
        <v>1.6736401673640198</v>
      </c>
      <c r="AK1643" s="24">
        <v>0.836820083682008</v>
      </c>
      <c r="AV1643" s="24">
        <v>15.481171548117199</v>
      </c>
      <c r="AX1643" s="24">
        <v>29.7071129707113</v>
      </c>
      <c r="AY1643" s="24">
        <v>28.033472803347301</v>
      </c>
      <c r="BA1643" s="24">
        <v>0.418410041841004</v>
      </c>
      <c r="BB1643" s="24">
        <v>20.920502092050199</v>
      </c>
      <c r="BH1643" s="24">
        <v>2.0920502092050199</v>
      </c>
    </row>
    <row r="1644" spans="1:78" x14ac:dyDescent="0.2">
      <c r="A1644" s="24" t="s">
        <v>1807</v>
      </c>
      <c r="B1644" s="24">
        <v>-52.093330000000002</v>
      </c>
      <c r="C1644" s="24">
        <v>63.566670000000002</v>
      </c>
      <c r="D1644" s="24" t="s">
        <v>165</v>
      </c>
      <c r="E1644" s="24">
        <f t="shared" si="25"/>
        <v>99.999999999999972</v>
      </c>
      <c r="P1644" s="24">
        <v>0.317460317460317</v>
      </c>
      <c r="X1644" s="24">
        <v>1.26984126984127</v>
      </c>
      <c r="AK1644" s="24">
        <v>0.634920634920635</v>
      </c>
      <c r="AV1644" s="24">
        <v>7.9365079365079394</v>
      </c>
      <c r="AX1644" s="24">
        <v>35.238095238095198</v>
      </c>
      <c r="AY1644" s="24">
        <v>17.460317460317501</v>
      </c>
      <c r="BA1644" s="24">
        <v>0.317460317460317</v>
      </c>
      <c r="BB1644" s="24">
        <v>35.238095238095198</v>
      </c>
      <c r="BH1644" s="24">
        <v>1.5873015873015901</v>
      </c>
    </row>
    <row r="1645" spans="1:78" x14ac:dyDescent="0.2">
      <c r="A1645" s="24" t="s">
        <v>1808</v>
      </c>
      <c r="B1645" s="24">
        <v>-52.04833</v>
      </c>
      <c r="C1645" s="24">
        <v>62.873330000000003</v>
      </c>
      <c r="D1645" s="24" t="s">
        <v>165</v>
      </c>
      <c r="E1645" s="24">
        <f t="shared" si="25"/>
        <v>100</v>
      </c>
      <c r="X1645" s="24">
        <v>5.9375</v>
      </c>
      <c r="AA1645" s="24">
        <v>1.25</v>
      </c>
      <c r="AK1645" s="24">
        <v>0.3125</v>
      </c>
      <c r="AV1645" s="24">
        <v>15.3125</v>
      </c>
      <c r="AX1645" s="24">
        <v>41.5625</v>
      </c>
      <c r="AY1645" s="24">
        <v>11.875</v>
      </c>
      <c r="BB1645" s="24">
        <v>22.8125</v>
      </c>
      <c r="BH1645" s="24">
        <v>0.9375</v>
      </c>
    </row>
    <row r="1646" spans="1:78" x14ac:dyDescent="0.2">
      <c r="A1646" s="24" t="s">
        <v>1809</v>
      </c>
      <c r="B1646" s="24">
        <v>-50.943330000000003</v>
      </c>
      <c r="C1646" s="24">
        <v>62.608330000000002</v>
      </c>
      <c r="D1646" s="24" t="s">
        <v>165</v>
      </c>
      <c r="E1646" s="24">
        <f t="shared" si="25"/>
        <v>99.999999999999986</v>
      </c>
      <c r="X1646" s="24">
        <v>2.7397260273972597</v>
      </c>
      <c r="AA1646" s="24">
        <v>2.0547945205479499</v>
      </c>
      <c r="AL1646" s="24">
        <v>0.68493150684931492</v>
      </c>
      <c r="AV1646" s="24">
        <v>5.4794520547945194</v>
      </c>
      <c r="AX1646" s="24">
        <v>42.123287671232902</v>
      </c>
      <c r="AY1646" s="24">
        <v>10.2739726027397</v>
      </c>
      <c r="BA1646" s="24">
        <v>0.68493150684931492</v>
      </c>
      <c r="BB1646" s="24">
        <v>32.191780821917803</v>
      </c>
      <c r="BH1646" s="24">
        <v>3.7671232876712302</v>
      </c>
    </row>
    <row r="1647" spans="1:78" x14ac:dyDescent="0.2">
      <c r="A1647" s="24" t="s">
        <v>1810</v>
      </c>
      <c r="B1647" s="24">
        <v>-50.70167</v>
      </c>
      <c r="C1647" s="24">
        <v>62.49333</v>
      </c>
      <c r="D1647" s="24" t="s">
        <v>165</v>
      </c>
      <c r="E1647" s="24">
        <f t="shared" si="25"/>
        <v>99.999999999999886</v>
      </c>
      <c r="X1647" s="24">
        <v>2.64900662251656</v>
      </c>
      <c r="AA1647" s="24">
        <v>0.33112582781457001</v>
      </c>
      <c r="AT1647" s="24">
        <v>0.33112582781457001</v>
      </c>
      <c r="AV1647" s="24">
        <v>19.205298013244999</v>
      </c>
      <c r="AX1647" s="24">
        <v>35.761589403973502</v>
      </c>
      <c r="AY1647" s="24">
        <v>15.894039735099302</v>
      </c>
      <c r="BB1647" s="24">
        <v>24.503311258278099</v>
      </c>
      <c r="BH1647" s="24">
        <v>1.32450331125828</v>
      </c>
    </row>
    <row r="1648" spans="1:78" x14ac:dyDescent="0.2">
      <c r="A1648" s="24" t="s">
        <v>1811</v>
      </c>
      <c r="B1648" s="24">
        <v>-53.005000000000003</v>
      </c>
      <c r="C1648" s="24">
        <v>64.555000000000007</v>
      </c>
      <c r="D1648" s="24" t="s">
        <v>165</v>
      </c>
      <c r="E1648" s="24">
        <f t="shared" si="25"/>
        <v>99.999999999999872</v>
      </c>
      <c r="M1648" s="24">
        <v>0.30211480362537801</v>
      </c>
      <c r="P1648" s="24">
        <v>0.30211480362537801</v>
      </c>
      <c r="X1648" s="24">
        <v>4.22960725075529</v>
      </c>
      <c r="AA1648" s="24">
        <v>14.199395770392702</v>
      </c>
      <c r="AK1648" s="24">
        <v>1.2084592145015098</v>
      </c>
      <c r="AL1648" s="24">
        <v>0.90634441087613293</v>
      </c>
      <c r="AT1648" s="24">
        <v>0.30211480362537801</v>
      </c>
      <c r="AV1648" s="24">
        <v>6.6465256797583097</v>
      </c>
      <c r="AX1648" s="24">
        <v>46.827794561933501</v>
      </c>
      <c r="AY1648" s="24">
        <v>5.7401812688821803</v>
      </c>
      <c r="AZ1648" s="24">
        <v>0.30211480362537801</v>
      </c>
      <c r="BB1648" s="24">
        <v>14.199395770392702</v>
      </c>
      <c r="BC1648" s="24">
        <v>0.30211480362537801</v>
      </c>
      <c r="BD1648" s="24">
        <v>1.5105740181268899</v>
      </c>
      <c r="BH1648" s="24">
        <v>2.7190332326284001</v>
      </c>
      <c r="BN1648" s="24">
        <v>0.30211480362537801</v>
      </c>
    </row>
    <row r="1649" spans="1:68" x14ac:dyDescent="0.2">
      <c r="A1649" s="24" t="s">
        <v>1812</v>
      </c>
      <c r="B1649" s="24">
        <v>-52.971670000000003</v>
      </c>
      <c r="C1649" s="24">
        <v>64.913330000000002</v>
      </c>
      <c r="D1649" s="24" t="s">
        <v>165</v>
      </c>
      <c r="E1649" s="24">
        <f t="shared" si="25"/>
        <v>99.999999999999972</v>
      </c>
      <c r="P1649" s="24">
        <v>0.29411764705882398</v>
      </c>
      <c r="X1649" s="24">
        <v>4.7058823529411793</v>
      </c>
      <c r="AA1649" s="24">
        <v>0.58823529411764697</v>
      </c>
      <c r="AK1649" s="24">
        <v>2.0588235294117601</v>
      </c>
      <c r="AL1649" s="24">
        <v>0.58823529411764697</v>
      </c>
      <c r="AT1649" s="24">
        <v>0.88235294117647101</v>
      </c>
      <c r="AV1649" s="24">
        <v>20.294117647058801</v>
      </c>
      <c r="AX1649" s="24">
        <v>24.117647058823501</v>
      </c>
      <c r="AY1649" s="24">
        <v>11.4705882352941</v>
      </c>
      <c r="BB1649" s="24">
        <v>32.058823529411804</v>
      </c>
      <c r="BC1649" s="24">
        <v>0.29411764705882398</v>
      </c>
      <c r="BH1649" s="24">
        <v>2.6470588235294104</v>
      </c>
    </row>
    <row r="1650" spans="1:68" x14ac:dyDescent="0.2">
      <c r="A1650" s="24" t="s">
        <v>1813</v>
      </c>
      <c r="B1650" s="24">
        <v>-56.515000000000001</v>
      </c>
      <c r="C1650" s="24">
        <v>65.993300000000005</v>
      </c>
      <c r="D1650" s="24" t="s">
        <v>165</v>
      </c>
      <c r="E1650" s="24">
        <f t="shared" si="25"/>
        <v>100.00000000000003</v>
      </c>
      <c r="X1650" s="24">
        <v>0.334448160535117</v>
      </c>
      <c r="AA1650" s="24">
        <v>1.0033444816053501</v>
      </c>
      <c r="AK1650" s="24">
        <v>2.3411371237458201</v>
      </c>
      <c r="AL1650" s="24">
        <v>2.0066889632107001</v>
      </c>
      <c r="AT1650" s="24">
        <v>1.33779264214047</v>
      </c>
      <c r="AV1650" s="24">
        <v>13.712374581939802</v>
      </c>
      <c r="AX1650" s="24">
        <v>33.110367892976598</v>
      </c>
      <c r="AY1650" s="24">
        <v>15.719063545150499</v>
      </c>
      <c r="BB1650" s="24">
        <v>27.424749163879603</v>
      </c>
      <c r="BC1650" s="24">
        <v>0.334448160535117</v>
      </c>
      <c r="BH1650" s="24">
        <v>2.67558528428094</v>
      </c>
    </row>
    <row r="1651" spans="1:68" x14ac:dyDescent="0.2">
      <c r="A1651" s="24" t="s">
        <v>1814</v>
      </c>
      <c r="B1651" s="24">
        <v>-54.453330000000001</v>
      </c>
      <c r="C1651" s="24">
        <v>66.495000000000005</v>
      </c>
      <c r="D1651" s="24" t="s">
        <v>165</v>
      </c>
      <c r="E1651" s="24">
        <f t="shared" si="25"/>
        <v>100.00000000000009</v>
      </c>
      <c r="X1651" s="24">
        <v>7.7777777777777803</v>
      </c>
      <c r="AA1651" s="24">
        <v>0.55555555555555602</v>
      </c>
      <c r="AK1651" s="24">
        <v>1.1111111111111101</v>
      </c>
      <c r="AT1651" s="24">
        <v>1.1111111111111101</v>
      </c>
      <c r="AV1651" s="24">
        <v>6.1111111111111098</v>
      </c>
      <c r="AX1651" s="24">
        <v>47.7777777777778</v>
      </c>
      <c r="AY1651" s="24">
        <v>16.6666666666667</v>
      </c>
      <c r="BB1651" s="24">
        <v>16.6666666666667</v>
      </c>
      <c r="BH1651" s="24">
        <v>2.2222222222222201</v>
      </c>
    </row>
    <row r="1652" spans="1:68" x14ac:dyDescent="0.2">
      <c r="A1652" s="24" t="s">
        <v>1815</v>
      </c>
      <c r="B1652" s="24">
        <v>-57.204999999999998</v>
      </c>
      <c r="C1652" s="24">
        <v>68.25</v>
      </c>
      <c r="D1652" s="24" t="s">
        <v>165</v>
      </c>
      <c r="E1652" s="24">
        <f t="shared" si="25"/>
        <v>99.999999999999943</v>
      </c>
      <c r="M1652" s="24">
        <v>0.24570024570024601</v>
      </c>
      <c r="X1652" s="24">
        <v>3.9312039312039304</v>
      </c>
      <c r="AA1652" s="24">
        <v>2.7027027027027</v>
      </c>
      <c r="AK1652" s="24">
        <v>1.22850122850123</v>
      </c>
      <c r="AL1652" s="24">
        <v>1.7199017199017199</v>
      </c>
      <c r="AT1652" s="24">
        <v>0.24570024570024601</v>
      </c>
      <c r="AV1652" s="24">
        <v>10.0737100737101</v>
      </c>
      <c r="AX1652" s="24">
        <v>31.449631449631404</v>
      </c>
      <c r="AY1652" s="24">
        <v>7.8624078624078608</v>
      </c>
      <c r="BB1652" s="24">
        <v>35.135135135135101</v>
      </c>
      <c r="BC1652" s="24">
        <v>0.98280098280098294</v>
      </c>
      <c r="BD1652" s="24">
        <v>2.2113022113022103</v>
      </c>
      <c r="BH1652" s="24">
        <v>1.22850122850123</v>
      </c>
      <c r="BN1652" s="24">
        <v>0.98280098280098294</v>
      </c>
    </row>
    <row r="1653" spans="1:68" x14ac:dyDescent="0.2">
      <c r="A1653" s="24" t="s">
        <v>1816</v>
      </c>
      <c r="B1653" s="24">
        <v>-54.72</v>
      </c>
      <c r="C1653" s="24">
        <v>68.563329999999993</v>
      </c>
      <c r="D1653" s="24" t="s">
        <v>165</v>
      </c>
      <c r="E1653" s="24">
        <f t="shared" si="25"/>
        <v>100.00000000000006</v>
      </c>
      <c r="X1653" s="24">
        <v>1.2315270935960601</v>
      </c>
      <c r="AA1653" s="24">
        <v>4.4334975369458096</v>
      </c>
      <c r="AK1653" s="24">
        <v>2.2167487684729101</v>
      </c>
      <c r="AL1653" s="24">
        <v>0.73891625615763501</v>
      </c>
      <c r="AT1653" s="24">
        <v>0.24630541871921202</v>
      </c>
      <c r="AV1653" s="24">
        <v>12.807881773399</v>
      </c>
      <c r="AX1653" s="24">
        <v>61.576354679803003</v>
      </c>
      <c r="AY1653" s="24">
        <v>5.1724137931034502</v>
      </c>
      <c r="BA1653" s="24">
        <v>0.24630541871921202</v>
      </c>
      <c r="BB1653" s="24">
        <v>10.3448275862069</v>
      </c>
      <c r="BH1653" s="24">
        <v>0.98522167487684698</v>
      </c>
    </row>
    <row r="1654" spans="1:68" x14ac:dyDescent="0.2">
      <c r="A1654" s="24" t="s">
        <v>1817</v>
      </c>
      <c r="B1654" s="24">
        <v>-53.948329999999999</v>
      </c>
      <c r="C1654" s="24">
        <v>68.625</v>
      </c>
      <c r="D1654" s="24" t="s">
        <v>165</v>
      </c>
      <c r="E1654" s="24">
        <f t="shared" si="25"/>
        <v>100.00000000000006</v>
      </c>
      <c r="X1654" s="24">
        <v>0.89552238805970197</v>
      </c>
      <c r="AA1654" s="24">
        <v>1.7910447761193999</v>
      </c>
      <c r="AK1654" s="24">
        <v>0.89552238805970197</v>
      </c>
      <c r="AL1654" s="24">
        <v>0.29850746268656703</v>
      </c>
      <c r="AV1654" s="24">
        <v>21.791044776119399</v>
      </c>
      <c r="AX1654" s="24">
        <v>43.880597014925399</v>
      </c>
      <c r="AY1654" s="24">
        <v>8.3582089552238799</v>
      </c>
      <c r="BB1654" s="24">
        <v>19.402985074626901</v>
      </c>
      <c r="BH1654" s="24">
        <v>2.6865671641790998</v>
      </c>
    </row>
    <row r="1655" spans="1:68" x14ac:dyDescent="0.2">
      <c r="A1655" s="24" t="s">
        <v>1818</v>
      </c>
      <c r="B1655" s="24">
        <v>-54.164999999999999</v>
      </c>
      <c r="C1655" s="24">
        <v>68.655000000000001</v>
      </c>
      <c r="D1655" s="24" t="s">
        <v>165</v>
      </c>
      <c r="E1655" s="24">
        <f t="shared" si="25"/>
        <v>100.00000000000004</v>
      </c>
      <c r="X1655" s="24">
        <v>1.0169491525423699</v>
      </c>
      <c r="AA1655" s="24">
        <v>3.7288135593220297</v>
      </c>
      <c r="AK1655" s="24">
        <v>3.0508474576271203</v>
      </c>
      <c r="AL1655" s="24">
        <v>0.338983050847458</v>
      </c>
      <c r="AV1655" s="24">
        <v>11.5254237288136</v>
      </c>
      <c r="AX1655" s="24">
        <v>62.372881355932201</v>
      </c>
      <c r="AY1655" s="24">
        <v>4.7457627118644101</v>
      </c>
      <c r="BB1655" s="24">
        <v>10.508474576271201</v>
      </c>
      <c r="BH1655" s="24">
        <v>2.71186440677966</v>
      </c>
    </row>
    <row r="1656" spans="1:68" x14ac:dyDescent="0.2">
      <c r="A1656" s="24" t="s">
        <v>1819</v>
      </c>
      <c r="B1656" s="24">
        <v>-55.344999999999999</v>
      </c>
      <c r="C1656" s="24">
        <v>68.334999999999994</v>
      </c>
      <c r="D1656" s="24" t="s">
        <v>165</v>
      </c>
      <c r="E1656" s="24">
        <f t="shared" si="25"/>
        <v>99.999999999999986</v>
      </c>
      <c r="X1656" s="24">
        <v>1.5384615384615399</v>
      </c>
      <c r="AA1656" s="24">
        <v>4.9230769230769198</v>
      </c>
      <c r="AK1656" s="24">
        <v>2.1538461538461502</v>
      </c>
      <c r="AL1656" s="24">
        <v>0.30769230769230804</v>
      </c>
      <c r="AV1656" s="24">
        <v>4</v>
      </c>
      <c r="AX1656" s="24">
        <v>73.538461538461505</v>
      </c>
      <c r="AY1656" s="24">
        <v>1.8461538461538498</v>
      </c>
      <c r="BA1656" s="24">
        <v>0.30769230769230804</v>
      </c>
      <c r="BB1656" s="24">
        <v>11.0769230769231</v>
      </c>
      <c r="BH1656" s="24">
        <v>0.30769230769230804</v>
      </c>
    </row>
    <row r="1657" spans="1:68" x14ac:dyDescent="0.2">
      <c r="A1657" s="24" t="s">
        <v>1820</v>
      </c>
      <c r="B1657" s="24">
        <v>-56.575000000000003</v>
      </c>
      <c r="C1657" s="24">
        <v>68.355000000000004</v>
      </c>
      <c r="D1657" s="24" t="s">
        <v>165</v>
      </c>
      <c r="E1657" s="24">
        <f t="shared" si="25"/>
        <v>99.999999999999986</v>
      </c>
      <c r="X1657" s="24">
        <v>2.0114942528735602</v>
      </c>
      <c r="AA1657" s="24">
        <v>10.632183908045999</v>
      </c>
      <c r="AK1657" s="24">
        <v>3.16091954022989</v>
      </c>
      <c r="AL1657" s="24">
        <v>0.28735632183908</v>
      </c>
      <c r="AV1657" s="24">
        <v>7.4712643678160902</v>
      </c>
      <c r="AX1657" s="24">
        <v>65.517241379310306</v>
      </c>
      <c r="AY1657" s="24">
        <v>0.86206896551724088</v>
      </c>
      <c r="BA1657" s="24">
        <v>0.28735632183908</v>
      </c>
      <c r="BB1657" s="24">
        <v>9.4827586206896495</v>
      </c>
      <c r="BH1657" s="24">
        <v>0.28735632183908</v>
      </c>
    </row>
    <row r="1658" spans="1:68" x14ac:dyDescent="0.2">
      <c r="A1658" s="24" t="s">
        <v>1821</v>
      </c>
      <c r="B1658" s="24">
        <v>-57.561669999999999</v>
      </c>
      <c r="C1658" s="24">
        <v>68.760000000000005</v>
      </c>
      <c r="D1658" s="24" t="s">
        <v>165</v>
      </c>
      <c r="E1658" s="24">
        <f t="shared" si="25"/>
        <v>99.999999999999986</v>
      </c>
      <c r="AA1658" s="24">
        <v>13.564668769716102</v>
      </c>
      <c r="AK1658" s="24">
        <v>3.7854889589905398</v>
      </c>
      <c r="AV1658" s="24">
        <v>17.350157728706598</v>
      </c>
      <c r="AX1658" s="24">
        <v>58.675078864353303</v>
      </c>
      <c r="AY1658" s="24">
        <v>1.26182965299685</v>
      </c>
      <c r="BA1658" s="24">
        <v>0.94637223974763407</v>
      </c>
      <c r="BB1658" s="24">
        <v>4.1009463722397497</v>
      </c>
      <c r="BH1658" s="24">
        <v>0.31545741324921101</v>
      </c>
    </row>
    <row r="1659" spans="1:68" x14ac:dyDescent="0.2">
      <c r="A1659" s="24" t="s">
        <v>1822</v>
      </c>
      <c r="B1659" s="24">
        <v>-57.191670000000002</v>
      </c>
      <c r="C1659" s="24">
        <v>69.06</v>
      </c>
      <c r="D1659" s="24" t="s">
        <v>165</v>
      </c>
      <c r="E1659" s="24">
        <f t="shared" si="25"/>
        <v>100</v>
      </c>
      <c r="X1659" s="24">
        <v>0.86455331412103809</v>
      </c>
      <c r="AA1659" s="24">
        <v>9.22190201729107</v>
      </c>
      <c r="AK1659" s="24">
        <v>1.44092219020173</v>
      </c>
      <c r="AT1659" s="24">
        <v>0.28818443804034599</v>
      </c>
      <c r="AV1659" s="24">
        <v>15.850144092219001</v>
      </c>
      <c r="AX1659" s="24">
        <v>66.570605187319899</v>
      </c>
      <c r="AY1659" s="24">
        <v>1.7291066282420799</v>
      </c>
      <c r="BA1659" s="24">
        <v>0.57636887608069198</v>
      </c>
      <c r="BB1659" s="24">
        <v>3.4582132564841501</v>
      </c>
    </row>
    <row r="1660" spans="1:68" x14ac:dyDescent="0.2">
      <c r="A1660" s="24" t="s">
        <v>1823</v>
      </c>
      <c r="B1660" s="24">
        <v>-57.166670000000003</v>
      </c>
      <c r="C1660" s="24">
        <v>69.5</v>
      </c>
      <c r="D1660" s="24" t="s">
        <v>165</v>
      </c>
      <c r="E1660" s="24">
        <f t="shared" si="25"/>
        <v>99.999999999999986</v>
      </c>
      <c r="X1660" s="24">
        <v>0.87719298245614008</v>
      </c>
      <c r="AA1660" s="24">
        <v>28.508771929824597</v>
      </c>
      <c r="AK1660" s="24">
        <v>3.9473684210526301</v>
      </c>
      <c r="AL1660" s="24">
        <v>0.87719298245614008</v>
      </c>
      <c r="AV1660" s="24">
        <v>14.473684210526301</v>
      </c>
      <c r="AX1660" s="24">
        <v>45.175438596491198</v>
      </c>
      <c r="AY1660" s="24">
        <v>0.87719298245614008</v>
      </c>
      <c r="BB1660" s="24">
        <v>5.2631578947368407</v>
      </c>
    </row>
    <row r="1661" spans="1:68" x14ac:dyDescent="0.2">
      <c r="A1661" s="24" t="s">
        <v>1824</v>
      </c>
      <c r="B1661" s="24">
        <v>-61.357950000000002</v>
      </c>
      <c r="C1661" s="24">
        <v>47.261516666699997</v>
      </c>
      <c r="D1661" s="24" t="s">
        <v>165</v>
      </c>
      <c r="E1661" s="24">
        <f t="shared" si="25"/>
        <v>99.999999999999972</v>
      </c>
      <c r="H1661" s="24">
        <v>2.5806451612903198</v>
      </c>
      <c r="X1661" s="24">
        <v>0.32258064516128998</v>
      </c>
      <c r="AA1661" s="24">
        <v>0.32258064516128998</v>
      </c>
      <c r="AK1661" s="24">
        <v>1.9354838709677398</v>
      </c>
      <c r="AL1661" s="24">
        <v>3.2258064516128995</v>
      </c>
      <c r="AQ1661" s="24">
        <v>1.2903225806451599</v>
      </c>
      <c r="AV1661" s="24">
        <v>24.5161290322581</v>
      </c>
      <c r="AX1661" s="24">
        <v>10.322580645161299</v>
      </c>
      <c r="AY1661" s="24">
        <v>3.54838709677419</v>
      </c>
      <c r="BA1661" s="24">
        <v>3.8709677419354795</v>
      </c>
      <c r="BB1661" s="24">
        <v>45.4838709677419</v>
      </c>
      <c r="BH1661" s="24">
        <v>1.2903225806451599</v>
      </c>
      <c r="BN1661" s="24">
        <v>0.64516129032258096</v>
      </c>
      <c r="BP1661" s="24">
        <v>0.64516129032258096</v>
      </c>
    </row>
    <row r="1662" spans="1:68" x14ac:dyDescent="0.2">
      <c r="A1662" s="24" t="s">
        <v>1825</v>
      </c>
      <c r="B1662" s="24">
        <v>-61.309800000000003</v>
      </c>
      <c r="C1662" s="24">
        <v>47.293399999999998</v>
      </c>
      <c r="D1662" s="24" t="s">
        <v>165</v>
      </c>
      <c r="E1662" s="24">
        <f t="shared" si="25"/>
        <v>99.999999999999972</v>
      </c>
      <c r="G1662" s="24">
        <v>0.66445182724252505</v>
      </c>
      <c r="AA1662" s="24">
        <v>0.99667774086378702</v>
      </c>
      <c r="AJ1662" s="24">
        <v>1.3289036544850501</v>
      </c>
      <c r="AK1662" s="24">
        <v>0.99667774086378702</v>
      </c>
      <c r="AL1662" s="24">
        <v>3.6544850498338901</v>
      </c>
      <c r="AQ1662" s="24">
        <v>1.3289036544850501</v>
      </c>
      <c r="AV1662" s="24">
        <v>28.571428571428601</v>
      </c>
      <c r="AX1662" s="24">
        <v>13.953488372093</v>
      </c>
      <c r="AY1662" s="24">
        <v>3.3222591362126304</v>
      </c>
      <c r="BA1662" s="24">
        <v>3.6544850498338901</v>
      </c>
      <c r="BB1662" s="24">
        <v>38.538205980066401</v>
      </c>
      <c r="BH1662" s="24">
        <v>2.99003322259136</v>
      </c>
    </row>
    <row r="1663" spans="1:68" x14ac:dyDescent="0.2">
      <c r="A1663" s="24" t="s">
        <v>1826</v>
      </c>
      <c r="B1663" s="24">
        <v>-61.378766666700002</v>
      </c>
      <c r="C1663" s="24">
        <v>47.394799999999996</v>
      </c>
      <c r="D1663" s="24" t="s">
        <v>165</v>
      </c>
      <c r="E1663" s="24">
        <f t="shared" si="25"/>
        <v>99.999999999999972</v>
      </c>
      <c r="G1663" s="24">
        <v>0.31545741324921101</v>
      </c>
      <c r="AA1663" s="24">
        <v>0.31545741324921101</v>
      </c>
      <c r="AJ1663" s="24">
        <v>0.94637223974763407</v>
      </c>
      <c r="AK1663" s="24">
        <v>2.20820189274448</v>
      </c>
      <c r="AL1663" s="24">
        <v>3.1545741324921099</v>
      </c>
      <c r="AQ1663" s="24">
        <v>1.8927444794952699</v>
      </c>
      <c r="AV1663" s="24">
        <v>24.921135646687699</v>
      </c>
      <c r="AX1663" s="24">
        <v>15.141955835962099</v>
      </c>
      <c r="AY1663" s="24">
        <v>5.3627760252365899</v>
      </c>
      <c r="BA1663" s="24">
        <v>4.7318611987381702</v>
      </c>
      <c r="BB1663" s="24">
        <v>38.485804416403802</v>
      </c>
      <c r="BH1663" s="24">
        <v>1.5772870662460599</v>
      </c>
      <c r="BN1663" s="24">
        <v>0.63091482649842301</v>
      </c>
      <c r="BP1663" s="24">
        <v>0.31545741324921101</v>
      </c>
    </row>
    <row r="1664" spans="1:68" x14ac:dyDescent="0.2">
      <c r="A1664" s="24" t="s">
        <v>1827</v>
      </c>
      <c r="B1664" s="24">
        <v>-61.519350000000003</v>
      </c>
      <c r="C1664" s="24">
        <v>47.363533333299998</v>
      </c>
      <c r="D1664" s="24" t="s">
        <v>165</v>
      </c>
      <c r="E1664" s="24">
        <f t="shared" si="25"/>
        <v>100.00000000000004</v>
      </c>
      <c r="G1664" s="24">
        <v>0.75187969924812004</v>
      </c>
      <c r="AK1664" s="24">
        <v>1.5037593984962401</v>
      </c>
      <c r="AL1664" s="24">
        <v>0.75187969924812004</v>
      </c>
      <c r="AQ1664" s="24">
        <v>3.3834586466165399</v>
      </c>
      <c r="AV1664" s="24">
        <v>33.458646616541401</v>
      </c>
      <c r="AX1664" s="24">
        <v>9.3984962406014994</v>
      </c>
      <c r="AY1664" s="24">
        <v>3.7593984962405997</v>
      </c>
      <c r="BA1664" s="24">
        <v>3.7593984962405997</v>
      </c>
      <c r="BB1664" s="24">
        <v>42.481203007518801</v>
      </c>
      <c r="BH1664" s="24">
        <v>0.75187969924812004</v>
      </c>
    </row>
    <row r="1665" spans="1:69" x14ac:dyDescent="0.2">
      <c r="A1665" s="24" t="s">
        <v>1828</v>
      </c>
      <c r="B1665" s="24">
        <v>-61.680533333299998</v>
      </c>
      <c r="C1665" s="24">
        <v>47.346049999999998</v>
      </c>
      <c r="D1665" s="24" t="s">
        <v>165</v>
      </c>
      <c r="E1665" s="24">
        <f t="shared" si="25"/>
        <v>100</v>
      </c>
      <c r="AJ1665" s="24">
        <v>1.3201320132013199</v>
      </c>
      <c r="AK1665" s="24">
        <v>0.66006600660065995</v>
      </c>
      <c r="AL1665" s="24">
        <v>1.9801980198019797</v>
      </c>
      <c r="AQ1665" s="24">
        <v>1.6501650165016499</v>
      </c>
      <c r="AV1665" s="24">
        <v>29.702970297029701</v>
      </c>
      <c r="AX1665" s="24">
        <v>12.5412541254125</v>
      </c>
      <c r="AY1665" s="24">
        <v>5.6105610561056105</v>
      </c>
      <c r="BA1665" s="24">
        <v>4.9504950495049496</v>
      </c>
      <c r="BB1665" s="24">
        <v>37.953795379538001</v>
      </c>
      <c r="BH1665" s="24">
        <v>2.9702970297029703</v>
      </c>
      <c r="BN1665" s="24">
        <v>0.33003300330032997</v>
      </c>
      <c r="BP1665" s="24">
        <v>0.33003300330032997</v>
      </c>
    </row>
    <row r="1666" spans="1:69" x14ac:dyDescent="0.2">
      <c r="A1666" s="24" t="s">
        <v>1829</v>
      </c>
      <c r="B1666" s="24">
        <v>-60.389400000000002</v>
      </c>
      <c r="C1666" s="24">
        <v>48.050899999999999</v>
      </c>
      <c r="D1666" s="24" t="s">
        <v>165</v>
      </c>
      <c r="E1666" s="24">
        <f t="shared" si="25"/>
        <v>99.999999999999957</v>
      </c>
      <c r="G1666" s="24">
        <v>2.2648083623693398</v>
      </c>
      <c r="H1666" s="24">
        <v>0.174216027874564</v>
      </c>
      <c r="X1666" s="24">
        <v>4.0069686411149803</v>
      </c>
      <c r="AA1666" s="24">
        <v>21.951219512195102</v>
      </c>
      <c r="AK1666" s="24">
        <v>3.1358885017421598</v>
      </c>
      <c r="AL1666" s="24">
        <v>0.52264808362369297</v>
      </c>
      <c r="AV1666" s="24">
        <v>48.9547038327526</v>
      </c>
      <c r="AX1666" s="24">
        <v>7.1428571428571406</v>
      </c>
      <c r="AY1666" s="24">
        <v>0.87108013937282203</v>
      </c>
      <c r="BB1666" s="24">
        <v>10.801393728223001</v>
      </c>
      <c r="BP1666" s="24">
        <v>0.174216027874564</v>
      </c>
    </row>
    <row r="1667" spans="1:69" x14ac:dyDescent="0.2">
      <c r="A1667" s="24" t="s">
        <v>1830</v>
      </c>
      <c r="B1667" s="24">
        <v>-60.395699999999998</v>
      </c>
      <c r="C1667" s="24">
        <v>48.013583333299998</v>
      </c>
      <c r="D1667" s="24" t="s">
        <v>165</v>
      </c>
      <c r="E1667" s="24">
        <f t="shared" ref="E1667:E1730" si="26">SUM(F1667:CR1667)</f>
        <v>99.999999999999929</v>
      </c>
      <c r="G1667" s="24">
        <v>1.41643059490085</v>
      </c>
      <c r="H1667" s="24">
        <v>0.42492917847025502</v>
      </c>
      <c r="X1667" s="24">
        <v>3.3994334277620402</v>
      </c>
      <c r="AA1667" s="24">
        <v>37.818696883852695</v>
      </c>
      <c r="AJ1667" s="24">
        <v>0.14164305949008499</v>
      </c>
      <c r="AK1667" s="24">
        <v>1.9830028328611899</v>
      </c>
      <c r="AL1667" s="24">
        <v>3.5410764872521199</v>
      </c>
      <c r="AQ1667" s="24">
        <v>0.42492917847025502</v>
      </c>
      <c r="AV1667" s="24">
        <v>23.229461756373901</v>
      </c>
      <c r="AX1667" s="24">
        <v>6.0906515580736507</v>
      </c>
      <c r="AY1667" s="24">
        <v>1.2747875354107601</v>
      </c>
      <c r="BA1667" s="24">
        <v>0.56657223796033995</v>
      </c>
      <c r="BB1667" s="24">
        <v>19.405099150141602</v>
      </c>
      <c r="BP1667" s="24">
        <v>0.28328611898016998</v>
      </c>
    </row>
    <row r="1668" spans="1:69" x14ac:dyDescent="0.2">
      <c r="A1668" s="24" t="s">
        <v>1831</v>
      </c>
      <c r="B1668" s="24">
        <v>-60.345700000000001</v>
      </c>
      <c r="C1668" s="24">
        <v>48.047916666699997</v>
      </c>
      <c r="D1668" s="24" t="s">
        <v>165</v>
      </c>
      <c r="E1668" s="24">
        <f t="shared" si="26"/>
        <v>99.999999999999972</v>
      </c>
      <c r="G1668" s="24">
        <v>0.93167701863354002</v>
      </c>
      <c r="X1668" s="24">
        <v>0.93167701863354002</v>
      </c>
      <c r="AA1668" s="24">
        <v>7.7639751552795007</v>
      </c>
      <c r="AK1668" s="24">
        <v>1.86335403726708</v>
      </c>
      <c r="AL1668" s="24">
        <v>1.24223602484472</v>
      </c>
      <c r="AQ1668" s="24">
        <v>3.41614906832298</v>
      </c>
      <c r="AV1668" s="24">
        <v>26.086956521739104</v>
      </c>
      <c r="AW1668" s="24">
        <v>0.62111801242235998</v>
      </c>
      <c r="AX1668" s="24">
        <v>8.0745341614906803</v>
      </c>
      <c r="AY1668" s="24">
        <v>1.24223602484472</v>
      </c>
      <c r="BA1668" s="24">
        <v>3.1055900621118</v>
      </c>
      <c r="BB1668" s="24">
        <v>44.099378881987597</v>
      </c>
      <c r="BP1668" s="24">
        <v>0.62111801242235998</v>
      </c>
    </row>
    <row r="1669" spans="1:69" x14ac:dyDescent="0.2">
      <c r="A1669" s="24" t="s">
        <v>1832</v>
      </c>
      <c r="B1669" s="24">
        <v>-60.323533333299999</v>
      </c>
      <c r="C1669" s="24">
        <v>48.120166666700001</v>
      </c>
      <c r="D1669" s="24" t="s">
        <v>165</v>
      </c>
      <c r="E1669" s="24">
        <f t="shared" si="26"/>
        <v>100.00000000000004</v>
      </c>
      <c r="G1669" s="24">
        <v>0.18796992481203001</v>
      </c>
      <c r="X1669" s="24">
        <v>7.7067669172932298</v>
      </c>
      <c r="AA1669" s="24">
        <v>32.9887218045113</v>
      </c>
      <c r="AK1669" s="24">
        <v>2.8195488721804502</v>
      </c>
      <c r="AL1669" s="24">
        <v>0.75187969924812004</v>
      </c>
      <c r="AV1669" s="24">
        <v>42.293233082706799</v>
      </c>
      <c r="AX1669" s="24">
        <v>4.88721804511278</v>
      </c>
      <c r="AY1669" s="24">
        <v>0.37593984962406002</v>
      </c>
      <c r="BA1669" s="24">
        <v>0.37593984962406002</v>
      </c>
      <c r="BB1669" s="24">
        <v>6.8609022556390995</v>
      </c>
      <c r="BD1669" s="24">
        <v>0.56390977443608992</v>
      </c>
      <c r="BL1669" s="24">
        <v>9.3984962406015005E-2</v>
      </c>
      <c r="BN1669" s="24">
        <v>9.3984962406015005E-2</v>
      </c>
    </row>
    <row r="1670" spans="1:69" x14ac:dyDescent="0.2">
      <c r="A1670" s="24" t="s">
        <v>1833</v>
      </c>
      <c r="B1670" s="24">
        <v>-60.415599999999998</v>
      </c>
      <c r="C1670" s="24">
        <v>48.136266666700003</v>
      </c>
      <c r="D1670" s="24" t="s">
        <v>165</v>
      </c>
      <c r="E1670" s="24">
        <f t="shared" si="26"/>
        <v>100.00000000000004</v>
      </c>
      <c r="X1670" s="24">
        <v>4.9663299663299707</v>
      </c>
      <c r="AA1670" s="24">
        <v>30.218855218855204</v>
      </c>
      <c r="AJ1670" s="24">
        <v>0.336700336700337</v>
      </c>
      <c r="AK1670" s="24">
        <v>2.4410774410774403</v>
      </c>
      <c r="AL1670" s="24">
        <v>0.84175084175084203</v>
      </c>
      <c r="AQ1670" s="24">
        <v>0.168350168350168</v>
      </c>
      <c r="AV1670" s="24">
        <v>40.067340067340098</v>
      </c>
      <c r="AX1670" s="24">
        <v>7.65993265993266</v>
      </c>
      <c r="AY1670" s="24">
        <v>0.50505050505050497</v>
      </c>
      <c r="BA1670" s="24">
        <v>0.168350168350168</v>
      </c>
      <c r="BB1670" s="24">
        <v>11.6161616161616</v>
      </c>
      <c r="BD1670" s="24">
        <v>0.75757575757575801</v>
      </c>
      <c r="BH1670" s="24">
        <v>8.4175084175084208E-2</v>
      </c>
      <c r="BL1670" s="24">
        <v>8.4175084175084208E-2</v>
      </c>
      <c r="BO1670" s="24">
        <v>8.4175084175084208E-2</v>
      </c>
    </row>
    <row r="1671" spans="1:69" x14ac:dyDescent="0.2">
      <c r="A1671" s="24" t="s">
        <v>1834</v>
      </c>
      <c r="B1671" s="24">
        <v>-74.357133333299998</v>
      </c>
      <c r="C1671" s="24">
        <v>77.2791</v>
      </c>
      <c r="D1671" s="24" t="s">
        <v>165</v>
      </c>
      <c r="E1671" s="24">
        <f t="shared" si="26"/>
        <v>100.00000000000003</v>
      </c>
      <c r="H1671" s="24">
        <v>0.89485458612975388</v>
      </c>
      <c r="AA1671" s="24">
        <v>8.2774049217002208</v>
      </c>
      <c r="AK1671" s="24">
        <v>0.44742729306487694</v>
      </c>
      <c r="AL1671" s="24">
        <v>0.44742729306487694</v>
      </c>
      <c r="AV1671" s="24">
        <v>15.436241610738302</v>
      </c>
      <c r="AX1671" s="24">
        <v>20.581655480984303</v>
      </c>
      <c r="AY1671" s="24">
        <v>9.3959731543624194</v>
      </c>
      <c r="AZ1671" s="24">
        <v>1.11856823266219</v>
      </c>
      <c r="BA1671" s="24">
        <v>3.1319910514541403</v>
      </c>
      <c r="BB1671" s="24">
        <v>38.9261744966443</v>
      </c>
      <c r="BO1671" s="24">
        <v>0.67114093959731502</v>
      </c>
      <c r="BQ1671" s="24">
        <v>0.67114093959731502</v>
      </c>
    </row>
    <row r="1672" spans="1:69" x14ac:dyDescent="0.2">
      <c r="A1672" s="24" t="s">
        <v>1835</v>
      </c>
      <c r="B1672" s="24">
        <v>-77.542900000000003</v>
      </c>
      <c r="C1672" s="24">
        <v>76.354733333300004</v>
      </c>
      <c r="D1672" s="24" t="s">
        <v>165</v>
      </c>
      <c r="E1672" s="24">
        <f t="shared" si="26"/>
        <v>99.999999999999901</v>
      </c>
      <c r="AA1672" s="24">
        <v>2.1220159151193601</v>
      </c>
      <c r="AV1672" s="24">
        <v>21.220159151193599</v>
      </c>
      <c r="AX1672" s="24">
        <v>32.891246684350101</v>
      </c>
      <c r="AY1672" s="24">
        <v>11.936339522546401</v>
      </c>
      <c r="AZ1672" s="24">
        <v>0.79575596816976102</v>
      </c>
      <c r="BA1672" s="24">
        <v>2.3872679045092799</v>
      </c>
      <c r="BB1672" s="24">
        <v>28.6472148541114</v>
      </c>
    </row>
    <row r="1673" spans="1:69" x14ac:dyDescent="0.2">
      <c r="A1673" s="24" t="s">
        <v>1836</v>
      </c>
      <c r="B1673" s="24">
        <v>-71.112466666700001</v>
      </c>
      <c r="C1673" s="24">
        <v>76.3143833333</v>
      </c>
      <c r="D1673" s="24" t="s">
        <v>165</v>
      </c>
      <c r="E1673" s="24">
        <f t="shared" si="26"/>
        <v>99.999999999999943</v>
      </c>
      <c r="X1673" s="24">
        <v>0.26315789473684198</v>
      </c>
      <c r="AA1673" s="24">
        <v>17.3684210526316</v>
      </c>
      <c r="AK1673" s="24">
        <v>0.78947368421052599</v>
      </c>
      <c r="AL1673" s="24">
        <v>0.52631578947368396</v>
      </c>
      <c r="AV1673" s="24">
        <v>30.2631578947368</v>
      </c>
      <c r="AX1673" s="24">
        <v>29.473684210526301</v>
      </c>
      <c r="AY1673" s="24">
        <v>13.157894736842101</v>
      </c>
      <c r="AZ1673" s="24">
        <v>0.26315789473684198</v>
      </c>
      <c r="BA1673" s="24">
        <v>2.6315789473684204</v>
      </c>
      <c r="BB1673" s="24">
        <v>5</v>
      </c>
      <c r="BH1673" s="24">
        <v>0.26315789473684198</v>
      </c>
    </row>
    <row r="1674" spans="1:69" x14ac:dyDescent="0.2">
      <c r="A1674" s="24" t="s">
        <v>1837</v>
      </c>
      <c r="B1674" s="24">
        <v>-67.318330000000003</v>
      </c>
      <c r="C1674" s="24">
        <v>74.950999999999993</v>
      </c>
      <c r="D1674" s="24" t="s">
        <v>165</v>
      </c>
      <c r="E1674" s="24">
        <f t="shared" si="26"/>
        <v>99.999999999999986</v>
      </c>
      <c r="M1674" s="24">
        <v>1.15830115830116</v>
      </c>
      <c r="X1674" s="24">
        <v>1.93050193050193</v>
      </c>
      <c r="AA1674" s="24">
        <v>67.181467181467198</v>
      </c>
      <c r="AK1674" s="24">
        <v>13.127413127413101</v>
      </c>
      <c r="AL1674" s="24">
        <v>5.4054054054054097</v>
      </c>
      <c r="AT1674" s="24">
        <v>1.15830115830116</v>
      </c>
      <c r="AV1674" s="24">
        <v>5.4054054054054097</v>
      </c>
      <c r="AX1674" s="24">
        <v>3.0888030888030902</v>
      </c>
      <c r="BB1674" s="24">
        <v>1.54440154440154</v>
      </c>
    </row>
    <row r="1675" spans="1:69" x14ac:dyDescent="0.2">
      <c r="A1675" s="24" t="s">
        <v>1838</v>
      </c>
      <c r="B1675" s="24">
        <v>-58.42033</v>
      </c>
      <c r="C1675" s="24">
        <v>63.366999999999997</v>
      </c>
      <c r="D1675" s="24" t="s">
        <v>165</v>
      </c>
      <c r="E1675" s="24">
        <f t="shared" si="26"/>
        <v>100.0000000000001</v>
      </c>
      <c r="M1675" s="24">
        <v>0.4149377593361</v>
      </c>
      <c r="X1675" s="24">
        <v>12.0331950207469</v>
      </c>
      <c r="AA1675" s="24">
        <v>8.2987551867219906</v>
      </c>
      <c r="AK1675" s="24">
        <v>1.2448132780083001</v>
      </c>
      <c r="AX1675" s="24">
        <v>54.771784232365199</v>
      </c>
      <c r="AY1675" s="24">
        <v>2.9045643153527001</v>
      </c>
      <c r="BB1675" s="24">
        <v>19.917012448132802</v>
      </c>
      <c r="BH1675" s="24">
        <v>0.4149377593361</v>
      </c>
    </row>
    <row r="1676" spans="1:69" x14ac:dyDescent="0.2">
      <c r="A1676" s="24" t="s">
        <v>1839</v>
      </c>
      <c r="B1676" s="24">
        <v>-58.340499999999999</v>
      </c>
      <c r="C1676" s="24">
        <v>63.346670000000003</v>
      </c>
      <c r="D1676" s="24" t="s">
        <v>165</v>
      </c>
      <c r="E1676" s="24">
        <f t="shared" si="26"/>
        <v>99.999999999999929</v>
      </c>
      <c r="P1676" s="24">
        <v>1.0075566750629701</v>
      </c>
      <c r="X1676" s="24">
        <v>11.3350125944584</v>
      </c>
      <c r="AA1676" s="24">
        <v>10.327455919395501</v>
      </c>
      <c r="AK1676" s="24">
        <v>0.25188916876574302</v>
      </c>
      <c r="AV1676" s="24">
        <v>0.50377833753148604</v>
      </c>
      <c r="AX1676" s="24">
        <v>41.813602015113297</v>
      </c>
      <c r="AY1676" s="24">
        <v>3.2745591939546599</v>
      </c>
      <c r="BA1676" s="24">
        <v>0.25188916876574302</v>
      </c>
      <c r="BB1676" s="24">
        <v>30.478589420654902</v>
      </c>
      <c r="BH1676" s="24">
        <v>0.75566750629722901</v>
      </c>
    </row>
    <row r="1677" spans="1:69" x14ac:dyDescent="0.2">
      <c r="A1677" s="24" t="s">
        <v>1840</v>
      </c>
      <c r="B1677" s="24">
        <v>-58.389830000000003</v>
      </c>
      <c r="C1677" s="24">
        <v>63.347329999999999</v>
      </c>
      <c r="D1677" s="24" t="s">
        <v>165</v>
      </c>
      <c r="E1677" s="24">
        <f t="shared" si="26"/>
        <v>100.00000000000006</v>
      </c>
      <c r="P1677" s="24">
        <v>0.22172949002217299</v>
      </c>
      <c r="X1677" s="24">
        <v>22.3946784922395</v>
      </c>
      <c r="AA1677" s="24">
        <v>11.7516629711752</v>
      </c>
      <c r="AK1677" s="24">
        <v>0.22172949002217299</v>
      </c>
      <c r="AL1677" s="24">
        <v>0.22172949002217299</v>
      </c>
      <c r="AV1677" s="24">
        <v>2.88248337028825</v>
      </c>
      <c r="AX1677" s="24">
        <v>38.359201773835899</v>
      </c>
      <c r="AY1677" s="24">
        <v>3.7694013303769403</v>
      </c>
      <c r="AZ1677" s="24">
        <v>0.22172949002217299</v>
      </c>
      <c r="BB1677" s="24">
        <v>17.516629711751698</v>
      </c>
      <c r="BH1677" s="24">
        <v>2.4390243902439002</v>
      </c>
    </row>
    <row r="1678" spans="1:69" x14ac:dyDescent="0.2">
      <c r="A1678" s="24" t="s">
        <v>1841</v>
      </c>
      <c r="B1678" s="24">
        <v>173.88</v>
      </c>
      <c r="C1678" s="24">
        <v>76.41</v>
      </c>
      <c r="D1678" s="24" t="s">
        <v>165</v>
      </c>
      <c r="E1678" s="24">
        <f t="shared" si="26"/>
        <v>100</v>
      </c>
      <c r="AA1678" s="24">
        <v>54.6875</v>
      </c>
      <c r="AK1678" s="24">
        <v>4.6875</v>
      </c>
      <c r="AV1678" s="24">
        <v>6.25</v>
      </c>
      <c r="AX1678" s="24">
        <v>25</v>
      </c>
      <c r="BB1678" s="24">
        <v>9.375</v>
      </c>
    </row>
    <row r="1679" spans="1:69" x14ac:dyDescent="0.2">
      <c r="A1679" s="24" t="s">
        <v>1842</v>
      </c>
      <c r="B1679" s="24">
        <v>152.68</v>
      </c>
      <c r="C1679" s="24">
        <v>79.23</v>
      </c>
      <c r="D1679" s="24" t="s">
        <v>165</v>
      </c>
      <c r="E1679" s="24">
        <f t="shared" si="26"/>
        <v>99.999999999999957</v>
      </c>
      <c r="M1679" s="24">
        <v>3.7313432835820897</v>
      </c>
      <c r="AA1679" s="24">
        <v>5.9701492537313401</v>
      </c>
      <c r="AK1679" s="24">
        <v>2.98507462686567</v>
      </c>
      <c r="AL1679" s="24">
        <v>6.7164179104477597</v>
      </c>
      <c r="AV1679" s="24">
        <v>3.7313432835820897</v>
      </c>
      <c r="AX1679" s="24">
        <v>25.373134328358198</v>
      </c>
      <c r="AY1679" s="24">
        <v>0.74626865671641807</v>
      </c>
      <c r="BB1679" s="24">
        <v>50.746268656716396</v>
      </c>
    </row>
    <row r="1680" spans="1:69" x14ac:dyDescent="0.2">
      <c r="A1680" s="24" t="s">
        <v>1843</v>
      </c>
      <c r="B1680" s="24">
        <v>-52.69</v>
      </c>
      <c r="C1680" s="24">
        <v>56.89</v>
      </c>
      <c r="D1680" s="24" t="s">
        <v>165</v>
      </c>
      <c r="E1680" s="24">
        <f t="shared" si="26"/>
        <v>100</v>
      </c>
      <c r="H1680" s="24">
        <v>0.26178010471204199</v>
      </c>
      <c r="M1680" s="24">
        <v>0.52356020942408399</v>
      </c>
      <c r="P1680" s="24">
        <v>0.78534031413612593</v>
      </c>
      <c r="X1680" s="24">
        <v>37.172774869109901</v>
      </c>
      <c r="AA1680" s="24">
        <v>56.020942408377003</v>
      </c>
      <c r="AK1680" s="24">
        <v>0.26178010471204199</v>
      </c>
      <c r="AL1680" s="24">
        <v>1.8324607329842901</v>
      </c>
      <c r="AV1680" s="24">
        <v>0.26178010471204199</v>
      </c>
      <c r="AX1680" s="24">
        <v>0.52356020942408399</v>
      </c>
      <c r="BB1680" s="24">
        <v>2.3560209424083802</v>
      </c>
    </row>
    <row r="1681" spans="1:69" x14ac:dyDescent="0.2">
      <c r="A1681" s="24" t="s">
        <v>1844</v>
      </c>
      <c r="B1681" s="24">
        <v>-48</v>
      </c>
      <c r="C1681" s="24">
        <v>54.29</v>
      </c>
      <c r="D1681" s="24" t="s">
        <v>165</v>
      </c>
      <c r="E1681" s="24">
        <f t="shared" si="26"/>
        <v>100</v>
      </c>
      <c r="H1681" s="24">
        <v>1.9108280254777099</v>
      </c>
      <c r="M1681" s="24">
        <v>1.2738853503184699</v>
      </c>
      <c r="N1681" s="24">
        <v>1.2738853503184699</v>
      </c>
      <c r="O1681" s="24">
        <v>0.63694267515923597</v>
      </c>
      <c r="P1681" s="24">
        <v>4.4585987261146496</v>
      </c>
      <c r="X1681" s="24">
        <v>33.757961783439498</v>
      </c>
      <c r="AA1681" s="24">
        <v>27.388535031847102</v>
      </c>
      <c r="AK1681" s="24">
        <v>1.2738853503184699</v>
      </c>
      <c r="AL1681" s="24">
        <v>0.63694267515923597</v>
      </c>
      <c r="AX1681" s="24">
        <v>9.5541401273885391</v>
      </c>
      <c r="BB1681" s="24">
        <v>17.197452229299401</v>
      </c>
      <c r="BH1681" s="24">
        <v>0.63694267515923597</v>
      </c>
    </row>
    <row r="1682" spans="1:69" x14ac:dyDescent="0.2">
      <c r="A1682" s="24" t="s">
        <v>1845</v>
      </c>
      <c r="B1682" s="24">
        <v>-50.25</v>
      </c>
      <c r="C1682" s="24">
        <v>53.38</v>
      </c>
      <c r="D1682" s="24" t="s">
        <v>165</v>
      </c>
      <c r="E1682" s="24">
        <f t="shared" si="26"/>
        <v>100.00000000000006</v>
      </c>
      <c r="M1682" s="24">
        <v>1.94174757281553</v>
      </c>
      <c r="P1682" s="24">
        <v>2.42718446601942</v>
      </c>
      <c r="X1682" s="24">
        <v>48.058252427184499</v>
      </c>
      <c r="AA1682" s="24">
        <v>11.1650485436893</v>
      </c>
      <c r="AL1682" s="24">
        <v>0.97087378640776689</v>
      </c>
      <c r="AV1682" s="24">
        <v>1.94174757281553</v>
      </c>
      <c r="AX1682" s="24">
        <v>10.194174757281599</v>
      </c>
      <c r="BA1682" s="24">
        <v>0.485436893203883</v>
      </c>
      <c r="BB1682" s="24">
        <v>20.873786407767</v>
      </c>
      <c r="BH1682" s="24">
        <v>1.94174757281553</v>
      </c>
    </row>
    <row r="1683" spans="1:69" x14ac:dyDescent="0.2">
      <c r="A1683" s="24" t="s">
        <v>1846</v>
      </c>
      <c r="B1683" s="24">
        <v>-51.97</v>
      </c>
      <c r="C1683" s="24">
        <v>52.67</v>
      </c>
      <c r="D1683" s="24" t="s">
        <v>165</v>
      </c>
      <c r="E1683" s="24">
        <f t="shared" si="26"/>
        <v>100</v>
      </c>
      <c r="M1683" s="24">
        <v>0.78740157480314998</v>
      </c>
      <c r="X1683" s="24">
        <v>5.5118110236220499</v>
      </c>
      <c r="AA1683" s="24">
        <v>1.5748031496063</v>
      </c>
      <c r="AV1683" s="24">
        <v>2.36220472440945</v>
      </c>
      <c r="AX1683" s="24">
        <v>58.267716535433102</v>
      </c>
      <c r="AZ1683" s="24">
        <v>1.5748031496063</v>
      </c>
      <c r="BA1683" s="24">
        <v>0.78740157480314998</v>
      </c>
      <c r="BB1683" s="24">
        <v>29.133858267716498</v>
      </c>
    </row>
    <row r="1684" spans="1:69" x14ac:dyDescent="0.2">
      <c r="A1684" s="24" t="s">
        <v>1847</v>
      </c>
      <c r="B1684" s="24">
        <v>-56.47</v>
      </c>
      <c r="C1684" s="24">
        <v>62.55</v>
      </c>
      <c r="D1684" s="24" t="s">
        <v>165</v>
      </c>
      <c r="E1684" s="24">
        <f t="shared" si="26"/>
        <v>99.999999999999957</v>
      </c>
      <c r="M1684" s="24">
        <v>0.38684719535783396</v>
      </c>
      <c r="N1684" s="24">
        <v>0.19342359767891698</v>
      </c>
      <c r="P1684" s="24">
        <v>1.9342359767891701</v>
      </c>
      <c r="X1684" s="24">
        <v>47.582205029013501</v>
      </c>
      <c r="AA1684" s="24">
        <v>11.7988394584139</v>
      </c>
      <c r="AL1684" s="24">
        <v>0.19342359767891698</v>
      </c>
      <c r="AT1684" s="24">
        <v>0.19342359767891698</v>
      </c>
      <c r="AV1684" s="24">
        <v>1.7408123791102501</v>
      </c>
      <c r="AX1684" s="24">
        <v>9.8646034816247603</v>
      </c>
      <c r="AY1684" s="24">
        <v>4.4487427466150899</v>
      </c>
      <c r="BB1684" s="24">
        <v>17.9883945841393</v>
      </c>
      <c r="BD1684" s="24">
        <v>0.77369439071566704</v>
      </c>
      <c r="BH1684" s="24">
        <v>1.9342359767891701</v>
      </c>
      <c r="BJ1684" s="24">
        <v>0.77369439071566704</v>
      </c>
      <c r="BP1684" s="24">
        <v>0.19342359767891698</v>
      </c>
    </row>
    <row r="1685" spans="1:69" x14ac:dyDescent="0.2">
      <c r="A1685" s="24" t="s">
        <v>1848</v>
      </c>
      <c r="B1685" s="24">
        <v>-6.0598000000000001</v>
      </c>
      <c r="C1685" s="24">
        <v>79.631100000000004</v>
      </c>
      <c r="D1685" s="24" t="s">
        <v>165</v>
      </c>
      <c r="E1685" s="24">
        <f t="shared" si="26"/>
        <v>100.00000000000003</v>
      </c>
      <c r="AX1685" s="24">
        <v>85.915492957746508</v>
      </c>
      <c r="AY1685" s="24">
        <v>3.52112676056338</v>
      </c>
      <c r="AZ1685" s="24">
        <v>0.70422535211267601</v>
      </c>
      <c r="BA1685" s="24">
        <v>2.1126760563380302</v>
      </c>
      <c r="BB1685" s="24">
        <v>7.7464788732394396</v>
      </c>
    </row>
    <row r="1686" spans="1:69" x14ac:dyDescent="0.2">
      <c r="A1686" s="24" t="s">
        <v>1849</v>
      </c>
      <c r="B1686" s="24">
        <v>-8.9690999999999992</v>
      </c>
      <c r="C1686" s="24">
        <v>80.051000000000002</v>
      </c>
      <c r="D1686" s="24" t="s">
        <v>165</v>
      </c>
      <c r="E1686" s="24">
        <f t="shared" si="26"/>
        <v>100.00000000000003</v>
      </c>
      <c r="AX1686" s="24">
        <v>76.3888888888889</v>
      </c>
      <c r="AY1686" s="24">
        <v>0.46296296296296297</v>
      </c>
      <c r="AZ1686" s="24">
        <v>0.46296296296296297</v>
      </c>
      <c r="BB1686" s="24">
        <v>22.685185185185198</v>
      </c>
    </row>
    <row r="1687" spans="1:69" x14ac:dyDescent="0.2">
      <c r="A1687" s="24" t="s">
        <v>1850</v>
      </c>
      <c r="B1687" s="24">
        <v>-12.4892</v>
      </c>
      <c r="C1687" s="24">
        <v>79.826599999999999</v>
      </c>
      <c r="D1687" s="24" t="s">
        <v>165</v>
      </c>
      <c r="E1687" s="24">
        <f t="shared" si="26"/>
        <v>100.00000000000001</v>
      </c>
      <c r="AX1687" s="24">
        <v>56.153846153846203</v>
      </c>
      <c r="AY1687" s="24">
        <v>2.3076923076923102</v>
      </c>
      <c r="AZ1687" s="24">
        <v>3.8461538461538503</v>
      </c>
      <c r="BA1687" s="24">
        <v>3.0769230769230798</v>
      </c>
      <c r="BB1687" s="24">
        <v>33.846153846153797</v>
      </c>
      <c r="BQ1687" s="24">
        <v>0.76923076923076894</v>
      </c>
    </row>
    <row r="1688" spans="1:69" x14ac:dyDescent="0.2">
      <c r="A1688" s="24" t="s">
        <v>1851</v>
      </c>
      <c r="B1688" s="24">
        <v>-17.3139</v>
      </c>
      <c r="C1688" s="24">
        <v>78.502399999999994</v>
      </c>
      <c r="D1688" s="24" t="s">
        <v>165</v>
      </c>
      <c r="E1688" s="24">
        <f t="shared" si="26"/>
        <v>99.999999999999986</v>
      </c>
      <c r="M1688" s="24">
        <v>0.34722222222222199</v>
      </c>
      <c r="X1688" s="24">
        <v>1.0416666666666701</v>
      </c>
      <c r="AA1688" s="24">
        <v>0.34722222222222199</v>
      </c>
      <c r="AV1688" s="24">
        <v>0.34722222222222199</v>
      </c>
      <c r="AX1688" s="24">
        <v>57.6388888888889</v>
      </c>
      <c r="AZ1688" s="24">
        <v>1.3888888888888899</v>
      </c>
      <c r="BA1688" s="24">
        <v>3.8194444444444402</v>
      </c>
      <c r="BB1688" s="24">
        <v>30.208333333333297</v>
      </c>
      <c r="BQ1688" s="24">
        <v>4.8611111111111098</v>
      </c>
    </row>
    <row r="1689" spans="1:69" x14ac:dyDescent="0.2">
      <c r="A1689" s="24" t="s">
        <v>1852</v>
      </c>
      <c r="B1689" s="24">
        <v>-10.6607</v>
      </c>
      <c r="C1689" s="24">
        <v>77.127200000000002</v>
      </c>
      <c r="D1689" s="24" t="s">
        <v>165</v>
      </c>
      <c r="E1689" s="24">
        <f t="shared" si="26"/>
        <v>99.999999999999972</v>
      </c>
      <c r="M1689" s="24">
        <v>0.76923076923076894</v>
      </c>
      <c r="X1689" s="24">
        <v>3.0769230769230798</v>
      </c>
      <c r="AA1689" s="24">
        <v>0.76923076923076894</v>
      </c>
      <c r="AV1689" s="24">
        <v>0.38461538461538497</v>
      </c>
      <c r="AX1689" s="24">
        <v>66.538461538461505</v>
      </c>
      <c r="AY1689" s="24">
        <v>3.0769230769230798</v>
      </c>
      <c r="BA1689" s="24">
        <v>0.38461538461538497</v>
      </c>
      <c r="BB1689" s="24">
        <v>25</v>
      </c>
    </row>
    <row r="1690" spans="1:69" x14ac:dyDescent="0.2">
      <c r="A1690" s="24" t="s">
        <v>1853</v>
      </c>
      <c r="B1690" s="24">
        <v>-20.2956</v>
      </c>
      <c r="C1690" s="24">
        <v>74.307599999999994</v>
      </c>
      <c r="D1690" s="24" t="s">
        <v>165</v>
      </c>
      <c r="E1690" s="24">
        <f t="shared" si="26"/>
        <v>99.999999999999915</v>
      </c>
      <c r="AX1690" s="24">
        <v>58.720930232558104</v>
      </c>
      <c r="AY1690" s="24">
        <v>1.16279069767442</v>
      </c>
      <c r="BB1690" s="24">
        <v>40.116279069767401</v>
      </c>
    </row>
    <row r="1691" spans="1:69" x14ac:dyDescent="0.2">
      <c r="A1691" s="24" t="s">
        <v>1854</v>
      </c>
      <c r="B1691" s="24">
        <v>-119.78</v>
      </c>
      <c r="C1691" s="24">
        <v>72.05</v>
      </c>
      <c r="D1691" s="24" t="s">
        <v>165</v>
      </c>
      <c r="E1691" s="24">
        <f t="shared" si="26"/>
        <v>100.00000000000003</v>
      </c>
      <c r="X1691" s="24">
        <v>0.348432055749129</v>
      </c>
      <c r="AA1691" s="24">
        <v>62.717770034843205</v>
      </c>
      <c r="AK1691" s="24">
        <v>2.0905923344947697</v>
      </c>
      <c r="AV1691" s="24">
        <v>5.2264808362369299</v>
      </c>
      <c r="AX1691" s="24">
        <v>4.18118466898955</v>
      </c>
      <c r="AY1691" s="24">
        <v>2.0905923344947697</v>
      </c>
      <c r="BA1691" s="24">
        <v>1.39372822299652</v>
      </c>
      <c r="BB1691" s="24">
        <v>18.815331010453001</v>
      </c>
      <c r="BC1691" s="24">
        <v>0.348432055749129</v>
      </c>
      <c r="BD1691" s="24">
        <v>1.39372822299652</v>
      </c>
      <c r="BP1691" s="24">
        <v>0.348432055749129</v>
      </c>
      <c r="BQ1691" s="24">
        <v>1.0452961672473902</v>
      </c>
    </row>
    <row r="1692" spans="1:69" x14ac:dyDescent="0.2">
      <c r="A1692" s="24" t="s">
        <v>1855</v>
      </c>
      <c r="B1692" s="24">
        <v>-63.86</v>
      </c>
      <c r="C1692" s="24">
        <v>59.05</v>
      </c>
      <c r="D1692" s="24" t="s">
        <v>165</v>
      </c>
      <c r="E1692" s="24">
        <f t="shared" si="26"/>
        <v>99.999999999999929</v>
      </c>
      <c r="AX1692" s="24">
        <v>43.3333333333333</v>
      </c>
      <c r="AY1692" s="24">
        <v>3.3333333333333299</v>
      </c>
      <c r="BA1692" s="24">
        <v>10</v>
      </c>
      <c r="BB1692" s="24">
        <v>43.3333333333333</v>
      </c>
    </row>
    <row r="1693" spans="1:69" x14ac:dyDescent="0.2">
      <c r="A1693" s="24" t="s">
        <v>1856</v>
      </c>
      <c r="B1693" s="24">
        <v>-66.09</v>
      </c>
      <c r="C1693" s="24">
        <v>70.3</v>
      </c>
      <c r="D1693" s="24" t="s">
        <v>165</v>
      </c>
      <c r="E1693" s="24">
        <f t="shared" si="26"/>
        <v>100.00000000000006</v>
      </c>
      <c r="AA1693" s="24">
        <v>36.6666666666667</v>
      </c>
      <c r="AK1693" s="24">
        <v>6.6666666666666696</v>
      </c>
      <c r="AT1693" s="24">
        <v>3.3333333333333299</v>
      </c>
      <c r="AV1693" s="24">
        <v>3.3333333333333299</v>
      </c>
      <c r="AX1693" s="24">
        <v>6.6666666666666696</v>
      </c>
      <c r="BA1693" s="24">
        <v>3.3333333333333299</v>
      </c>
      <c r="BB1693" s="24">
        <v>36.6666666666667</v>
      </c>
      <c r="BQ1693" s="24">
        <v>3.3333333333333299</v>
      </c>
    </row>
    <row r="1694" spans="1:69" x14ac:dyDescent="0.2">
      <c r="A1694" s="24" t="s">
        <v>1857</v>
      </c>
      <c r="B1694" s="24">
        <v>-83.37</v>
      </c>
      <c r="C1694" s="24">
        <v>74.12</v>
      </c>
      <c r="D1694" s="24" t="s">
        <v>165</v>
      </c>
      <c r="E1694" s="24">
        <f t="shared" si="26"/>
        <v>100.00000000000007</v>
      </c>
      <c r="AA1694" s="24">
        <v>10.4166666666667</v>
      </c>
      <c r="AK1694" s="24">
        <v>4.1666666666666696</v>
      </c>
      <c r="AX1694" s="24">
        <v>47.9166666666667</v>
      </c>
      <c r="BB1694" s="24">
        <v>25</v>
      </c>
      <c r="BD1694" s="24">
        <v>12.5</v>
      </c>
    </row>
    <row r="1695" spans="1:69" x14ac:dyDescent="0.2">
      <c r="A1695" s="24" t="s">
        <v>1858</v>
      </c>
      <c r="B1695" s="24">
        <v>-70.44</v>
      </c>
      <c r="C1695" s="24">
        <v>71.430000000000007</v>
      </c>
      <c r="D1695" s="24" t="s">
        <v>165</v>
      </c>
      <c r="E1695" s="24">
        <f t="shared" si="26"/>
        <v>100</v>
      </c>
      <c r="M1695" s="24">
        <v>6.7961165048543704</v>
      </c>
      <c r="AA1695" s="24">
        <v>35.598705501618099</v>
      </c>
      <c r="AK1695" s="24">
        <v>9.3851132686084107</v>
      </c>
      <c r="AL1695" s="24">
        <v>0.32362459546925598</v>
      </c>
      <c r="AT1695" s="24">
        <v>1.2944983818770202</v>
      </c>
      <c r="AV1695" s="24">
        <v>4.8543689320388301</v>
      </c>
      <c r="AX1695" s="24">
        <v>2.9126213592233001</v>
      </c>
      <c r="AY1695" s="24">
        <v>0.32362459546925598</v>
      </c>
      <c r="BB1695" s="24">
        <v>28.802588996763802</v>
      </c>
      <c r="BC1695" s="24">
        <v>0.64724919093851097</v>
      </c>
      <c r="BD1695" s="24">
        <v>4.2071197411003194</v>
      </c>
      <c r="BE1695" s="24">
        <v>0.64724919093851097</v>
      </c>
      <c r="BN1695" s="24">
        <v>0.64724919093851097</v>
      </c>
      <c r="BP1695" s="24">
        <v>0.32362459546925598</v>
      </c>
      <c r="BQ1695" s="24">
        <v>3.2362459546925599</v>
      </c>
    </row>
    <row r="1696" spans="1:69" x14ac:dyDescent="0.2">
      <c r="A1696" s="24" t="s">
        <v>1859</v>
      </c>
      <c r="B1696" s="24">
        <v>-52.69</v>
      </c>
      <c r="C1696" s="24">
        <v>56.89</v>
      </c>
      <c r="D1696" s="24" t="s">
        <v>165</v>
      </c>
      <c r="E1696" s="24">
        <f t="shared" si="26"/>
        <v>100</v>
      </c>
      <c r="H1696" s="24">
        <v>0.60060060060060105</v>
      </c>
      <c r="K1696" s="24">
        <v>0.30030030030030003</v>
      </c>
      <c r="M1696" s="24">
        <v>2.1021021021021</v>
      </c>
      <c r="P1696" s="24">
        <v>1.2012012012012001</v>
      </c>
      <c r="X1696" s="24">
        <v>49.549549549549603</v>
      </c>
      <c r="AA1696" s="24">
        <v>37.537537537537496</v>
      </c>
      <c r="AK1696" s="24">
        <v>1.2012012012012001</v>
      </c>
      <c r="AL1696" s="24">
        <v>3.3033033033032999</v>
      </c>
      <c r="AT1696" s="24">
        <v>0.60060060060060105</v>
      </c>
      <c r="AV1696" s="24">
        <v>2.4024024024024002</v>
      </c>
      <c r="BB1696" s="24">
        <v>0.90090090090090091</v>
      </c>
      <c r="BH1696" s="24">
        <v>0.30030030030030003</v>
      </c>
    </row>
    <row r="1697" spans="1:69" x14ac:dyDescent="0.2">
      <c r="A1697" s="24" t="s">
        <v>1860</v>
      </c>
      <c r="B1697" s="24">
        <v>-103.41889999999999</v>
      </c>
      <c r="C1697" s="24">
        <v>68.490200000000002</v>
      </c>
      <c r="D1697" s="24" t="s">
        <v>165</v>
      </c>
      <c r="E1697" s="24">
        <f t="shared" si="26"/>
        <v>100.00000000000004</v>
      </c>
      <c r="M1697" s="24">
        <v>1.0638297872340401</v>
      </c>
      <c r="AA1697" s="24">
        <v>67.021276595744695</v>
      </c>
      <c r="AK1697" s="24">
        <v>1.0638297872340401</v>
      </c>
      <c r="AX1697" s="24">
        <v>26.595744680851102</v>
      </c>
      <c r="AY1697" s="24">
        <v>1.0638297872340401</v>
      </c>
      <c r="BA1697" s="24">
        <v>1.0638297872340401</v>
      </c>
      <c r="BB1697" s="24">
        <v>1.0638297872340401</v>
      </c>
      <c r="BQ1697" s="24">
        <v>1.0638297872340401</v>
      </c>
    </row>
    <row r="1698" spans="1:69" x14ac:dyDescent="0.2">
      <c r="A1698" s="24" t="s">
        <v>1861</v>
      </c>
      <c r="B1698" s="24">
        <v>-102.9448</v>
      </c>
      <c r="C1698" s="24">
        <v>68.3142</v>
      </c>
      <c r="D1698" s="24" t="s">
        <v>165</v>
      </c>
      <c r="E1698" s="24">
        <f t="shared" si="26"/>
        <v>99.999999999999929</v>
      </c>
      <c r="AA1698" s="24">
        <v>46.610169491525397</v>
      </c>
      <c r="AK1698" s="24">
        <v>2.5423728813559299</v>
      </c>
      <c r="AV1698" s="24">
        <v>3.3898305084745801</v>
      </c>
      <c r="AX1698" s="24">
        <v>22.033898305084698</v>
      </c>
      <c r="AY1698" s="24">
        <v>0.84745762711864392</v>
      </c>
      <c r="BA1698" s="24">
        <v>2.5423728813559299</v>
      </c>
      <c r="BB1698" s="24">
        <v>15.254237288135599</v>
      </c>
      <c r="BJ1698" s="24">
        <v>0.84745762711864392</v>
      </c>
      <c r="BN1698" s="24">
        <v>1.6949152542372901</v>
      </c>
      <c r="BQ1698" s="24">
        <v>4.2372881355932197</v>
      </c>
    </row>
    <row r="1699" spans="1:69" x14ac:dyDescent="0.2">
      <c r="A1699" s="24" t="s">
        <v>1862</v>
      </c>
      <c r="B1699" s="24">
        <v>-101.7655</v>
      </c>
      <c r="C1699" s="24">
        <v>68.310299999999998</v>
      </c>
      <c r="D1699" s="24" t="s">
        <v>165</v>
      </c>
      <c r="E1699" s="24">
        <f t="shared" si="26"/>
        <v>100.00000000000006</v>
      </c>
      <c r="AA1699" s="24">
        <v>21.857923497267798</v>
      </c>
      <c r="AX1699" s="24">
        <v>44.262295081967196</v>
      </c>
      <c r="BA1699" s="24">
        <v>7.6502732240437199</v>
      </c>
      <c r="BB1699" s="24">
        <v>21.311475409836099</v>
      </c>
      <c r="BN1699" s="24">
        <v>1.0928961748633901</v>
      </c>
      <c r="BQ1699" s="24">
        <v>3.8251366120218599</v>
      </c>
    </row>
    <row r="1700" spans="1:69" x14ac:dyDescent="0.2">
      <c r="A1700" s="24" t="s">
        <v>1863</v>
      </c>
      <c r="B1700" s="24">
        <v>-100.8032</v>
      </c>
      <c r="C1700" s="24">
        <v>68.316500000000005</v>
      </c>
      <c r="D1700" s="24" t="s">
        <v>165</v>
      </c>
      <c r="E1700" s="24">
        <f t="shared" si="26"/>
        <v>99.999999999999901</v>
      </c>
      <c r="AA1700" s="24">
        <v>20.430107526881699</v>
      </c>
      <c r="AV1700" s="24">
        <v>2.1505376344085998</v>
      </c>
      <c r="AX1700" s="24">
        <v>29.0322580645161</v>
      </c>
      <c r="AY1700" s="24">
        <v>1.0752688172042999</v>
      </c>
      <c r="BA1700" s="24">
        <v>10.752688172042999</v>
      </c>
      <c r="BB1700" s="24">
        <v>29.0322580645161</v>
      </c>
      <c r="BN1700" s="24">
        <v>4.3010752688171996</v>
      </c>
      <c r="BQ1700" s="24">
        <v>3.2258064516128995</v>
      </c>
    </row>
    <row r="1701" spans="1:69" x14ac:dyDescent="0.2">
      <c r="A1701" s="24" t="s">
        <v>1864</v>
      </c>
      <c r="B1701" s="24">
        <v>-101.2724</v>
      </c>
      <c r="C1701" s="24">
        <v>71.459500000000006</v>
      </c>
      <c r="D1701" s="24" t="s">
        <v>165</v>
      </c>
      <c r="E1701" s="24">
        <f t="shared" si="26"/>
        <v>99.999999999999986</v>
      </c>
      <c r="AA1701" s="24">
        <v>0.71942446043165498</v>
      </c>
      <c r="AX1701" s="24">
        <v>40.287769784172703</v>
      </c>
      <c r="AY1701" s="24">
        <v>6.4748201438848891</v>
      </c>
      <c r="AZ1701" s="24">
        <v>2.1582733812949599</v>
      </c>
      <c r="BA1701" s="24">
        <v>15.1079136690647</v>
      </c>
      <c r="BB1701" s="24">
        <v>25.179856115107903</v>
      </c>
      <c r="BD1701" s="24">
        <v>1.43884892086331</v>
      </c>
      <c r="BN1701" s="24">
        <v>0.71942446043165498</v>
      </c>
      <c r="BQ1701" s="24">
        <v>7.9136690647482002</v>
      </c>
    </row>
    <row r="1702" spans="1:69" x14ac:dyDescent="0.2">
      <c r="A1702" s="24" t="s">
        <v>1865</v>
      </c>
      <c r="B1702" s="24">
        <v>-102.7247</v>
      </c>
      <c r="C1702" s="24">
        <v>71.869200000000006</v>
      </c>
      <c r="D1702" s="24" t="s">
        <v>165</v>
      </c>
      <c r="E1702" s="24">
        <f t="shared" si="26"/>
        <v>100.00000000000004</v>
      </c>
      <c r="M1702" s="24">
        <v>0.632911392405063</v>
      </c>
      <c r="AA1702" s="24">
        <v>1.26582278481013</v>
      </c>
      <c r="AK1702" s="24">
        <v>0.632911392405063</v>
      </c>
      <c r="AV1702" s="24">
        <v>3.16455696202532</v>
      </c>
      <c r="AX1702" s="24">
        <v>48.101265822784804</v>
      </c>
      <c r="AY1702" s="24">
        <v>5.0632911392405102</v>
      </c>
      <c r="BA1702" s="24">
        <v>19.620253164556999</v>
      </c>
      <c r="BB1702" s="24">
        <v>13.924050632911399</v>
      </c>
      <c r="BN1702" s="24">
        <v>1.26582278481013</v>
      </c>
      <c r="BQ1702" s="24">
        <v>6.3291139240506293</v>
      </c>
    </row>
    <row r="1703" spans="1:69" x14ac:dyDescent="0.2">
      <c r="A1703" s="24" t="s">
        <v>1866</v>
      </c>
      <c r="B1703" s="24">
        <v>-46.97</v>
      </c>
      <c r="C1703" s="24">
        <v>60.23</v>
      </c>
      <c r="D1703" s="24" t="s">
        <v>165</v>
      </c>
      <c r="E1703" s="24">
        <f t="shared" si="26"/>
        <v>100</v>
      </c>
      <c r="P1703" s="24">
        <v>1.25391849529781</v>
      </c>
      <c r="X1703" s="24">
        <v>15.987460815047001</v>
      </c>
      <c r="AA1703" s="24">
        <v>4.3887147335423204</v>
      </c>
      <c r="AK1703" s="24">
        <v>0.31347962382445099</v>
      </c>
      <c r="AL1703" s="24">
        <v>0.31347962382445099</v>
      </c>
      <c r="AV1703" s="24">
        <v>15.6739811912226</v>
      </c>
      <c r="AX1703" s="24">
        <v>48.275862068965502</v>
      </c>
      <c r="AY1703" s="24">
        <v>3.7617554858934197</v>
      </c>
      <c r="BA1703" s="24">
        <v>0.31347962382445099</v>
      </c>
      <c r="BB1703" s="24">
        <v>6.8965517241379306</v>
      </c>
      <c r="BH1703" s="24">
        <v>2.8213166144200601</v>
      </c>
    </row>
    <row r="1704" spans="1:69" x14ac:dyDescent="0.2">
      <c r="A1704" s="24" t="s">
        <v>1867</v>
      </c>
      <c r="B1704" s="24">
        <v>-55.99</v>
      </c>
      <c r="C1704" s="24">
        <v>69.510000000000005</v>
      </c>
      <c r="D1704" s="24" t="s">
        <v>165</v>
      </c>
      <c r="E1704" s="24">
        <f t="shared" si="26"/>
        <v>100</v>
      </c>
      <c r="AA1704" s="24">
        <v>20.645161290322598</v>
      </c>
      <c r="AK1704" s="24">
        <v>6.7741935483871005</v>
      </c>
      <c r="AL1704" s="24">
        <v>1.6129032258064497</v>
      </c>
      <c r="AT1704" s="24">
        <v>0.32258064516128998</v>
      </c>
      <c r="AV1704" s="24">
        <v>16.451612903225801</v>
      </c>
      <c r="AX1704" s="24">
        <v>50</v>
      </c>
      <c r="AY1704" s="24">
        <v>0.64516129032258096</v>
      </c>
      <c r="BB1704" s="24">
        <v>3.54838709677419</v>
      </c>
    </row>
    <row r="1705" spans="1:69" x14ac:dyDescent="0.2">
      <c r="A1705" s="24" t="s">
        <v>1868</v>
      </c>
      <c r="B1705" s="24">
        <v>-54.91</v>
      </c>
      <c r="C1705" s="24">
        <v>69.5</v>
      </c>
      <c r="D1705" s="24" t="s">
        <v>165</v>
      </c>
      <c r="E1705" s="24">
        <f t="shared" si="26"/>
        <v>100</v>
      </c>
      <c r="AA1705" s="24">
        <v>21.791044776119399</v>
      </c>
      <c r="AK1705" s="24">
        <v>5.0746268656716405</v>
      </c>
      <c r="AL1705" s="24">
        <v>1.1940298507462699</v>
      </c>
      <c r="AT1705" s="24">
        <v>0.29850746268656703</v>
      </c>
      <c r="AV1705" s="24">
        <v>11.044776119403</v>
      </c>
      <c r="AX1705" s="24">
        <v>51.641791044776099</v>
      </c>
      <c r="AY1705" s="24">
        <v>0.89552238805970197</v>
      </c>
      <c r="BB1705" s="24">
        <v>7.7611940298507509</v>
      </c>
      <c r="BH1705" s="24">
        <v>0.29850746268656703</v>
      </c>
    </row>
    <row r="1706" spans="1:69" x14ac:dyDescent="0.2">
      <c r="A1706" s="24" t="s">
        <v>1869</v>
      </c>
      <c r="B1706" s="24">
        <v>-55.6</v>
      </c>
      <c r="C1706" s="24">
        <v>69.66</v>
      </c>
      <c r="D1706" s="24" t="s">
        <v>165</v>
      </c>
      <c r="E1706" s="24">
        <f t="shared" si="26"/>
        <v>99.999999999999943</v>
      </c>
      <c r="AA1706" s="24">
        <v>26.421404682274197</v>
      </c>
      <c r="AK1706" s="24">
        <v>4.0133779264214002</v>
      </c>
      <c r="AL1706" s="24">
        <v>0.334448160535117</v>
      </c>
      <c r="AV1706" s="24">
        <v>18.3946488294314</v>
      </c>
      <c r="AX1706" s="24">
        <v>46.488294314381299</v>
      </c>
      <c r="AY1706" s="24">
        <v>1.0033444816053501</v>
      </c>
      <c r="BB1706" s="24">
        <v>3.3444816053511701</v>
      </c>
    </row>
    <row r="1707" spans="1:69" x14ac:dyDescent="0.2">
      <c r="A1707" s="24" t="s">
        <v>1870</v>
      </c>
      <c r="B1707" s="24">
        <v>-53.42</v>
      </c>
      <c r="C1707" s="24">
        <v>69.150000000000006</v>
      </c>
      <c r="D1707" s="24" t="s">
        <v>165</v>
      </c>
      <c r="E1707" s="24">
        <f t="shared" si="26"/>
        <v>100</v>
      </c>
      <c r="X1707" s="24">
        <v>0.30211480362537801</v>
      </c>
      <c r="AA1707" s="24">
        <v>25.0755287009063</v>
      </c>
      <c r="AK1707" s="24">
        <v>5.1359516616314203</v>
      </c>
      <c r="AL1707" s="24">
        <v>1.5105740181268899</v>
      </c>
      <c r="AT1707" s="24">
        <v>1.2084592145015098</v>
      </c>
      <c r="AV1707" s="24">
        <v>19.0332326283988</v>
      </c>
      <c r="AX1707" s="24">
        <v>38.368580060423</v>
      </c>
      <c r="AY1707" s="24">
        <v>3.92749244712991</v>
      </c>
      <c r="BB1707" s="24">
        <v>5.4380664652568003</v>
      </c>
    </row>
    <row r="1708" spans="1:69" x14ac:dyDescent="0.2">
      <c r="A1708" s="24" t="s">
        <v>1871</v>
      </c>
      <c r="B1708" s="24">
        <v>-52.34</v>
      </c>
      <c r="C1708" s="24">
        <v>68.84</v>
      </c>
      <c r="D1708" s="24" t="s">
        <v>165</v>
      </c>
      <c r="E1708" s="24">
        <f t="shared" si="26"/>
        <v>99.999999999999986</v>
      </c>
      <c r="AA1708" s="24">
        <v>5.5415617128463506</v>
      </c>
      <c r="AK1708" s="24">
        <v>3.7783375314861503</v>
      </c>
      <c r="AL1708" s="24">
        <v>1.0075566750629701</v>
      </c>
      <c r="AT1708" s="24">
        <v>0.25188916876574302</v>
      </c>
      <c r="AV1708" s="24">
        <v>11.8387909319899</v>
      </c>
      <c r="AX1708" s="24">
        <v>64.231738035264499</v>
      </c>
      <c r="AY1708" s="24">
        <v>4.0302267002518901</v>
      </c>
      <c r="BB1708" s="24">
        <v>8.0604534005037802</v>
      </c>
      <c r="BH1708" s="24">
        <v>1.2594458438287199</v>
      </c>
    </row>
    <row r="1709" spans="1:69" x14ac:dyDescent="0.2">
      <c r="A1709" s="24" t="s">
        <v>1872</v>
      </c>
      <c r="B1709" s="24">
        <v>-52.43</v>
      </c>
      <c r="C1709" s="24">
        <v>69.05</v>
      </c>
      <c r="D1709" s="24" t="s">
        <v>165</v>
      </c>
      <c r="E1709" s="24">
        <f t="shared" si="26"/>
        <v>99.999999999999957</v>
      </c>
      <c r="X1709" s="24">
        <v>0.22727272727272699</v>
      </c>
      <c r="AA1709" s="24">
        <v>28.409090909090899</v>
      </c>
      <c r="AK1709" s="24">
        <v>7.7272727272727293</v>
      </c>
      <c r="AL1709" s="24">
        <v>2.5</v>
      </c>
      <c r="AT1709" s="24">
        <v>0.68181818181818199</v>
      </c>
      <c r="AV1709" s="24">
        <v>12.7272727272727</v>
      </c>
      <c r="AX1709" s="24">
        <v>38.409090909090899</v>
      </c>
      <c r="AY1709" s="24">
        <v>2.0454545454545499</v>
      </c>
      <c r="BB1709" s="24">
        <v>7.0454545454545494</v>
      </c>
      <c r="BH1709" s="24">
        <v>0.22727272727272699</v>
      </c>
    </row>
    <row r="1710" spans="1:69" x14ac:dyDescent="0.2">
      <c r="A1710" s="24" t="s">
        <v>1873</v>
      </c>
      <c r="B1710" s="24">
        <v>-54.21</v>
      </c>
      <c r="C1710" s="24">
        <v>68.13</v>
      </c>
      <c r="D1710" s="24" t="s">
        <v>165</v>
      </c>
      <c r="E1710" s="24">
        <f t="shared" si="26"/>
        <v>99.999999999999986</v>
      </c>
      <c r="AA1710" s="24">
        <v>1.35135135135135</v>
      </c>
      <c r="AK1710" s="24">
        <v>4.0540540540540499</v>
      </c>
      <c r="AL1710" s="24">
        <v>1.35135135135135</v>
      </c>
      <c r="AT1710" s="24">
        <v>1.35135135135135</v>
      </c>
      <c r="AV1710" s="24">
        <v>4.0540540540540499</v>
      </c>
      <c r="AX1710" s="24">
        <v>41.891891891891902</v>
      </c>
      <c r="AY1710" s="24">
        <v>1.35135135135135</v>
      </c>
      <c r="BB1710" s="24">
        <v>41.891891891891902</v>
      </c>
      <c r="BH1710" s="24">
        <v>2.7027027027027</v>
      </c>
    </row>
    <row r="1711" spans="1:69" x14ac:dyDescent="0.2">
      <c r="A1711" s="24" t="s">
        <v>1874</v>
      </c>
      <c r="B1711" s="24">
        <v>-50.82</v>
      </c>
      <c r="C1711" s="24">
        <v>62.05</v>
      </c>
      <c r="D1711" s="24" t="s">
        <v>165</v>
      </c>
      <c r="E1711" s="24">
        <f t="shared" si="26"/>
        <v>100.00000000000007</v>
      </c>
      <c r="H1711" s="24">
        <v>0.52083333333333304</v>
      </c>
      <c r="N1711" s="24">
        <v>0.52083333333333304</v>
      </c>
      <c r="X1711" s="24">
        <v>51.0416666666667</v>
      </c>
      <c r="AA1711" s="24">
        <v>7.8125</v>
      </c>
      <c r="AV1711" s="24">
        <v>5.2083333333333304</v>
      </c>
      <c r="AX1711" s="24">
        <v>15.625</v>
      </c>
      <c r="BB1711" s="24">
        <v>13.5416666666667</v>
      </c>
      <c r="BD1711" s="24">
        <v>0.52083333333333304</v>
      </c>
      <c r="BH1711" s="24">
        <v>4.1666666666666696</v>
      </c>
      <c r="BJ1711" s="24">
        <v>1.0416666666666701</v>
      </c>
    </row>
    <row r="1712" spans="1:69" x14ac:dyDescent="0.2">
      <c r="A1712" s="24" t="s">
        <v>1875</v>
      </c>
      <c r="B1712" s="24">
        <v>-45.41</v>
      </c>
      <c r="C1712" s="24">
        <v>59.51</v>
      </c>
      <c r="D1712" s="24" t="s">
        <v>165</v>
      </c>
      <c r="E1712" s="24">
        <f t="shared" si="26"/>
        <v>100.00000000000001</v>
      </c>
      <c r="M1712" s="24">
        <v>0.4</v>
      </c>
      <c r="X1712" s="24">
        <v>19.2</v>
      </c>
      <c r="AA1712" s="24">
        <v>51.2</v>
      </c>
      <c r="AK1712" s="24">
        <v>4.4000000000000004</v>
      </c>
      <c r="AL1712" s="24">
        <v>2</v>
      </c>
      <c r="AT1712" s="24">
        <v>0.4</v>
      </c>
      <c r="AV1712" s="24">
        <v>8.8000000000000007</v>
      </c>
      <c r="AX1712" s="24">
        <v>11.2</v>
      </c>
      <c r="AY1712" s="24">
        <v>0.4</v>
      </c>
      <c r="BB1712" s="24">
        <v>2</v>
      </c>
    </row>
    <row r="1713" spans="1:82" x14ac:dyDescent="0.2">
      <c r="A1713" s="24" t="s">
        <v>1876</v>
      </c>
      <c r="B1713" s="24">
        <v>-54.21</v>
      </c>
      <c r="C1713" s="24">
        <v>66.63</v>
      </c>
      <c r="D1713" s="24" t="s">
        <v>165</v>
      </c>
      <c r="E1713" s="24">
        <f t="shared" si="26"/>
        <v>100.00000000000006</v>
      </c>
      <c r="H1713" s="24">
        <v>0.81632653061224492</v>
      </c>
      <c r="X1713" s="24">
        <v>2.4489795918367299</v>
      </c>
      <c r="AA1713" s="24">
        <v>4.4897959183673501</v>
      </c>
      <c r="AK1713" s="24">
        <v>6.5306122448979593</v>
      </c>
      <c r="AL1713" s="24">
        <v>3.2653061224489797</v>
      </c>
      <c r="AV1713" s="24">
        <v>19.183673469387799</v>
      </c>
      <c r="AX1713" s="24">
        <v>11.0204081632653</v>
      </c>
      <c r="AY1713" s="24">
        <v>0.81632653061224492</v>
      </c>
      <c r="BB1713" s="24">
        <v>44.8979591836735</v>
      </c>
      <c r="BH1713" s="24">
        <v>6.5306122448979593</v>
      </c>
    </row>
    <row r="1714" spans="1:82" x14ac:dyDescent="0.2">
      <c r="A1714" s="24" t="s">
        <v>1877</v>
      </c>
      <c r="B1714" s="24">
        <v>-54.021666000000003</v>
      </c>
      <c r="C1714" s="24">
        <v>68.491665999999995</v>
      </c>
      <c r="D1714" s="24" t="s">
        <v>165</v>
      </c>
      <c r="E1714" s="24">
        <f t="shared" si="26"/>
        <v>100.00000000000003</v>
      </c>
      <c r="X1714" s="24">
        <v>1.0101010101010099</v>
      </c>
      <c r="AA1714" s="24">
        <v>2.2727272727272703</v>
      </c>
      <c r="AK1714" s="24">
        <v>0.75757575757575801</v>
      </c>
      <c r="AL1714" s="24">
        <v>1.0101010101010099</v>
      </c>
      <c r="AT1714" s="24">
        <v>0.25252525252525299</v>
      </c>
      <c r="AV1714" s="24">
        <v>14.8989898989899</v>
      </c>
      <c r="AX1714" s="24">
        <v>61.868686868686908</v>
      </c>
      <c r="AY1714" s="24">
        <v>4.5454545454545503</v>
      </c>
      <c r="BA1714" s="24">
        <v>0.25252525252525299</v>
      </c>
      <c r="BB1714" s="24">
        <v>11.6161616161616</v>
      </c>
      <c r="BH1714" s="24">
        <v>1.51515151515152</v>
      </c>
    </row>
    <row r="1715" spans="1:82" x14ac:dyDescent="0.2">
      <c r="A1715" s="24" t="s">
        <v>1878</v>
      </c>
      <c r="B1715" s="24">
        <v>-50.831666599999998</v>
      </c>
      <c r="C1715" s="24">
        <v>62.383333</v>
      </c>
      <c r="D1715" s="24" t="s">
        <v>165</v>
      </c>
      <c r="E1715" s="24">
        <f t="shared" si="26"/>
        <v>99.999999999999986</v>
      </c>
      <c r="AA1715" s="24">
        <v>1.9607843137254899</v>
      </c>
      <c r="AK1715" s="24">
        <v>0.65359477124182996</v>
      </c>
      <c r="AL1715" s="24">
        <v>0.65359477124182996</v>
      </c>
      <c r="AT1715" s="24">
        <v>0.65359477124182996</v>
      </c>
      <c r="AV1715" s="24">
        <v>0.65359477124182996</v>
      </c>
      <c r="AX1715" s="24">
        <v>54.901960784313701</v>
      </c>
      <c r="AY1715" s="24">
        <v>11.1111111111111</v>
      </c>
      <c r="BB1715" s="24">
        <v>25.490196078431403</v>
      </c>
      <c r="BH1715" s="24">
        <v>3.9215686274509798</v>
      </c>
    </row>
    <row r="1716" spans="1:82" x14ac:dyDescent="0.2">
      <c r="A1716" s="24" t="s">
        <v>1879</v>
      </c>
      <c r="B1716" s="24">
        <v>-39.798699999999997</v>
      </c>
      <c r="C1716" s="24">
        <v>59.814300000000003</v>
      </c>
      <c r="D1716" s="24" t="s">
        <v>165</v>
      </c>
      <c r="E1716" s="24">
        <f t="shared" si="26"/>
        <v>99.999999999999986</v>
      </c>
      <c r="M1716" s="24">
        <v>0.70422535211267612</v>
      </c>
      <c r="P1716" s="24">
        <v>0.35211267605633806</v>
      </c>
      <c r="X1716" s="24">
        <v>33.450704225352112</v>
      </c>
      <c r="Y1716" s="24">
        <v>0.35211267605633806</v>
      </c>
      <c r="AA1716" s="24">
        <v>46.830985915492953</v>
      </c>
      <c r="AK1716" s="24">
        <v>1.056338028169014</v>
      </c>
      <c r="AL1716" s="24">
        <v>3.8732394366197176</v>
      </c>
      <c r="AT1716" s="24">
        <v>1.7605633802816905</v>
      </c>
      <c r="AV1716" s="24">
        <v>0.35211267605633806</v>
      </c>
      <c r="BB1716" s="24">
        <v>8.4507042253521121</v>
      </c>
      <c r="BH1716" s="24">
        <v>1.4084507042253522</v>
      </c>
      <c r="BL1716" s="24">
        <v>0.35211267605633806</v>
      </c>
      <c r="CD1716" s="24">
        <v>1.056338028169014</v>
      </c>
    </row>
    <row r="1717" spans="1:82" x14ac:dyDescent="0.2">
      <c r="A1717" s="24" t="s">
        <v>1880</v>
      </c>
      <c r="B1717" s="24">
        <v>-48.011499999999998</v>
      </c>
      <c r="C1717" s="24">
        <v>57.7117</v>
      </c>
      <c r="D1717" s="24" t="s">
        <v>165</v>
      </c>
      <c r="E1717" s="24">
        <f t="shared" si="26"/>
        <v>100</v>
      </c>
      <c r="H1717" s="24">
        <v>0.74349442379182151</v>
      </c>
      <c r="K1717" s="24">
        <v>0.74349442379182151</v>
      </c>
      <c r="M1717" s="24">
        <v>1.486988847583643</v>
      </c>
      <c r="X1717" s="24">
        <v>30.855018587360593</v>
      </c>
      <c r="AA1717" s="24">
        <v>47.955390334572492</v>
      </c>
      <c r="AK1717" s="24">
        <v>0.74349442379182151</v>
      </c>
      <c r="AL1717" s="24">
        <v>2.9739776951672861</v>
      </c>
      <c r="AT1717" s="24">
        <v>0.37174721189591076</v>
      </c>
      <c r="AV1717" s="24">
        <v>1.1152416356877324</v>
      </c>
      <c r="AW1717" s="24">
        <v>0.37174721189591076</v>
      </c>
      <c r="AZ1717" s="24">
        <v>0.37174721189591076</v>
      </c>
      <c r="BB1717" s="24">
        <v>11.524163568773234</v>
      </c>
      <c r="BH1717" s="24">
        <v>0.37174721189591076</v>
      </c>
      <c r="BP1717" s="24">
        <v>0.37174721189591076</v>
      </c>
    </row>
    <row r="1718" spans="1:82" x14ac:dyDescent="0.2">
      <c r="A1718" s="24" t="s">
        <v>1881</v>
      </c>
      <c r="B1718" s="24">
        <v>-47.039299999999997</v>
      </c>
      <c r="C1718" s="24">
        <v>58.047199999999997</v>
      </c>
      <c r="D1718" s="24" t="s">
        <v>165</v>
      </c>
      <c r="E1718" s="24">
        <f t="shared" si="26"/>
        <v>100</v>
      </c>
      <c r="F1718" s="24">
        <v>0.31347962382445138</v>
      </c>
      <c r="H1718" s="24">
        <v>0.31347962382445138</v>
      </c>
      <c r="M1718" s="24">
        <v>0.62695924764890276</v>
      </c>
      <c r="P1718" s="24">
        <v>0.31347962382445138</v>
      </c>
      <c r="X1718" s="24">
        <v>50.470219435736674</v>
      </c>
      <c r="AA1718" s="24">
        <v>37.61755485893417</v>
      </c>
      <c r="AK1718" s="24">
        <v>0.31347962382445138</v>
      </c>
      <c r="AL1718" s="24">
        <v>3.4482758620689653</v>
      </c>
      <c r="AT1718" s="24">
        <v>0.31347962382445138</v>
      </c>
      <c r="AV1718" s="24">
        <v>0.62695924764890276</v>
      </c>
      <c r="BB1718" s="24">
        <v>2.8213166144200628</v>
      </c>
      <c r="BH1718" s="24">
        <v>2.507836990595611</v>
      </c>
      <c r="CD1718" s="24">
        <v>0.31347962382445138</v>
      </c>
    </row>
    <row r="1719" spans="1:82" x14ac:dyDescent="0.2">
      <c r="A1719" s="24" t="s">
        <v>1882</v>
      </c>
      <c r="B1719" s="24">
        <v>-46.3795</v>
      </c>
      <c r="C1719" s="24">
        <v>58.603499999999997</v>
      </c>
      <c r="D1719" s="24" t="s">
        <v>165</v>
      </c>
      <c r="E1719" s="24">
        <f t="shared" si="26"/>
        <v>99.999999999999972</v>
      </c>
      <c r="M1719" s="24">
        <v>1.7241379310344827</v>
      </c>
      <c r="X1719" s="24">
        <v>47.241379310344826</v>
      </c>
      <c r="AA1719" s="24">
        <v>36.896551724137929</v>
      </c>
      <c r="AK1719" s="24">
        <v>0.68965517241379304</v>
      </c>
      <c r="AL1719" s="24">
        <v>2.4137931034482758</v>
      </c>
      <c r="AT1719" s="24">
        <v>1.7241379310344827</v>
      </c>
      <c r="AV1719" s="24">
        <v>2.4137931034482758</v>
      </c>
      <c r="AZ1719" s="24">
        <v>0.34482758620689652</v>
      </c>
      <c r="BB1719" s="24">
        <v>4.8275862068965516</v>
      </c>
      <c r="BH1719" s="24">
        <v>1.3793103448275861</v>
      </c>
      <c r="BZ1719" s="24">
        <v>0.34482758620689652</v>
      </c>
    </row>
    <row r="1720" spans="1:82" x14ac:dyDescent="0.2">
      <c r="A1720" s="24" t="s">
        <v>1883</v>
      </c>
      <c r="B1720" s="24">
        <v>-20.852699999999999</v>
      </c>
      <c r="C1720" s="24">
        <v>66.625500000000002</v>
      </c>
      <c r="D1720" s="24" t="s">
        <v>165</v>
      </c>
      <c r="E1720" s="24">
        <f t="shared" si="26"/>
        <v>100</v>
      </c>
      <c r="H1720" s="24">
        <v>1.2953367875647668</v>
      </c>
      <c r="X1720" s="24">
        <v>14.507772020725387</v>
      </c>
      <c r="AA1720" s="24">
        <v>42.746113989637308</v>
      </c>
      <c r="AK1720" s="24">
        <v>2.5906735751295336</v>
      </c>
      <c r="AL1720" s="24">
        <v>6.99481865284974</v>
      </c>
      <c r="AT1720" s="24">
        <v>6.99481865284974</v>
      </c>
      <c r="AV1720" s="24">
        <v>9.5854922279792749</v>
      </c>
      <c r="AX1720" s="24">
        <v>0.25906735751295334</v>
      </c>
      <c r="BB1720" s="24">
        <v>7.5129533678756477</v>
      </c>
      <c r="BH1720" s="24">
        <v>5.9585492227979273</v>
      </c>
      <c r="BL1720" s="24">
        <v>0.51813471502590669</v>
      </c>
      <c r="BP1720" s="24">
        <v>0.25906735751295334</v>
      </c>
      <c r="BW1720" s="24">
        <v>0.77720207253886009</v>
      </c>
    </row>
    <row r="1721" spans="1:82" x14ac:dyDescent="0.2">
      <c r="A1721" s="24" t="s">
        <v>1884</v>
      </c>
      <c r="B1721" s="24">
        <v>-21.881599999999999</v>
      </c>
      <c r="C1721" s="24">
        <v>67.860900000000001</v>
      </c>
      <c r="D1721" s="24" t="s">
        <v>165</v>
      </c>
      <c r="E1721" s="24">
        <f t="shared" si="26"/>
        <v>100</v>
      </c>
      <c r="H1721" s="24">
        <v>0.33670033670033667</v>
      </c>
      <c r="M1721" s="24">
        <v>1.6835016835016834</v>
      </c>
      <c r="X1721" s="24">
        <v>14.478114478114477</v>
      </c>
      <c r="AA1721" s="24">
        <v>26.262626262626263</v>
      </c>
      <c r="AK1721" s="24">
        <v>0.33670033670033667</v>
      </c>
      <c r="AL1721" s="24">
        <v>6.3973063973063971</v>
      </c>
      <c r="AT1721" s="24">
        <v>2.6936026936026933</v>
      </c>
      <c r="AV1721" s="24">
        <v>41.414141414141412</v>
      </c>
      <c r="BB1721" s="24">
        <v>5.7239057239057241</v>
      </c>
      <c r="BH1721" s="24">
        <v>0.67340067340067333</v>
      </c>
    </row>
    <row r="1722" spans="1:82" x14ac:dyDescent="0.2">
      <c r="A1722" s="24" t="s">
        <v>1885</v>
      </c>
      <c r="B1722" s="24">
        <v>-17.6632</v>
      </c>
      <c r="C1722" s="24">
        <v>70.126900000000006</v>
      </c>
      <c r="D1722" s="24" t="s">
        <v>165</v>
      </c>
      <c r="E1722" s="24">
        <f t="shared" si="26"/>
        <v>100</v>
      </c>
      <c r="M1722" s="24">
        <v>23.52941176470588</v>
      </c>
      <c r="X1722" s="24">
        <v>21.691176470588236</v>
      </c>
      <c r="AA1722" s="24">
        <v>47.42647058823529</v>
      </c>
      <c r="AT1722" s="24">
        <v>0.36764705882352938</v>
      </c>
      <c r="BB1722" s="24">
        <v>6.9852941176470598</v>
      </c>
    </row>
    <row r="1723" spans="1:82" x14ac:dyDescent="0.2">
      <c r="A1723" s="24" t="s">
        <v>1886</v>
      </c>
      <c r="B1723" s="24">
        <v>-17.079799999999999</v>
      </c>
      <c r="C1723" s="24">
        <v>70.822500000000005</v>
      </c>
      <c r="D1723" s="24" t="s">
        <v>165</v>
      </c>
      <c r="E1723" s="24">
        <f t="shared" si="26"/>
        <v>100</v>
      </c>
      <c r="M1723" s="24">
        <v>26.388888888888893</v>
      </c>
      <c r="X1723" s="24">
        <v>15.27777777777778</v>
      </c>
      <c r="AA1723" s="24">
        <v>50</v>
      </c>
      <c r="AK1723" s="24">
        <v>2.4305555555555558</v>
      </c>
      <c r="AT1723" s="24">
        <v>0.69444444444444442</v>
      </c>
      <c r="BB1723" s="24">
        <v>5.2083333333333339</v>
      </c>
    </row>
    <row r="1724" spans="1:82" x14ac:dyDescent="0.2">
      <c r="A1724" s="24" t="s">
        <v>1887</v>
      </c>
      <c r="B1724" s="24">
        <v>-15.6746</v>
      </c>
      <c r="C1724" s="24">
        <v>73.138000000000005</v>
      </c>
      <c r="D1724" s="24" t="s">
        <v>165</v>
      </c>
      <c r="E1724" s="24">
        <f t="shared" si="26"/>
        <v>100.00000000000001</v>
      </c>
      <c r="F1724" s="24">
        <v>0.36231884057971014</v>
      </c>
      <c r="M1724" s="24">
        <v>9.4202898550724647</v>
      </c>
      <c r="X1724" s="24">
        <v>8.3333333333333321</v>
      </c>
      <c r="AA1724" s="24">
        <v>70.652173913043484</v>
      </c>
      <c r="AK1724" s="24">
        <v>2.5362318840579712</v>
      </c>
      <c r="AL1724" s="24">
        <v>0.72463768115942029</v>
      </c>
      <c r="AT1724" s="24">
        <v>0.72463768115942029</v>
      </c>
      <c r="AV1724" s="24">
        <v>1.4492753623188406</v>
      </c>
      <c r="BB1724" s="24">
        <v>5.4347826086956523</v>
      </c>
      <c r="BH1724" s="24">
        <v>0.36231884057971014</v>
      </c>
    </row>
    <row r="1725" spans="1:82" x14ac:dyDescent="0.2">
      <c r="A1725" s="24" t="s">
        <v>1888</v>
      </c>
      <c r="B1725" s="24">
        <v>-16.520900000000001</v>
      </c>
      <c r="C1725" s="24">
        <v>73.1875</v>
      </c>
      <c r="D1725" s="24" t="s">
        <v>165</v>
      </c>
      <c r="E1725" s="24">
        <f t="shared" si="26"/>
        <v>99.999999999999986</v>
      </c>
      <c r="H1725" s="24">
        <v>0.35211267605633806</v>
      </c>
      <c r="M1725" s="24">
        <v>13.732394366197184</v>
      </c>
      <c r="X1725" s="24">
        <v>13.732394366197184</v>
      </c>
      <c r="AA1725" s="24">
        <v>49.295774647887328</v>
      </c>
      <c r="AK1725" s="24">
        <v>0.70422535211267612</v>
      </c>
      <c r="AL1725" s="24">
        <v>0.35211267605633806</v>
      </c>
      <c r="AT1725" s="24">
        <v>0.70422535211267612</v>
      </c>
      <c r="AV1725" s="24">
        <v>0.70422535211267612</v>
      </c>
      <c r="AX1725" s="24">
        <v>5.6338028169014089</v>
      </c>
      <c r="BB1725" s="24">
        <v>14.788732394366198</v>
      </c>
    </row>
    <row r="1726" spans="1:82" x14ac:dyDescent="0.2">
      <c r="A1726" s="24" t="s">
        <v>1889</v>
      </c>
      <c r="B1726" s="24">
        <v>-16.2959</v>
      </c>
      <c r="C1726" s="24">
        <v>73.242199999999997</v>
      </c>
      <c r="D1726" s="24" t="s">
        <v>165</v>
      </c>
      <c r="E1726" s="24">
        <f t="shared" si="26"/>
        <v>99.999999999999986</v>
      </c>
      <c r="M1726" s="24">
        <v>10.59322033898305</v>
      </c>
      <c r="X1726" s="24">
        <v>11.016949152542372</v>
      </c>
      <c r="AA1726" s="24">
        <v>68.220338983050837</v>
      </c>
      <c r="AK1726" s="24">
        <v>1.2711864406779663</v>
      </c>
      <c r="AL1726" s="24">
        <v>0.42372881355932207</v>
      </c>
      <c r="AT1726" s="24">
        <v>1.2711864406779663</v>
      </c>
      <c r="AV1726" s="24">
        <v>0.84745762711864414</v>
      </c>
      <c r="AX1726" s="24">
        <v>0.42372881355932207</v>
      </c>
      <c r="BB1726" s="24">
        <v>5.508474576271186</v>
      </c>
      <c r="BH1726" s="24">
        <v>0.42372881355932207</v>
      </c>
    </row>
    <row r="1727" spans="1:82" x14ac:dyDescent="0.2">
      <c r="A1727" s="24" t="s">
        <v>1890</v>
      </c>
      <c r="B1727" s="24">
        <v>-11.9217</v>
      </c>
      <c r="C1727" s="24">
        <v>74.947800000000001</v>
      </c>
      <c r="D1727" s="24" t="s">
        <v>165</v>
      </c>
      <c r="E1727" s="24">
        <f t="shared" si="26"/>
        <v>100</v>
      </c>
      <c r="F1727" s="24">
        <v>0.37453183520599248</v>
      </c>
      <c r="H1727" s="24">
        <v>0.37453183520599248</v>
      </c>
      <c r="M1727" s="24">
        <v>10.112359550561797</v>
      </c>
      <c r="P1727" s="24">
        <v>0.37453183520599248</v>
      </c>
      <c r="X1727" s="24">
        <v>6.7415730337078656</v>
      </c>
      <c r="AA1727" s="24">
        <v>70.786516853932582</v>
      </c>
      <c r="AK1727" s="24">
        <v>1.1235955056179774</v>
      </c>
      <c r="AT1727" s="24">
        <v>0.74906367041198496</v>
      </c>
      <c r="BB1727" s="24">
        <v>9.3632958801498134</v>
      </c>
    </row>
    <row r="1728" spans="1:82" x14ac:dyDescent="0.2">
      <c r="A1728" s="24" t="s">
        <v>1891</v>
      </c>
      <c r="B1728" s="24">
        <v>-10.946899999999999</v>
      </c>
      <c r="C1728" s="24">
        <v>75.031300000000002</v>
      </c>
      <c r="D1728" s="24" t="s">
        <v>165</v>
      </c>
      <c r="E1728" s="24">
        <f t="shared" si="26"/>
        <v>100</v>
      </c>
      <c r="M1728" s="24">
        <v>16.996047430830039</v>
      </c>
      <c r="X1728" s="24">
        <v>9.0909090909090899</v>
      </c>
      <c r="AA1728" s="24">
        <v>63.63636363636364</v>
      </c>
      <c r="AK1728" s="24">
        <v>1.5810276679841897</v>
      </c>
      <c r="AL1728" s="24">
        <v>0.79051383399209485</v>
      </c>
      <c r="BB1728" s="24">
        <v>7.5098814229249014</v>
      </c>
      <c r="BH1728" s="24">
        <v>0.39525691699604742</v>
      </c>
    </row>
    <row r="1729" spans="1:87" x14ac:dyDescent="0.2">
      <c r="A1729" s="24" t="s">
        <v>1892</v>
      </c>
      <c r="B1729" s="24">
        <v>-8.8206000000000007</v>
      </c>
      <c r="C1729" s="24">
        <v>75.003500000000003</v>
      </c>
      <c r="D1729" s="24" t="s">
        <v>165</v>
      </c>
      <c r="E1729" s="24">
        <f t="shared" si="26"/>
        <v>99.999999999999986</v>
      </c>
      <c r="M1729" s="24">
        <v>33.333333333333329</v>
      </c>
      <c r="X1729" s="24">
        <v>12.222222222222221</v>
      </c>
      <c r="AA1729" s="24">
        <v>42.592592592592595</v>
      </c>
      <c r="AK1729" s="24">
        <v>3.3333333333333335</v>
      </c>
      <c r="AT1729" s="24">
        <v>0.37037037037037035</v>
      </c>
      <c r="BB1729" s="24">
        <v>7.7777777777777786</v>
      </c>
      <c r="BH1729" s="24">
        <v>0.37037037037037035</v>
      </c>
    </row>
    <row r="1730" spans="1:87" x14ac:dyDescent="0.2">
      <c r="A1730" s="24" t="s">
        <v>1893</v>
      </c>
      <c r="B1730" s="24">
        <v>-10.3409</v>
      </c>
      <c r="C1730" s="24">
        <v>74.139600000000002</v>
      </c>
      <c r="D1730" s="24" t="s">
        <v>165</v>
      </c>
      <c r="E1730" s="24">
        <f t="shared" si="26"/>
        <v>100.00000000000003</v>
      </c>
      <c r="M1730" s="24">
        <v>13.740458015267176</v>
      </c>
      <c r="X1730" s="24">
        <v>8.3969465648854964</v>
      </c>
      <c r="AA1730" s="24">
        <v>66.03053435114505</v>
      </c>
      <c r="AK1730" s="24">
        <v>1.1450381679389312</v>
      </c>
      <c r="AL1730" s="24">
        <v>1.1450381679389312</v>
      </c>
      <c r="AT1730" s="24">
        <v>1.5267175572519083</v>
      </c>
      <c r="BB1730" s="24">
        <v>8.015267175572518</v>
      </c>
    </row>
    <row r="1731" spans="1:87" x14ac:dyDescent="0.2">
      <c r="A1731" s="24" t="s">
        <v>1894</v>
      </c>
      <c r="B1731" s="24">
        <v>-15.750999999999999</v>
      </c>
      <c r="C1731" s="24">
        <v>72.071600000000004</v>
      </c>
      <c r="D1731" s="24" t="s">
        <v>165</v>
      </c>
      <c r="E1731" s="24">
        <f t="shared" ref="E1731:E1794" si="27">SUM(F1731:CR1731)</f>
        <v>99.999999999999986</v>
      </c>
      <c r="H1731" s="24">
        <v>0.38910505836575876</v>
      </c>
      <c r="M1731" s="24">
        <v>29.961089494163424</v>
      </c>
      <c r="P1731" s="24">
        <v>0.38910505836575876</v>
      </c>
      <c r="X1731" s="24">
        <v>14.785992217898833</v>
      </c>
      <c r="AA1731" s="24">
        <v>49.805447470817121</v>
      </c>
      <c r="AK1731" s="24">
        <v>0.77821011673151752</v>
      </c>
      <c r="AV1731" s="24">
        <v>0.38910505836575876</v>
      </c>
      <c r="BB1731" s="24">
        <v>3.5019455252918292</v>
      </c>
    </row>
    <row r="1732" spans="1:87" x14ac:dyDescent="0.2">
      <c r="A1732" s="24" t="s">
        <v>1895</v>
      </c>
      <c r="B1732" s="24">
        <v>-19.1128</v>
      </c>
      <c r="C1732" s="24">
        <v>70.8279</v>
      </c>
      <c r="D1732" s="24" t="s">
        <v>165</v>
      </c>
      <c r="E1732" s="24">
        <f t="shared" si="27"/>
        <v>100</v>
      </c>
      <c r="M1732" s="24">
        <v>17.99163179916318</v>
      </c>
      <c r="X1732" s="24">
        <v>16.317991631799167</v>
      </c>
      <c r="AA1732" s="24">
        <v>57.322175732217566</v>
      </c>
      <c r="AK1732" s="24">
        <v>2.0920502092050208</v>
      </c>
      <c r="AT1732" s="24">
        <v>0.41841004184100417</v>
      </c>
      <c r="BB1732" s="24">
        <v>5.439330543933055</v>
      </c>
      <c r="BH1732" s="24">
        <v>0.41841004184100417</v>
      </c>
    </row>
    <row r="1733" spans="1:87" x14ac:dyDescent="0.2">
      <c r="A1733" s="24" t="s">
        <v>1896</v>
      </c>
      <c r="B1733" s="24">
        <v>-19.431699999999999</v>
      </c>
      <c r="C1733" s="24">
        <v>70.839200000000005</v>
      </c>
      <c r="D1733" s="24" t="s">
        <v>165</v>
      </c>
      <c r="E1733" s="24">
        <f t="shared" si="27"/>
        <v>100</v>
      </c>
      <c r="M1733" s="24">
        <v>14.553990610328636</v>
      </c>
      <c r="P1733" s="24">
        <v>0.46948356807511737</v>
      </c>
      <c r="X1733" s="24">
        <v>23.004694835680748</v>
      </c>
      <c r="AA1733" s="24">
        <v>52.112676056338024</v>
      </c>
      <c r="AK1733" s="24">
        <v>0.46948356807511737</v>
      </c>
      <c r="AL1733" s="24">
        <v>0.93896713615023475</v>
      </c>
      <c r="BB1733" s="24">
        <v>8.4507042253521121</v>
      </c>
    </row>
    <row r="1734" spans="1:87" x14ac:dyDescent="0.2">
      <c r="A1734" s="24" t="s">
        <v>1897</v>
      </c>
      <c r="B1734" s="24">
        <v>-19.509</v>
      </c>
      <c r="C1734" s="24">
        <v>70.796000000000006</v>
      </c>
      <c r="D1734" s="24" t="s">
        <v>165</v>
      </c>
      <c r="E1734" s="24">
        <f t="shared" si="27"/>
        <v>100</v>
      </c>
      <c r="H1734" s="24">
        <v>1</v>
      </c>
      <c r="M1734" s="24">
        <v>20</v>
      </c>
      <c r="X1734" s="24">
        <v>15</v>
      </c>
      <c r="AA1734" s="24">
        <v>45</v>
      </c>
      <c r="BB1734" s="24">
        <v>19</v>
      </c>
    </row>
    <row r="1735" spans="1:87" x14ac:dyDescent="0.2">
      <c r="A1735" s="24" t="s">
        <v>1898</v>
      </c>
      <c r="B1735" s="24">
        <v>-20.378599999999999</v>
      </c>
      <c r="C1735" s="24">
        <v>70.183499999999995</v>
      </c>
      <c r="D1735" s="24" t="s">
        <v>165</v>
      </c>
      <c r="E1735" s="24">
        <f t="shared" si="27"/>
        <v>100</v>
      </c>
      <c r="M1735" s="24">
        <v>10.687022900763358</v>
      </c>
      <c r="X1735" s="24">
        <v>18.320610687022899</v>
      </c>
      <c r="AA1735" s="24">
        <v>35.877862595419842</v>
      </c>
      <c r="AK1735" s="24">
        <v>3.0534351145038165</v>
      </c>
      <c r="AT1735" s="24">
        <v>0.76335877862595414</v>
      </c>
      <c r="AX1735" s="24">
        <v>1.5267175572519083</v>
      </c>
      <c r="BB1735" s="24">
        <v>29.770992366412212</v>
      </c>
    </row>
    <row r="1736" spans="1:87" x14ac:dyDescent="0.2">
      <c r="A1736" s="24" t="s">
        <v>1899</v>
      </c>
      <c r="B1736" s="24">
        <v>-21.2941</v>
      </c>
      <c r="C1736" s="24">
        <v>69.064499999999995</v>
      </c>
      <c r="D1736" s="24" t="s">
        <v>165</v>
      </c>
      <c r="E1736" s="24">
        <f t="shared" si="27"/>
        <v>100</v>
      </c>
      <c r="M1736" s="24">
        <v>23.552123552123554</v>
      </c>
      <c r="X1736" s="24">
        <v>22.393822393822393</v>
      </c>
      <c r="AA1736" s="24">
        <v>42.857142857142854</v>
      </c>
      <c r="AT1736" s="24">
        <v>0.77220077220077221</v>
      </c>
      <c r="BB1736" s="24">
        <v>9.6525096525096536</v>
      </c>
      <c r="BH1736" s="24">
        <v>0.77220077220077221</v>
      </c>
    </row>
    <row r="1737" spans="1:87" x14ac:dyDescent="0.2">
      <c r="A1737" s="24" t="s">
        <v>1900</v>
      </c>
      <c r="B1737" s="24">
        <v>-21.14</v>
      </c>
      <c r="C1737" s="24">
        <v>68.962000000000003</v>
      </c>
      <c r="D1737" s="24" t="s">
        <v>165</v>
      </c>
      <c r="E1737" s="24">
        <f t="shared" si="27"/>
        <v>99.999999999999986</v>
      </c>
      <c r="M1737" s="24">
        <v>18.106995884773664</v>
      </c>
      <c r="X1737" s="24">
        <v>19.753086419753085</v>
      </c>
      <c r="AA1737" s="24">
        <v>44.855967078189302</v>
      </c>
      <c r="AK1737" s="24">
        <v>0.41152263374485598</v>
      </c>
      <c r="AT1737" s="24">
        <v>1.6460905349794239</v>
      </c>
      <c r="AX1737" s="24">
        <v>0.41152263374485598</v>
      </c>
      <c r="BB1737" s="24">
        <v>14.403292181069961</v>
      </c>
      <c r="BH1737" s="24">
        <v>0.41152263374485598</v>
      </c>
    </row>
    <row r="1738" spans="1:87" x14ac:dyDescent="0.2">
      <c r="A1738" s="24" t="s">
        <v>1901</v>
      </c>
      <c r="B1738" s="24">
        <v>-50.25</v>
      </c>
      <c r="C1738" s="24">
        <v>-32.5</v>
      </c>
      <c r="D1738" s="24" t="s">
        <v>1902</v>
      </c>
      <c r="E1738" s="24">
        <f t="shared" si="27"/>
        <v>99.999999999999957</v>
      </c>
      <c r="V1738" s="24">
        <v>0.21413276231263401</v>
      </c>
      <c r="AA1738" s="24">
        <v>82.441113490364003</v>
      </c>
      <c r="AB1738" s="24">
        <v>5.7815845824411145</v>
      </c>
      <c r="AF1738" s="24">
        <v>0.64239828693790102</v>
      </c>
      <c r="AL1738" s="24">
        <v>1.070663811563169</v>
      </c>
      <c r="AQ1738" s="24">
        <v>5.3533190578158454</v>
      </c>
      <c r="AS1738" s="24">
        <v>0.21413276231263401</v>
      </c>
      <c r="AT1738" s="24">
        <v>1.4989293361884368</v>
      </c>
      <c r="BB1738" s="24">
        <v>0.85653104925053503</v>
      </c>
      <c r="BJ1738" s="24">
        <v>0.21413276231263401</v>
      </c>
      <c r="BP1738" s="24">
        <v>0.64239828693790102</v>
      </c>
      <c r="BR1738" s="24">
        <v>0.21413276231263401</v>
      </c>
      <c r="BZ1738" s="24">
        <v>0.64239828693790102</v>
      </c>
      <c r="CG1738" s="24">
        <v>0.21413276231263401</v>
      </c>
    </row>
    <row r="1739" spans="1:87" x14ac:dyDescent="0.2">
      <c r="A1739" s="24" t="s">
        <v>1903</v>
      </c>
      <c r="B1739" s="24">
        <v>-50.12</v>
      </c>
      <c r="C1739" s="24">
        <v>-32.68</v>
      </c>
      <c r="D1739" s="24" t="s">
        <v>1902</v>
      </c>
      <c r="E1739" s="24">
        <f t="shared" si="27"/>
        <v>99.999999999999986</v>
      </c>
      <c r="X1739" s="24">
        <v>0.223713646532438</v>
      </c>
      <c r="AA1739" s="24">
        <v>87.919463087248303</v>
      </c>
      <c r="AB1739" s="24">
        <v>2.0134228187919465</v>
      </c>
      <c r="AF1739" s="24">
        <v>0.447427293064877</v>
      </c>
      <c r="AL1739" s="24">
        <v>1.565995525727069</v>
      </c>
      <c r="AQ1739" s="24">
        <v>2.9082774049217002</v>
      </c>
      <c r="AS1739" s="24">
        <v>0.447427293064877</v>
      </c>
      <c r="AT1739" s="24">
        <v>1.565995525727069</v>
      </c>
      <c r="BB1739" s="24">
        <v>0.89485458612975399</v>
      </c>
      <c r="BJ1739" s="24">
        <v>0.447427293064877</v>
      </c>
      <c r="BP1739" s="24">
        <v>0.223713646532438</v>
      </c>
      <c r="BR1739" s="24">
        <v>0.447427293064877</v>
      </c>
      <c r="BZ1739" s="24">
        <v>0.67114093959731502</v>
      </c>
      <c r="CG1739" s="24">
        <v>0.223713646532438</v>
      </c>
    </row>
    <row r="1740" spans="1:87" x14ac:dyDescent="0.2">
      <c r="A1740" s="24" t="s">
        <v>1904</v>
      </c>
      <c r="B1740" s="24">
        <v>-49.38</v>
      </c>
      <c r="C1740" s="24">
        <v>-33.35</v>
      </c>
      <c r="D1740" s="24" t="s">
        <v>1902</v>
      </c>
      <c r="E1740" s="24">
        <f t="shared" si="27"/>
        <v>100.00000000000001</v>
      </c>
      <c r="X1740" s="24">
        <v>0.45977011494252901</v>
      </c>
      <c r="AA1740" s="24">
        <v>81.609195402298852</v>
      </c>
      <c r="AB1740" s="24">
        <v>0.229885057471264</v>
      </c>
      <c r="AL1740" s="24">
        <v>5.7471264367816088</v>
      </c>
      <c r="AQ1740" s="24">
        <v>6.2068965517241379</v>
      </c>
      <c r="AS1740" s="24">
        <v>0.229885057471264</v>
      </c>
      <c r="AT1740" s="24">
        <v>3.9080459770114939</v>
      </c>
      <c r="AV1740" s="24">
        <v>0.229885057471264</v>
      </c>
      <c r="BB1740" s="24">
        <v>0.229885057471264</v>
      </c>
      <c r="BP1740" s="24">
        <v>0.91954022988505701</v>
      </c>
      <c r="CG1740" s="24">
        <v>0.229885057471264</v>
      </c>
    </row>
    <row r="1741" spans="1:87" x14ac:dyDescent="0.2">
      <c r="A1741" s="24" t="s">
        <v>1905</v>
      </c>
      <c r="B1741" s="24">
        <v>30.499480000000002</v>
      </c>
      <c r="C1741" s="24">
        <v>44.900500000000001</v>
      </c>
      <c r="D1741" s="24" t="s">
        <v>1906</v>
      </c>
      <c r="E1741" s="24">
        <f t="shared" si="27"/>
        <v>84.011627906976756</v>
      </c>
      <c r="G1741" s="24" t="s">
        <v>1907</v>
      </c>
      <c r="H1741" s="24" t="s">
        <v>1907</v>
      </c>
      <c r="J1741" s="24" t="s">
        <v>1907</v>
      </c>
      <c r="L1741" s="24" t="s">
        <v>1907</v>
      </c>
      <c r="V1741" s="24">
        <v>50.872093023255815</v>
      </c>
      <c r="X1741" s="24" t="s">
        <v>1907</v>
      </c>
      <c r="AA1741" s="24">
        <v>2.9069767441860463</v>
      </c>
      <c r="AH1741" s="24" t="s">
        <v>1907</v>
      </c>
      <c r="AI1741" s="24" t="s">
        <v>1907</v>
      </c>
      <c r="AJ1741" s="24">
        <v>0.58139534883720934</v>
      </c>
      <c r="AL1741" s="24">
        <v>3.1976744186046511</v>
      </c>
      <c r="AM1741" s="24">
        <v>3.7790697674418605</v>
      </c>
      <c r="AN1741" s="24">
        <v>2.9069767441860463</v>
      </c>
      <c r="AO1741" s="24">
        <v>0.87209302325581395</v>
      </c>
      <c r="AQ1741" s="24">
        <v>1.7441860465116279</v>
      </c>
      <c r="AT1741" s="24">
        <v>0.29069767441860467</v>
      </c>
      <c r="AU1741" s="24" t="s">
        <v>1907</v>
      </c>
      <c r="AV1741" s="24">
        <v>2.3255813953488373</v>
      </c>
      <c r="AW1741" s="24" t="s">
        <v>1907</v>
      </c>
      <c r="BB1741" s="24">
        <v>2.9069767441860463</v>
      </c>
      <c r="BC1741" s="24">
        <v>1.7441860465116279</v>
      </c>
      <c r="BE1741" s="24">
        <v>1.7441860465116279</v>
      </c>
      <c r="BF1741" s="24" t="s">
        <v>1907</v>
      </c>
      <c r="BG1741" s="24" t="s">
        <v>1907</v>
      </c>
      <c r="BH1741" s="24">
        <v>2.0348837209302326</v>
      </c>
      <c r="BI1741" s="24" t="s">
        <v>1907</v>
      </c>
      <c r="BJ1741" s="24" t="s">
        <v>1907</v>
      </c>
      <c r="BL1741" s="24">
        <v>0.58139534883720934</v>
      </c>
      <c r="BO1741" s="24">
        <v>0.87209302325581395</v>
      </c>
      <c r="BR1741" s="24">
        <v>1.7441860465116279</v>
      </c>
      <c r="BS1741" s="24" t="s">
        <v>1907</v>
      </c>
      <c r="BT1741" s="24">
        <v>0.87209302325581395</v>
      </c>
      <c r="BY1741" s="24" t="s">
        <v>1907</v>
      </c>
      <c r="BZ1741" s="24">
        <v>0.29069767441860467</v>
      </c>
      <c r="CA1741" s="24">
        <v>1.4534883720930232</v>
      </c>
      <c r="CF1741" s="24" t="s">
        <v>1907</v>
      </c>
      <c r="CG1741" s="24">
        <v>0.29069767441860467</v>
      </c>
      <c r="CI1741" s="24" t="s">
        <v>1907</v>
      </c>
    </row>
    <row r="1742" spans="1:87" x14ac:dyDescent="0.2">
      <c r="A1742" s="24" t="s">
        <v>1908</v>
      </c>
      <c r="B1742" s="24">
        <v>36</v>
      </c>
      <c r="C1742" s="24">
        <v>44.56</v>
      </c>
      <c r="D1742" s="24" t="s">
        <v>1906</v>
      </c>
      <c r="E1742" s="24">
        <f t="shared" si="27"/>
        <v>93.610223642172514</v>
      </c>
      <c r="G1742" s="24" t="s">
        <v>1907</v>
      </c>
      <c r="H1742" s="24" t="s">
        <v>1907</v>
      </c>
      <c r="J1742" s="24">
        <v>0.31948881789137379</v>
      </c>
      <c r="L1742" s="24" t="s">
        <v>1907</v>
      </c>
      <c r="V1742" s="24">
        <v>3.5143769968051117</v>
      </c>
      <c r="X1742" s="24" t="s">
        <v>1907</v>
      </c>
      <c r="AA1742" s="24">
        <v>4.1533546325878596</v>
      </c>
      <c r="AH1742" s="24">
        <v>7.9872204472843453</v>
      </c>
      <c r="AI1742" s="24" t="s">
        <v>1907</v>
      </c>
      <c r="AJ1742" s="24">
        <v>0.31948881789137379</v>
      </c>
      <c r="AL1742" s="24">
        <v>6.0702875399361025</v>
      </c>
      <c r="AM1742" s="24">
        <v>2.8753993610223643</v>
      </c>
      <c r="AN1742" s="24">
        <v>3.8338658146964857</v>
      </c>
      <c r="AO1742" s="24" t="s">
        <v>1907</v>
      </c>
      <c r="AQ1742" s="24">
        <v>5.7507987220447285</v>
      </c>
      <c r="AT1742" s="24">
        <v>9.5846645367412133</v>
      </c>
      <c r="AU1742" s="24">
        <v>0.31948881789137379</v>
      </c>
      <c r="AV1742" s="24">
        <v>9.9041533546325873</v>
      </c>
      <c r="AW1742" s="24" t="s">
        <v>1907</v>
      </c>
      <c r="BB1742" s="24">
        <v>4.4728434504792336</v>
      </c>
      <c r="BC1742" s="24">
        <v>0.95846645367412142</v>
      </c>
      <c r="BE1742" s="24">
        <v>0.95846645367412142</v>
      </c>
      <c r="BF1742" s="24" t="s">
        <v>1907</v>
      </c>
      <c r="BG1742" s="24" t="s">
        <v>1907</v>
      </c>
      <c r="BH1742" s="24">
        <v>3.8338658146964857</v>
      </c>
      <c r="BI1742" s="24" t="s">
        <v>1907</v>
      </c>
      <c r="BJ1742" s="24" t="s">
        <v>1907</v>
      </c>
      <c r="BL1742" s="24">
        <v>3.1948881789137382</v>
      </c>
      <c r="BO1742" s="24" t="s">
        <v>1907</v>
      </c>
      <c r="BR1742" s="24">
        <v>0.63897763578274758</v>
      </c>
      <c r="BS1742" s="24">
        <v>5.1118210862619806</v>
      </c>
      <c r="BT1742" s="24">
        <v>8.9456869009584672</v>
      </c>
      <c r="BY1742" s="24">
        <v>1.9169329073482428</v>
      </c>
      <c r="BZ1742" s="24" t="s">
        <v>1907</v>
      </c>
      <c r="CA1742" s="24">
        <v>0.31948881789137379</v>
      </c>
      <c r="CF1742" s="24" t="s">
        <v>1907</v>
      </c>
      <c r="CG1742" s="24">
        <v>0.31948881789137379</v>
      </c>
      <c r="CI1742" s="24">
        <v>8.3067092651757193</v>
      </c>
    </row>
    <row r="1743" spans="1:87" x14ac:dyDescent="0.2">
      <c r="A1743" s="24" t="s">
        <v>1909</v>
      </c>
      <c r="B1743" s="24">
        <v>31.983923333333333</v>
      </c>
      <c r="C1743" s="24">
        <v>44.835333333333338</v>
      </c>
      <c r="D1743" s="24" t="s">
        <v>1906</v>
      </c>
      <c r="E1743" s="24">
        <f t="shared" si="27"/>
        <v>87.296416938110738</v>
      </c>
      <c r="G1743" s="24" t="s">
        <v>1907</v>
      </c>
      <c r="H1743" s="24" t="s">
        <v>1907</v>
      </c>
      <c r="J1743" s="24" t="s">
        <v>1907</v>
      </c>
      <c r="L1743" s="24" t="s">
        <v>1907</v>
      </c>
      <c r="V1743" s="24">
        <v>54.071661237785015</v>
      </c>
      <c r="X1743" s="24" t="s">
        <v>1907</v>
      </c>
      <c r="AA1743" s="24">
        <v>2.6058631921824102</v>
      </c>
      <c r="AH1743" s="24">
        <v>6.8403908794788277</v>
      </c>
      <c r="AI1743" s="24" t="s">
        <v>1907</v>
      </c>
      <c r="AJ1743" s="24" t="s">
        <v>1907</v>
      </c>
      <c r="AL1743" s="24">
        <v>5.8631921824104234</v>
      </c>
      <c r="AM1743" s="24" t="s">
        <v>1907</v>
      </c>
      <c r="AN1743" s="24">
        <v>0.32573289902280128</v>
      </c>
      <c r="AO1743" s="24" t="s">
        <v>1907</v>
      </c>
      <c r="AQ1743" s="24">
        <v>3.9087947882736156</v>
      </c>
      <c r="AT1743" s="24">
        <v>5.8631921824104234</v>
      </c>
      <c r="AU1743" s="24" t="s">
        <v>1907</v>
      </c>
      <c r="AV1743" s="24">
        <v>5.2117263843648205</v>
      </c>
      <c r="AW1743" s="24" t="s">
        <v>1907</v>
      </c>
      <c r="BC1743" s="24" t="s">
        <v>1907</v>
      </c>
      <c r="BE1743" s="24" t="s">
        <v>1907</v>
      </c>
      <c r="BF1743" s="24" t="s">
        <v>1907</v>
      </c>
      <c r="BG1743" s="24" t="s">
        <v>1907</v>
      </c>
      <c r="BH1743" s="24" t="s">
        <v>1907</v>
      </c>
      <c r="BI1743" s="24" t="s">
        <v>1907</v>
      </c>
      <c r="BJ1743" s="24" t="s">
        <v>1907</v>
      </c>
      <c r="BL1743" s="24" t="s">
        <v>1907</v>
      </c>
      <c r="BO1743" s="24" t="s">
        <v>1907</v>
      </c>
      <c r="BR1743" s="24">
        <v>0.9771986970684039</v>
      </c>
      <c r="BS1743" s="24" t="s">
        <v>1907</v>
      </c>
      <c r="BT1743" s="24">
        <v>0.32573289902280128</v>
      </c>
      <c r="BY1743" s="24" t="s">
        <v>1907</v>
      </c>
      <c r="BZ1743" s="24" t="s">
        <v>1907</v>
      </c>
      <c r="CA1743" s="24" t="s">
        <v>1907</v>
      </c>
      <c r="CF1743" s="24" t="s">
        <v>1907</v>
      </c>
      <c r="CG1743" s="24">
        <v>0.32573289902280128</v>
      </c>
      <c r="CI1743" s="24">
        <v>0.9771986970684039</v>
      </c>
    </row>
    <row r="1744" spans="1:87" x14ac:dyDescent="0.2">
      <c r="A1744" s="24" t="s">
        <v>1910</v>
      </c>
      <c r="B1744" s="24">
        <v>31.1281</v>
      </c>
      <c r="C1744" s="24">
        <v>41.166449999999998</v>
      </c>
      <c r="D1744" s="24" t="s">
        <v>1906</v>
      </c>
      <c r="E1744" s="24">
        <f t="shared" si="27"/>
        <v>100.98360655737707</v>
      </c>
      <c r="G1744" s="24" t="s">
        <v>1907</v>
      </c>
      <c r="H1744" s="24" t="s">
        <v>1907</v>
      </c>
      <c r="J1744" s="24" t="s">
        <v>1907</v>
      </c>
      <c r="L1744" s="24" t="s">
        <v>1907</v>
      </c>
      <c r="V1744" s="24">
        <v>68.196721311475414</v>
      </c>
      <c r="X1744" s="24" t="s">
        <v>1907</v>
      </c>
      <c r="AA1744" s="24">
        <v>2.622950819672131</v>
      </c>
      <c r="AH1744" s="24">
        <v>1.3114754098360655</v>
      </c>
      <c r="AI1744" s="24" t="s">
        <v>1907</v>
      </c>
      <c r="AJ1744" s="24" t="s">
        <v>1907</v>
      </c>
      <c r="AL1744" s="24">
        <v>0.65573770491803274</v>
      </c>
      <c r="AM1744" s="24">
        <v>1.9672131147540983</v>
      </c>
      <c r="AN1744" s="24">
        <v>6.2295081967213113</v>
      </c>
      <c r="AO1744" s="24" t="s">
        <v>1907</v>
      </c>
      <c r="AQ1744" s="24">
        <v>1.639344262295082</v>
      </c>
      <c r="AT1744" s="24" t="s">
        <v>1907</v>
      </c>
      <c r="AU1744" s="24" t="s">
        <v>1907</v>
      </c>
      <c r="AV1744" s="24">
        <v>5.9016393442622954</v>
      </c>
      <c r="AW1744" s="24" t="s">
        <v>1907</v>
      </c>
      <c r="BB1744" s="24">
        <v>1.639344262295082</v>
      </c>
      <c r="BC1744" s="24">
        <v>2.2950819672131146</v>
      </c>
      <c r="BE1744" s="24">
        <v>2.2950819672131146</v>
      </c>
      <c r="BF1744" s="24">
        <v>1.639344262295082</v>
      </c>
      <c r="BG1744" s="24">
        <v>0.32786885245901637</v>
      </c>
      <c r="BH1744" s="24" t="s">
        <v>1907</v>
      </c>
      <c r="BI1744" s="24">
        <v>1.639344262295082</v>
      </c>
      <c r="BJ1744" s="24" t="s">
        <v>1907</v>
      </c>
      <c r="BL1744" s="24" t="s">
        <v>1907</v>
      </c>
      <c r="BO1744" s="24" t="s">
        <v>1907</v>
      </c>
      <c r="BR1744" s="24" t="s">
        <v>1907</v>
      </c>
      <c r="BS1744" s="24" t="s">
        <v>1907</v>
      </c>
      <c r="BT1744" s="24">
        <v>0.32786885245901637</v>
      </c>
      <c r="BY1744" s="24" t="s">
        <v>1907</v>
      </c>
      <c r="BZ1744" s="24">
        <v>1.9672131147540983</v>
      </c>
      <c r="CA1744" s="24" t="s">
        <v>1907</v>
      </c>
      <c r="CF1744" s="24" t="s">
        <v>1907</v>
      </c>
      <c r="CG1744" s="24">
        <v>0.32786885245901637</v>
      </c>
      <c r="CI1744" s="24" t="s">
        <v>1907</v>
      </c>
    </row>
    <row r="1745" spans="1:87" x14ac:dyDescent="0.2">
      <c r="A1745" s="24" t="s">
        <v>1911</v>
      </c>
      <c r="B1745" s="24">
        <v>51.483333333333334</v>
      </c>
      <c r="C1745" s="24">
        <v>39.266666666666666</v>
      </c>
      <c r="D1745" s="24" t="s">
        <v>1906</v>
      </c>
      <c r="E1745" s="24">
        <f t="shared" si="27"/>
        <v>92.610837438423644</v>
      </c>
      <c r="G1745" s="24" t="s">
        <v>1907</v>
      </c>
      <c r="H1745" s="24" t="s">
        <v>1907</v>
      </c>
      <c r="J1745" s="24">
        <v>2.4630541871921183</v>
      </c>
      <c r="L1745" s="24">
        <v>42.857142857142854</v>
      </c>
      <c r="V1745" s="24">
        <v>3.4482758620689653</v>
      </c>
      <c r="X1745" s="24" t="s">
        <v>1907</v>
      </c>
      <c r="AA1745" s="24" t="s">
        <v>1907</v>
      </c>
      <c r="AH1745" s="24" t="s">
        <v>1907</v>
      </c>
      <c r="AI1745" s="24">
        <v>6.8965517241379306</v>
      </c>
      <c r="AJ1745" s="24" t="s">
        <v>1907</v>
      </c>
      <c r="AL1745" s="24" t="s">
        <v>1907</v>
      </c>
      <c r="AM1745" s="24" t="s">
        <v>1907</v>
      </c>
      <c r="AN1745" s="24" t="s">
        <v>1907</v>
      </c>
      <c r="AO1745" s="24" t="s">
        <v>1907</v>
      </c>
      <c r="AQ1745" s="24" t="s">
        <v>1907</v>
      </c>
      <c r="AT1745" s="24" t="s">
        <v>1907</v>
      </c>
      <c r="AU1745" s="24" t="s">
        <v>1907</v>
      </c>
      <c r="AV1745" s="24">
        <v>23.152709359605911</v>
      </c>
      <c r="AW1745" s="24" t="s">
        <v>1907</v>
      </c>
      <c r="BB1745" s="24">
        <v>13.300492610837438</v>
      </c>
      <c r="BC1745" s="24" t="s">
        <v>1907</v>
      </c>
      <c r="BE1745" s="24" t="s">
        <v>1907</v>
      </c>
      <c r="BF1745" s="24" t="s">
        <v>1907</v>
      </c>
      <c r="BG1745" s="24" t="s">
        <v>1907</v>
      </c>
      <c r="BH1745" s="24" t="s">
        <v>1907</v>
      </c>
      <c r="BI1745" s="24" t="s">
        <v>1907</v>
      </c>
      <c r="BJ1745" s="24" t="s">
        <v>1907</v>
      </c>
      <c r="BL1745" s="24" t="s">
        <v>1907</v>
      </c>
      <c r="BO1745" s="24" t="s">
        <v>1907</v>
      </c>
      <c r="BR1745" s="24" t="s">
        <v>1907</v>
      </c>
      <c r="BS1745" s="24" t="s">
        <v>1907</v>
      </c>
      <c r="BT1745" s="24" t="s">
        <v>1907</v>
      </c>
      <c r="BY1745" s="24" t="s">
        <v>1907</v>
      </c>
      <c r="BZ1745" s="24" t="s">
        <v>1907</v>
      </c>
      <c r="CA1745" s="24" t="s">
        <v>1907</v>
      </c>
      <c r="CF1745" s="24" t="s">
        <v>1907</v>
      </c>
      <c r="CG1745" s="24">
        <v>0.49261083743842365</v>
      </c>
      <c r="CI1745" s="24" t="s">
        <v>1907</v>
      </c>
    </row>
    <row r="1746" spans="1:87" x14ac:dyDescent="0.2">
      <c r="A1746" s="24" t="s">
        <v>1912</v>
      </c>
      <c r="B1746" s="24">
        <v>37.9</v>
      </c>
      <c r="C1746" s="24">
        <v>42</v>
      </c>
      <c r="D1746" s="24" t="s">
        <v>1906</v>
      </c>
      <c r="E1746" s="24">
        <f t="shared" si="27"/>
        <v>86.111111111111072</v>
      </c>
      <c r="G1746" s="24">
        <v>0.69444444444444442</v>
      </c>
      <c r="H1746" s="24">
        <v>0.69444444444444442</v>
      </c>
      <c r="J1746" s="24" t="s">
        <v>1907</v>
      </c>
      <c r="L1746" s="24" t="s">
        <v>1907</v>
      </c>
      <c r="V1746" s="24">
        <v>27.777777777777779</v>
      </c>
      <c r="X1746" s="24" t="s">
        <v>1907</v>
      </c>
      <c r="AA1746" s="24">
        <v>1.3888888888888888</v>
      </c>
      <c r="AH1746" s="24">
        <v>1.3888888888888888</v>
      </c>
      <c r="AI1746" s="24">
        <v>0.69444444444444442</v>
      </c>
      <c r="AJ1746" s="24">
        <v>0.69444444444444442</v>
      </c>
      <c r="AL1746" s="24">
        <v>4.8611111111111107</v>
      </c>
      <c r="AM1746" s="24">
        <v>0.69444444444444442</v>
      </c>
      <c r="AN1746" s="24">
        <v>0.69444444444444442</v>
      </c>
      <c r="AO1746" s="24">
        <v>2.0833333333333335</v>
      </c>
      <c r="AQ1746" s="24">
        <v>4.8611111111111107</v>
      </c>
      <c r="AT1746" s="24" t="s">
        <v>1907</v>
      </c>
      <c r="AU1746" s="24" t="s">
        <v>1907</v>
      </c>
      <c r="AV1746" s="24">
        <v>2.0833333333333335</v>
      </c>
      <c r="AW1746" s="24" t="s">
        <v>1907</v>
      </c>
      <c r="BB1746" s="24">
        <v>20.833333333333336</v>
      </c>
      <c r="BC1746" s="24">
        <v>2.7777777777777777</v>
      </c>
      <c r="BE1746" s="24">
        <v>2.7777777777777777</v>
      </c>
      <c r="BF1746" s="24">
        <v>2.0833333333333335</v>
      </c>
      <c r="BG1746" s="24" t="s">
        <v>1907</v>
      </c>
      <c r="BH1746" s="24" t="s">
        <v>1907</v>
      </c>
      <c r="BI1746" s="24">
        <v>0.69444444444444442</v>
      </c>
      <c r="BJ1746" s="24" t="s">
        <v>1907</v>
      </c>
      <c r="BL1746" s="24" t="s">
        <v>1907</v>
      </c>
      <c r="BO1746" s="24">
        <v>1.3888888888888888</v>
      </c>
      <c r="BR1746" s="24">
        <v>2.0833333333333335</v>
      </c>
      <c r="BS1746" s="24" t="s">
        <v>1907</v>
      </c>
      <c r="BT1746" s="24" t="s">
        <v>1907</v>
      </c>
      <c r="BY1746" s="24" t="s">
        <v>1907</v>
      </c>
      <c r="BZ1746" s="24">
        <v>2.7777777777777777</v>
      </c>
      <c r="CA1746" s="24">
        <v>0.69444444444444442</v>
      </c>
      <c r="CF1746" s="24" t="s">
        <v>1907</v>
      </c>
      <c r="CG1746" s="24">
        <v>0.69444444444444442</v>
      </c>
      <c r="CI1746" s="24">
        <v>0.69444444444444442</v>
      </c>
    </row>
    <row r="1747" spans="1:87" x14ac:dyDescent="0.2">
      <c r="A1747" s="24" t="s">
        <v>1913</v>
      </c>
      <c r="B1747" s="24">
        <v>32.131100000000004</v>
      </c>
      <c r="C1747" s="24">
        <v>44.837769999999999</v>
      </c>
      <c r="D1747" s="24" t="s">
        <v>1906</v>
      </c>
      <c r="E1747" s="24">
        <f t="shared" si="27"/>
        <v>54.761904761904766</v>
      </c>
      <c r="G1747" s="24">
        <v>0.79365079365079361</v>
      </c>
      <c r="H1747" s="24" t="s">
        <v>1907</v>
      </c>
      <c r="J1747" s="24" t="s">
        <v>1907</v>
      </c>
      <c r="L1747" s="24" t="s">
        <v>1907</v>
      </c>
      <c r="V1747" s="24">
        <v>12.698412698412698</v>
      </c>
      <c r="X1747" s="24" t="s">
        <v>1907</v>
      </c>
      <c r="AA1747" s="24">
        <v>3.9682539682539684</v>
      </c>
      <c r="AH1747" s="24" t="s">
        <v>1907</v>
      </c>
      <c r="AI1747" s="24" t="s">
        <v>1907</v>
      </c>
      <c r="AJ1747" s="24">
        <v>0.79365079365079361</v>
      </c>
      <c r="AL1747" s="24">
        <v>3.9682539682539684</v>
      </c>
      <c r="AM1747" s="24">
        <v>3.9682539682539684</v>
      </c>
      <c r="AN1747" s="24">
        <v>3.9682539682539684</v>
      </c>
      <c r="AO1747" s="24" t="s">
        <v>1907</v>
      </c>
      <c r="AQ1747" s="24">
        <v>3.1746031746031744</v>
      </c>
      <c r="AT1747" s="24">
        <v>2.3809523809523809</v>
      </c>
      <c r="AU1747" s="24" t="s">
        <v>1907</v>
      </c>
      <c r="AV1747" s="24">
        <v>3.1746031746031744</v>
      </c>
      <c r="AW1747" s="24" t="s">
        <v>1907</v>
      </c>
      <c r="BB1747" s="24">
        <v>1.5873015873015872</v>
      </c>
      <c r="BC1747" s="24" t="s">
        <v>1907</v>
      </c>
      <c r="BE1747" s="24" t="s">
        <v>1907</v>
      </c>
      <c r="BF1747" s="24" t="s">
        <v>1907</v>
      </c>
      <c r="BG1747" s="24" t="s">
        <v>1907</v>
      </c>
      <c r="BH1747" s="24">
        <v>0.79365079365079361</v>
      </c>
      <c r="BI1747" s="24" t="s">
        <v>1907</v>
      </c>
      <c r="BJ1747" s="24">
        <v>0.79365079365079361</v>
      </c>
      <c r="BL1747" s="24" t="s">
        <v>1907</v>
      </c>
      <c r="BO1747" s="24" t="s">
        <v>1907</v>
      </c>
      <c r="BR1747" s="24">
        <v>3.1746031746031744</v>
      </c>
      <c r="BS1747" s="24" t="s">
        <v>1907</v>
      </c>
      <c r="BT1747" s="24">
        <v>1.5873015873015872</v>
      </c>
      <c r="BY1747" s="24" t="s">
        <v>1907</v>
      </c>
      <c r="BZ1747" s="24" t="s">
        <v>1907</v>
      </c>
      <c r="CA1747" s="24">
        <v>1.5873015873015872</v>
      </c>
      <c r="CF1747" s="24">
        <v>3.1746031746031744</v>
      </c>
      <c r="CG1747" s="24">
        <v>0.79365079365079361</v>
      </c>
      <c r="CI1747" s="24">
        <v>2.3809523809523809</v>
      </c>
    </row>
    <row r="1748" spans="1:87" x14ac:dyDescent="0.2">
      <c r="A1748" s="24" t="s">
        <v>1914</v>
      </c>
      <c r="B1748" s="24">
        <v>32.074399999999997</v>
      </c>
      <c r="C1748" s="24">
        <v>44.796340000000001</v>
      </c>
      <c r="D1748" s="24" t="s">
        <v>1906</v>
      </c>
      <c r="E1748" s="24">
        <f t="shared" si="27"/>
        <v>69.747899159663859</v>
      </c>
      <c r="G1748" s="24" t="s">
        <v>1907</v>
      </c>
      <c r="H1748" s="24" t="s">
        <v>1907</v>
      </c>
      <c r="J1748" s="24" t="s">
        <v>1907</v>
      </c>
      <c r="L1748" s="24" t="s">
        <v>1907</v>
      </c>
      <c r="V1748" s="24">
        <v>14.285714285714286</v>
      </c>
      <c r="X1748" s="24" t="s">
        <v>1907</v>
      </c>
      <c r="AA1748" s="24">
        <v>4.2016806722689077</v>
      </c>
      <c r="AH1748" s="24">
        <v>0.84033613445378152</v>
      </c>
      <c r="AI1748" s="24" t="s">
        <v>1907</v>
      </c>
      <c r="AJ1748" s="24" t="s">
        <v>1907</v>
      </c>
      <c r="AL1748" s="24">
        <v>5.882352941176471</v>
      </c>
      <c r="AM1748" s="24">
        <v>4.2016806722689077</v>
      </c>
      <c r="AN1748" s="24">
        <v>7.5630252100840334</v>
      </c>
      <c r="AO1748" s="24">
        <v>0.84033613445378152</v>
      </c>
      <c r="AQ1748" s="24">
        <v>4.2016806722689077</v>
      </c>
      <c r="AT1748" s="24">
        <v>4.2016806722689077</v>
      </c>
      <c r="AU1748" s="24" t="s">
        <v>1907</v>
      </c>
      <c r="AV1748" s="24" t="s">
        <v>1907</v>
      </c>
      <c r="AW1748" s="24" t="s">
        <v>1907</v>
      </c>
      <c r="BB1748" s="24">
        <v>2.5210084033613445</v>
      </c>
      <c r="BC1748" s="24">
        <v>0.84033613445378152</v>
      </c>
      <c r="BE1748" s="24">
        <v>0.84033613445378152</v>
      </c>
      <c r="BF1748" s="24" t="s">
        <v>1907</v>
      </c>
      <c r="BG1748" s="24" t="s">
        <v>1907</v>
      </c>
      <c r="BH1748" s="24">
        <v>0.84033613445378152</v>
      </c>
      <c r="BI1748" s="24" t="s">
        <v>1907</v>
      </c>
      <c r="BJ1748" s="24" t="s">
        <v>1907</v>
      </c>
      <c r="BL1748" s="24" t="s">
        <v>1907</v>
      </c>
      <c r="BO1748" s="24" t="s">
        <v>1907</v>
      </c>
      <c r="BR1748" s="24">
        <v>1.680672268907563</v>
      </c>
      <c r="BS1748" s="24" t="s">
        <v>1907</v>
      </c>
      <c r="BT1748" s="24" t="s">
        <v>1907</v>
      </c>
      <c r="BY1748" s="24" t="s">
        <v>1907</v>
      </c>
      <c r="BZ1748" s="24" t="s">
        <v>1907</v>
      </c>
      <c r="CA1748" s="24">
        <v>3.3613445378151261</v>
      </c>
      <c r="CF1748" s="24" t="s">
        <v>1907</v>
      </c>
      <c r="CG1748" s="24">
        <v>0.84033613445378152</v>
      </c>
      <c r="CI1748" s="24">
        <v>12.605042016806722</v>
      </c>
    </row>
    <row r="1749" spans="1:87" x14ac:dyDescent="0.2">
      <c r="A1749" s="24" t="s">
        <v>1915</v>
      </c>
      <c r="B1749" s="24">
        <v>31.927530000000001</v>
      </c>
      <c r="C1749" s="24">
        <v>44.6571</v>
      </c>
      <c r="D1749" s="24" t="s">
        <v>1906</v>
      </c>
      <c r="E1749" s="24">
        <f t="shared" si="27"/>
        <v>52.212389380530986</v>
      </c>
      <c r="G1749" s="24" t="s">
        <v>1907</v>
      </c>
      <c r="H1749" s="24" t="s">
        <v>1907</v>
      </c>
      <c r="J1749" s="24" t="s">
        <v>1907</v>
      </c>
      <c r="L1749" s="24" t="s">
        <v>1907</v>
      </c>
      <c r="V1749" s="24">
        <v>9.2920353982300892</v>
      </c>
      <c r="X1749" s="24" t="s">
        <v>1907</v>
      </c>
      <c r="AA1749" s="24">
        <v>3.5398230088495577</v>
      </c>
      <c r="AH1749" s="24">
        <v>2.2123893805309733</v>
      </c>
      <c r="AI1749" s="24" t="s">
        <v>1907</v>
      </c>
      <c r="AJ1749" s="24" t="s">
        <v>1907</v>
      </c>
      <c r="AL1749" s="24">
        <v>4.8672566371681416</v>
      </c>
      <c r="AM1749" s="24">
        <v>2.6548672566371683</v>
      </c>
      <c r="AN1749" s="24">
        <v>5.7522123893805306</v>
      </c>
      <c r="AO1749" s="24">
        <v>2.2123893805309733</v>
      </c>
      <c r="AQ1749" s="24">
        <v>2.2123893805309733</v>
      </c>
      <c r="AT1749" s="24">
        <v>0.88495575221238942</v>
      </c>
      <c r="AU1749" s="24" t="s">
        <v>1907</v>
      </c>
      <c r="AV1749" s="24" t="s">
        <v>1907</v>
      </c>
      <c r="AW1749" s="24" t="s">
        <v>1907</v>
      </c>
      <c r="BB1749" s="24">
        <v>3.0973451327433628</v>
      </c>
      <c r="BC1749" s="24">
        <v>0.44247787610619471</v>
      </c>
      <c r="BE1749" s="24">
        <v>0.44247787610619471</v>
      </c>
      <c r="BF1749" s="24">
        <v>0.88495575221238942</v>
      </c>
      <c r="BG1749" s="24" t="s">
        <v>1907</v>
      </c>
      <c r="BH1749" s="24" t="s">
        <v>1907</v>
      </c>
      <c r="BI1749" s="24" t="s">
        <v>1907</v>
      </c>
      <c r="BJ1749" s="24" t="s">
        <v>1907</v>
      </c>
      <c r="BL1749" s="24" t="s">
        <v>1907</v>
      </c>
      <c r="BO1749" s="24" t="s">
        <v>1907</v>
      </c>
      <c r="BR1749" s="24">
        <v>1.3274336283185841</v>
      </c>
      <c r="BS1749" s="24" t="s">
        <v>1907</v>
      </c>
      <c r="BT1749" s="24">
        <v>0.88495575221238942</v>
      </c>
      <c r="BY1749" s="24" t="s">
        <v>1907</v>
      </c>
      <c r="BZ1749" s="24" t="s">
        <v>1907</v>
      </c>
      <c r="CA1749" s="24">
        <v>0.44247787610619471</v>
      </c>
      <c r="CF1749" s="24" t="s">
        <v>1907</v>
      </c>
      <c r="CG1749" s="24">
        <v>0.88495575221238942</v>
      </c>
      <c r="CI1749" s="24">
        <v>10.176991150442477</v>
      </c>
    </row>
    <row r="1750" spans="1:87" x14ac:dyDescent="0.2">
      <c r="A1750" s="24" t="s">
        <v>1916</v>
      </c>
      <c r="B1750" s="24">
        <v>31.9253</v>
      </c>
      <c r="C1750" s="24">
        <v>44.785800000000002</v>
      </c>
      <c r="D1750" s="24" t="s">
        <v>1906</v>
      </c>
      <c r="E1750" s="24">
        <f t="shared" si="27"/>
        <v>83.333333333333343</v>
      </c>
      <c r="G1750" s="24" t="s">
        <v>1907</v>
      </c>
      <c r="H1750" s="24" t="s">
        <v>1907</v>
      </c>
      <c r="J1750" s="24" t="s">
        <v>1907</v>
      </c>
      <c r="L1750" s="24" t="s">
        <v>1907</v>
      </c>
      <c r="V1750" s="24">
        <v>36.274509803921568</v>
      </c>
      <c r="X1750" s="24" t="s">
        <v>1907</v>
      </c>
      <c r="AA1750" s="24">
        <v>3.9215686274509802</v>
      </c>
      <c r="AH1750" s="24" t="s">
        <v>1907</v>
      </c>
      <c r="AI1750" s="24" t="s">
        <v>1907</v>
      </c>
      <c r="AJ1750" s="24" t="s">
        <v>1907</v>
      </c>
      <c r="AL1750" s="24">
        <v>5.882352941176471</v>
      </c>
      <c r="AM1750" s="24">
        <v>8.8235294117647065</v>
      </c>
      <c r="AN1750" s="24">
        <v>4.9019607843137258</v>
      </c>
      <c r="AO1750" s="24">
        <v>1.9607843137254901</v>
      </c>
      <c r="AQ1750" s="24">
        <v>3.9215686274509802</v>
      </c>
      <c r="AT1750" s="24">
        <v>1.9607843137254901</v>
      </c>
      <c r="AU1750" s="24">
        <v>0.98039215686274506</v>
      </c>
      <c r="AV1750" s="24" t="s">
        <v>1907</v>
      </c>
      <c r="AW1750" s="24" t="s">
        <v>1907</v>
      </c>
      <c r="BB1750" s="24">
        <v>3.9215686274509802</v>
      </c>
      <c r="BC1750" s="24">
        <v>0.98039215686274506</v>
      </c>
      <c r="BE1750" s="24">
        <v>0.98039215686274506</v>
      </c>
      <c r="BF1750" s="24" t="s">
        <v>1907</v>
      </c>
      <c r="BG1750" s="24" t="s">
        <v>1907</v>
      </c>
      <c r="BH1750" s="24" t="s">
        <v>1907</v>
      </c>
      <c r="BI1750" s="24" t="s">
        <v>1907</v>
      </c>
      <c r="BJ1750" s="24" t="s">
        <v>1907</v>
      </c>
      <c r="BL1750" s="24" t="s">
        <v>1907</v>
      </c>
      <c r="BO1750" s="24" t="s">
        <v>1907</v>
      </c>
      <c r="BR1750" s="24">
        <v>0.98039215686274506</v>
      </c>
      <c r="BS1750" s="24" t="s">
        <v>1907</v>
      </c>
      <c r="BT1750" s="24" t="s">
        <v>1907</v>
      </c>
      <c r="BY1750" s="24" t="s">
        <v>1907</v>
      </c>
      <c r="BZ1750" s="24">
        <v>0.98039215686274506</v>
      </c>
      <c r="CA1750" s="24">
        <v>1.9607843137254901</v>
      </c>
      <c r="CF1750" s="24">
        <v>3.9215686274509802</v>
      </c>
      <c r="CG1750" s="24">
        <v>0.98039215686274506</v>
      </c>
      <c r="CI1750" s="24" t="s">
        <v>1907</v>
      </c>
    </row>
    <row r="1751" spans="1:87" x14ac:dyDescent="0.2">
      <c r="A1751" s="24" t="s">
        <v>1917</v>
      </c>
      <c r="B1751" s="24">
        <v>24.5</v>
      </c>
      <c r="C1751" s="24">
        <v>38.5</v>
      </c>
      <c r="D1751" s="24" t="s">
        <v>1902</v>
      </c>
      <c r="E1751" s="24">
        <f t="shared" si="27"/>
        <v>96.296296296296262</v>
      </c>
      <c r="G1751" s="24">
        <v>1.8518518518518521</v>
      </c>
      <c r="K1751" s="24">
        <v>16.666666666666661</v>
      </c>
      <c r="O1751" s="24">
        <v>7.4074074074074066</v>
      </c>
      <c r="V1751" s="24">
        <v>7.4074074074074066</v>
      </c>
      <c r="X1751" s="24">
        <v>2.7777777777777781</v>
      </c>
      <c r="AA1751" s="24">
        <v>18.518518518518523</v>
      </c>
      <c r="AB1751" s="24">
        <v>5.5555555555555536</v>
      </c>
      <c r="AF1751" s="24">
        <v>8.3333333333333321</v>
      </c>
      <c r="AG1751" s="24">
        <v>4.6296296296296298</v>
      </c>
      <c r="AH1751" s="24">
        <v>0.92592592592592604</v>
      </c>
      <c r="AL1751" s="24">
        <v>8.3333333333333321</v>
      </c>
      <c r="AQ1751" s="24">
        <v>1.8518518518518521</v>
      </c>
      <c r="AV1751" s="24">
        <v>0.92592592592592604</v>
      </c>
      <c r="BF1751" s="24">
        <v>6.4814814814814801</v>
      </c>
      <c r="BJ1751" s="24">
        <v>1.8518518518518521</v>
      </c>
      <c r="CD1751" s="24">
        <v>0.92592592592592604</v>
      </c>
      <c r="CG1751" s="24">
        <v>1.8518518518518521</v>
      </c>
    </row>
    <row r="1752" spans="1:87" x14ac:dyDescent="0.2">
      <c r="A1752" s="24" t="s">
        <v>1918</v>
      </c>
      <c r="B1752" s="24">
        <v>28.9</v>
      </c>
      <c r="C1752" s="24">
        <v>40.9</v>
      </c>
      <c r="D1752" s="24" t="s">
        <v>1906</v>
      </c>
      <c r="E1752" s="24">
        <f t="shared" si="27"/>
        <v>100.00000000000001</v>
      </c>
      <c r="G1752" s="24" t="s">
        <v>1907</v>
      </c>
      <c r="H1752" s="24">
        <v>2.1276595744680851</v>
      </c>
      <c r="J1752" s="24" t="s">
        <v>1907</v>
      </c>
      <c r="L1752" s="24" t="s">
        <v>1907</v>
      </c>
      <c r="V1752" s="24">
        <v>41.48936170212766</v>
      </c>
      <c r="X1752" s="24" t="s">
        <v>1907</v>
      </c>
      <c r="AA1752" s="24">
        <v>9.5744680851063837</v>
      </c>
      <c r="AH1752" s="24">
        <v>1.0638297872340425</v>
      </c>
      <c r="AI1752" s="24" t="s">
        <v>1907</v>
      </c>
      <c r="AJ1752" s="24">
        <v>0.53191489361702127</v>
      </c>
      <c r="AL1752" s="24">
        <v>13.297872340425531</v>
      </c>
      <c r="AM1752" s="24" t="s">
        <v>1907</v>
      </c>
      <c r="AN1752" s="24" t="s">
        <v>1907</v>
      </c>
      <c r="AO1752" s="24">
        <v>3.7234042553191489</v>
      </c>
      <c r="AQ1752" s="24">
        <v>4.2553191489361701</v>
      </c>
      <c r="AT1752" s="24">
        <v>2.1276595744680851</v>
      </c>
      <c r="AU1752" s="24" t="s">
        <v>1907</v>
      </c>
      <c r="AV1752" s="24" t="s">
        <v>1907</v>
      </c>
      <c r="AW1752" s="24" t="s">
        <v>1907</v>
      </c>
      <c r="BB1752" s="24">
        <v>11.170212765957448</v>
      </c>
      <c r="BC1752" s="24" t="s">
        <v>1907</v>
      </c>
      <c r="BE1752" s="24" t="s">
        <v>1907</v>
      </c>
      <c r="BF1752" s="24" t="s">
        <v>1907</v>
      </c>
      <c r="BG1752" s="24" t="s">
        <v>1907</v>
      </c>
      <c r="BH1752" s="24">
        <v>1.0638297872340425</v>
      </c>
      <c r="BI1752" s="24" t="s">
        <v>1907</v>
      </c>
      <c r="BJ1752" s="24" t="s">
        <v>1907</v>
      </c>
      <c r="BL1752" s="24" t="s">
        <v>1907</v>
      </c>
      <c r="BO1752" s="24">
        <v>0.53191489361702127</v>
      </c>
      <c r="BR1752" s="24" t="s">
        <v>1907</v>
      </c>
      <c r="BS1752" s="24" t="s">
        <v>1907</v>
      </c>
      <c r="BT1752" s="24">
        <v>1.5957446808510638</v>
      </c>
      <c r="BY1752" s="24" t="s">
        <v>1907</v>
      </c>
      <c r="BZ1752" s="24">
        <v>3.7234042553191489</v>
      </c>
      <c r="CA1752" s="24" t="s">
        <v>1907</v>
      </c>
      <c r="CF1752" s="24" t="s">
        <v>1907</v>
      </c>
      <c r="CG1752" s="24">
        <v>2.6595744680851063</v>
      </c>
      <c r="CI1752" s="24">
        <v>1.0638297872340425</v>
      </c>
    </row>
    <row r="1753" spans="1:87" x14ac:dyDescent="0.2">
      <c r="A1753" s="24" t="s">
        <v>1919</v>
      </c>
      <c r="B1753" s="24">
        <v>32.1738</v>
      </c>
      <c r="C1753" s="24">
        <v>44.893900000000002</v>
      </c>
      <c r="D1753" s="24" t="s">
        <v>1906</v>
      </c>
      <c r="E1753" s="24">
        <f t="shared" si="27"/>
        <v>60.689655172413808</v>
      </c>
      <c r="G1753" s="24" t="s">
        <v>1907</v>
      </c>
      <c r="H1753" s="24" t="s">
        <v>1907</v>
      </c>
      <c r="J1753" s="24" t="s">
        <v>1907</v>
      </c>
      <c r="L1753" s="24" t="s">
        <v>1907</v>
      </c>
      <c r="V1753" s="24">
        <v>20.689655172413794</v>
      </c>
      <c r="X1753" s="24" t="s">
        <v>1907</v>
      </c>
      <c r="AA1753" s="24">
        <v>6.8965517241379306</v>
      </c>
      <c r="AH1753" s="24" t="s">
        <v>1907</v>
      </c>
      <c r="AI1753" s="24" t="s">
        <v>1907</v>
      </c>
      <c r="AJ1753" s="24" t="s">
        <v>1907</v>
      </c>
      <c r="AL1753" s="24">
        <v>1.3793103448275863</v>
      </c>
      <c r="AM1753" s="24">
        <v>4.1379310344827589</v>
      </c>
      <c r="AN1753" s="24">
        <v>2.7586206896551726</v>
      </c>
      <c r="AO1753" s="24">
        <v>1.3793103448275863</v>
      </c>
      <c r="AQ1753" s="24">
        <v>2.0689655172413794</v>
      </c>
      <c r="AT1753" s="24">
        <v>2.7586206896551726</v>
      </c>
      <c r="AU1753" s="24">
        <v>0.68965517241379315</v>
      </c>
      <c r="AV1753" s="24">
        <v>2.7586206896551726</v>
      </c>
      <c r="AW1753" s="24" t="s">
        <v>1907</v>
      </c>
      <c r="BB1753" s="24">
        <v>4.8275862068965516</v>
      </c>
      <c r="BC1753" s="24" t="s">
        <v>1907</v>
      </c>
      <c r="BE1753" s="24" t="s">
        <v>1907</v>
      </c>
      <c r="BF1753" s="24" t="s">
        <v>1907</v>
      </c>
      <c r="BG1753" s="24" t="s">
        <v>1907</v>
      </c>
      <c r="BH1753" s="24" t="s">
        <v>1907</v>
      </c>
      <c r="BI1753" s="24" t="s">
        <v>1907</v>
      </c>
      <c r="BJ1753" s="24" t="s">
        <v>1907</v>
      </c>
      <c r="BL1753" s="24" t="s">
        <v>1907</v>
      </c>
      <c r="BO1753" s="24">
        <v>2.0689655172413794</v>
      </c>
      <c r="BR1753" s="24" t="s">
        <v>1907</v>
      </c>
      <c r="BS1753" s="24" t="s">
        <v>1907</v>
      </c>
      <c r="BT1753" s="24">
        <v>0.68965517241379315</v>
      </c>
      <c r="BY1753" s="24" t="s">
        <v>1907</v>
      </c>
      <c r="BZ1753" s="24" t="s">
        <v>1907</v>
      </c>
      <c r="CA1753" s="24" t="s">
        <v>1907</v>
      </c>
      <c r="CF1753" s="24">
        <v>0.68965517241379315</v>
      </c>
      <c r="CG1753" s="24">
        <v>2.7586206896551726</v>
      </c>
      <c r="CI1753" s="24">
        <v>4.1379310344827589</v>
      </c>
    </row>
    <row r="1754" spans="1:87" x14ac:dyDescent="0.2">
      <c r="A1754" s="24" t="s">
        <v>1920</v>
      </c>
      <c r="B1754" s="24">
        <v>31.299099999999999</v>
      </c>
      <c r="C1754" s="24">
        <v>44.641300000000001</v>
      </c>
      <c r="D1754" s="24" t="s">
        <v>1906</v>
      </c>
      <c r="E1754" s="24">
        <f t="shared" si="27"/>
        <v>75.454545454545453</v>
      </c>
      <c r="G1754" s="24" t="s">
        <v>1907</v>
      </c>
      <c r="H1754" s="24" t="s">
        <v>1907</v>
      </c>
      <c r="J1754" s="24" t="s">
        <v>1907</v>
      </c>
      <c r="L1754" s="24" t="s">
        <v>1907</v>
      </c>
      <c r="V1754" s="24">
        <v>4.5454545454545459</v>
      </c>
      <c r="X1754" s="24" t="s">
        <v>1907</v>
      </c>
      <c r="AA1754" s="24">
        <v>0.90909090909090906</v>
      </c>
      <c r="AH1754" s="24" t="s">
        <v>1907</v>
      </c>
      <c r="AI1754" s="24">
        <v>45.454545454545453</v>
      </c>
      <c r="AJ1754" s="24" t="s">
        <v>1907</v>
      </c>
      <c r="AL1754" s="24">
        <v>1.8181818181818181</v>
      </c>
      <c r="AM1754" s="24">
        <v>0.90909090909090906</v>
      </c>
      <c r="AN1754" s="24" t="s">
        <v>1907</v>
      </c>
      <c r="AO1754" s="24" t="s">
        <v>1907</v>
      </c>
      <c r="AQ1754" s="24">
        <v>2.7272727272727271</v>
      </c>
      <c r="AT1754" s="24">
        <v>1.8181818181818181</v>
      </c>
      <c r="AU1754" s="24" t="s">
        <v>1907</v>
      </c>
      <c r="AV1754" s="24" t="s">
        <v>1907</v>
      </c>
      <c r="AW1754" s="24" t="s">
        <v>1907</v>
      </c>
      <c r="BB1754" s="24">
        <v>3.6363636363636362</v>
      </c>
      <c r="BC1754" s="24">
        <v>0.90909090909090906</v>
      </c>
      <c r="BE1754" s="24">
        <v>0.90909090909090906</v>
      </c>
      <c r="BF1754" s="24" t="s">
        <v>1907</v>
      </c>
      <c r="BG1754" s="24" t="s">
        <v>1907</v>
      </c>
      <c r="BH1754" s="24" t="s">
        <v>1907</v>
      </c>
      <c r="BI1754" s="24" t="s">
        <v>1907</v>
      </c>
      <c r="BJ1754" s="24" t="s">
        <v>1907</v>
      </c>
      <c r="BL1754" s="24" t="s">
        <v>1907</v>
      </c>
      <c r="BO1754" s="24">
        <v>0.90909090909090906</v>
      </c>
      <c r="BR1754" s="24" t="s">
        <v>1907</v>
      </c>
      <c r="BS1754" s="24" t="s">
        <v>1907</v>
      </c>
      <c r="BT1754" s="24" t="s">
        <v>1907</v>
      </c>
      <c r="BY1754" s="24" t="s">
        <v>1907</v>
      </c>
      <c r="BZ1754" s="24" t="s">
        <v>1907</v>
      </c>
      <c r="CA1754" s="24" t="s">
        <v>1907</v>
      </c>
      <c r="CF1754" s="24">
        <v>3.6363636363636362</v>
      </c>
      <c r="CG1754" s="24">
        <v>3.6363636363636362</v>
      </c>
      <c r="CI1754" s="24">
        <v>3.6363636363636362</v>
      </c>
    </row>
    <row r="1755" spans="1:87" x14ac:dyDescent="0.2">
      <c r="A1755" s="24" t="s">
        <v>1921</v>
      </c>
      <c r="B1755" s="24">
        <v>-80.62</v>
      </c>
      <c r="C1755" s="24">
        <v>25.13</v>
      </c>
      <c r="D1755" s="24" t="s">
        <v>1902</v>
      </c>
      <c r="E1755" s="24">
        <f t="shared" si="27"/>
        <v>100.00000000000003</v>
      </c>
      <c r="V1755" s="24">
        <v>16.149067941051683</v>
      </c>
      <c r="X1755" s="24">
        <v>2.4844712742564425</v>
      </c>
      <c r="AA1755" s="24">
        <v>14.285714019520871</v>
      </c>
      <c r="AF1755" s="24">
        <v>62.732921569383755</v>
      </c>
      <c r="CD1755" s="24">
        <v>0.62111735272562996</v>
      </c>
      <c r="CG1755" s="24">
        <v>3.7267078430616252</v>
      </c>
    </row>
    <row r="1756" spans="1:87" x14ac:dyDescent="0.2">
      <c r="A1756" s="24" t="s">
        <v>1922</v>
      </c>
      <c r="B1756" s="24">
        <v>-80.569999999999993</v>
      </c>
      <c r="C1756" s="24">
        <v>25.1</v>
      </c>
      <c r="D1756" s="24" t="s">
        <v>1902</v>
      </c>
      <c r="E1756" s="24">
        <f t="shared" si="27"/>
        <v>99.019608708189253</v>
      </c>
      <c r="V1756" s="24">
        <v>11.764707266436149</v>
      </c>
      <c r="X1756" s="24">
        <v>6.8627449250288146</v>
      </c>
      <c r="AA1756" s="24">
        <v>29.411768166090376</v>
      </c>
      <c r="AF1756" s="24">
        <v>39.215681084197776</v>
      </c>
      <c r="CG1756" s="24">
        <v>11.764707266436149</v>
      </c>
    </row>
    <row r="1757" spans="1:87" x14ac:dyDescent="0.2">
      <c r="A1757" s="24" t="s">
        <v>1923</v>
      </c>
      <c r="B1757" s="24">
        <v>30.499480000000002</v>
      </c>
      <c r="C1757" s="24">
        <v>44.900500000000001</v>
      </c>
      <c r="D1757" s="24" t="s">
        <v>1906</v>
      </c>
      <c r="E1757" s="24">
        <f t="shared" si="27"/>
        <v>98.705501618122952</v>
      </c>
      <c r="G1757" s="24" t="s">
        <v>1907</v>
      </c>
      <c r="H1757" s="24" t="s">
        <v>1907</v>
      </c>
      <c r="J1757" s="24" t="s">
        <v>1907</v>
      </c>
      <c r="L1757" s="24" t="s">
        <v>1907</v>
      </c>
      <c r="V1757" s="24">
        <v>61.812297734627833</v>
      </c>
      <c r="X1757" s="24" t="s">
        <v>1907</v>
      </c>
      <c r="AA1757" s="24">
        <v>2.912621359223301</v>
      </c>
      <c r="AH1757" s="24" t="s">
        <v>1907</v>
      </c>
      <c r="AI1757" s="24" t="s">
        <v>1907</v>
      </c>
      <c r="AJ1757" s="24" t="s">
        <v>1907</v>
      </c>
      <c r="AL1757" s="24" t="s">
        <v>1907</v>
      </c>
      <c r="AM1757" s="24" t="s">
        <v>1907</v>
      </c>
      <c r="AN1757" s="24" t="s">
        <v>1907</v>
      </c>
      <c r="AO1757" s="24" t="s">
        <v>1907</v>
      </c>
      <c r="AQ1757" s="24">
        <v>0.32362459546925565</v>
      </c>
      <c r="AT1757" s="24">
        <v>8.090614886731391</v>
      </c>
      <c r="AU1757" s="24" t="s">
        <v>1907</v>
      </c>
      <c r="AV1757" s="24">
        <v>0.32362459546925565</v>
      </c>
      <c r="AW1757" s="24" t="s">
        <v>1907</v>
      </c>
      <c r="BB1757" s="24">
        <v>6.7961165048543686</v>
      </c>
      <c r="BC1757" s="24">
        <v>4.8543689320388346</v>
      </c>
      <c r="BE1757" s="24">
        <v>4.8543689320388346</v>
      </c>
      <c r="BF1757" s="24" t="s">
        <v>1907</v>
      </c>
      <c r="BG1757" s="24" t="s">
        <v>1907</v>
      </c>
      <c r="BH1757" s="24">
        <v>2.2653721682847898</v>
      </c>
      <c r="BI1757" s="24" t="s">
        <v>1907</v>
      </c>
      <c r="BJ1757" s="24" t="s">
        <v>1907</v>
      </c>
      <c r="BL1757" s="24" t="s">
        <v>1907</v>
      </c>
      <c r="BO1757" s="24" t="s">
        <v>1907</v>
      </c>
      <c r="BR1757" s="24">
        <v>1.941747572815534</v>
      </c>
      <c r="BS1757" s="24">
        <v>0.6472491909385113</v>
      </c>
      <c r="BT1757" s="24">
        <v>0.6472491909385113</v>
      </c>
      <c r="BY1757" s="24" t="s">
        <v>1907</v>
      </c>
      <c r="BZ1757" s="24">
        <v>1.6181229773462784</v>
      </c>
      <c r="CA1757" s="24">
        <v>0.6472491909385113</v>
      </c>
      <c r="CF1757" s="24">
        <v>0.32362459546925565</v>
      </c>
      <c r="CG1757" s="24" t="s">
        <v>1907</v>
      </c>
      <c r="CI1757" s="24">
        <v>0.6472491909385113</v>
      </c>
    </row>
    <row r="1758" spans="1:87" x14ac:dyDescent="0.2">
      <c r="A1758" s="24" t="s">
        <v>1924</v>
      </c>
      <c r="B1758" s="24">
        <v>29.055833333333332</v>
      </c>
      <c r="C1758" s="24">
        <v>41.555</v>
      </c>
      <c r="D1758" s="24" t="s">
        <v>1906</v>
      </c>
      <c r="E1758" s="24">
        <f t="shared" si="27"/>
        <v>78.508771929824519</v>
      </c>
      <c r="G1758" s="24">
        <v>0.43859649122807015</v>
      </c>
      <c r="H1758" s="24" t="s">
        <v>1907</v>
      </c>
      <c r="J1758" s="24" t="s">
        <v>1907</v>
      </c>
      <c r="L1758" s="24" t="s">
        <v>1907</v>
      </c>
      <c r="V1758" s="24">
        <v>59.210526315789473</v>
      </c>
      <c r="X1758" s="24" t="s">
        <v>1907</v>
      </c>
      <c r="AA1758" s="24">
        <v>2.6315789473684212</v>
      </c>
      <c r="AH1758" s="24" t="s">
        <v>1907</v>
      </c>
      <c r="AI1758" s="24" t="s">
        <v>1907</v>
      </c>
      <c r="AJ1758" s="24" t="s">
        <v>1907</v>
      </c>
      <c r="AL1758" s="24">
        <v>2.6315789473684212</v>
      </c>
      <c r="AM1758" s="24">
        <v>1.3157894736842106</v>
      </c>
      <c r="AN1758" s="24" t="s">
        <v>1907</v>
      </c>
      <c r="AO1758" s="24">
        <v>0.8771929824561403</v>
      </c>
      <c r="AQ1758" s="24">
        <v>0.43859649122807015</v>
      </c>
      <c r="AT1758" s="24">
        <v>1.7543859649122806</v>
      </c>
      <c r="AU1758" s="24" t="s">
        <v>1907</v>
      </c>
      <c r="AV1758" s="24">
        <v>0.43859649122807015</v>
      </c>
      <c r="AW1758" s="24" t="s">
        <v>1907</v>
      </c>
      <c r="BB1758" s="24">
        <v>2.192982456140351</v>
      </c>
      <c r="BC1758" s="24">
        <v>0.43859649122807015</v>
      </c>
      <c r="BE1758" s="24">
        <v>0.43859649122807015</v>
      </c>
      <c r="BF1758" s="24" t="s">
        <v>1907</v>
      </c>
      <c r="BG1758" s="24" t="s">
        <v>1907</v>
      </c>
      <c r="BH1758" s="24">
        <v>0.8771929824561403</v>
      </c>
      <c r="BI1758" s="24" t="s">
        <v>1907</v>
      </c>
      <c r="BJ1758" s="24" t="s">
        <v>1907</v>
      </c>
      <c r="BL1758" s="24">
        <v>0.8771929824561403</v>
      </c>
      <c r="BO1758" s="24">
        <v>0.43859649122807015</v>
      </c>
      <c r="BR1758" s="24">
        <v>0.43859649122807015</v>
      </c>
      <c r="BS1758" s="24" t="s">
        <v>1907</v>
      </c>
      <c r="BT1758" s="24">
        <v>1.7543859649122806</v>
      </c>
      <c r="BY1758" s="24" t="s">
        <v>1907</v>
      </c>
      <c r="BZ1758" s="24">
        <v>0.43859649122807015</v>
      </c>
      <c r="CA1758" s="24" t="s">
        <v>1907</v>
      </c>
      <c r="CF1758" s="24">
        <v>0.43859649122807015</v>
      </c>
      <c r="CG1758" s="24" t="s">
        <v>1907</v>
      </c>
      <c r="CI1758" s="24">
        <v>0.43859649122807015</v>
      </c>
    </row>
    <row r="1759" spans="1:87" x14ac:dyDescent="0.2">
      <c r="A1759" s="24" t="s">
        <v>1925</v>
      </c>
      <c r="B1759" s="24">
        <v>30.250599999999999</v>
      </c>
      <c r="C1759" s="24">
        <v>44.985016666666667</v>
      </c>
      <c r="D1759" s="24" t="s">
        <v>1906</v>
      </c>
      <c r="E1759" s="24">
        <f t="shared" si="27"/>
        <v>92.825112107623355</v>
      </c>
      <c r="G1759" s="24" t="s">
        <v>1907</v>
      </c>
      <c r="H1759" s="24" t="s">
        <v>1907</v>
      </c>
      <c r="J1759" s="24" t="s">
        <v>1907</v>
      </c>
      <c r="L1759" s="24" t="s">
        <v>1907</v>
      </c>
      <c r="V1759" s="24">
        <v>76.233183856502237</v>
      </c>
      <c r="X1759" s="24" t="s">
        <v>1907</v>
      </c>
      <c r="AA1759" s="24">
        <v>2.2421524663677128</v>
      </c>
      <c r="AH1759" s="24" t="s">
        <v>1907</v>
      </c>
      <c r="AI1759" s="24" t="s">
        <v>1907</v>
      </c>
      <c r="AJ1759" s="24" t="s">
        <v>1907</v>
      </c>
      <c r="AL1759" s="24">
        <v>0.89686098654708524</v>
      </c>
      <c r="AM1759" s="24">
        <v>0.89686098654708524</v>
      </c>
      <c r="AN1759" s="24">
        <v>0.44843049327354262</v>
      </c>
      <c r="AO1759" s="24" t="s">
        <v>1907</v>
      </c>
      <c r="AQ1759" s="24" t="s">
        <v>1907</v>
      </c>
      <c r="AT1759" s="24">
        <v>0.89686098654708524</v>
      </c>
      <c r="AU1759" s="24">
        <v>0.44843049327354262</v>
      </c>
      <c r="AV1759" s="24">
        <v>0.89686098654708524</v>
      </c>
      <c r="AW1759" s="24" t="s">
        <v>1907</v>
      </c>
      <c r="BB1759" s="24">
        <v>5.8295964125560538</v>
      </c>
      <c r="BC1759" s="24" t="s">
        <v>1907</v>
      </c>
      <c r="BE1759" s="24" t="s">
        <v>1907</v>
      </c>
      <c r="BF1759" s="24" t="s">
        <v>1907</v>
      </c>
      <c r="BG1759" s="24" t="s">
        <v>1907</v>
      </c>
      <c r="BH1759" s="24">
        <v>0.44843049327354262</v>
      </c>
      <c r="BI1759" s="24" t="s">
        <v>1907</v>
      </c>
      <c r="BJ1759" s="24" t="s">
        <v>1907</v>
      </c>
      <c r="BL1759" s="24" t="s">
        <v>1907</v>
      </c>
      <c r="BO1759" s="24">
        <v>0.44843049327354262</v>
      </c>
      <c r="BR1759" s="24" t="s">
        <v>1907</v>
      </c>
      <c r="BS1759" s="24">
        <v>0.44843049327354262</v>
      </c>
      <c r="BT1759" s="24">
        <v>0.44843049327354262</v>
      </c>
      <c r="BY1759" s="24">
        <v>0.44843049327354262</v>
      </c>
      <c r="BZ1759" s="24">
        <v>0.89686098654708524</v>
      </c>
      <c r="CA1759" s="24">
        <v>0.44843049327354262</v>
      </c>
      <c r="CF1759" s="24">
        <v>0.44843049327354262</v>
      </c>
      <c r="CG1759" s="24" t="s">
        <v>1907</v>
      </c>
      <c r="CI1759" s="24" t="s">
        <v>1907</v>
      </c>
    </row>
    <row r="1760" spans="1:87" x14ac:dyDescent="0.2">
      <c r="A1760" s="24" t="s">
        <v>1926</v>
      </c>
      <c r="B1760" s="24">
        <v>29.701931666666667</v>
      </c>
      <c r="C1760" s="24">
        <v>44.00403166666667</v>
      </c>
      <c r="D1760" s="24" t="s">
        <v>1906</v>
      </c>
      <c r="E1760" s="24">
        <f t="shared" si="27"/>
        <v>73.732718894009238</v>
      </c>
      <c r="G1760" s="24" t="s">
        <v>1907</v>
      </c>
      <c r="H1760" s="24" t="s">
        <v>1907</v>
      </c>
      <c r="J1760" s="24" t="s">
        <v>1907</v>
      </c>
      <c r="L1760" s="24" t="s">
        <v>1907</v>
      </c>
      <c r="V1760" s="24">
        <v>46.082949308755758</v>
      </c>
      <c r="X1760" s="24" t="s">
        <v>1907</v>
      </c>
      <c r="AA1760" s="24">
        <v>4.1474654377880187</v>
      </c>
      <c r="AH1760" s="24">
        <v>0.46082949308755761</v>
      </c>
      <c r="AI1760" s="24" t="s">
        <v>1907</v>
      </c>
      <c r="AJ1760" s="24">
        <v>0.46082949308755761</v>
      </c>
      <c r="AL1760" s="24">
        <v>2.7649769585253456</v>
      </c>
      <c r="AM1760" s="24">
        <v>2.3041474654377878</v>
      </c>
      <c r="AN1760" s="24">
        <v>2.3041474654377878</v>
      </c>
      <c r="AO1760" s="24" t="s">
        <v>1907</v>
      </c>
      <c r="AQ1760" s="24" t="s">
        <v>1907</v>
      </c>
      <c r="AT1760" s="24" t="s">
        <v>1907</v>
      </c>
      <c r="AU1760" s="24">
        <v>0.46082949308755761</v>
      </c>
      <c r="AV1760" s="24">
        <v>4.1474654377880187</v>
      </c>
      <c r="AW1760" s="24" t="s">
        <v>1907</v>
      </c>
      <c r="BB1760" s="24">
        <v>2.7649769585253456</v>
      </c>
      <c r="BC1760" s="24" t="s">
        <v>1907</v>
      </c>
      <c r="BE1760" s="24" t="s">
        <v>1907</v>
      </c>
      <c r="BF1760" s="24" t="s">
        <v>1907</v>
      </c>
      <c r="BG1760" s="24" t="s">
        <v>1907</v>
      </c>
      <c r="BH1760" s="24">
        <v>1.3824884792626728</v>
      </c>
      <c r="BI1760" s="24" t="s">
        <v>1907</v>
      </c>
      <c r="BJ1760" s="24" t="s">
        <v>1907</v>
      </c>
      <c r="BL1760" s="24">
        <v>0.46082949308755761</v>
      </c>
      <c r="BO1760" s="24">
        <v>0.46082949308755761</v>
      </c>
      <c r="BR1760" s="24">
        <v>0.46082949308755761</v>
      </c>
      <c r="BS1760" s="24">
        <v>0.46082949308755761</v>
      </c>
      <c r="BT1760" s="24">
        <v>1.3824884792626728</v>
      </c>
      <c r="BY1760" s="24">
        <v>1.3824884792626728</v>
      </c>
      <c r="BZ1760" s="24" t="s">
        <v>1907</v>
      </c>
      <c r="CA1760" s="24">
        <v>0.46082949308755761</v>
      </c>
      <c r="CF1760" s="24">
        <v>0.46082949308755761</v>
      </c>
      <c r="CG1760" s="24" t="s">
        <v>1907</v>
      </c>
      <c r="CI1760" s="24">
        <v>0.92165898617511521</v>
      </c>
    </row>
    <row r="1761" spans="1:87" x14ac:dyDescent="0.2">
      <c r="A1761" s="24" t="s">
        <v>1927</v>
      </c>
      <c r="B1761" s="24">
        <v>30.450299999999999</v>
      </c>
      <c r="C1761" s="24">
        <v>44.550104999999995</v>
      </c>
      <c r="D1761" s="24" t="s">
        <v>1906</v>
      </c>
      <c r="E1761" s="24">
        <f t="shared" si="27"/>
        <v>82.608695652173964</v>
      </c>
      <c r="G1761" s="24" t="s">
        <v>1907</v>
      </c>
      <c r="H1761" s="24" t="s">
        <v>1907</v>
      </c>
      <c r="J1761" s="24" t="s">
        <v>1907</v>
      </c>
      <c r="L1761" s="24" t="s">
        <v>1907</v>
      </c>
      <c r="V1761" s="24">
        <v>56.521739130434781</v>
      </c>
      <c r="X1761" s="24" t="s">
        <v>1907</v>
      </c>
      <c r="AA1761" s="24">
        <v>6.1264822134387353</v>
      </c>
      <c r="AH1761" s="24">
        <v>0.19762845849802371</v>
      </c>
      <c r="AI1761" s="24" t="s">
        <v>1907</v>
      </c>
      <c r="AJ1761" s="24" t="s">
        <v>1907</v>
      </c>
      <c r="AL1761" s="24">
        <v>0.59288537549407117</v>
      </c>
      <c r="AM1761" s="24">
        <v>0.59288537549407117</v>
      </c>
      <c r="AN1761" s="24">
        <v>0.59288537549407117</v>
      </c>
      <c r="AO1761" s="24" t="s">
        <v>1907</v>
      </c>
      <c r="AQ1761" s="24" t="s">
        <v>1907</v>
      </c>
      <c r="AT1761" s="24">
        <v>5.5335968379446641</v>
      </c>
      <c r="AU1761" s="24" t="s">
        <v>1907</v>
      </c>
      <c r="AV1761" s="24">
        <v>0.59288537549407117</v>
      </c>
      <c r="AW1761" s="24">
        <v>1.5810276679841897</v>
      </c>
      <c r="BB1761" s="24">
        <v>2.1739130434782608</v>
      </c>
      <c r="BC1761" s="24">
        <v>1.5810276679841897</v>
      </c>
      <c r="BE1761" s="24">
        <v>1.5810276679841897</v>
      </c>
      <c r="BF1761" s="24" t="s">
        <v>1907</v>
      </c>
      <c r="BG1761" s="24" t="s">
        <v>1907</v>
      </c>
      <c r="BH1761" s="24">
        <v>0.39525691699604742</v>
      </c>
      <c r="BI1761" s="24" t="s">
        <v>1907</v>
      </c>
      <c r="BJ1761" s="24" t="s">
        <v>1907</v>
      </c>
      <c r="BL1761" s="24" t="s">
        <v>1907</v>
      </c>
      <c r="BO1761" s="24" t="s">
        <v>1907</v>
      </c>
      <c r="BR1761" s="24">
        <v>0.19762845849802371</v>
      </c>
      <c r="BS1761" s="24">
        <v>0.79051383399209485</v>
      </c>
      <c r="BT1761" s="24">
        <v>0.98814229249011853</v>
      </c>
      <c r="BY1761" s="24" t="s">
        <v>1907</v>
      </c>
      <c r="BZ1761" s="24">
        <v>0.59288537549407117</v>
      </c>
      <c r="CA1761" s="24">
        <v>0.39525691699604742</v>
      </c>
      <c r="CF1761" s="24">
        <v>0.59288537549407117</v>
      </c>
      <c r="CG1761" s="24" t="s">
        <v>1907</v>
      </c>
      <c r="CI1761" s="24">
        <v>0.98814229249011853</v>
      </c>
    </row>
    <row r="1762" spans="1:87" x14ac:dyDescent="0.2">
      <c r="A1762" s="24" t="s">
        <v>1928</v>
      </c>
      <c r="B1762" s="24">
        <v>37</v>
      </c>
      <c r="C1762" s="24">
        <v>42.5</v>
      </c>
      <c r="D1762" s="24" t="s">
        <v>1906</v>
      </c>
      <c r="E1762" s="24">
        <f t="shared" si="27"/>
        <v>75.167785234899327</v>
      </c>
      <c r="G1762" s="24" t="s">
        <v>1907</v>
      </c>
      <c r="H1762" s="24">
        <v>1.3422818791946309</v>
      </c>
      <c r="J1762" s="24" t="s">
        <v>1907</v>
      </c>
      <c r="L1762" s="24" t="s">
        <v>1907</v>
      </c>
      <c r="V1762" s="24">
        <v>10.067114093959731</v>
      </c>
      <c r="X1762" s="24" t="s">
        <v>1907</v>
      </c>
      <c r="AA1762" s="24">
        <v>2.0134228187919465</v>
      </c>
      <c r="AH1762" s="24" t="s">
        <v>1907</v>
      </c>
      <c r="AI1762" s="24">
        <v>1.3422818791946309</v>
      </c>
      <c r="AJ1762" s="24">
        <v>1.3422818791946309</v>
      </c>
      <c r="AL1762" s="24">
        <v>3.3557046979865772</v>
      </c>
      <c r="AM1762" s="24">
        <v>1.3422818791946309</v>
      </c>
      <c r="AN1762" s="24">
        <v>2.0134228187919465</v>
      </c>
      <c r="AO1762" s="24">
        <v>2.0134228187919465</v>
      </c>
      <c r="AQ1762" s="24">
        <v>1.3422818791946309</v>
      </c>
      <c r="AT1762" s="24">
        <v>1.3422818791946309</v>
      </c>
      <c r="AU1762" s="24">
        <v>1.3422818791946309</v>
      </c>
      <c r="AV1762" s="24">
        <v>1.3422818791946309</v>
      </c>
      <c r="AW1762" s="24" t="s">
        <v>1907</v>
      </c>
      <c r="BB1762" s="24">
        <v>24.832214765100669</v>
      </c>
      <c r="BC1762" s="24">
        <v>2.0134228187919465</v>
      </c>
      <c r="BE1762" s="24">
        <v>2.0134228187919465</v>
      </c>
      <c r="BF1762" s="24">
        <v>2.6845637583892619</v>
      </c>
      <c r="BG1762" s="24" t="s">
        <v>1907</v>
      </c>
      <c r="BH1762" s="24">
        <v>0.67114093959731547</v>
      </c>
      <c r="BI1762" s="24" t="s">
        <v>1907</v>
      </c>
      <c r="BJ1762" s="24" t="s">
        <v>1907</v>
      </c>
      <c r="BL1762" s="24">
        <v>0.67114093959731547</v>
      </c>
      <c r="BO1762" s="24" t="s">
        <v>1907</v>
      </c>
      <c r="BR1762" s="24">
        <v>2.6845637583892619</v>
      </c>
      <c r="BS1762" s="24">
        <v>2.0134228187919465</v>
      </c>
      <c r="BT1762" s="24" t="s">
        <v>1907</v>
      </c>
      <c r="BY1762" s="24" t="s">
        <v>1907</v>
      </c>
      <c r="BZ1762" s="24">
        <v>4.026845637583893</v>
      </c>
      <c r="CA1762" s="24">
        <v>1.3422818791946309</v>
      </c>
      <c r="CF1762" s="24">
        <v>0.67114093959731547</v>
      </c>
      <c r="CG1762" s="24" t="s">
        <v>1907</v>
      </c>
      <c r="CI1762" s="24">
        <v>1.3422818791946309</v>
      </c>
    </row>
    <row r="1763" spans="1:87" x14ac:dyDescent="0.2">
      <c r="A1763" s="24" t="s">
        <v>1929</v>
      </c>
      <c r="B1763" s="24">
        <v>32.303350000000002</v>
      </c>
      <c r="C1763" s="24">
        <v>44.995460000000001</v>
      </c>
      <c r="D1763" s="24" t="s">
        <v>1906</v>
      </c>
      <c r="E1763" s="24">
        <f t="shared" si="27"/>
        <v>91.89189189189193</v>
      </c>
      <c r="G1763" s="24" t="s">
        <v>1907</v>
      </c>
      <c r="H1763" s="24" t="s">
        <v>1907</v>
      </c>
      <c r="J1763" s="24" t="s">
        <v>1907</v>
      </c>
      <c r="L1763" s="24" t="s">
        <v>1907</v>
      </c>
      <c r="V1763" s="24">
        <v>57.432432432432435</v>
      </c>
      <c r="X1763" s="24" t="s">
        <v>1907</v>
      </c>
      <c r="AA1763" s="24">
        <v>4.0540540540540544</v>
      </c>
      <c r="AH1763" s="24" t="s">
        <v>1907</v>
      </c>
      <c r="AI1763" s="24" t="s">
        <v>1907</v>
      </c>
      <c r="AJ1763" s="24">
        <v>0.67567567567567566</v>
      </c>
      <c r="AL1763" s="24">
        <v>4.0540540540540544</v>
      </c>
      <c r="AM1763" s="24">
        <v>10.135135135135135</v>
      </c>
      <c r="AN1763" s="24">
        <v>2.0270270270270272</v>
      </c>
      <c r="AO1763" s="24">
        <v>2.7027027027027026</v>
      </c>
      <c r="AQ1763" s="24">
        <v>2.7027027027027026</v>
      </c>
      <c r="AT1763" s="24">
        <v>0.67567567567567566</v>
      </c>
      <c r="AU1763" s="24">
        <v>0.67567567567567566</v>
      </c>
      <c r="AV1763" s="24" t="s">
        <v>1907</v>
      </c>
      <c r="AW1763" s="24" t="s">
        <v>1907</v>
      </c>
      <c r="BB1763" s="24">
        <v>1.3513513513513513</v>
      </c>
      <c r="BC1763" s="24">
        <v>0.67567567567567566</v>
      </c>
      <c r="BE1763" s="24">
        <v>0.67567567567567566</v>
      </c>
      <c r="BF1763" s="24" t="s">
        <v>1907</v>
      </c>
      <c r="BG1763" s="24" t="s">
        <v>1907</v>
      </c>
      <c r="BH1763" s="24" t="s">
        <v>1907</v>
      </c>
      <c r="BI1763" s="24">
        <v>0.67567567567567566</v>
      </c>
      <c r="BJ1763" s="24" t="s">
        <v>1907</v>
      </c>
      <c r="BL1763" s="24" t="s">
        <v>1907</v>
      </c>
      <c r="BO1763" s="24" t="s">
        <v>1907</v>
      </c>
      <c r="BR1763" s="24" t="s">
        <v>1907</v>
      </c>
      <c r="BS1763" s="24" t="s">
        <v>1907</v>
      </c>
      <c r="BT1763" s="24" t="s">
        <v>1907</v>
      </c>
      <c r="BY1763" s="24" t="s">
        <v>1907</v>
      </c>
      <c r="BZ1763" s="24" t="s">
        <v>1907</v>
      </c>
      <c r="CA1763" s="24" t="s">
        <v>1907</v>
      </c>
      <c r="CF1763" s="24">
        <v>0.67567567567567566</v>
      </c>
      <c r="CG1763" s="24" t="s">
        <v>1907</v>
      </c>
      <c r="CI1763" s="24">
        <v>2.7027027027027026</v>
      </c>
    </row>
    <row r="1764" spans="1:87" x14ac:dyDescent="0.2">
      <c r="A1764" s="24" t="s">
        <v>1930</v>
      </c>
      <c r="B1764" s="24">
        <v>30.746527777777779</v>
      </c>
      <c r="C1764" s="24">
        <v>44.821547222222229</v>
      </c>
      <c r="D1764" s="24" t="s">
        <v>1906</v>
      </c>
      <c r="E1764" s="24">
        <f t="shared" si="27"/>
        <v>86.131386861313842</v>
      </c>
      <c r="G1764" s="24" t="s">
        <v>1907</v>
      </c>
      <c r="H1764" s="24">
        <v>0.72992700729927007</v>
      </c>
      <c r="J1764" s="24" t="s">
        <v>1907</v>
      </c>
      <c r="L1764" s="24" t="s">
        <v>1907</v>
      </c>
      <c r="V1764" s="24">
        <v>63.868613138686129</v>
      </c>
      <c r="X1764" s="24" t="s">
        <v>1907</v>
      </c>
      <c r="AA1764" s="24">
        <v>3.2846715328467155</v>
      </c>
      <c r="AH1764" s="24" t="s">
        <v>1907</v>
      </c>
      <c r="AI1764" s="24" t="s">
        <v>1907</v>
      </c>
      <c r="AJ1764" s="24" t="s">
        <v>1907</v>
      </c>
      <c r="AL1764" s="24">
        <v>2.9197080291970803</v>
      </c>
      <c r="AM1764" s="24">
        <v>2.9197080291970803</v>
      </c>
      <c r="AN1764" s="24">
        <v>1.8248175182481752</v>
      </c>
      <c r="AO1764" s="24">
        <v>0.72992700729927007</v>
      </c>
      <c r="AQ1764" s="24">
        <v>0.36496350364963503</v>
      </c>
      <c r="AT1764" s="24">
        <v>1.4598540145985401</v>
      </c>
      <c r="AU1764" s="24">
        <v>0.36496350364963503</v>
      </c>
      <c r="AV1764" s="24">
        <v>2.1897810218978102</v>
      </c>
      <c r="AW1764" s="24" t="s">
        <v>1907</v>
      </c>
      <c r="BB1764" s="24">
        <v>1.0948905109489051</v>
      </c>
      <c r="BC1764" s="24" t="s">
        <v>1907</v>
      </c>
      <c r="BE1764" s="24" t="s">
        <v>1907</v>
      </c>
      <c r="BF1764" s="24" t="s">
        <v>1907</v>
      </c>
      <c r="BG1764" s="24" t="s">
        <v>1907</v>
      </c>
      <c r="BH1764" s="24">
        <v>1.4598540145985401</v>
      </c>
      <c r="BI1764" s="24" t="s">
        <v>1907</v>
      </c>
      <c r="BJ1764" s="24" t="s">
        <v>1907</v>
      </c>
      <c r="BL1764" s="24">
        <v>0.36496350364963503</v>
      </c>
      <c r="BO1764" s="24" t="s">
        <v>1907</v>
      </c>
      <c r="BR1764" s="24" t="s">
        <v>1907</v>
      </c>
      <c r="BS1764" s="24" t="s">
        <v>1907</v>
      </c>
      <c r="BT1764" s="24">
        <v>1.0948905109489051</v>
      </c>
      <c r="BY1764" s="24" t="s">
        <v>1907</v>
      </c>
      <c r="BZ1764" s="24">
        <v>0.72992700729927007</v>
      </c>
      <c r="CA1764" s="24" t="s">
        <v>1907</v>
      </c>
      <c r="CF1764" s="24">
        <v>0.72992700729927007</v>
      </c>
      <c r="CG1764" s="24" t="s">
        <v>1907</v>
      </c>
      <c r="CI1764" s="24" t="s">
        <v>1907</v>
      </c>
    </row>
    <row r="1765" spans="1:87" x14ac:dyDescent="0.2">
      <c r="A1765" s="24" t="s">
        <v>1931</v>
      </c>
      <c r="B1765" s="24">
        <v>32.111939999999997</v>
      </c>
      <c r="C1765" s="24">
        <v>44.815829999999998</v>
      </c>
      <c r="D1765" s="24" t="s">
        <v>1906</v>
      </c>
      <c r="E1765" s="24">
        <f t="shared" si="27"/>
        <v>64.885496183206129</v>
      </c>
      <c r="G1765" s="24">
        <v>0.76335877862595425</v>
      </c>
      <c r="H1765" s="24" t="s">
        <v>1907</v>
      </c>
      <c r="J1765" s="24" t="s">
        <v>1907</v>
      </c>
      <c r="L1765" s="24" t="s">
        <v>1907</v>
      </c>
      <c r="V1765" s="24">
        <v>16.03053435114504</v>
      </c>
      <c r="X1765" s="24" t="s">
        <v>1907</v>
      </c>
      <c r="AA1765" s="24">
        <v>5.343511450381679</v>
      </c>
      <c r="AH1765" s="24" t="s">
        <v>1907</v>
      </c>
      <c r="AI1765" s="24" t="s">
        <v>1907</v>
      </c>
      <c r="AJ1765" s="24" t="s">
        <v>1907</v>
      </c>
      <c r="AL1765" s="24">
        <v>1.5267175572519085</v>
      </c>
      <c r="AM1765" s="24">
        <v>6.106870229007634</v>
      </c>
      <c r="AN1765" s="24">
        <v>6.106870229007634</v>
      </c>
      <c r="AO1765" s="24" t="s">
        <v>1907</v>
      </c>
      <c r="AQ1765" s="24">
        <v>5.343511450381679</v>
      </c>
      <c r="AT1765" s="24">
        <v>4.5801526717557248</v>
      </c>
      <c r="AU1765" s="24" t="s">
        <v>1907</v>
      </c>
      <c r="AV1765" s="24">
        <v>3.053435114503817</v>
      </c>
      <c r="AW1765" s="24" t="s">
        <v>1907</v>
      </c>
      <c r="BB1765" s="24">
        <v>3.053435114503817</v>
      </c>
      <c r="BC1765" s="24">
        <v>0.76335877862595425</v>
      </c>
      <c r="BE1765" s="24">
        <v>0.76335877862595425</v>
      </c>
      <c r="BF1765" s="24" t="s">
        <v>1907</v>
      </c>
      <c r="BG1765" s="24" t="s">
        <v>1907</v>
      </c>
      <c r="BH1765" s="24" t="s">
        <v>1907</v>
      </c>
      <c r="BI1765" s="24" t="s">
        <v>1907</v>
      </c>
      <c r="BJ1765" s="24" t="s">
        <v>1907</v>
      </c>
      <c r="BL1765" s="24" t="s">
        <v>1907</v>
      </c>
      <c r="BO1765" s="24">
        <v>0.76335877862595425</v>
      </c>
      <c r="BR1765" s="24">
        <v>2.2900763358778624</v>
      </c>
      <c r="BS1765" s="24" t="s">
        <v>1907</v>
      </c>
      <c r="BT1765" s="24">
        <v>0.76335877862595425</v>
      </c>
      <c r="BY1765" s="24" t="s">
        <v>1907</v>
      </c>
      <c r="BZ1765" s="24">
        <v>2.2900763358778624</v>
      </c>
      <c r="CA1765" s="24">
        <v>1.5267175572519085</v>
      </c>
      <c r="CF1765" s="24">
        <v>0.76335877862595425</v>
      </c>
      <c r="CG1765" s="24" t="s">
        <v>1907</v>
      </c>
      <c r="CI1765" s="24">
        <v>3.053435114503817</v>
      </c>
    </row>
    <row r="1766" spans="1:87" x14ac:dyDescent="0.2">
      <c r="A1766" s="24" t="s">
        <v>1932</v>
      </c>
      <c r="B1766" s="24">
        <v>28.841813333333331</v>
      </c>
      <c r="C1766" s="24">
        <v>40.626556666666666</v>
      </c>
      <c r="D1766" s="24" t="s">
        <v>1906</v>
      </c>
      <c r="E1766" s="24">
        <f t="shared" si="27"/>
        <v>84.920634920634939</v>
      </c>
      <c r="G1766" s="24" t="s">
        <v>1907</v>
      </c>
      <c r="H1766" s="24" t="s">
        <v>1907</v>
      </c>
      <c r="J1766" s="24" t="s">
        <v>1907</v>
      </c>
      <c r="L1766" s="24" t="s">
        <v>1907</v>
      </c>
      <c r="V1766" s="24">
        <v>16.666666666666668</v>
      </c>
      <c r="X1766" s="24" t="s">
        <v>1907</v>
      </c>
      <c r="AA1766" s="24">
        <v>21.428571428571427</v>
      </c>
      <c r="AH1766" s="24">
        <v>0.79365079365079361</v>
      </c>
      <c r="AI1766" s="24" t="s">
        <v>1907</v>
      </c>
      <c r="AJ1766" s="24" t="s">
        <v>1907</v>
      </c>
      <c r="AL1766" s="24" t="s">
        <v>1907</v>
      </c>
      <c r="AM1766" s="24">
        <v>3.1746031746031744</v>
      </c>
      <c r="AN1766" s="24" t="s">
        <v>1907</v>
      </c>
      <c r="AO1766" s="24" t="s">
        <v>1907</v>
      </c>
      <c r="AQ1766" s="24">
        <v>6.3492063492063489</v>
      </c>
      <c r="AT1766" s="24">
        <v>10.317460317460318</v>
      </c>
      <c r="AU1766" s="24">
        <v>0.79365079365079361</v>
      </c>
      <c r="AV1766" s="24" t="s">
        <v>1907</v>
      </c>
      <c r="AW1766" s="24" t="s">
        <v>1907</v>
      </c>
      <c r="BB1766" s="24">
        <v>4.7619047619047619</v>
      </c>
      <c r="BC1766" s="24">
        <v>0.79365079365079361</v>
      </c>
      <c r="BE1766" s="24">
        <v>0.79365079365079361</v>
      </c>
      <c r="BF1766" s="24" t="s">
        <v>1907</v>
      </c>
      <c r="BG1766" s="24" t="s">
        <v>1907</v>
      </c>
      <c r="BH1766" s="24">
        <v>5.5555555555555554</v>
      </c>
      <c r="BI1766" s="24" t="s">
        <v>1907</v>
      </c>
      <c r="BJ1766" s="24" t="s">
        <v>1907</v>
      </c>
      <c r="BL1766" s="24" t="s">
        <v>1907</v>
      </c>
      <c r="BO1766" s="24" t="s">
        <v>1907</v>
      </c>
      <c r="BR1766" s="24">
        <v>0.79365079365079361</v>
      </c>
      <c r="BS1766" s="24" t="s">
        <v>1907</v>
      </c>
      <c r="BT1766" s="24" t="s">
        <v>1907</v>
      </c>
      <c r="BY1766" s="24" t="s">
        <v>1907</v>
      </c>
      <c r="BZ1766" s="24">
        <v>11.111111111111111</v>
      </c>
      <c r="CA1766" s="24">
        <v>0.79365079365079361</v>
      </c>
      <c r="CF1766" s="24">
        <v>0.79365079365079361</v>
      </c>
      <c r="CG1766" s="24" t="s">
        <v>1907</v>
      </c>
      <c r="CI1766" s="24" t="s">
        <v>1907</v>
      </c>
    </row>
    <row r="1767" spans="1:87" x14ac:dyDescent="0.2">
      <c r="A1767" s="24" t="s">
        <v>1933</v>
      </c>
      <c r="B1767" s="24">
        <v>27.414999999999999</v>
      </c>
      <c r="C1767" s="24">
        <v>40.641333333333336</v>
      </c>
      <c r="D1767" s="24" t="s">
        <v>1906</v>
      </c>
      <c r="E1767" s="24">
        <f t="shared" si="27"/>
        <v>70.399999999999991</v>
      </c>
      <c r="G1767" s="24" t="s">
        <v>1907</v>
      </c>
      <c r="H1767" s="24" t="s">
        <v>1907</v>
      </c>
      <c r="J1767" s="24" t="s">
        <v>1907</v>
      </c>
      <c r="L1767" s="24" t="s">
        <v>1907</v>
      </c>
      <c r="V1767" s="24">
        <v>12.8</v>
      </c>
      <c r="X1767" s="24" t="s">
        <v>1907</v>
      </c>
      <c r="AA1767" s="24">
        <v>20.8</v>
      </c>
      <c r="AH1767" s="24" t="s">
        <v>1907</v>
      </c>
      <c r="AI1767" s="24" t="s">
        <v>1907</v>
      </c>
      <c r="AJ1767" s="24" t="s">
        <v>1907</v>
      </c>
      <c r="AL1767" s="24">
        <v>8</v>
      </c>
      <c r="AM1767" s="24">
        <v>0.8</v>
      </c>
      <c r="AN1767" s="24">
        <v>0.8</v>
      </c>
      <c r="AO1767" s="24" t="s">
        <v>1907</v>
      </c>
      <c r="AQ1767" s="24">
        <v>7.2</v>
      </c>
      <c r="AT1767" s="24">
        <v>0.8</v>
      </c>
      <c r="AU1767" s="24">
        <v>0.8</v>
      </c>
      <c r="AV1767" s="24">
        <v>1.6</v>
      </c>
      <c r="AW1767" s="24" t="s">
        <v>1907</v>
      </c>
      <c r="BB1767" s="24">
        <v>4.8</v>
      </c>
      <c r="BC1767" s="24">
        <v>0.8</v>
      </c>
      <c r="BE1767" s="24">
        <v>0.8</v>
      </c>
      <c r="BF1767" s="24" t="s">
        <v>1907</v>
      </c>
      <c r="BG1767" s="24" t="s">
        <v>1907</v>
      </c>
      <c r="BH1767" s="24">
        <v>4</v>
      </c>
      <c r="BI1767" s="24" t="s">
        <v>1907</v>
      </c>
      <c r="BJ1767" s="24" t="s">
        <v>1907</v>
      </c>
      <c r="BL1767" s="24" t="s">
        <v>1907</v>
      </c>
      <c r="BO1767" s="24" t="s">
        <v>1907</v>
      </c>
      <c r="BR1767" s="24" t="s">
        <v>1907</v>
      </c>
      <c r="BS1767" s="24" t="s">
        <v>1907</v>
      </c>
      <c r="BT1767" s="24">
        <v>3.2</v>
      </c>
      <c r="BY1767" s="24" t="s">
        <v>1907</v>
      </c>
      <c r="BZ1767" s="24">
        <v>2.4</v>
      </c>
      <c r="CA1767" s="24" t="s">
        <v>1907</v>
      </c>
      <c r="CF1767" s="24">
        <v>0.8</v>
      </c>
      <c r="CG1767" s="24" t="s">
        <v>1907</v>
      </c>
      <c r="CI1767" s="24" t="s">
        <v>1907</v>
      </c>
    </row>
    <row r="1768" spans="1:87" x14ac:dyDescent="0.2">
      <c r="A1768" s="24" t="s">
        <v>1934</v>
      </c>
      <c r="B1768" s="24">
        <v>28.8535</v>
      </c>
      <c r="C1768" s="24">
        <v>41.333833333333331</v>
      </c>
      <c r="D1768" s="24" t="s">
        <v>1906</v>
      </c>
      <c r="E1768" s="24">
        <f t="shared" si="27"/>
        <v>94.827586206896541</v>
      </c>
      <c r="G1768" s="24">
        <v>1.7241379310344827</v>
      </c>
      <c r="H1768" s="24" t="s">
        <v>1907</v>
      </c>
      <c r="J1768" s="24" t="s">
        <v>1907</v>
      </c>
      <c r="L1768" s="24" t="s">
        <v>1907</v>
      </c>
      <c r="V1768" s="24">
        <v>31.896551724137932</v>
      </c>
      <c r="X1768" s="24" t="s">
        <v>1907</v>
      </c>
      <c r="AA1768" s="24">
        <v>6.0344827586206895</v>
      </c>
      <c r="AH1768" s="24" t="s">
        <v>1907</v>
      </c>
      <c r="AI1768" s="24" t="s">
        <v>1907</v>
      </c>
      <c r="AJ1768" s="24" t="s">
        <v>1907</v>
      </c>
      <c r="AL1768" s="24">
        <v>12.931034482758621</v>
      </c>
      <c r="AM1768" s="24">
        <v>9.4827586206896548</v>
      </c>
      <c r="AN1768" s="24">
        <v>6.8965517241379306</v>
      </c>
      <c r="AO1768" s="24">
        <v>0.86206896551724133</v>
      </c>
      <c r="AQ1768" s="24">
        <v>2.5862068965517242</v>
      </c>
      <c r="AT1768" s="24">
        <v>7.7586206896551726</v>
      </c>
      <c r="AU1768" s="24" t="s">
        <v>1907</v>
      </c>
      <c r="AV1768" s="24">
        <v>3.4482758620689653</v>
      </c>
      <c r="AW1768" s="24" t="s">
        <v>1907</v>
      </c>
      <c r="BB1768" s="24">
        <v>4.3103448275862064</v>
      </c>
      <c r="BC1768" s="24">
        <v>0.86206896551724133</v>
      </c>
      <c r="BE1768" s="24">
        <v>0.86206896551724133</v>
      </c>
      <c r="BF1768" s="24">
        <v>0.86206896551724133</v>
      </c>
      <c r="BG1768" s="24" t="s">
        <v>1907</v>
      </c>
      <c r="BH1768" s="24" t="s">
        <v>1907</v>
      </c>
      <c r="BI1768" s="24" t="s">
        <v>1907</v>
      </c>
      <c r="BJ1768" s="24" t="s">
        <v>1907</v>
      </c>
      <c r="BL1768" s="24" t="s">
        <v>1907</v>
      </c>
      <c r="BO1768" s="24" t="s">
        <v>1907</v>
      </c>
      <c r="BR1768" s="24" t="s">
        <v>1907</v>
      </c>
      <c r="BS1768" s="24" t="s">
        <v>1907</v>
      </c>
      <c r="BT1768" s="24" t="s">
        <v>1907</v>
      </c>
      <c r="BY1768" s="24" t="s">
        <v>1907</v>
      </c>
      <c r="BZ1768" s="24">
        <v>1.7241379310344827</v>
      </c>
      <c r="CA1768" s="24" t="s">
        <v>1907</v>
      </c>
      <c r="CF1768" s="24">
        <v>0.86206896551724133</v>
      </c>
      <c r="CG1768" s="24" t="s">
        <v>1907</v>
      </c>
      <c r="CI1768" s="24">
        <v>1.7241379310344827</v>
      </c>
    </row>
    <row r="1769" spans="1:87" x14ac:dyDescent="0.2">
      <c r="A1769" s="24" t="s">
        <v>1935</v>
      </c>
      <c r="B1769" s="24">
        <v>31.365166666666667</v>
      </c>
      <c r="C1769" s="24">
        <v>45.416166666666669</v>
      </c>
      <c r="D1769" s="24" t="s">
        <v>1906</v>
      </c>
      <c r="E1769" s="24">
        <f t="shared" si="27"/>
        <v>88.719512195122036</v>
      </c>
      <c r="G1769" s="24" t="s">
        <v>1907</v>
      </c>
      <c r="H1769" s="24" t="s">
        <v>1907</v>
      </c>
      <c r="J1769" s="24" t="s">
        <v>1907</v>
      </c>
      <c r="L1769" s="24" t="s">
        <v>1907</v>
      </c>
      <c r="V1769" s="24">
        <v>63.109756097560975</v>
      </c>
      <c r="X1769" s="24" t="s">
        <v>1907</v>
      </c>
      <c r="AA1769" s="24">
        <v>3.3536585365853657</v>
      </c>
      <c r="AH1769" s="24">
        <v>0.3048780487804878</v>
      </c>
      <c r="AI1769" s="24" t="s">
        <v>1907</v>
      </c>
      <c r="AJ1769" s="24">
        <v>3.3536585365853657</v>
      </c>
      <c r="AL1769" s="24">
        <v>0.3048780487804878</v>
      </c>
      <c r="AM1769" s="24">
        <v>1.2195121951219512</v>
      </c>
      <c r="AN1769" s="24">
        <v>0.3048780487804878</v>
      </c>
      <c r="AO1769" s="24">
        <v>0.3048780487804878</v>
      </c>
      <c r="AQ1769" s="24">
        <v>1.2195121951219512</v>
      </c>
      <c r="AT1769" s="24">
        <v>7.9268292682926829</v>
      </c>
      <c r="AU1769" s="24" t="s">
        <v>1907</v>
      </c>
      <c r="AV1769" s="24">
        <v>1.2195121951219512</v>
      </c>
      <c r="AW1769" s="24" t="s">
        <v>1907</v>
      </c>
      <c r="BB1769" s="24">
        <v>1.2195121951219512</v>
      </c>
      <c r="BC1769" s="24">
        <v>0.91463414634146345</v>
      </c>
      <c r="BE1769" s="24">
        <v>0.91463414634146345</v>
      </c>
      <c r="BF1769" s="24" t="s">
        <v>1907</v>
      </c>
      <c r="BG1769" s="24" t="s">
        <v>1907</v>
      </c>
      <c r="BH1769" s="24" t="s">
        <v>1907</v>
      </c>
      <c r="BI1769" s="24" t="s">
        <v>1907</v>
      </c>
      <c r="BJ1769" s="24" t="s">
        <v>1907</v>
      </c>
      <c r="BL1769" s="24" t="s">
        <v>1907</v>
      </c>
      <c r="BO1769" s="24" t="s">
        <v>1907</v>
      </c>
      <c r="BR1769" s="24" t="s">
        <v>1907</v>
      </c>
      <c r="BS1769" s="24">
        <v>0.3048780487804878</v>
      </c>
      <c r="BT1769" s="24">
        <v>0.3048780487804878</v>
      </c>
      <c r="BY1769" s="24">
        <v>0.3048780487804878</v>
      </c>
      <c r="BZ1769" s="24">
        <v>0.3048780487804878</v>
      </c>
      <c r="CA1769" s="24" t="s">
        <v>1907</v>
      </c>
      <c r="CF1769" s="24">
        <v>0.91463414634146345</v>
      </c>
      <c r="CG1769" s="24" t="s">
        <v>1907</v>
      </c>
      <c r="CI1769" s="24">
        <v>0.91463414634146345</v>
      </c>
    </row>
    <row r="1770" spans="1:87" x14ac:dyDescent="0.2">
      <c r="A1770" s="24" t="s">
        <v>1936</v>
      </c>
      <c r="B1770" s="24">
        <v>32.496389999999998</v>
      </c>
      <c r="C1770" s="24">
        <v>45.030830000000002</v>
      </c>
      <c r="D1770" s="24" t="s">
        <v>1906</v>
      </c>
      <c r="E1770" s="24">
        <f t="shared" si="27"/>
        <v>85.051546391752566</v>
      </c>
      <c r="G1770" s="24" t="s">
        <v>1907</v>
      </c>
      <c r="H1770" s="24" t="s">
        <v>1907</v>
      </c>
      <c r="J1770" s="24" t="s">
        <v>1907</v>
      </c>
      <c r="L1770" s="24" t="s">
        <v>1907</v>
      </c>
      <c r="V1770" s="24">
        <v>23.195876288659793</v>
      </c>
      <c r="X1770" s="24" t="s">
        <v>1907</v>
      </c>
      <c r="AA1770" s="24">
        <v>7.2164948453608249</v>
      </c>
      <c r="AH1770" s="24" t="s">
        <v>1907</v>
      </c>
      <c r="AI1770" s="24" t="s">
        <v>1907</v>
      </c>
      <c r="AJ1770" s="24">
        <v>1.0309278350515463</v>
      </c>
      <c r="AL1770" s="24">
        <v>10.824742268041238</v>
      </c>
      <c r="AM1770" s="24">
        <v>10.309278350515465</v>
      </c>
      <c r="AN1770" s="24">
        <v>8.2474226804123703</v>
      </c>
      <c r="AO1770" s="24">
        <v>2.0618556701030926</v>
      </c>
      <c r="AQ1770" s="24">
        <v>2.0618556701030926</v>
      </c>
      <c r="AT1770" s="24">
        <v>1.5463917525773196</v>
      </c>
      <c r="AU1770" s="24">
        <v>1.0309278350515463</v>
      </c>
      <c r="AV1770" s="24">
        <v>1.0309278350515463</v>
      </c>
      <c r="AW1770" s="24" t="s">
        <v>1907</v>
      </c>
      <c r="BB1770" s="24">
        <v>4.1237113402061851</v>
      </c>
      <c r="BC1770" s="24">
        <v>1.0309278350515463</v>
      </c>
      <c r="BE1770" s="24">
        <v>1.0309278350515463</v>
      </c>
      <c r="BF1770" s="24">
        <v>0.51546391752577314</v>
      </c>
      <c r="BG1770" s="24" t="s">
        <v>1907</v>
      </c>
      <c r="BH1770" s="24" t="s">
        <v>1907</v>
      </c>
      <c r="BI1770" s="24">
        <v>0.51546391752577314</v>
      </c>
      <c r="BJ1770" s="24" t="s">
        <v>1907</v>
      </c>
      <c r="BL1770" s="24" t="s">
        <v>1907</v>
      </c>
      <c r="BO1770" s="24" t="s">
        <v>1907</v>
      </c>
      <c r="BR1770" s="24" t="s">
        <v>1907</v>
      </c>
      <c r="BS1770" s="24" t="s">
        <v>1907</v>
      </c>
      <c r="BT1770" s="24" t="s">
        <v>1907</v>
      </c>
      <c r="BY1770" s="24" t="s">
        <v>1907</v>
      </c>
      <c r="BZ1770" s="24">
        <v>0.51546391752577314</v>
      </c>
      <c r="CA1770" s="24">
        <v>2.5773195876288661</v>
      </c>
      <c r="CF1770" s="24">
        <v>1.0309278350515463</v>
      </c>
      <c r="CG1770" s="24" t="s">
        <v>1907</v>
      </c>
      <c r="CI1770" s="24">
        <v>5.1546391752577323</v>
      </c>
    </row>
    <row r="1771" spans="1:87" x14ac:dyDescent="0.2">
      <c r="A1771" s="24" t="s">
        <v>1937</v>
      </c>
      <c r="B1771" s="24">
        <v>31.926670000000001</v>
      </c>
      <c r="C1771" s="24">
        <v>44.774439999999998</v>
      </c>
      <c r="D1771" s="24" t="s">
        <v>1906</v>
      </c>
      <c r="E1771" s="24">
        <f t="shared" si="27"/>
        <v>65.217391304347828</v>
      </c>
      <c r="G1771" s="24" t="s">
        <v>1907</v>
      </c>
      <c r="H1771" s="24" t="s">
        <v>1907</v>
      </c>
      <c r="J1771" s="24" t="s">
        <v>1907</v>
      </c>
      <c r="L1771" s="24" t="s">
        <v>1907</v>
      </c>
      <c r="V1771" s="24">
        <v>12.5</v>
      </c>
      <c r="X1771" s="24" t="s">
        <v>1907</v>
      </c>
      <c r="AA1771" s="24">
        <v>1.6304347826086956</v>
      </c>
      <c r="AH1771" s="24">
        <v>1.0869565217391304</v>
      </c>
      <c r="AI1771" s="24" t="s">
        <v>1907</v>
      </c>
      <c r="AJ1771" s="24" t="s">
        <v>1907</v>
      </c>
      <c r="AL1771" s="24">
        <v>2.7173913043478262</v>
      </c>
      <c r="AM1771" s="24">
        <v>4.3478260869565215</v>
      </c>
      <c r="AN1771" s="24">
        <v>2.7173913043478262</v>
      </c>
      <c r="AO1771" s="24">
        <v>1.0869565217391304</v>
      </c>
      <c r="AQ1771" s="24">
        <v>2.1739130434782608</v>
      </c>
      <c r="AT1771" s="24">
        <v>4.8913043478260869</v>
      </c>
      <c r="AU1771" s="24" t="s">
        <v>1907</v>
      </c>
      <c r="AV1771" s="24">
        <v>1.0869565217391304</v>
      </c>
      <c r="AW1771" s="24" t="s">
        <v>1907</v>
      </c>
      <c r="BB1771" s="24">
        <v>1.0869565217391304</v>
      </c>
      <c r="BC1771" s="24">
        <v>0.54347826086956519</v>
      </c>
      <c r="BE1771" s="24">
        <v>0.54347826086956519</v>
      </c>
      <c r="BF1771" s="24" t="s">
        <v>1907</v>
      </c>
      <c r="BG1771" s="24" t="s">
        <v>1907</v>
      </c>
      <c r="BH1771" s="24" t="s">
        <v>1907</v>
      </c>
      <c r="BI1771" s="24" t="s">
        <v>1907</v>
      </c>
      <c r="BJ1771" s="24" t="s">
        <v>1907</v>
      </c>
      <c r="BL1771" s="24" t="s">
        <v>1907</v>
      </c>
      <c r="BO1771" s="24" t="s">
        <v>1907</v>
      </c>
      <c r="BR1771" s="24">
        <v>1.6304347826086956</v>
      </c>
      <c r="BS1771" s="24" t="s">
        <v>1907</v>
      </c>
      <c r="BT1771" s="24" t="s">
        <v>1907</v>
      </c>
      <c r="BY1771" s="24" t="s">
        <v>1907</v>
      </c>
      <c r="BZ1771" s="24">
        <v>0.54347826086956519</v>
      </c>
      <c r="CA1771" s="24">
        <v>1.0869565217391304</v>
      </c>
      <c r="CF1771" s="24">
        <v>1.0869565217391304</v>
      </c>
      <c r="CG1771" s="24" t="s">
        <v>1907</v>
      </c>
      <c r="CI1771" s="24">
        <v>24.456521739130434</v>
      </c>
    </row>
    <row r="1772" spans="1:87" x14ac:dyDescent="0.2">
      <c r="A1772" s="24" t="s">
        <v>1938</v>
      </c>
      <c r="B1772" s="24">
        <v>32.192770000000003</v>
      </c>
      <c r="C1772" s="24">
        <v>44.835410000000003</v>
      </c>
      <c r="D1772" s="24" t="s">
        <v>1906</v>
      </c>
      <c r="E1772" s="24">
        <f t="shared" si="27"/>
        <v>81.927710843373475</v>
      </c>
      <c r="G1772" s="24">
        <v>3.6144578313253013</v>
      </c>
      <c r="H1772" s="24" t="s">
        <v>1907</v>
      </c>
      <c r="J1772" s="24" t="s">
        <v>1907</v>
      </c>
      <c r="L1772" s="24" t="s">
        <v>1907</v>
      </c>
      <c r="V1772" s="24">
        <v>32.53012048192771</v>
      </c>
      <c r="X1772" s="24" t="s">
        <v>1907</v>
      </c>
      <c r="AA1772" s="24">
        <v>6.024096385542169</v>
      </c>
      <c r="AH1772" s="24" t="s">
        <v>1907</v>
      </c>
      <c r="AI1772" s="24" t="s">
        <v>1907</v>
      </c>
      <c r="AJ1772" s="24">
        <v>1.2048192771084338</v>
      </c>
      <c r="AL1772" s="24" t="s">
        <v>1907</v>
      </c>
      <c r="AM1772" s="24">
        <v>4.8192771084337354</v>
      </c>
      <c r="AN1772" s="24">
        <v>13.253012048192771</v>
      </c>
      <c r="AO1772" s="24" t="s">
        <v>1907</v>
      </c>
      <c r="AQ1772" s="24">
        <v>1.2048192771084338</v>
      </c>
      <c r="AT1772" s="24">
        <v>6.024096385542169</v>
      </c>
      <c r="AU1772" s="24" t="s">
        <v>1907</v>
      </c>
      <c r="AV1772" s="24">
        <v>1.2048192771084338</v>
      </c>
      <c r="AW1772" s="24" t="s">
        <v>1907</v>
      </c>
      <c r="BB1772" s="24">
        <v>2.4096385542168677</v>
      </c>
      <c r="BC1772" s="24" t="s">
        <v>1907</v>
      </c>
      <c r="BE1772" s="24" t="s">
        <v>1907</v>
      </c>
      <c r="BF1772" s="24" t="s">
        <v>1907</v>
      </c>
      <c r="BG1772" s="24" t="s">
        <v>1907</v>
      </c>
      <c r="BH1772" s="24" t="s">
        <v>1907</v>
      </c>
      <c r="BI1772" s="24" t="s">
        <v>1907</v>
      </c>
      <c r="BJ1772" s="24" t="s">
        <v>1907</v>
      </c>
      <c r="BL1772" s="24">
        <v>1.2048192771084338</v>
      </c>
      <c r="BO1772" s="24">
        <v>1.2048192771084338</v>
      </c>
      <c r="BR1772" s="24" t="s">
        <v>1907</v>
      </c>
      <c r="BS1772" s="24" t="s">
        <v>1907</v>
      </c>
      <c r="BT1772" s="24">
        <v>1.2048192771084338</v>
      </c>
      <c r="BY1772" s="24" t="s">
        <v>1907</v>
      </c>
      <c r="BZ1772" s="24" t="s">
        <v>1907</v>
      </c>
      <c r="CA1772" s="24" t="s">
        <v>1907</v>
      </c>
      <c r="CF1772" s="24">
        <v>1.2048192771084338</v>
      </c>
      <c r="CG1772" s="24" t="s">
        <v>1907</v>
      </c>
      <c r="CI1772" s="24">
        <v>4.8192771084337354</v>
      </c>
    </row>
    <row r="1773" spans="1:87" x14ac:dyDescent="0.2">
      <c r="A1773" s="24" t="s">
        <v>1939</v>
      </c>
      <c r="B1773" s="24">
        <v>31.682166666666667</v>
      </c>
      <c r="C1773" s="24">
        <v>45.516666666666666</v>
      </c>
      <c r="D1773" s="24" t="s">
        <v>1906</v>
      </c>
      <c r="E1773" s="24">
        <f t="shared" si="27"/>
        <v>75.226586102719025</v>
      </c>
      <c r="G1773" s="24" t="s">
        <v>1907</v>
      </c>
      <c r="H1773" s="24" t="s">
        <v>1907</v>
      </c>
      <c r="J1773" s="24" t="s">
        <v>1907</v>
      </c>
      <c r="L1773" s="24" t="s">
        <v>1907</v>
      </c>
      <c r="V1773" s="24">
        <v>44.71299093655589</v>
      </c>
      <c r="X1773" s="24" t="s">
        <v>1907</v>
      </c>
      <c r="AA1773" s="24">
        <v>5.7401812688821749</v>
      </c>
      <c r="AH1773" s="24" t="s">
        <v>1907</v>
      </c>
      <c r="AI1773" s="24" t="s">
        <v>1907</v>
      </c>
      <c r="AJ1773" s="24">
        <v>3.0211480362537766</v>
      </c>
      <c r="AL1773" s="24">
        <v>0.90634441087613293</v>
      </c>
      <c r="AM1773" s="24">
        <v>1.8126888217522659</v>
      </c>
      <c r="AN1773" s="24">
        <v>0.90634441087613293</v>
      </c>
      <c r="AO1773" s="24" t="s">
        <v>1907</v>
      </c>
      <c r="AQ1773" s="24">
        <v>0.60422960725075525</v>
      </c>
      <c r="AT1773" s="24">
        <v>4.2296072507552873</v>
      </c>
      <c r="AU1773" s="24" t="s">
        <v>1907</v>
      </c>
      <c r="AV1773" s="24">
        <v>1.2084592145015105</v>
      </c>
      <c r="AW1773" s="24" t="s">
        <v>1907</v>
      </c>
      <c r="BB1773" s="24">
        <v>2.7190332326283988</v>
      </c>
      <c r="BC1773" s="24">
        <v>0.30211480362537763</v>
      </c>
      <c r="BE1773" s="24">
        <v>0.30211480362537763</v>
      </c>
      <c r="BF1773" s="24" t="s">
        <v>1907</v>
      </c>
      <c r="BG1773" s="24" t="s">
        <v>1907</v>
      </c>
      <c r="BH1773" s="24">
        <v>0.60422960725075525</v>
      </c>
      <c r="BI1773" s="24" t="s">
        <v>1907</v>
      </c>
      <c r="BJ1773" s="24" t="s">
        <v>1907</v>
      </c>
      <c r="BL1773" s="24" t="s">
        <v>1907</v>
      </c>
      <c r="BO1773" s="24" t="s">
        <v>1907</v>
      </c>
      <c r="BR1773" s="24">
        <v>1.2084592145015105</v>
      </c>
      <c r="BS1773" s="24">
        <v>0.30211480362537763</v>
      </c>
      <c r="BT1773" s="24">
        <v>0.60422960725075525</v>
      </c>
      <c r="BY1773" s="24" t="s">
        <v>1907</v>
      </c>
      <c r="BZ1773" s="24" t="s">
        <v>1907</v>
      </c>
      <c r="CA1773" s="24">
        <v>0.90634441087613293</v>
      </c>
      <c r="CF1773" s="24">
        <v>1.2084592145015105</v>
      </c>
      <c r="CG1773" s="24" t="s">
        <v>1907</v>
      </c>
      <c r="CI1773" s="24">
        <v>3.9274924471299095</v>
      </c>
    </row>
    <row r="1774" spans="1:87" x14ac:dyDescent="0.2">
      <c r="A1774" s="24" t="s">
        <v>1940</v>
      </c>
      <c r="B1774" s="24">
        <v>31.7379</v>
      </c>
      <c r="C1774" s="24">
        <v>44.616900000000001</v>
      </c>
      <c r="D1774" s="24" t="s">
        <v>1906</v>
      </c>
      <c r="E1774" s="24">
        <f t="shared" si="27"/>
        <v>58.024691358024683</v>
      </c>
      <c r="G1774" s="24">
        <v>2.4691358024691357</v>
      </c>
      <c r="H1774" s="24" t="s">
        <v>1907</v>
      </c>
      <c r="J1774" s="24" t="s">
        <v>1907</v>
      </c>
      <c r="L1774" s="24" t="s">
        <v>1907</v>
      </c>
      <c r="V1774" s="24">
        <v>6.1728395061728394</v>
      </c>
      <c r="X1774" s="24" t="s">
        <v>1907</v>
      </c>
      <c r="AA1774" s="24">
        <v>6.1728395061728394</v>
      </c>
      <c r="AH1774" s="24" t="s">
        <v>1907</v>
      </c>
      <c r="AI1774" s="24" t="s">
        <v>1907</v>
      </c>
      <c r="AJ1774" s="24" t="s">
        <v>1907</v>
      </c>
      <c r="AL1774" s="24">
        <v>3.7037037037037037</v>
      </c>
      <c r="AM1774" s="24">
        <v>4.9382716049382713</v>
      </c>
      <c r="AN1774" s="24">
        <v>2.4691358024691357</v>
      </c>
      <c r="AO1774" s="24" t="s">
        <v>1907</v>
      </c>
      <c r="AQ1774" s="24">
        <v>2.4691358024691357</v>
      </c>
      <c r="AT1774" s="24" t="s">
        <v>1907</v>
      </c>
      <c r="AU1774" s="24">
        <v>1.2345679012345678</v>
      </c>
      <c r="AV1774" s="24">
        <v>2.4691358024691357</v>
      </c>
      <c r="AW1774" s="24" t="s">
        <v>1907</v>
      </c>
      <c r="BC1774" s="24" t="s">
        <v>1907</v>
      </c>
      <c r="BE1774" s="24" t="s">
        <v>1907</v>
      </c>
      <c r="BF1774" s="24" t="s">
        <v>1907</v>
      </c>
      <c r="BG1774" s="24" t="s">
        <v>1907</v>
      </c>
      <c r="BH1774" s="24" t="s">
        <v>1907</v>
      </c>
      <c r="BI1774" s="24" t="s">
        <v>1907</v>
      </c>
      <c r="BJ1774" s="24" t="s">
        <v>1907</v>
      </c>
      <c r="BL1774" s="24" t="s">
        <v>1907</v>
      </c>
      <c r="BO1774" s="24" t="s">
        <v>1907</v>
      </c>
      <c r="BR1774" s="24" t="s">
        <v>1907</v>
      </c>
      <c r="BS1774" s="24" t="s">
        <v>1907</v>
      </c>
      <c r="BT1774" s="24" t="s">
        <v>1907</v>
      </c>
      <c r="BY1774" s="24" t="s">
        <v>1907</v>
      </c>
      <c r="BZ1774" s="24">
        <v>1.2345679012345678</v>
      </c>
      <c r="CA1774" s="24">
        <v>2.4691358024691357</v>
      </c>
      <c r="CF1774" s="24">
        <v>1.2345679012345678</v>
      </c>
      <c r="CG1774" s="24" t="s">
        <v>1907</v>
      </c>
      <c r="CI1774" s="24">
        <v>20.987654320987655</v>
      </c>
    </row>
    <row r="1775" spans="1:87" x14ac:dyDescent="0.2">
      <c r="A1775" s="24" t="s">
        <v>1941</v>
      </c>
      <c r="B1775" s="24">
        <v>29.3</v>
      </c>
      <c r="C1775" s="24">
        <v>41.5</v>
      </c>
      <c r="D1775" s="24" t="s">
        <v>1906</v>
      </c>
      <c r="E1775" s="24">
        <f t="shared" si="27"/>
        <v>88.050314465408832</v>
      </c>
      <c r="G1775" s="24" t="s">
        <v>1907</v>
      </c>
      <c r="H1775" s="24" t="s">
        <v>1907</v>
      </c>
      <c r="J1775" s="24" t="s">
        <v>1907</v>
      </c>
      <c r="L1775" s="24" t="s">
        <v>1907</v>
      </c>
      <c r="V1775" s="24">
        <v>57.861635220125784</v>
      </c>
      <c r="X1775" s="24" t="s">
        <v>1907</v>
      </c>
      <c r="AA1775" s="24">
        <v>3.1446540880503147</v>
      </c>
      <c r="AH1775" s="24">
        <v>0.62893081761006286</v>
      </c>
      <c r="AI1775" s="24" t="s">
        <v>1907</v>
      </c>
      <c r="AJ1775" s="24">
        <v>0.62893081761006286</v>
      </c>
      <c r="AL1775" s="24">
        <v>3.7735849056603774</v>
      </c>
      <c r="AM1775" s="24" t="s">
        <v>1907</v>
      </c>
      <c r="AN1775" s="24">
        <v>0.62893081761006286</v>
      </c>
      <c r="AO1775" s="24">
        <v>1.2578616352201257</v>
      </c>
      <c r="AQ1775" s="24" t="s">
        <v>1907</v>
      </c>
      <c r="AT1775" s="24">
        <v>0.62893081761006286</v>
      </c>
      <c r="AU1775" s="24" t="s">
        <v>1907</v>
      </c>
      <c r="AV1775" s="24">
        <v>0.62893081761006286</v>
      </c>
      <c r="AW1775" s="24">
        <v>0.62893081761006286</v>
      </c>
      <c r="BB1775" s="24">
        <v>5.6603773584905657</v>
      </c>
      <c r="BC1775" s="24" t="s">
        <v>1907</v>
      </c>
      <c r="BE1775" s="24" t="s">
        <v>1907</v>
      </c>
      <c r="BF1775" s="24" t="s">
        <v>1907</v>
      </c>
      <c r="BG1775" s="24">
        <v>0.62893081761006286</v>
      </c>
      <c r="BH1775" s="24">
        <v>0.62893081761006286</v>
      </c>
      <c r="BI1775" s="24" t="s">
        <v>1907</v>
      </c>
      <c r="BJ1775" s="24" t="s">
        <v>1907</v>
      </c>
      <c r="BL1775" s="24" t="s">
        <v>1907</v>
      </c>
      <c r="BO1775" s="24" t="s">
        <v>1907</v>
      </c>
      <c r="BR1775" s="24">
        <v>0.62893081761006286</v>
      </c>
      <c r="BS1775" s="24" t="s">
        <v>1907</v>
      </c>
      <c r="BT1775" s="24" t="s">
        <v>1907</v>
      </c>
      <c r="BY1775" s="24" t="s">
        <v>1907</v>
      </c>
      <c r="BZ1775" s="24">
        <v>1.8867924528301887</v>
      </c>
      <c r="CA1775" s="24">
        <v>3.7735849056603774</v>
      </c>
      <c r="CF1775" s="24">
        <v>1.2578616352201257</v>
      </c>
      <c r="CG1775" s="24" t="s">
        <v>1907</v>
      </c>
      <c r="CI1775" s="24">
        <v>3.7735849056603774</v>
      </c>
    </row>
    <row r="1776" spans="1:87" x14ac:dyDescent="0.2">
      <c r="A1776" s="24" t="s">
        <v>1942</v>
      </c>
      <c r="B1776" s="24">
        <v>29.966846666666665</v>
      </c>
      <c r="C1776" s="24">
        <v>44.115551666666668</v>
      </c>
      <c r="D1776" s="24" t="s">
        <v>1906</v>
      </c>
      <c r="E1776" s="24">
        <f t="shared" si="27"/>
        <v>91.52542372881355</v>
      </c>
      <c r="G1776" s="24">
        <v>0.84745762711864403</v>
      </c>
      <c r="H1776" s="24" t="s">
        <v>1907</v>
      </c>
      <c r="J1776" s="24" t="s">
        <v>1907</v>
      </c>
      <c r="L1776" s="24" t="s">
        <v>1907</v>
      </c>
      <c r="V1776" s="24">
        <v>66.101694915254242</v>
      </c>
      <c r="X1776" s="24" t="s">
        <v>1907</v>
      </c>
      <c r="AA1776" s="24">
        <v>3.8135593220338984</v>
      </c>
      <c r="AH1776" s="24" t="s">
        <v>1907</v>
      </c>
      <c r="AI1776" s="24" t="s">
        <v>1907</v>
      </c>
      <c r="AJ1776" s="24" t="s">
        <v>1907</v>
      </c>
      <c r="AL1776" s="24">
        <v>4.6610169491525424</v>
      </c>
      <c r="AM1776" s="24">
        <v>2.9661016949152543</v>
      </c>
      <c r="AN1776" s="24">
        <v>2.1186440677966103</v>
      </c>
      <c r="AO1776" s="24">
        <v>0.84745762711864403</v>
      </c>
      <c r="AQ1776" s="24" t="s">
        <v>1907</v>
      </c>
      <c r="AT1776" s="24">
        <v>1.6949152542372881</v>
      </c>
      <c r="AU1776" s="24" t="s">
        <v>1907</v>
      </c>
      <c r="AV1776" s="24">
        <v>0.84745762711864403</v>
      </c>
      <c r="AW1776" s="24" t="s">
        <v>1907</v>
      </c>
      <c r="BB1776" s="24">
        <v>2.1186440677966099</v>
      </c>
      <c r="BC1776" s="24" t="s">
        <v>1907</v>
      </c>
      <c r="BE1776" s="24" t="s">
        <v>1907</v>
      </c>
      <c r="BF1776" s="24" t="s">
        <v>1907</v>
      </c>
      <c r="BG1776" s="24" t="s">
        <v>1907</v>
      </c>
      <c r="BH1776" s="24">
        <v>1.6949152542372881</v>
      </c>
      <c r="BI1776" s="24" t="s">
        <v>1907</v>
      </c>
      <c r="BJ1776" s="24" t="s">
        <v>1907</v>
      </c>
      <c r="BL1776" s="24">
        <v>1.271186440677966</v>
      </c>
      <c r="BO1776" s="24">
        <v>0.42372881355932202</v>
      </c>
      <c r="BR1776" s="24" t="s">
        <v>1907</v>
      </c>
      <c r="BS1776" s="24" t="s">
        <v>1907</v>
      </c>
      <c r="BT1776" s="24" t="s">
        <v>1907</v>
      </c>
      <c r="BY1776" s="24" t="s">
        <v>1907</v>
      </c>
      <c r="BZ1776" s="24" t="s">
        <v>1907</v>
      </c>
      <c r="CA1776" s="24" t="s">
        <v>1907</v>
      </c>
      <c r="CF1776" s="24">
        <v>1.271186440677966</v>
      </c>
      <c r="CG1776" s="24" t="s">
        <v>1907</v>
      </c>
      <c r="CI1776" s="24">
        <v>0.84745762711864403</v>
      </c>
    </row>
    <row r="1777" spans="1:87" x14ac:dyDescent="0.2">
      <c r="A1777" s="24" t="s">
        <v>1943</v>
      </c>
      <c r="B1777" s="24">
        <v>32.412849999999999</v>
      </c>
      <c r="C1777" s="24">
        <v>45.030169999999998</v>
      </c>
      <c r="D1777" s="24" t="s">
        <v>1906</v>
      </c>
      <c r="E1777" s="24">
        <f t="shared" si="27"/>
        <v>93.236714975845416</v>
      </c>
      <c r="G1777" s="24" t="s">
        <v>1907</v>
      </c>
      <c r="H1777" s="24" t="s">
        <v>1907</v>
      </c>
      <c r="J1777" s="24" t="s">
        <v>1907</v>
      </c>
      <c r="L1777" s="24" t="s">
        <v>1907</v>
      </c>
      <c r="V1777" s="24">
        <v>64.734299516908209</v>
      </c>
      <c r="X1777" s="24" t="s">
        <v>1907</v>
      </c>
      <c r="AA1777" s="24">
        <v>4.3478260869565215</v>
      </c>
      <c r="AH1777" s="24" t="s">
        <v>1907</v>
      </c>
      <c r="AI1777" s="24" t="s">
        <v>1907</v>
      </c>
      <c r="AJ1777" s="24" t="s">
        <v>1907</v>
      </c>
      <c r="AL1777" s="24">
        <v>5.7971014492753623</v>
      </c>
      <c r="AM1777" s="24">
        <v>4.3478260869565215</v>
      </c>
      <c r="AN1777" s="24">
        <v>3.3816425120772946</v>
      </c>
      <c r="AO1777" s="24">
        <v>0.96618357487922701</v>
      </c>
      <c r="AQ1777" s="24">
        <v>0.48309178743961351</v>
      </c>
      <c r="AT1777" s="24">
        <v>2.4154589371980677</v>
      </c>
      <c r="AU1777" s="24">
        <v>1.4492753623188406</v>
      </c>
      <c r="AV1777" s="24" t="s">
        <v>1907</v>
      </c>
      <c r="AW1777" s="24" t="s">
        <v>1907</v>
      </c>
      <c r="BB1777" s="24">
        <v>0.96618357487922701</v>
      </c>
      <c r="BC1777" s="24">
        <v>0.48309178743961351</v>
      </c>
      <c r="BE1777" s="24">
        <v>0.48309178743961351</v>
      </c>
      <c r="BF1777" s="24" t="s">
        <v>1907</v>
      </c>
      <c r="BG1777" s="24" t="s">
        <v>1907</v>
      </c>
      <c r="BH1777" s="24" t="s">
        <v>1907</v>
      </c>
      <c r="BI1777" s="24" t="s">
        <v>1907</v>
      </c>
      <c r="BJ1777" s="24" t="s">
        <v>1907</v>
      </c>
      <c r="BL1777" s="24" t="s">
        <v>1907</v>
      </c>
      <c r="BO1777" s="24" t="s">
        <v>1907</v>
      </c>
      <c r="BR1777" s="24">
        <v>0.48309178743961351</v>
      </c>
      <c r="BS1777" s="24" t="s">
        <v>1907</v>
      </c>
      <c r="BT1777" s="24" t="s">
        <v>1907</v>
      </c>
      <c r="BY1777" s="24" t="s">
        <v>1907</v>
      </c>
      <c r="BZ1777" s="24" t="s">
        <v>1907</v>
      </c>
      <c r="CA1777" s="24" t="s">
        <v>1907</v>
      </c>
      <c r="CF1777" s="24">
        <v>1.4492753623188406</v>
      </c>
      <c r="CG1777" s="24" t="s">
        <v>1907</v>
      </c>
      <c r="CI1777" s="24">
        <v>1.4492753623188406</v>
      </c>
    </row>
    <row r="1778" spans="1:87" x14ac:dyDescent="0.2">
      <c r="A1778" s="24" t="s">
        <v>1944</v>
      </c>
      <c r="B1778" s="24">
        <v>29.438390000000002</v>
      </c>
      <c r="C1778" s="24">
        <v>44.143198333333331</v>
      </c>
      <c r="D1778" s="24" t="s">
        <v>1906</v>
      </c>
      <c r="E1778" s="24">
        <f t="shared" si="27"/>
        <v>90.441176470588232</v>
      </c>
      <c r="G1778" s="24">
        <v>0.73529411764705888</v>
      </c>
      <c r="H1778" s="24" t="s">
        <v>1907</v>
      </c>
      <c r="J1778" s="24" t="s">
        <v>1907</v>
      </c>
      <c r="L1778" s="24" t="s">
        <v>1907</v>
      </c>
      <c r="V1778" s="24">
        <v>62.5</v>
      </c>
      <c r="X1778" s="24" t="s">
        <v>1907</v>
      </c>
      <c r="AA1778" s="24">
        <v>5.882352941176471</v>
      </c>
      <c r="AH1778" s="24">
        <v>0.73529411764705888</v>
      </c>
      <c r="AI1778" s="24" t="s">
        <v>1907</v>
      </c>
      <c r="AJ1778" s="24" t="s">
        <v>1907</v>
      </c>
      <c r="AL1778" s="24" t="s">
        <v>1907</v>
      </c>
      <c r="AM1778" s="24">
        <v>0.73529411764705888</v>
      </c>
      <c r="AN1778" s="24">
        <v>2.9411764705882355</v>
      </c>
      <c r="AO1778" s="24" t="s">
        <v>1907</v>
      </c>
      <c r="AQ1778" s="24" t="s">
        <v>1907</v>
      </c>
      <c r="AT1778" s="24" t="s">
        <v>1907</v>
      </c>
      <c r="AU1778" s="24" t="s">
        <v>1907</v>
      </c>
      <c r="AV1778" s="24">
        <v>0.73529411764705888</v>
      </c>
      <c r="AW1778" s="24" t="s">
        <v>1907</v>
      </c>
      <c r="BB1778" s="24">
        <v>8.0882352941176467</v>
      </c>
      <c r="BC1778" s="24">
        <v>1.4705882352941178</v>
      </c>
      <c r="BE1778" s="24">
        <v>1.4705882352941178</v>
      </c>
      <c r="BF1778" s="24">
        <v>2.2058823529411766</v>
      </c>
      <c r="BG1778" s="24" t="s">
        <v>1907</v>
      </c>
      <c r="BH1778" s="24">
        <v>0.73529411764705888</v>
      </c>
      <c r="BI1778" s="24" t="s">
        <v>1907</v>
      </c>
      <c r="BJ1778" s="24" t="s">
        <v>1907</v>
      </c>
      <c r="BL1778" s="24">
        <v>0.73529411764705888</v>
      </c>
      <c r="BO1778" s="24" t="s">
        <v>1907</v>
      </c>
      <c r="BR1778" s="24" t="s">
        <v>1907</v>
      </c>
      <c r="BS1778" s="24" t="s">
        <v>1907</v>
      </c>
      <c r="BT1778" s="24" t="s">
        <v>1907</v>
      </c>
      <c r="BY1778" s="24" t="s">
        <v>1907</v>
      </c>
      <c r="BZ1778" s="24" t="s">
        <v>1907</v>
      </c>
      <c r="CA1778" s="24" t="s">
        <v>1907</v>
      </c>
      <c r="CF1778" s="24">
        <v>1.4705882352941178</v>
      </c>
      <c r="CG1778" s="24" t="s">
        <v>1907</v>
      </c>
      <c r="CI1778" s="24" t="s">
        <v>1907</v>
      </c>
    </row>
    <row r="1779" spans="1:87" x14ac:dyDescent="0.2">
      <c r="A1779" s="24" t="s">
        <v>1945</v>
      </c>
      <c r="B1779" s="24">
        <v>29.501506666666668</v>
      </c>
      <c r="C1779" s="24">
        <v>44.013185</v>
      </c>
      <c r="D1779" s="24" t="s">
        <v>1906</v>
      </c>
      <c r="E1779" s="24">
        <f t="shared" si="27"/>
        <v>88.659793814433002</v>
      </c>
      <c r="G1779" s="24" t="s">
        <v>1907</v>
      </c>
      <c r="H1779" s="24" t="s">
        <v>1907</v>
      </c>
      <c r="J1779" s="24" t="s">
        <v>1907</v>
      </c>
      <c r="L1779" s="24" t="s">
        <v>1907</v>
      </c>
      <c r="V1779" s="24">
        <v>51.03092783505155</v>
      </c>
      <c r="X1779" s="24" t="s">
        <v>1907</v>
      </c>
      <c r="AA1779" s="24">
        <v>2.0618556701030926</v>
      </c>
      <c r="AH1779" s="24" t="s">
        <v>1907</v>
      </c>
      <c r="AI1779" s="24" t="s">
        <v>1907</v>
      </c>
      <c r="AJ1779" s="24" t="s">
        <v>1907</v>
      </c>
      <c r="AL1779" s="24">
        <v>1.5463917525773196</v>
      </c>
      <c r="AM1779" s="24">
        <v>3.0927835051546393</v>
      </c>
      <c r="AN1779" s="24">
        <v>1.5463917525773196</v>
      </c>
      <c r="AO1779" s="24" t="s">
        <v>1907</v>
      </c>
      <c r="AQ1779" s="24">
        <v>1.0309278350515463</v>
      </c>
      <c r="AT1779" s="24">
        <v>1.0309278350515463</v>
      </c>
      <c r="AU1779" s="24">
        <v>0.51546391752577314</v>
      </c>
      <c r="AV1779" s="24">
        <v>1.5463917525773196</v>
      </c>
      <c r="AW1779" s="24" t="s">
        <v>1907</v>
      </c>
      <c r="BB1779" s="24">
        <v>3.0927835051546388</v>
      </c>
      <c r="BC1779" s="24">
        <v>4.1237113402061851</v>
      </c>
      <c r="BE1779" s="24">
        <v>4.1237113402061851</v>
      </c>
      <c r="BF1779" s="24">
        <v>0.51546391752577314</v>
      </c>
      <c r="BG1779" s="24">
        <v>0.51546391752577314</v>
      </c>
      <c r="BH1779" s="24">
        <v>2.5773195876288661</v>
      </c>
      <c r="BI1779" s="24" t="s">
        <v>1907</v>
      </c>
      <c r="BJ1779" s="24">
        <v>0.51546391752577314</v>
      </c>
      <c r="BL1779" s="24" t="s">
        <v>1907</v>
      </c>
      <c r="BO1779" s="24" t="s">
        <v>1907</v>
      </c>
      <c r="BR1779" s="24">
        <v>1.0309278350515463</v>
      </c>
      <c r="BS1779" s="24">
        <v>0.51546391752577314</v>
      </c>
      <c r="BT1779" s="24">
        <v>1.5463917525773196</v>
      </c>
      <c r="BY1779" s="24">
        <v>2.0618556701030926</v>
      </c>
      <c r="BZ1779" s="24" t="s">
        <v>1907</v>
      </c>
      <c r="CA1779" s="24">
        <v>0.51546391752577314</v>
      </c>
      <c r="CF1779" s="24">
        <v>1.5463917525773196</v>
      </c>
      <c r="CG1779" s="24" t="s">
        <v>1907</v>
      </c>
      <c r="CI1779" s="24">
        <v>2.5773195876288661</v>
      </c>
    </row>
    <row r="1780" spans="1:87" x14ac:dyDescent="0.2">
      <c r="A1780" s="24" t="s">
        <v>1946</v>
      </c>
      <c r="B1780" s="24">
        <v>31.449870000000001</v>
      </c>
      <c r="C1780" s="24">
        <v>44.694690000000001</v>
      </c>
      <c r="D1780" s="24" t="s">
        <v>1906</v>
      </c>
      <c r="E1780" s="24">
        <f t="shared" si="27"/>
        <v>58.215962441314559</v>
      </c>
      <c r="G1780" s="24" t="s">
        <v>1907</v>
      </c>
      <c r="H1780" s="24" t="s">
        <v>1907</v>
      </c>
      <c r="J1780" s="24" t="s">
        <v>1907</v>
      </c>
      <c r="L1780" s="24" t="s">
        <v>1907</v>
      </c>
      <c r="V1780" s="24">
        <v>12.67605633802817</v>
      </c>
      <c r="X1780" s="24" t="s">
        <v>1907</v>
      </c>
      <c r="AA1780" s="24">
        <v>3.2863849765258215</v>
      </c>
      <c r="AH1780" s="24" t="s">
        <v>1907</v>
      </c>
      <c r="AI1780" s="24">
        <v>0.46948356807511737</v>
      </c>
      <c r="AJ1780" s="24" t="s">
        <v>1907</v>
      </c>
      <c r="AL1780" s="24">
        <v>2.816901408450704</v>
      </c>
      <c r="AM1780" s="24">
        <v>4.225352112676056</v>
      </c>
      <c r="AN1780" s="24">
        <v>2.816901408450704</v>
      </c>
      <c r="AO1780" s="24">
        <v>0.93896713615023475</v>
      </c>
      <c r="AQ1780" s="24">
        <v>3.2863849765258215</v>
      </c>
      <c r="AT1780" s="24">
        <v>3.2863849765258215</v>
      </c>
      <c r="AU1780" s="24">
        <v>0.46948356807511737</v>
      </c>
      <c r="AV1780" s="24">
        <v>1.408450704225352</v>
      </c>
      <c r="AW1780" s="24" t="s">
        <v>1907</v>
      </c>
      <c r="BC1780" s="24">
        <v>0.46948356807511737</v>
      </c>
      <c r="BE1780" s="24">
        <v>0.46948356807511737</v>
      </c>
      <c r="BF1780" s="24" t="s">
        <v>1907</v>
      </c>
      <c r="BG1780" s="24" t="s">
        <v>1907</v>
      </c>
      <c r="BH1780" s="24" t="s">
        <v>1907</v>
      </c>
      <c r="BI1780" s="24">
        <v>0.46948356807511737</v>
      </c>
      <c r="BJ1780" s="24" t="s">
        <v>1907</v>
      </c>
      <c r="BL1780" s="24" t="s">
        <v>1907</v>
      </c>
      <c r="BO1780" s="24" t="s">
        <v>1907</v>
      </c>
      <c r="BR1780" s="24">
        <v>2.347417840375587</v>
      </c>
      <c r="BS1780" s="24">
        <v>0.46948356807511737</v>
      </c>
      <c r="BT1780" s="24">
        <v>2.347417840375587</v>
      </c>
      <c r="BY1780" s="24">
        <v>0.93896713615023475</v>
      </c>
      <c r="BZ1780" s="24">
        <v>0.93896713615023475</v>
      </c>
      <c r="CA1780" s="24">
        <v>1.408450704225352</v>
      </c>
      <c r="CF1780" s="24">
        <v>1.8779342723004695</v>
      </c>
      <c r="CG1780" s="24" t="s">
        <v>1907</v>
      </c>
      <c r="CI1780" s="24">
        <v>10.7981220657277</v>
      </c>
    </row>
    <row r="1781" spans="1:87" x14ac:dyDescent="0.2">
      <c r="A1781" s="24" t="s">
        <v>1947</v>
      </c>
      <c r="B1781" s="24">
        <v>27.404199999999999</v>
      </c>
      <c r="C1781" s="24">
        <v>40.588033333333335</v>
      </c>
      <c r="D1781" s="24" t="s">
        <v>1906</v>
      </c>
      <c r="E1781" s="24">
        <f t="shared" si="27"/>
        <v>79.611650485436854</v>
      </c>
      <c r="G1781" s="24">
        <v>0.4854368932038835</v>
      </c>
      <c r="H1781" s="24">
        <v>0.4854368932038835</v>
      </c>
      <c r="J1781" s="24" t="s">
        <v>1907</v>
      </c>
      <c r="L1781" s="24" t="s">
        <v>1907</v>
      </c>
      <c r="V1781" s="24">
        <v>54.368932038834949</v>
      </c>
      <c r="X1781" s="24" t="s">
        <v>1907</v>
      </c>
      <c r="AA1781" s="24">
        <v>3.883495145631068</v>
      </c>
      <c r="AH1781" s="24">
        <v>0.4854368932038835</v>
      </c>
      <c r="AI1781" s="24" t="s">
        <v>1907</v>
      </c>
      <c r="AJ1781" s="24" t="s">
        <v>1907</v>
      </c>
      <c r="AL1781" s="24">
        <v>1.941747572815534</v>
      </c>
      <c r="AM1781" s="24">
        <v>1.4563106796116505</v>
      </c>
      <c r="AN1781" s="24">
        <v>0.970873786407767</v>
      </c>
      <c r="AO1781" s="24" t="s">
        <v>1907</v>
      </c>
      <c r="AQ1781" s="24">
        <v>0.970873786407767</v>
      </c>
      <c r="AT1781" s="24">
        <v>0.970873786407767</v>
      </c>
      <c r="AU1781" s="24" t="s">
        <v>1907</v>
      </c>
      <c r="AV1781" s="24" t="s">
        <v>1907</v>
      </c>
      <c r="AW1781" s="24">
        <v>0.970873786407767</v>
      </c>
      <c r="BB1781" s="24">
        <v>0.970873786407767</v>
      </c>
      <c r="BC1781" s="24">
        <v>1.4563106796116505</v>
      </c>
      <c r="BE1781" s="24">
        <v>1.4563106796116505</v>
      </c>
      <c r="BF1781" s="24">
        <v>1.4563106796116505</v>
      </c>
      <c r="BG1781" s="24" t="s">
        <v>1907</v>
      </c>
      <c r="BH1781" s="24" t="s">
        <v>1907</v>
      </c>
      <c r="BI1781" s="24">
        <v>0.4854368932038835</v>
      </c>
      <c r="BJ1781" s="24">
        <v>0.4854368932038835</v>
      </c>
      <c r="BL1781" s="24">
        <v>1.941747572815534</v>
      </c>
      <c r="BO1781" s="24">
        <v>0.4854368932038835</v>
      </c>
      <c r="BR1781" s="24" t="s">
        <v>1907</v>
      </c>
      <c r="BS1781" s="24" t="s">
        <v>1907</v>
      </c>
      <c r="BT1781" s="24">
        <v>0.4854368932038835</v>
      </c>
      <c r="BY1781" s="24">
        <v>0.4854368932038835</v>
      </c>
      <c r="BZ1781" s="24">
        <v>0.970873786407767</v>
      </c>
      <c r="CA1781" s="24" t="s">
        <v>1907</v>
      </c>
      <c r="CF1781" s="24">
        <v>1.941747572815534</v>
      </c>
      <c r="CG1781" s="24" t="s">
        <v>1907</v>
      </c>
      <c r="CI1781" s="24" t="s">
        <v>1907</v>
      </c>
    </row>
    <row r="1782" spans="1:87" x14ac:dyDescent="0.2">
      <c r="A1782" s="24" t="s">
        <v>1948</v>
      </c>
      <c r="B1782" s="24">
        <v>30.746527777777779</v>
      </c>
      <c r="C1782" s="24">
        <v>44.821547222222229</v>
      </c>
      <c r="D1782" s="24" t="s">
        <v>1906</v>
      </c>
      <c r="E1782" s="24">
        <f t="shared" si="27"/>
        <v>85.714285714285737</v>
      </c>
      <c r="G1782" s="24">
        <v>0.64935064935064934</v>
      </c>
      <c r="H1782" s="24" t="s">
        <v>1907</v>
      </c>
      <c r="J1782" s="24" t="s">
        <v>1907</v>
      </c>
      <c r="L1782" s="24" t="s">
        <v>1907</v>
      </c>
      <c r="V1782" s="24">
        <v>57.79220779220779</v>
      </c>
      <c r="X1782" s="24" t="s">
        <v>1907</v>
      </c>
      <c r="AA1782" s="24">
        <v>6.4935064935064934</v>
      </c>
      <c r="AH1782" s="24" t="s">
        <v>1907</v>
      </c>
      <c r="AI1782" s="24" t="s">
        <v>1907</v>
      </c>
      <c r="AJ1782" s="24" t="s">
        <v>1907</v>
      </c>
      <c r="AL1782" s="24">
        <v>4.5454545454545459</v>
      </c>
      <c r="AM1782" s="24" t="s">
        <v>1907</v>
      </c>
      <c r="AN1782" s="24">
        <v>2.5974025974025974</v>
      </c>
      <c r="AO1782" s="24">
        <v>0.64935064935064934</v>
      </c>
      <c r="AQ1782" s="24">
        <v>0.64935064935064934</v>
      </c>
      <c r="AT1782" s="24">
        <v>1.2987012987012987</v>
      </c>
      <c r="AU1782" s="24" t="s">
        <v>1907</v>
      </c>
      <c r="AV1782" s="24" t="s">
        <v>1907</v>
      </c>
      <c r="AW1782" s="24" t="s">
        <v>1907</v>
      </c>
      <c r="BB1782" s="24">
        <v>3.2467532467532467</v>
      </c>
      <c r="BC1782" s="24">
        <v>1.948051948051948</v>
      </c>
      <c r="BE1782" s="24">
        <v>1.948051948051948</v>
      </c>
      <c r="BF1782" s="24" t="s">
        <v>1907</v>
      </c>
      <c r="BG1782" s="24" t="s">
        <v>1907</v>
      </c>
      <c r="BH1782" s="24" t="s">
        <v>1907</v>
      </c>
      <c r="BI1782" s="24" t="s">
        <v>1907</v>
      </c>
      <c r="BJ1782" s="24" t="s">
        <v>1907</v>
      </c>
      <c r="BL1782" s="24">
        <v>0.64935064935064934</v>
      </c>
      <c r="BO1782" s="24">
        <v>0.64935064935064934</v>
      </c>
      <c r="BR1782" s="24" t="s">
        <v>1907</v>
      </c>
      <c r="BS1782" s="24" t="s">
        <v>1907</v>
      </c>
      <c r="BT1782" s="24" t="s">
        <v>1907</v>
      </c>
      <c r="BY1782" s="24" t="s">
        <v>1907</v>
      </c>
      <c r="BZ1782" s="24" t="s">
        <v>1907</v>
      </c>
      <c r="CA1782" s="24">
        <v>0.64935064935064934</v>
      </c>
      <c r="CF1782" s="24">
        <v>1.948051948051948</v>
      </c>
      <c r="CG1782" s="24" t="s">
        <v>1907</v>
      </c>
      <c r="CI1782" s="24" t="s">
        <v>1907</v>
      </c>
    </row>
    <row r="1783" spans="1:87" x14ac:dyDescent="0.2">
      <c r="A1783" s="24" t="s">
        <v>1949</v>
      </c>
      <c r="B1783" s="24">
        <v>31.9617</v>
      </c>
      <c r="C1783" s="24">
        <v>44.801699999999997</v>
      </c>
      <c r="D1783" s="24" t="s">
        <v>1906</v>
      </c>
      <c r="E1783" s="24">
        <f t="shared" si="27"/>
        <v>83.3333333333333</v>
      </c>
      <c r="G1783" s="24" t="s">
        <v>1907</v>
      </c>
      <c r="H1783" s="24" t="s">
        <v>1907</v>
      </c>
      <c r="J1783" s="24" t="s">
        <v>1907</v>
      </c>
      <c r="L1783" s="24" t="s">
        <v>1907</v>
      </c>
      <c r="V1783" s="24">
        <v>37.878787878787875</v>
      </c>
      <c r="X1783" s="24" t="s">
        <v>1907</v>
      </c>
      <c r="AA1783" s="24">
        <v>3.0303030303030303</v>
      </c>
      <c r="AH1783" s="24">
        <v>1.5151515151515151</v>
      </c>
      <c r="AI1783" s="24" t="s">
        <v>1907</v>
      </c>
      <c r="AJ1783" s="24" t="s">
        <v>1907</v>
      </c>
      <c r="AL1783" s="24">
        <v>4.5454545454545459</v>
      </c>
      <c r="AM1783" s="24">
        <v>9.0909090909090917</v>
      </c>
      <c r="AN1783" s="24">
        <v>6.0606060606060606</v>
      </c>
      <c r="AO1783" s="24">
        <v>2.2727272727272729</v>
      </c>
      <c r="AQ1783" s="24">
        <v>7.5757575757575761</v>
      </c>
      <c r="AT1783" s="24">
        <v>1.5151515151515151</v>
      </c>
      <c r="AU1783" s="24">
        <v>0.75757575757575757</v>
      </c>
      <c r="AV1783" s="24" t="s">
        <v>1907</v>
      </c>
      <c r="AW1783" s="24" t="s">
        <v>1907</v>
      </c>
      <c r="BB1783" s="24">
        <v>0.75757575757575757</v>
      </c>
      <c r="BC1783" s="24" t="s">
        <v>1907</v>
      </c>
      <c r="BE1783" s="24" t="s">
        <v>1907</v>
      </c>
      <c r="BF1783" s="24" t="s">
        <v>1907</v>
      </c>
      <c r="BG1783" s="24" t="s">
        <v>1907</v>
      </c>
      <c r="BH1783" s="24" t="s">
        <v>1907</v>
      </c>
      <c r="BI1783" s="24" t="s">
        <v>1907</v>
      </c>
      <c r="BJ1783" s="24" t="s">
        <v>1907</v>
      </c>
      <c r="BL1783" s="24" t="s">
        <v>1907</v>
      </c>
      <c r="BO1783" s="24" t="s">
        <v>1907</v>
      </c>
      <c r="BR1783" s="24" t="s">
        <v>1907</v>
      </c>
      <c r="BS1783" s="24" t="s">
        <v>1907</v>
      </c>
      <c r="BT1783" s="24">
        <v>1.5151515151515151</v>
      </c>
      <c r="BY1783" s="24" t="s">
        <v>1907</v>
      </c>
      <c r="BZ1783" s="24">
        <v>0.75757575757575757</v>
      </c>
      <c r="CA1783" s="24">
        <v>0.75757575757575757</v>
      </c>
      <c r="CF1783" s="24">
        <v>2.2727272727272729</v>
      </c>
      <c r="CG1783" s="24" t="s">
        <v>1907</v>
      </c>
      <c r="CI1783" s="24">
        <v>3.0303030303030303</v>
      </c>
    </row>
    <row r="1784" spans="1:87" x14ac:dyDescent="0.2">
      <c r="A1784" s="24" t="s">
        <v>1950</v>
      </c>
      <c r="B1784" s="24">
        <v>28.904083333333332</v>
      </c>
      <c r="C1784" s="24">
        <v>41.39405</v>
      </c>
      <c r="D1784" s="24" t="s">
        <v>1906</v>
      </c>
      <c r="E1784" s="24">
        <f t="shared" si="27"/>
        <v>81.410256410256409</v>
      </c>
      <c r="G1784" s="24">
        <v>0.64102564102564108</v>
      </c>
      <c r="H1784" s="24" t="s">
        <v>1907</v>
      </c>
      <c r="J1784" s="24" t="s">
        <v>1907</v>
      </c>
      <c r="L1784" s="24" t="s">
        <v>1907</v>
      </c>
      <c r="V1784" s="24">
        <v>44.230769230769234</v>
      </c>
      <c r="X1784" s="24" t="s">
        <v>1907</v>
      </c>
      <c r="AA1784" s="24">
        <v>3.2051282051282053</v>
      </c>
      <c r="AH1784" s="24" t="s">
        <v>1907</v>
      </c>
      <c r="AI1784" s="24" t="s">
        <v>1907</v>
      </c>
      <c r="AJ1784" s="24" t="s">
        <v>1907</v>
      </c>
      <c r="AL1784" s="24">
        <v>1.2820512820512822</v>
      </c>
      <c r="AM1784" s="24">
        <v>2.5641025641025643</v>
      </c>
      <c r="AN1784" s="24">
        <v>2.5641025641025643</v>
      </c>
      <c r="AO1784" s="24" t="s">
        <v>1907</v>
      </c>
      <c r="AQ1784" s="24">
        <v>0.64102564102564108</v>
      </c>
      <c r="AT1784" s="24">
        <v>1.2820512820512822</v>
      </c>
      <c r="AU1784" s="24" t="s">
        <v>1907</v>
      </c>
      <c r="AV1784" s="24" t="s">
        <v>1907</v>
      </c>
      <c r="AW1784" s="24" t="s">
        <v>1907</v>
      </c>
      <c r="BB1784" s="24">
        <v>3.8461538461538463</v>
      </c>
      <c r="BC1784" s="24">
        <v>2.5641025641025643</v>
      </c>
      <c r="BE1784" s="24">
        <v>2.5641025641025643</v>
      </c>
      <c r="BF1784" s="24">
        <v>2.5641025641025643</v>
      </c>
      <c r="BG1784" s="24" t="s">
        <v>1907</v>
      </c>
      <c r="BH1784" s="24">
        <v>3.2051282051282053</v>
      </c>
      <c r="BI1784" s="24">
        <v>0.64102564102564108</v>
      </c>
      <c r="BJ1784" s="24" t="s">
        <v>1907</v>
      </c>
      <c r="BL1784" s="24" t="s">
        <v>1907</v>
      </c>
      <c r="BO1784" s="24" t="s">
        <v>1907</v>
      </c>
      <c r="BR1784" s="24">
        <v>0.64102564102564108</v>
      </c>
      <c r="BS1784" s="24" t="s">
        <v>1907</v>
      </c>
      <c r="BT1784" s="24">
        <v>2.5641025641025643</v>
      </c>
      <c r="BY1784" s="24">
        <v>0.64102564102564108</v>
      </c>
      <c r="BZ1784" s="24">
        <v>2.5641025641025643</v>
      </c>
      <c r="CA1784" s="24" t="s">
        <v>1907</v>
      </c>
      <c r="CF1784" s="24">
        <v>2.5641025641025643</v>
      </c>
      <c r="CG1784" s="24" t="s">
        <v>1907</v>
      </c>
      <c r="CI1784" s="24">
        <v>0.64102564102564108</v>
      </c>
    </row>
    <row r="1785" spans="1:87" x14ac:dyDescent="0.2">
      <c r="A1785" s="24" t="s">
        <v>1951</v>
      </c>
      <c r="B1785" s="24">
        <v>29.501506666666668</v>
      </c>
      <c r="C1785" s="24">
        <v>44.013185</v>
      </c>
      <c r="D1785" s="24" t="s">
        <v>1906</v>
      </c>
      <c r="E1785" s="24">
        <f t="shared" si="27"/>
        <v>77.707006369426736</v>
      </c>
      <c r="G1785" s="24">
        <v>0.63694267515923564</v>
      </c>
      <c r="H1785" s="24" t="s">
        <v>1907</v>
      </c>
      <c r="J1785" s="24" t="s">
        <v>1907</v>
      </c>
      <c r="L1785" s="24" t="s">
        <v>1907</v>
      </c>
      <c r="V1785" s="24">
        <v>43.949044585987259</v>
      </c>
      <c r="X1785" s="24" t="s">
        <v>1907</v>
      </c>
      <c r="AA1785" s="24">
        <v>1.910828025477707</v>
      </c>
      <c r="AH1785" s="24">
        <v>1.2738853503184713</v>
      </c>
      <c r="AI1785" s="24" t="s">
        <v>1907</v>
      </c>
      <c r="AJ1785" s="24">
        <v>0.63694267515923564</v>
      </c>
      <c r="AL1785" s="24">
        <v>1.910828025477707</v>
      </c>
      <c r="AM1785" s="24">
        <v>1.910828025477707</v>
      </c>
      <c r="AN1785" s="24">
        <v>1.2738853503184713</v>
      </c>
      <c r="AO1785" s="24" t="s">
        <v>1907</v>
      </c>
      <c r="AQ1785" s="24" t="s">
        <v>1907</v>
      </c>
      <c r="AT1785" s="24" t="s">
        <v>1907</v>
      </c>
      <c r="AU1785" s="24">
        <v>0.63694267515923564</v>
      </c>
      <c r="AV1785" s="24">
        <v>2.5477707006369426</v>
      </c>
      <c r="AW1785" s="24" t="s">
        <v>1907</v>
      </c>
      <c r="BB1785" s="24">
        <v>1.910828025477707</v>
      </c>
      <c r="BC1785" s="24" t="s">
        <v>1907</v>
      </c>
      <c r="BE1785" s="24" t="s">
        <v>1907</v>
      </c>
      <c r="BF1785" s="24">
        <v>0.63694267515923564</v>
      </c>
      <c r="BG1785" s="24" t="s">
        <v>1907</v>
      </c>
      <c r="BH1785" s="24">
        <v>5.7324840764331206</v>
      </c>
      <c r="BI1785" s="24">
        <v>0.63694267515923564</v>
      </c>
      <c r="BJ1785" s="24" t="s">
        <v>1907</v>
      </c>
      <c r="BL1785" s="24" t="s">
        <v>1907</v>
      </c>
      <c r="BO1785" s="24" t="s">
        <v>1907</v>
      </c>
      <c r="BR1785" s="24">
        <v>1.910828025477707</v>
      </c>
      <c r="BS1785" s="24" t="s">
        <v>1907</v>
      </c>
      <c r="BT1785" s="24">
        <v>1.910828025477707</v>
      </c>
      <c r="BY1785" s="24">
        <v>1.910828025477707</v>
      </c>
      <c r="BZ1785" s="24">
        <v>1.2738853503184713</v>
      </c>
      <c r="CA1785" s="24">
        <v>0.63694267515923564</v>
      </c>
      <c r="CF1785" s="24">
        <v>3.1847133757961785</v>
      </c>
      <c r="CG1785" s="24" t="s">
        <v>1907</v>
      </c>
      <c r="CI1785" s="24">
        <v>1.2738853503184713</v>
      </c>
    </row>
    <row r="1786" spans="1:87" x14ac:dyDescent="0.2">
      <c r="A1786" s="24" t="s">
        <v>1952</v>
      </c>
      <c r="B1786" s="24">
        <v>27.392333333333333</v>
      </c>
      <c r="C1786" s="24">
        <v>40.568466666666673</v>
      </c>
      <c r="D1786" s="24" t="s">
        <v>1906</v>
      </c>
      <c r="E1786" s="24">
        <f t="shared" si="27"/>
        <v>83.060109289617486</v>
      </c>
      <c r="G1786" s="24">
        <v>0.54644808743169404</v>
      </c>
      <c r="H1786" s="24" t="s">
        <v>1907</v>
      </c>
      <c r="J1786" s="24" t="s">
        <v>1907</v>
      </c>
      <c r="L1786" s="24" t="s">
        <v>1907</v>
      </c>
      <c r="V1786" s="24">
        <v>13.66120218579235</v>
      </c>
      <c r="X1786" s="24" t="s">
        <v>1907</v>
      </c>
      <c r="AA1786" s="24">
        <v>25.136612021857925</v>
      </c>
      <c r="AH1786" s="24">
        <v>1.639344262295082</v>
      </c>
      <c r="AI1786" s="24" t="s">
        <v>1907</v>
      </c>
      <c r="AJ1786" s="24" t="s">
        <v>1907</v>
      </c>
      <c r="AL1786" s="24">
        <v>2.1857923497267762</v>
      </c>
      <c r="AM1786" s="24">
        <v>2.1857923497267762</v>
      </c>
      <c r="AN1786" s="24">
        <v>1.0928961748633881</v>
      </c>
      <c r="AO1786" s="24">
        <v>0.54644808743169404</v>
      </c>
      <c r="AQ1786" s="24">
        <v>2.7322404371584699</v>
      </c>
      <c r="AT1786" s="24">
        <v>2.1857923497267762</v>
      </c>
      <c r="AU1786" s="24" t="s">
        <v>1907</v>
      </c>
      <c r="AV1786" s="24">
        <v>1.639344262295082</v>
      </c>
      <c r="AW1786" s="24">
        <v>2.1857923497267762</v>
      </c>
      <c r="BB1786" s="24">
        <v>2.7322404371584699</v>
      </c>
      <c r="BC1786" s="24">
        <v>2.1857923497267762</v>
      </c>
      <c r="BE1786" s="24">
        <v>2.1857923497267762</v>
      </c>
      <c r="BF1786" s="24">
        <v>3.8251366120218577</v>
      </c>
      <c r="BG1786" s="24" t="s">
        <v>1907</v>
      </c>
      <c r="BH1786" s="24">
        <v>3.8251366120218577</v>
      </c>
      <c r="BI1786" s="24" t="s">
        <v>1907</v>
      </c>
      <c r="BJ1786" s="24">
        <v>0.54644808743169404</v>
      </c>
      <c r="BL1786" s="24">
        <v>2.1857923497267762</v>
      </c>
      <c r="BO1786" s="24" t="s">
        <v>1907</v>
      </c>
      <c r="BR1786" s="24">
        <v>0.54644808743169404</v>
      </c>
      <c r="BS1786" s="24" t="s">
        <v>1907</v>
      </c>
      <c r="BT1786" s="24">
        <v>1.0928961748633881</v>
      </c>
      <c r="BY1786" s="24">
        <v>1.639344262295082</v>
      </c>
      <c r="BZ1786" s="24">
        <v>0.54644808743169404</v>
      </c>
      <c r="CA1786" s="24">
        <v>1.639344262295082</v>
      </c>
      <c r="CF1786" s="24">
        <v>3.278688524590164</v>
      </c>
      <c r="CG1786" s="24" t="s">
        <v>1907</v>
      </c>
      <c r="CI1786" s="24">
        <v>1.0928961748633881</v>
      </c>
    </row>
    <row r="1787" spans="1:87" x14ac:dyDescent="0.2">
      <c r="A1787" s="24" t="s">
        <v>1953</v>
      </c>
      <c r="B1787" s="24">
        <v>30</v>
      </c>
      <c r="C1787" s="24">
        <v>44</v>
      </c>
      <c r="D1787" s="24" t="s">
        <v>1906</v>
      </c>
      <c r="E1787" s="24">
        <f t="shared" si="27"/>
        <v>78.688524590163951</v>
      </c>
      <c r="G1787" s="24" t="s">
        <v>1907</v>
      </c>
      <c r="H1787" s="24" t="s">
        <v>1907</v>
      </c>
      <c r="J1787" s="24" t="s">
        <v>1907</v>
      </c>
      <c r="L1787" s="24" t="s">
        <v>1907</v>
      </c>
      <c r="V1787" s="24">
        <v>36.885245901639344</v>
      </c>
      <c r="X1787" s="24" t="s">
        <v>1907</v>
      </c>
      <c r="AA1787" s="24">
        <v>4.0983606557377046</v>
      </c>
      <c r="AH1787" s="24">
        <v>1.639344262295082</v>
      </c>
      <c r="AI1787" s="24" t="s">
        <v>1907</v>
      </c>
      <c r="AJ1787" s="24" t="s">
        <v>1907</v>
      </c>
      <c r="AL1787" s="24">
        <v>1.639344262295082</v>
      </c>
      <c r="AM1787" s="24">
        <v>1.639344262295082</v>
      </c>
      <c r="AN1787" s="24">
        <v>2.459016393442623</v>
      </c>
      <c r="AO1787" s="24" t="s">
        <v>1907</v>
      </c>
      <c r="AQ1787" s="24">
        <v>1.639344262295082</v>
      </c>
      <c r="AT1787" s="24">
        <v>1.639344262295082</v>
      </c>
      <c r="AU1787" s="24" t="s">
        <v>1907</v>
      </c>
      <c r="AV1787" s="24">
        <v>3.278688524590164</v>
      </c>
      <c r="AW1787" s="24" t="s">
        <v>1907</v>
      </c>
      <c r="BB1787" s="24">
        <v>6.557377049180328</v>
      </c>
      <c r="BC1787" s="24">
        <v>0.81967213114754101</v>
      </c>
      <c r="BE1787" s="24">
        <v>0.81967213114754101</v>
      </c>
      <c r="BF1787" s="24" t="s">
        <v>1907</v>
      </c>
      <c r="BG1787" s="24" t="s">
        <v>1907</v>
      </c>
      <c r="BH1787" s="24">
        <v>4.0983606557377046</v>
      </c>
      <c r="BI1787" s="24" t="s">
        <v>1907</v>
      </c>
      <c r="BJ1787" s="24" t="s">
        <v>1907</v>
      </c>
      <c r="BL1787" s="24">
        <v>1.639344262295082</v>
      </c>
      <c r="BO1787" s="24">
        <v>1.639344262295082</v>
      </c>
      <c r="BR1787" s="24">
        <v>1.639344262295082</v>
      </c>
      <c r="BS1787" s="24">
        <v>0.81967213114754101</v>
      </c>
      <c r="BT1787" s="24" t="s">
        <v>1907</v>
      </c>
      <c r="BY1787" s="24" t="s">
        <v>1907</v>
      </c>
      <c r="BZ1787" s="24">
        <v>1.639344262295082</v>
      </c>
      <c r="CA1787" s="24" t="s">
        <v>1907</v>
      </c>
      <c r="CF1787" s="24">
        <v>3.278688524590164</v>
      </c>
      <c r="CG1787" s="24" t="s">
        <v>1907</v>
      </c>
      <c r="CI1787" s="24">
        <v>0.81967213114754101</v>
      </c>
    </row>
    <row r="1788" spans="1:87" x14ac:dyDescent="0.2">
      <c r="A1788" s="24" t="s">
        <v>1954</v>
      </c>
      <c r="B1788" s="24">
        <v>29.848800000000001</v>
      </c>
      <c r="C1788" s="24">
        <v>44.499366666666667</v>
      </c>
      <c r="D1788" s="24" t="s">
        <v>1906</v>
      </c>
      <c r="E1788" s="24">
        <f t="shared" si="27"/>
        <v>84.067796610169481</v>
      </c>
      <c r="G1788" s="24" t="s">
        <v>1907</v>
      </c>
      <c r="H1788" s="24" t="s">
        <v>1907</v>
      </c>
      <c r="J1788" s="24" t="s">
        <v>1907</v>
      </c>
      <c r="L1788" s="24" t="s">
        <v>1907</v>
      </c>
      <c r="V1788" s="24">
        <v>49.83050847457627</v>
      </c>
      <c r="X1788" s="24" t="s">
        <v>1907</v>
      </c>
      <c r="AA1788" s="24">
        <v>1.6949152542372881</v>
      </c>
      <c r="AH1788" s="24">
        <v>0.67796610169491522</v>
      </c>
      <c r="AI1788" s="24" t="s">
        <v>1907</v>
      </c>
      <c r="AJ1788" s="24">
        <v>0.67796610169491522</v>
      </c>
      <c r="AL1788" s="24">
        <v>2.3728813559322033</v>
      </c>
      <c r="AM1788" s="24">
        <v>2.7118644067796609</v>
      </c>
      <c r="AN1788" s="24">
        <v>5.0847457627118642</v>
      </c>
      <c r="AO1788" s="24">
        <v>1.0169491525423728</v>
      </c>
      <c r="AQ1788" s="24" t="s">
        <v>1907</v>
      </c>
      <c r="AT1788" s="24">
        <v>0.33898305084745761</v>
      </c>
      <c r="AU1788" s="24" t="s">
        <v>1907</v>
      </c>
      <c r="AV1788" s="24">
        <v>1.0169491525423728</v>
      </c>
      <c r="AW1788" s="24" t="s">
        <v>1907</v>
      </c>
      <c r="BB1788" s="24">
        <v>0.67796610169491522</v>
      </c>
      <c r="BC1788" s="24">
        <v>3.0508474576271185</v>
      </c>
      <c r="BE1788" s="24">
        <v>3.0508474576271185</v>
      </c>
      <c r="BF1788" s="24" t="s">
        <v>1907</v>
      </c>
      <c r="BG1788" s="24" t="s">
        <v>1907</v>
      </c>
      <c r="BH1788" s="24">
        <v>3.0508474576271185</v>
      </c>
      <c r="BI1788" s="24" t="s">
        <v>1907</v>
      </c>
      <c r="BJ1788" s="24" t="s">
        <v>1907</v>
      </c>
      <c r="BL1788" s="24">
        <v>0.33898305084745761</v>
      </c>
      <c r="BO1788" s="24">
        <v>1.3559322033898304</v>
      </c>
      <c r="BR1788" s="24">
        <v>1.3559322033898304</v>
      </c>
      <c r="BS1788" s="24">
        <v>0.33898305084745761</v>
      </c>
      <c r="BT1788" s="24">
        <v>0.33898305084745761</v>
      </c>
      <c r="BY1788" s="24">
        <v>0.67796610169491522</v>
      </c>
      <c r="BZ1788" s="24">
        <v>0.33898305084745761</v>
      </c>
      <c r="CA1788" s="24">
        <v>0.33898305084745761</v>
      </c>
      <c r="CF1788" s="24">
        <v>3.3898305084745761</v>
      </c>
      <c r="CG1788" s="24" t="s">
        <v>1907</v>
      </c>
      <c r="CI1788" s="24">
        <v>0.33898305084745761</v>
      </c>
    </row>
    <row r="1789" spans="1:87" x14ac:dyDescent="0.2">
      <c r="A1789" s="24" t="s">
        <v>1955</v>
      </c>
      <c r="B1789" s="24">
        <v>30.010095</v>
      </c>
      <c r="C1789" s="24">
        <v>44.014809999999997</v>
      </c>
      <c r="D1789" s="24" t="s">
        <v>1906</v>
      </c>
      <c r="E1789" s="24">
        <f t="shared" si="27"/>
        <v>88.235294117647058</v>
      </c>
      <c r="G1789" s="24" t="s">
        <v>1907</v>
      </c>
      <c r="H1789" s="24" t="s">
        <v>1907</v>
      </c>
      <c r="J1789" s="24" t="s">
        <v>1907</v>
      </c>
      <c r="L1789" s="24" t="s">
        <v>1907</v>
      </c>
      <c r="V1789" s="24">
        <v>53.921568627450981</v>
      </c>
      <c r="X1789" s="24" t="s">
        <v>1907</v>
      </c>
      <c r="AA1789" s="24">
        <v>5.3921568627450984</v>
      </c>
      <c r="AH1789" s="24">
        <v>0.98039215686274506</v>
      </c>
      <c r="AI1789" s="24" t="s">
        <v>1907</v>
      </c>
      <c r="AJ1789" s="24">
        <v>1.9607843137254901</v>
      </c>
      <c r="AL1789" s="24">
        <v>1.9607843137254901</v>
      </c>
      <c r="AM1789" s="24">
        <v>3.9215686274509802</v>
      </c>
      <c r="AN1789" s="24">
        <v>2.9411764705882355</v>
      </c>
      <c r="AO1789" s="24">
        <v>0.98039215686274506</v>
      </c>
      <c r="AQ1789" s="24" t="s">
        <v>1907</v>
      </c>
      <c r="AT1789" s="24">
        <v>2.4509803921568629</v>
      </c>
      <c r="AU1789" s="24">
        <v>0.49019607843137253</v>
      </c>
      <c r="AV1789" s="24">
        <v>2.4509803921568629</v>
      </c>
      <c r="AW1789" s="24" t="s">
        <v>1907</v>
      </c>
      <c r="BB1789" s="24">
        <v>1.9607843137254903</v>
      </c>
      <c r="BC1789" s="24" t="s">
        <v>1907</v>
      </c>
      <c r="BE1789" s="24" t="s">
        <v>1907</v>
      </c>
      <c r="BF1789" s="24" t="s">
        <v>1907</v>
      </c>
      <c r="BG1789" s="24" t="s">
        <v>1907</v>
      </c>
      <c r="BH1789" s="24">
        <v>1.4705882352941178</v>
      </c>
      <c r="BI1789" s="24" t="s">
        <v>1907</v>
      </c>
      <c r="BJ1789" s="24" t="s">
        <v>1907</v>
      </c>
      <c r="BL1789" s="24" t="s">
        <v>1907</v>
      </c>
      <c r="BO1789" s="24">
        <v>0.49019607843137253</v>
      </c>
      <c r="BR1789" s="24" t="s">
        <v>1907</v>
      </c>
      <c r="BS1789" s="24">
        <v>0.98039215686274506</v>
      </c>
      <c r="BT1789" s="24">
        <v>0.98039215686274506</v>
      </c>
      <c r="BY1789" s="24" t="s">
        <v>1907</v>
      </c>
      <c r="BZ1789" s="24" t="s">
        <v>1907</v>
      </c>
      <c r="CA1789" s="24" t="s">
        <v>1907</v>
      </c>
      <c r="CF1789" s="24">
        <v>3.9215686274509802</v>
      </c>
      <c r="CG1789" s="24" t="s">
        <v>1907</v>
      </c>
      <c r="CI1789" s="24">
        <v>0.98039215686274506</v>
      </c>
    </row>
    <row r="1790" spans="1:87" x14ac:dyDescent="0.2">
      <c r="A1790" s="24" t="s">
        <v>1956</v>
      </c>
      <c r="B1790" s="24">
        <v>31.653700000000001</v>
      </c>
      <c r="C1790" s="24">
        <v>44.720399999999998</v>
      </c>
      <c r="D1790" s="24" t="s">
        <v>1906</v>
      </c>
      <c r="E1790" s="24">
        <f t="shared" si="27"/>
        <v>72.8</v>
      </c>
      <c r="G1790" s="24" t="s">
        <v>1907</v>
      </c>
      <c r="H1790" s="24" t="s">
        <v>1907</v>
      </c>
      <c r="J1790" s="24">
        <v>1.6</v>
      </c>
      <c r="L1790" s="24" t="s">
        <v>1907</v>
      </c>
      <c r="V1790" s="24">
        <v>33.6</v>
      </c>
      <c r="X1790" s="24" t="s">
        <v>1907</v>
      </c>
      <c r="AA1790" s="24">
        <v>2.4</v>
      </c>
      <c r="AH1790" s="24" t="s">
        <v>1907</v>
      </c>
      <c r="AI1790" s="24" t="s">
        <v>1907</v>
      </c>
      <c r="AJ1790" s="24" t="s">
        <v>1907</v>
      </c>
      <c r="AL1790" s="24">
        <v>4</v>
      </c>
      <c r="AM1790" s="24">
        <v>5.6</v>
      </c>
      <c r="AN1790" s="24">
        <v>2.4</v>
      </c>
      <c r="AO1790" s="24" t="s">
        <v>1907</v>
      </c>
      <c r="AQ1790" s="24" t="s">
        <v>1907</v>
      </c>
      <c r="AT1790" s="24">
        <v>8</v>
      </c>
      <c r="AU1790" s="24" t="s">
        <v>1907</v>
      </c>
      <c r="AV1790" s="24">
        <v>2.4</v>
      </c>
      <c r="AW1790" s="24" t="s">
        <v>1907</v>
      </c>
      <c r="BB1790" s="24">
        <v>1.6</v>
      </c>
      <c r="BC1790" s="24">
        <v>0.8</v>
      </c>
      <c r="BE1790" s="24">
        <v>0.8</v>
      </c>
      <c r="BF1790" s="24" t="s">
        <v>1907</v>
      </c>
      <c r="BG1790" s="24" t="s">
        <v>1907</v>
      </c>
      <c r="BH1790" s="24" t="s">
        <v>1907</v>
      </c>
      <c r="BI1790" s="24" t="s">
        <v>1907</v>
      </c>
      <c r="BJ1790" s="24" t="s">
        <v>1907</v>
      </c>
      <c r="BL1790" s="24" t="s">
        <v>1907</v>
      </c>
      <c r="BO1790" s="24" t="s">
        <v>1907</v>
      </c>
      <c r="BR1790" s="24" t="s">
        <v>1907</v>
      </c>
      <c r="BS1790" s="24" t="s">
        <v>1907</v>
      </c>
      <c r="BT1790" s="24" t="s">
        <v>1907</v>
      </c>
      <c r="BY1790" s="24" t="s">
        <v>1907</v>
      </c>
      <c r="BZ1790" s="24" t="s">
        <v>1907</v>
      </c>
      <c r="CA1790" s="24">
        <v>0.8</v>
      </c>
      <c r="CF1790" s="24">
        <v>4</v>
      </c>
      <c r="CG1790" s="24" t="s">
        <v>1907</v>
      </c>
      <c r="CI1790" s="24">
        <v>4.8</v>
      </c>
    </row>
    <row r="1791" spans="1:87" x14ac:dyDescent="0.2">
      <c r="A1791" s="24" t="s">
        <v>1957</v>
      </c>
      <c r="B1791" s="24">
        <v>29.701931666666667</v>
      </c>
      <c r="C1791" s="24">
        <v>44.00403166666667</v>
      </c>
      <c r="D1791" s="24" t="s">
        <v>1906</v>
      </c>
      <c r="E1791" s="24">
        <f t="shared" si="27"/>
        <v>68.518518518518533</v>
      </c>
      <c r="G1791" s="24" t="s">
        <v>1907</v>
      </c>
      <c r="H1791" s="24" t="s">
        <v>1907</v>
      </c>
      <c r="J1791" s="24" t="s">
        <v>1907</v>
      </c>
      <c r="L1791" s="24" t="s">
        <v>1907</v>
      </c>
      <c r="V1791" s="24">
        <v>47.530864197530867</v>
      </c>
      <c r="X1791" s="24" t="s">
        <v>1907</v>
      </c>
      <c r="AA1791" s="24">
        <v>4.3209876543209873</v>
      </c>
      <c r="AH1791" s="24" t="s">
        <v>1907</v>
      </c>
      <c r="AI1791" s="24" t="s">
        <v>1907</v>
      </c>
      <c r="AJ1791" s="24" t="s">
        <v>1907</v>
      </c>
      <c r="AL1791" s="24">
        <v>1.2345679012345678</v>
      </c>
      <c r="AM1791" s="24">
        <v>2.4691358024691357</v>
      </c>
      <c r="AN1791" s="24">
        <v>1.2345679012345678</v>
      </c>
      <c r="AO1791" s="24">
        <v>0.61728395061728392</v>
      </c>
      <c r="AQ1791" s="24" t="s">
        <v>1907</v>
      </c>
      <c r="AT1791" s="24" t="s">
        <v>1907</v>
      </c>
      <c r="AU1791" s="24" t="s">
        <v>1907</v>
      </c>
      <c r="AV1791" s="24">
        <v>0.61728395061728392</v>
      </c>
      <c r="AW1791" s="24">
        <v>1.2345679012345678</v>
      </c>
      <c r="BB1791" s="24">
        <v>0.61728395061728392</v>
      </c>
      <c r="BC1791" s="24" t="s">
        <v>1907</v>
      </c>
      <c r="BE1791" s="24" t="s">
        <v>1907</v>
      </c>
      <c r="BF1791" s="24" t="s">
        <v>1907</v>
      </c>
      <c r="BG1791" s="24" t="s">
        <v>1907</v>
      </c>
      <c r="BH1791" s="24">
        <v>0.61728395061728392</v>
      </c>
      <c r="BI1791" s="24">
        <v>0.61728395061728392</v>
      </c>
      <c r="BJ1791" s="24" t="s">
        <v>1907</v>
      </c>
      <c r="BL1791" s="24" t="s">
        <v>1907</v>
      </c>
      <c r="BO1791" s="24">
        <v>1.2345679012345678</v>
      </c>
      <c r="BR1791" s="24" t="s">
        <v>1907</v>
      </c>
      <c r="BS1791" s="24">
        <v>1.8518518518518519</v>
      </c>
      <c r="BT1791" s="24" t="s">
        <v>1907</v>
      </c>
      <c r="BY1791" s="24" t="s">
        <v>1907</v>
      </c>
      <c r="BZ1791" s="24" t="s">
        <v>1907</v>
      </c>
      <c r="CA1791" s="24" t="s">
        <v>1907</v>
      </c>
      <c r="CF1791" s="24">
        <v>4.3209876543209873</v>
      </c>
      <c r="CG1791" s="24" t="s">
        <v>1907</v>
      </c>
      <c r="CI1791" s="24" t="s">
        <v>1907</v>
      </c>
    </row>
    <row r="1792" spans="1:87" x14ac:dyDescent="0.2">
      <c r="A1792" s="24" t="s">
        <v>1958</v>
      </c>
      <c r="B1792" s="24">
        <v>29.050266666666666</v>
      </c>
      <c r="C1792" s="24">
        <v>41.543016666666666</v>
      </c>
      <c r="D1792" s="24" t="s">
        <v>1906</v>
      </c>
      <c r="E1792" s="24">
        <f t="shared" si="27"/>
        <v>74.045801526717597</v>
      </c>
      <c r="G1792" s="24" t="s">
        <v>1907</v>
      </c>
      <c r="H1792" s="24" t="s">
        <v>1907</v>
      </c>
      <c r="J1792" s="24" t="s">
        <v>1907</v>
      </c>
      <c r="L1792" s="24" t="s">
        <v>1907</v>
      </c>
      <c r="V1792" s="24">
        <v>37.404580152671755</v>
      </c>
      <c r="X1792" s="24" t="s">
        <v>1907</v>
      </c>
      <c r="AA1792" s="24">
        <v>3.8167938931297711</v>
      </c>
      <c r="AH1792" s="24">
        <v>0.76335877862595425</v>
      </c>
      <c r="AI1792" s="24" t="s">
        <v>1907</v>
      </c>
      <c r="AJ1792" s="24" t="s">
        <v>1907</v>
      </c>
      <c r="AL1792" s="24">
        <v>4.5801526717557248</v>
      </c>
      <c r="AM1792" s="24">
        <v>3.053435114503817</v>
      </c>
      <c r="AN1792" s="24">
        <v>3.053435114503817</v>
      </c>
      <c r="AO1792" s="24">
        <v>0.76335877862595425</v>
      </c>
      <c r="AQ1792" s="24">
        <v>3.053435114503817</v>
      </c>
      <c r="AT1792" s="24">
        <v>2.2900763358778624</v>
      </c>
      <c r="AU1792" s="24" t="s">
        <v>1907</v>
      </c>
      <c r="AV1792" s="24" t="s">
        <v>1907</v>
      </c>
      <c r="AW1792" s="24" t="s">
        <v>1907</v>
      </c>
      <c r="BB1792" s="24">
        <v>3.053435114503817</v>
      </c>
      <c r="BC1792" s="24">
        <v>0.76335877862595425</v>
      </c>
      <c r="BE1792" s="24">
        <v>0.76335877862595425</v>
      </c>
      <c r="BF1792" s="24">
        <v>3.053435114503817</v>
      </c>
      <c r="BG1792" s="24" t="s">
        <v>1907</v>
      </c>
      <c r="BH1792" s="24" t="s">
        <v>1907</v>
      </c>
      <c r="BI1792" s="24" t="s">
        <v>1907</v>
      </c>
      <c r="BJ1792" s="24">
        <v>0.76335877862595425</v>
      </c>
      <c r="BL1792" s="24">
        <v>0.76335877862595425</v>
      </c>
      <c r="BO1792" s="24" t="s">
        <v>1907</v>
      </c>
      <c r="BR1792" s="24" t="s">
        <v>1907</v>
      </c>
      <c r="BS1792" s="24" t="s">
        <v>1907</v>
      </c>
      <c r="BT1792" s="24" t="s">
        <v>1907</v>
      </c>
      <c r="BY1792" s="24" t="s">
        <v>1907</v>
      </c>
      <c r="BZ1792" s="24">
        <v>1.5267175572519085</v>
      </c>
      <c r="CA1792" s="24" t="s">
        <v>1907</v>
      </c>
      <c r="CF1792" s="24">
        <v>4.5801526717557248</v>
      </c>
      <c r="CG1792" s="24" t="s">
        <v>1907</v>
      </c>
      <c r="CI1792" s="24" t="s">
        <v>1907</v>
      </c>
    </row>
    <row r="1793" spans="1:87" x14ac:dyDescent="0.2">
      <c r="A1793" s="24" t="s">
        <v>1959</v>
      </c>
      <c r="B1793" s="24">
        <v>32.116489999999999</v>
      </c>
      <c r="C1793" s="24">
        <v>44.769919999999999</v>
      </c>
      <c r="D1793" s="24" t="s">
        <v>1906</v>
      </c>
      <c r="E1793" s="24">
        <f t="shared" si="27"/>
        <v>76.666666666666657</v>
      </c>
      <c r="G1793" s="24" t="s">
        <v>1907</v>
      </c>
      <c r="H1793" s="24" t="s">
        <v>1907</v>
      </c>
      <c r="J1793" s="24" t="s">
        <v>1907</v>
      </c>
      <c r="L1793" s="24" t="s">
        <v>1907</v>
      </c>
      <c r="V1793" s="24">
        <v>17.333333333333332</v>
      </c>
      <c r="X1793" s="24" t="s">
        <v>1907</v>
      </c>
      <c r="AA1793" s="24">
        <v>2.6666666666666665</v>
      </c>
      <c r="AH1793" s="24" t="s">
        <v>1907</v>
      </c>
      <c r="AI1793" s="24" t="s">
        <v>1907</v>
      </c>
      <c r="AJ1793" s="24" t="s">
        <v>1907</v>
      </c>
      <c r="AL1793" s="24">
        <v>2</v>
      </c>
      <c r="AM1793" s="24">
        <v>2</v>
      </c>
      <c r="AN1793" s="24">
        <v>3.3333333333333335</v>
      </c>
      <c r="AO1793" s="24" t="s">
        <v>1907</v>
      </c>
      <c r="AQ1793" s="24">
        <v>6.666666666666667</v>
      </c>
      <c r="AT1793" s="24">
        <v>6.666666666666667</v>
      </c>
      <c r="AU1793" s="24">
        <v>1.3333333333333333</v>
      </c>
      <c r="AV1793" s="24">
        <v>1.3333333333333333</v>
      </c>
      <c r="AW1793" s="24" t="s">
        <v>1907</v>
      </c>
      <c r="BB1793" s="24">
        <v>5.3333333333333339</v>
      </c>
      <c r="BC1793" s="24">
        <v>0.66666666666666663</v>
      </c>
      <c r="BE1793" s="24">
        <v>0.66666666666666663</v>
      </c>
      <c r="BF1793" s="24" t="s">
        <v>1907</v>
      </c>
      <c r="BG1793" s="24" t="s">
        <v>1907</v>
      </c>
      <c r="BH1793" s="24" t="s">
        <v>1907</v>
      </c>
      <c r="BI1793" s="24" t="s">
        <v>1907</v>
      </c>
      <c r="BJ1793" s="24" t="s">
        <v>1907</v>
      </c>
      <c r="BL1793" s="24" t="s">
        <v>1907</v>
      </c>
      <c r="BO1793" s="24" t="s">
        <v>1907</v>
      </c>
      <c r="BR1793" s="24">
        <v>0.66666666666666663</v>
      </c>
      <c r="BS1793" s="24" t="s">
        <v>1907</v>
      </c>
      <c r="BT1793" s="24">
        <v>0.66666666666666663</v>
      </c>
      <c r="BY1793" s="24" t="s">
        <v>1907</v>
      </c>
      <c r="BZ1793" s="24">
        <v>0.66666666666666663</v>
      </c>
      <c r="CA1793" s="24">
        <v>2</v>
      </c>
      <c r="CF1793" s="24">
        <v>4.666666666666667</v>
      </c>
      <c r="CG1793" s="24" t="s">
        <v>1907</v>
      </c>
      <c r="CI1793" s="24">
        <v>18</v>
      </c>
    </row>
    <row r="1794" spans="1:87" x14ac:dyDescent="0.2">
      <c r="A1794" s="24" t="s">
        <v>1960</v>
      </c>
      <c r="B1794" s="24">
        <v>32.194000000000003</v>
      </c>
      <c r="C1794" s="24">
        <v>44.953499999999998</v>
      </c>
      <c r="D1794" s="24" t="s">
        <v>1906</v>
      </c>
      <c r="E1794" s="24">
        <f t="shared" si="27"/>
        <v>94.339622641509408</v>
      </c>
      <c r="G1794" s="24" t="s">
        <v>1907</v>
      </c>
      <c r="H1794" s="24" t="s">
        <v>1907</v>
      </c>
      <c r="J1794" s="24" t="s">
        <v>1907</v>
      </c>
      <c r="L1794" s="24" t="s">
        <v>1907</v>
      </c>
      <c r="V1794" s="24">
        <v>29.245283018867923</v>
      </c>
      <c r="X1794" s="24" t="s">
        <v>1907</v>
      </c>
      <c r="AA1794" s="24">
        <v>6.6037735849056602</v>
      </c>
      <c r="AH1794" s="24" t="s">
        <v>1907</v>
      </c>
      <c r="AI1794" s="24" t="s">
        <v>1907</v>
      </c>
      <c r="AJ1794" s="24" t="s">
        <v>1907</v>
      </c>
      <c r="AL1794" s="24">
        <v>20.754716981132077</v>
      </c>
      <c r="AM1794" s="24" t="s">
        <v>1907</v>
      </c>
      <c r="AN1794" s="24">
        <v>1.8867924528301887</v>
      </c>
      <c r="AO1794" s="24" t="s">
        <v>1907</v>
      </c>
      <c r="AQ1794" s="24">
        <v>1.8867924528301887</v>
      </c>
      <c r="AT1794" s="24">
        <v>9.433962264150944</v>
      </c>
      <c r="AU1794" s="24" t="s">
        <v>1907</v>
      </c>
      <c r="AV1794" s="24" t="s">
        <v>1907</v>
      </c>
      <c r="AW1794" s="24" t="s">
        <v>1907</v>
      </c>
      <c r="BB1794" s="24">
        <v>7.5471698113207548</v>
      </c>
      <c r="BC1794" s="24" t="s">
        <v>1907</v>
      </c>
      <c r="BE1794" s="24" t="s">
        <v>1907</v>
      </c>
      <c r="BF1794" s="24" t="s">
        <v>1907</v>
      </c>
      <c r="BG1794" s="24" t="s">
        <v>1907</v>
      </c>
      <c r="BH1794" s="24" t="s">
        <v>1907</v>
      </c>
      <c r="BI1794" s="24">
        <v>0.94339622641509435</v>
      </c>
      <c r="BJ1794" s="24" t="s">
        <v>1907</v>
      </c>
      <c r="BL1794" s="24" t="s">
        <v>1907</v>
      </c>
      <c r="BO1794" s="24">
        <v>2.8301886792452828</v>
      </c>
      <c r="BR1794" s="24" t="s">
        <v>1907</v>
      </c>
      <c r="BS1794" s="24">
        <v>0.94339622641509435</v>
      </c>
      <c r="BT1794" s="24">
        <v>0.94339622641509435</v>
      </c>
      <c r="BY1794" s="24" t="s">
        <v>1907</v>
      </c>
      <c r="BZ1794" s="24">
        <v>1.8867924528301887</v>
      </c>
      <c r="CA1794" s="24" t="s">
        <v>1907</v>
      </c>
      <c r="CF1794" s="24">
        <v>5.6603773584905657</v>
      </c>
      <c r="CG1794" s="24" t="s">
        <v>1907</v>
      </c>
      <c r="CI1794" s="24">
        <v>3.7735849056603774</v>
      </c>
    </row>
    <row r="1795" spans="1:87" x14ac:dyDescent="0.2">
      <c r="A1795" s="24" t="s">
        <v>1961</v>
      </c>
      <c r="B1795" s="24">
        <v>29.848800000000001</v>
      </c>
      <c r="C1795" s="24">
        <v>44.499366666666667</v>
      </c>
      <c r="D1795" s="24" t="s">
        <v>1906</v>
      </c>
      <c r="E1795" s="24">
        <f t="shared" ref="E1795:E1858" si="28">SUM(F1795:CR1795)</f>
        <v>71.090909090909108</v>
      </c>
      <c r="G1795" s="24" t="s">
        <v>1907</v>
      </c>
      <c r="H1795" s="24" t="s">
        <v>1907</v>
      </c>
      <c r="J1795" s="24" t="s">
        <v>1907</v>
      </c>
      <c r="L1795" s="24" t="s">
        <v>1907</v>
      </c>
      <c r="V1795" s="24">
        <v>48</v>
      </c>
      <c r="X1795" s="24" t="s">
        <v>1907</v>
      </c>
      <c r="AA1795" s="24">
        <v>0.72727272727272729</v>
      </c>
      <c r="AH1795" s="24" t="s">
        <v>1907</v>
      </c>
      <c r="AI1795" s="24">
        <v>0.72727272727272729</v>
      </c>
      <c r="AJ1795" s="24" t="s">
        <v>1907</v>
      </c>
      <c r="AL1795" s="24">
        <v>0.36363636363636365</v>
      </c>
      <c r="AM1795" s="24">
        <v>2.1818181818181817</v>
      </c>
      <c r="AN1795" s="24">
        <v>0.72727272727272729</v>
      </c>
      <c r="AO1795" s="24">
        <v>0.36363636363636365</v>
      </c>
      <c r="AQ1795" s="24" t="s">
        <v>1907</v>
      </c>
      <c r="AT1795" s="24">
        <v>0.36363636363636365</v>
      </c>
      <c r="AU1795" s="24">
        <v>0.36363636363636365</v>
      </c>
      <c r="AV1795" s="24">
        <v>1.0909090909090908</v>
      </c>
      <c r="AW1795" s="24" t="s">
        <v>1907</v>
      </c>
      <c r="BB1795" s="24">
        <v>3.2727272727272725</v>
      </c>
      <c r="BC1795" s="24">
        <v>0.36363636363636365</v>
      </c>
      <c r="BE1795" s="24">
        <v>0.36363636363636365</v>
      </c>
      <c r="BF1795" s="24" t="s">
        <v>1907</v>
      </c>
      <c r="BG1795" s="24" t="s">
        <v>1907</v>
      </c>
      <c r="BH1795" s="24">
        <v>1.0909090909090908</v>
      </c>
      <c r="BI1795" s="24" t="s">
        <v>1907</v>
      </c>
      <c r="BJ1795" s="24" t="s">
        <v>1907</v>
      </c>
      <c r="BL1795" s="24">
        <v>0.36363636363636365</v>
      </c>
      <c r="BO1795" s="24">
        <v>0.18181818181818182</v>
      </c>
      <c r="BR1795" s="24">
        <v>0.36363636363636365</v>
      </c>
      <c r="BS1795" s="24">
        <v>1.0909090909090908</v>
      </c>
      <c r="BT1795" s="24">
        <v>0.72727272727272729</v>
      </c>
      <c r="BY1795" s="24" t="s">
        <v>1907</v>
      </c>
      <c r="BZ1795" s="24">
        <v>0.72727272727272729</v>
      </c>
      <c r="CA1795" s="24">
        <v>1.8181818181818181</v>
      </c>
      <c r="CF1795" s="24">
        <v>5.8181818181818183</v>
      </c>
      <c r="CG1795" s="24" t="s">
        <v>1907</v>
      </c>
      <c r="CI1795" s="24" t="s">
        <v>1907</v>
      </c>
    </row>
    <row r="1796" spans="1:87" x14ac:dyDescent="0.2">
      <c r="A1796" s="24" t="s">
        <v>1962</v>
      </c>
      <c r="B1796" s="24">
        <v>29.587125</v>
      </c>
      <c r="C1796" s="24">
        <v>44.01361</v>
      </c>
      <c r="D1796" s="24" t="s">
        <v>1906</v>
      </c>
      <c r="E1796" s="24">
        <f t="shared" si="28"/>
        <v>72.268907563025209</v>
      </c>
      <c r="G1796" s="24" t="s">
        <v>1907</v>
      </c>
      <c r="H1796" s="24" t="s">
        <v>1907</v>
      </c>
      <c r="J1796" s="24" t="s">
        <v>1907</v>
      </c>
      <c r="L1796" s="24" t="s">
        <v>1907</v>
      </c>
      <c r="V1796" s="24">
        <v>29.411764705882351</v>
      </c>
      <c r="X1796" s="24" t="s">
        <v>1907</v>
      </c>
      <c r="AA1796" s="24">
        <v>5.0420168067226889</v>
      </c>
      <c r="AH1796" s="24" t="s">
        <v>1907</v>
      </c>
      <c r="AI1796" s="24" t="s">
        <v>1907</v>
      </c>
      <c r="AJ1796" s="24" t="s">
        <v>1907</v>
      </c>
      <c r="AL1796" s="24">
        <v>2.5210084033613445</v>
      </c>
      <c r="AM1796" s="24">
        <v>3.3613445378151261</v>
      </c>
      <c r="AN1796" s="24" t="s">
        <v>1907</v>
      </c>
      <c r="AO1796" s="24" t="s">
        <v>1907</v>
      </c>
      <c r="AQ1796" s="24" t="s">
        <v>1907</v>
      </c>
      <c r="AT1796" s="24" t="s">
        <v>1907</v>
      </c>
      <c r="AU1796" s="24" t="s">
        <v>1907</v>
      </c>
      <c r="AV1796" s="24">
        <v>1.680672268907563</v>
      </c>
      <c r="AW1796" s="24">
        <v>5.0420168067226889</v>
      </c>
      <c r="BB1796" s="24">
        <v>7.5630252100840334</v>
      </c>
      <c r="BC1796" s="24" t="s">
        <v>1907</v>
      </c>
      <c r="BE1796" s="24" t="s">
        <v>1907</v>
      </c>
      <c r="BF1796" s="24" t="s">
        <v>1907</v>
      </c>
      <c r="BG1796" s="24" t="s">
        <v>1907</v>
      </c>
      <c r="BH1796" s="24">
        <v>8.4033613445378155</v>
      </c>
      <c r="BI1796" s="24" t="s">
        <v>1907</v>
      </c>
      <c r="BJ1796" s="24" t="s">
        <v>1907</v>
      </c>
      <c r="BL1796" s="24" t="s">
        <v>1907</v>
      </c>
      <c r="BO1796" s="24" t="s">
        <v>1907</v>
      </c>
      <c r="BR1796" s="24" t="s">
        <v>1907</v>
      </c>
      <c r="BS1796" s="24" t="s">
        <v>1907</v>
      </c>
      <c r="BT1796" s="24">
        <v>0.84033613445378152</v>
      </c>
      <c r="BY1796" s="24" t="s">
        <v>1907</v>
      </c>
      <c r="BZ1796" s="24">
        <v>0.84033613445378152</v>
      </c>
      <c r="CA1796" s="24" t="s">
        <v>1907</v>
      </c>
      <c r="CF1796" s="24">
        <v>6.7226890756302522</v>
      </c>
      <c r="CG1796" s="24" t="s">
        <v>1907</v>
      </c>
      <c r="CI1796" s="24">
        <v>0.84033613445378152</v>
      </c>
    </row>
    <row r="1797" spans="1:87" x14ac:dyDescent="0.2">
      <c r="A1797" s="24" t="s">
        <v>1963</v>
      </c>
      <c r="B1797" s="24">
        <v>31.541740000000001</v>
      </c>
      <c r="C1797" s="24">
        <v>44.600239999999999</v>
      </c>
      <c r="D1797" s="24" t="s">
        <v>1906</v>
      </c>
      <c r="E1797" s="24">
        <f t="shared" si="28"/>
        <v>67.832167832167841</v>
      </c>
      <c r="G1797" s="24">
        <v>0.69930069930069927</v>
      </c>
      <c r="H1797" s="24" t="s">
        <v>1907</v>
      </c>
      <c r="J1797" s="24" t="s">
        <v>1907</v>
      </c>
      <c r="L1797" s="24" t="s">
        <v>1907</v>
      </c>
      <c r="V1797" s="24">
        <v>6.2937062937062933</v>
      </c>
      <c r="X1797" s="24" t="s">
        <v>1907</v>
      </c>
      <c r="AA1797" s="24">
        <v>2.0979020979020979</v>
      </c>
      <c r="AH1797" s="24" t="s">
        <v>1907</v>
      </c>
      <c r="AI1797" s="24" t="s">
        <v>1907</v>
      </c>
      <c r="AJ1797" s="24" t="s">
        <v>1907</v>
      </c>
      <c r="AL1797" s="24">
        <v>1.3986013986013985</v>
      </c>
      <c r="AM1797" s="24">
        <v>2.0979020979020979</v>
      </c>
      <c r="AN1797" s="24">
        <v>1.3986013986013985</v>
      </c>
      <c r="AO1797" s="24">
        <v>0.69930069930069927</v>
      </c>
      <c r="AQ1797" s="24">
        <v>4.895104895104895</v>
      </c>
      <c r="AT1797" s="24">
        <v>2.7972027972027971</v>
      </c>
      <c r="AU1797" s="24" t="s">
        <v>1907</v>
      </c>
      <c r="AV1797" s="24">
        <v>2.7972027972027971</v>
      </c>
      <c r="AW1797" s="24" t="s">
        <v>1907</v>
      </c>
      <c r="BC1797" s="24">
        <v>1.3986013986013985</v>
      </c>
      <c r="BE1797" s="24">
        <v>1.3986013986013985</v>
      </c>
      <c r="BF1797" s="24" t="s">
        <v>1907</v>
      </c>
      <c r="BG1797" s="24" t="s">
        <v>1907</v>
      </c>
      <c r="BH1797" s="24" t="s">
        <v>1907</v>
      </c>
      <c r="BI1797" s="24" t="s">
        <v>1907</v>
      </c>
      <c r="BJ1797" s="24" t="s">
        <v>1907</v>
      </c>
      <c r="BL1797" s="24" t="s">
        <v>1907</v>
      </c>
      <c r="BO1797" s="24" t="s">
        <v>1907</v>
      </c>
      <c r="BR1797" s="24">
        <v>2.7972027972027971</v>
      </c>
      <c r="BS1797" s="24" t="s">
        <v>1907</v>
      </c>
      <c r="BT1797" s="24">
        <v>0.69930069930069927</v>
      </c>
      <c r="BY1797" s="24">
        <v>0.69930069930069927</v>
      </c>
      <c r="BZ1797" s="24">
        <v>0.69930069930069927</v>
      </c>
      <c r="CA1797" s="24">
        <v>0.69930069930069927</v>
      </c>
      <c r="CF1797" s="24">
        <v>6.9930069930069934</v>
      </c>
      <c r="CG1797" s="24" t="s">
        <v>1907</v>
      </c>
      <c r="CI1797" s="24">
        <v>27.272727272727273</v>
      </c>
    </row>
    <row r="1798" spans="1:87" x14ac:dyDescent="0.2">
      <c r="A1798" s="24" t="s">
        <v>1964</v>
      </c>
      <c r="B1798" s="24">
        <v>31.291699999999999</v>
      </c>
      <c r="C1798" s="24">
        <v>44.671199999999999</v>
      </c>
      <c r="D1798" s="24" t="s">
        <v>1906</v>
      </c>
      <c r="E1798" s="24">
        <f t="shared" si="28"/>
        <v>68.181818181818173</v>
      </c>
      <c r="G1798" s="24">
        <v>0.75757575757575757</v>
      </c>
      <c r="H1798" s="24" t="s">
        <v>1907</v>
      </c>
      <c r="J1798" s="24" t="s">
        <v>1907</v>
      </c>
      <c r="L1798" s="24" t="s">
        <v>1907</v>
      </c>
      <c r="V1798" s="24">
        <v>17.424242424242426</v>
      </c>
      <c r="X1798" s="24" t="s">
        <v>1907</v>
      </c>
      <c r="AA1798" s="24">
        <v>1.5151515151515151</v>
      </c>
      <c r="AH1798" s="24" t="s">
        <v>1907</v>
      </c>
      <c r="AI1798" s="24" t="s">
        <v>1907</v>
      </c>
      <c r="AJ1798" s="24" t="s">
        <v>1907</v>
      </c>
      <c r="AL1798" s="24">
        <v>7.5757575757575761</v>
      </c>
      <c r="AM1798" s="24">
        <v>4.5454545454545459</v>
      </c>
      <c r="AN1798" s="24">
        <v>8.3333333333333339</v>
      </c>
      <c r="AO1798" s="24" t="s">
        <v>1907</v>
      </c>
      <c r="AQ1798" s="24">
        <v>11.363636363636363</v>
      </c>
      <c r="AT1798" s="24">
        <v>1.5151515151515151</v>
      </c>
      <c r="AU1798" s="24" t="s">
        <v>1907</v>
      </c>
      <c r="AV1798" s="24">
        <v>3.0303030303030303</v>
      </c>
      <c r="AW1798" s="24" t="s">
        <v>1907</v>
      </c>
      <c r="BC1798" s="24">
        <v>0.75757575757575757</v>
      </c>
      <c r="BE1798" s="24">
        <v>0.75757575757575757</v>
      </c>
      <c r="BF1798" s="24" t="s">
        <v>1907</v>
      </c>
      <c r="BG1798" s="24" t="s">
        <v>1907</v>
      </c>
      <c r="BH1798" s="24" t="s">
        <v>1907</v>
      </c>
      <c r="BI1798" s="24" t="s">
        <v>1907</v>
      </c>
      <c r="BJ1798" s="24" t="s">
        <v>1907</v>
      </c>
      <c r="BL1798" s="24" t="s">
        <v>1907</v>
      </c>
      <c r="BO1798" s="24" t="s">
        <v>1907</v>
      </c>
      <c r="BR1798" s="24" t="s">
        <v>1907</v>
      </c>
      <c r="BS1798" s="24" t="s">
        <v>1907</v>
      </c>
      <c r="BT1798" s="24" t="s">
        <v>1907</v>
      </c>
      <c r="BY1798" s="24" t="s">
        <v>1907</v>
      </c>
      <c r="BZ1798" s="24">
        <v>0.75757575757575757</v>
      </c>
      <c r="CA1798" s="24" t="s">
        <v>1907</v>
      </c>
      <c r="CF1798" s="24">
        <v>7.5757575757575761</v>
      </c>
      <c r="CG1798" s="24" t="s">
        <v>1907</v>
      </c>
      <c r="CI1798" s="24">
        <v>2.2727272727272729</v>
      </c>
    </row>
    <row r="1799" spans="1:87" x14ac:dyDescent="0.2">
      <c r="A1799" s="24" t="s">
        <v>1965</v>
      </c>
      <c r="B1799" s="24">
        <v>29.791905555555559</v>
      </c>
      <c r="C1799" s="24">
        <v>45.005200000000002</v>
      </c>
      <c r="D1799" s="24" t="s">
        <v>1906</v>
      </c>
      <c r="E1799" s="24">
        <f t="shared" si="28"/>
        <v>70.370370370370381</v>
      </c>
      <c r="G1799" s="24" t="s">
        <v>1907</v>
      </c>
      <c r="H1799" s="24" t="s">
        <v>1907</v>
      </c>
      <c r="J1799" s="24" t="s">
        <v>1907</v>
      </c>
      <c r="L1799" s="24" t="s">
        <v>1907</v>
      </c>
      <c r="V1799" s="24">
        <v>20.37037037037037</v>
      </c>
      <c r="X1799" s="24" t="s">
        <v>1907</v>
      </c>
      <c r="AA1799" s="24" t="s">
        <v>1907</v>
      </c>
      <c r="AH1799" s="24" t="s">
        <v>1907</v>
      </c>
      <c r="AI1799" s="24" t="s">
        <v>1907</v>
      </c>
      <c r="AJ1799" s="24" t="s">
        <v>1907</v>
      </c>
      <c r="AL1799" s="24">
        <v>0.92592592592592593</v>
      </c>
      <c r="AM1799" s="24" t="s">
        <v>1907</v>
      </c>
      <c r="AN1799" s="24">
        <v>0.92592592592592593</v>
      </c>
      <c r="AO1799" s="24" t="s">
        <v>1907</v>
      </c>
      <c r="AQ1799" s="24" t="s">
        <v>1907</v>
      </c>
      <c r="AT1799" s="24">
        <v>0.92592592592592593</v>
      </c>
      <c r="AU1799" s="24" t="s">
        <v>1907</v>
      </c>
      <c r="AV1799" s="24">
        <v>0.92592592592592593</v>
      </c>
      <c r="AW1799" s="24" t="s">
        <v>1907</v>
      </c>
      <c r="BB1799" s="24">
        <v>10.185185185185185</v>
      </c>
      <c r="BC1799" s="24">
        <v>5.5555555555555554</v>
      </c>
      <c r="BE1799" s="24">
        <v>5.5555555555555554</v>
      </c>
      <c r="BF1799" s="24" t="s">
        <v>1907</v>
      </c>
      <c r="BG1799" s="24" t="s">
        <v>1907</v>
      </c>
      <c r="BH1799" s="24">
        <v>4.6296296296296298</v>
      </c>
      <c r="BI1799" s="24" t="s">
        <v>1907</v>
      </c>
      <c r="BJ1799" s="24" t="s">
        <v>1907</v>
      </c>
      <c r="BL1799" s="24">
        <v>0.92592592592592593</v>
      </c>
      <c r="BO1799" s="24">
        <v>2.7777777777777777</v>
      </c>
      <c r="BR1799" s="24" t="s">
        <v>1907</v>
      </c>
      <c r="BS1799" s="24" t="s">
        <v>1907</v>
      </c>
      <c r="BT1799" s="24">
        <v>0.92592592592592593</v>
      </c>
      <c r="BY1799" s="24">
        <v>0.92592592592592593</v>
      </c>
      <c r="BZ1799" s="24">
        <v>1.8518518518518519</v>
      </c>
      <c r="CA1799" s="24">
        <v>0.92592592592592593</v>
      </c>
      <c r="CF1799" s="24">
        <v>12.037037037037036</v>
      </c>
      <c r="CG1799" s="24" t="s">
        <v>1907</v>
      </c>
      <c r="CI1799" s="24" t="s">
        <v>1907</v>
      </c>
    </row>
    <row r="1800" spans="1:87" x14ac:dyDescent="0.2">
      <c r="A1800" s="24" t="s">
        <v>1966</v>
      </c>
      <c r="B1800" s="24">
        <v>29.7804</v>
      </c>
      <c r="C1800" s="24">
        <v>45.081718333333335</v>
      </c>
      <c r="D1800" s="24" t="s">
        <v>1906</v>
      </c>
      <c r="E1800" s="24">
        <f t="shared" si="28"/>
        <v>79.389312977099237</v>
      </c>
      <c r="G1800" s="24" t="s">
        <v>1907</v>
      </c>
      <c r="H1800" s="24" t="s">
        <v>1907</v>
      </c>
      <c r="J1800" s="24" t="s">
        <v>1907</v>
      </c>
      <c r="L1800" s="24" t="s">
        <v>1907</v>
      </c>
      <c r="V1800" s="24">
        <v>19.847328244274809</v>
      </c>
      <c r="X1800" s="24" t="s">
        <v>1907</v>
      </c>
      <c r="AA1800" s="24">
        <v>3.053435114503817</v>
      </c>
      <c r="AH1800" s="24" t="s">
        <v>1907</v>
      </c>
      <c r="AI1800" s="24" t="s">
        <v>1907</v>
      </c>
      <c r="AJ1800" s="24" t="s">
        <v>1907</v>
      </c>
      <c r="AL1800" s="24">
        <v>3.053435114503817</v>
      </c>
      <c r="AM1800" s="24">
        <v>4.5801526717557248</v>
      </c>
      <c r="AN1800" s="24">
        <v>1.5267175572519085</v>
      </c>
      <c r="AO1800" s="24">
        <v>2.2900763358778624</v>
      </c>
      <c r="AQ1800" s="24" t="s">
        <v>1907</v>
      </c>
      <c r="AT1800" s="24" t="s">
        <v>1907</v>
      </c>
      <c r="AU1800" s="24" t="s">
        <v>1907</v>
      </c>
      <c r="AV1800" s="24">
        <v>5.343511450381679</v>
      </c>
      <c r="AW1800" s="24" t="s">
        <v>1907</v>
      </c>
      <c r="BB1800" s="24">
        <v>4.5801526717557257</v>
      </c>
      <c r="BC1800" s="24">
        <v>2.2900763358778624</v>
      </c>
      <c r="BE1800" s="24">
        <v>2.2900763358778624</v>
      </c>
      <c r="BF1800" s="24" t="s">
        <v>1907</v>
      </c>
      <c r="BG1800" s="24" t="s">
        <v>1907</v>
      </c>
      <c r="BH1800" s="24">
        <v>4.5801526717557248</v>
      </c>
      <c r="BI1800" s="24" t="s">
        <v>1907</v>
      </c>
      <c r="BJ1800" s="24" t="s">
        <v>1907</v>
      </c>
      <c r="BL1800" s="24">
        <v>2.2900763358778624</v>
      </c>
      <c r="BO1800" s="24">
        <v>3.8167938931297711</v>
      </c>
      <c r="BR1800" s="24" t="s">
        <v>1907</v>
      </c>
      <c r="BS1800" s="24">
        <v>0.76335877862595425</v>
      </c>
      <c r="BT1800" s="24" t="s">
        <v>1907</v>
      </c>
      <c r="BY1800" s="24" t="s">
        <v>1907</v>
      </c>
      <c r="BZ1800" s="24" t="s">
        <v>1907</v>
      </c>
      <c r="CA1800" s="24" t="s">
        <v>1907</v>
      </c>
      <c r="CF1800" s="24">
        <v>17.557251908396946</v>
      </c>
      <c r="CG1800" s="24" t="s">
        <v>1907</v>
      </c>
      <c r="CI1800" s="24">
        <v>1.5267175572519085</v>
      </c>
    </row>
    <row r="1801" spans="1:87" x14ac:dyDescent="0.2">
      <c r="A1801" s="24" t="s">
        <v>1967</v>
      </c>
      <c r="B1801" s="24">
        <v>29.7804</v>
      </c>
      <c r="C1801" s="24">
        <v>45.081718333333335</v>
      </c>
      <c r="D1801" s="24" t="s">
        <v>1906</v>
      </c>
      <c r="E1801" s="24">
        <f t="shared" si="28"/>
        <v>64.705882352941174</v>
      </c>
      <c r="G1801" s="24" t="s">
        <v>1907</v>
      </c>
      <c r="H1801" s="24" t="s">
        <v>1907</v>
      </c>
      <c r="J1801" s="24" t="s">
        <v>1907</v>
      </c>
      <c r="L1801" s="24" t="s">
        <v>1907</v>
      </c>
      <c r="V1801" s="24">
        <v>9.8039215686274517</v>
      </c>
      <c r="X1801" s="24" t="s">
        <v>1907</v>
      </c>
      <c r="AA1801" s="24">
        <v>0.98039215686274506</v>
      </c>
      <c r="AH1801" s="24" t="s">
        <v>1907</v>
      </c>
      <c r="AI1801" s="24" t="s">
        <v>1907</v>
      </c>
      <c r="AJ1801" s="24">
        <v>0.49019607843137253</v>
      </c>
      <c r="AL1801" s="24">
        <v>0.98039215686274506</v>
      </c>
      <c r="AM1801" s="24">
        <v>0.98039215686274506</v>
      </c>
      <c r="AN1801" s="24">
        <v>0.49019607843137253</v>
      </c>
      <c r="AO1801" s="24" t="s">
        <v>1907</v>
      </c>
      <c r="AQ1801" s="24" t="s">
        <v>1907</v>
      </c>
      <c r="AT1801" s="24">
        <v>1.9607843137254901</v>
      </c>
      <c r="AU1801" s="24" t="s">
        <v>1907</v>
      </c>
      <c r="AV1801" s="24">
        <v>0.98039215686274506</v>
      </c>
      <c r="AW1801" s="24" t="s">
        <v>1907</v>
      </c>
      <c r="BB1801" s="24">
        <v>11.764705882352942</v>
      </c>
      <c r="BC1801" s="24">
        <v>1.9607843137254901</v>
      </c>
      <c r="BE1801" s="24">
        <v>1.9607843137254901</v>
      </c>
      <c r="BF1801" s="24" t="s">
        <v>1907</v>
      </c>
      <c r="BG1801" s="24" t="s">
        <v>1907</v>
      </c>
      <c r="BH1801" s="24">
        <v>4.9019607843137258</v>
      </c>
      <c r="BI1801" s="24" t="s">
        <v>1907</v>
      </c>
      <c r="BJ1801" s="24" t="s">
        <v>1907</v>
      </c>
      <c r="BL1801" s="24" t="s">
        <v>1907</v>
      </c>
      <c r="BO1801" s="24" t="s">
        <v>1907</v>
      </c>
      <c r="BR1801" s="24">
        <v>0.98039215686274506</v>
      </c>
      <c r="BS1801" s="24" t="s">
        <v>1907</v>
      </c>
      <c r="BT1801" s="24" t="s">
        <v>1907</v>
      </c>
      <c r="BY1801" s="24" t="s">
        <v>1907</v>
      </c>
      <c r="BZ1801" s="24">
        <v>1.9607843137254901</v>
      </c>
      <c r="CA1801" s="24" t="s">
        <v>1907</v>
      </c>
      <c r="CF1801" s="24">
        <v>21.568627450980394</v>
      </c>
      <c r="CG1801" s="24" t="s">
        <v>1907</v>
      </c>
      <c r="CI1801" s="24">
        <v>2.9411764705882355</v>
      </c>
    </row>
    <row r="1802" spans="1:87" x14ac:dyDescent="0.2">
      <c r="A1802" s="24" t="s">
        <v>1968</v>
      </c>
      <c r="B1802" s="24">
        <v>27.387366666666665</v>
      </c>
      <c r="C1802" s="24">
        <v>40.353250000000003</v>
      </c>
      <c r="D1802" s="24" t="s">
        <v>1906</v>
      </c>
      <c r="E1802" s="24">
        <f t="shared" si="28"/>
        <v>89.743589743589737</v>
      </c>
      <c r="G1802" s="24" t="s">
        <v>1907</v>
      </c>
      <c r="H1802" s="24" t="s">
        <v>1907</v>
      </c>
      <c r="J1802" s="24" t="s">
        <v>1907</v>
      </c>
      <c r="L1802" s="24" t="s">
        <v>1907</v>
      </c>
      <c r="V1802" s="24">
        <v>13.675213675213675</v>
      </c>
      <c r="X1802" s="24" t="s">
        <v>1907</v>
      </c>
      <c r="AA1802" s="24">
        <v>20.512820512820515</v>
      </c>
      <c r="AH1802" s="24">
        <v>1.7094017094017093</v>
      </c>
      <c r="AI1802" s="24" t="s">
        <v>1907</v>
      </c>
      <c r="AJ1802" s="24" t="s">
        <v>1907</v>
      </c>
      <c r="AL1802" s="24">
        <v>7.6923076923076925</v>
      </c>
      <c r="AM1802" s="24">
        <v>1.7094017094017093</v>
      </c>
      <c r="AN1802" s="24" t="s">
        <v>1907</v>
      </c>
      <c r="AO1802" s="24">
        <v>3.4188034188034186</v>
      </c>
      <c r="AQ1802" s="24">
        <v>0.85470085470085466</v>
      </c>
      <c r="AT1802" s="24" t="s">
        <v>1907</v>
      </c>
      <c r="AU1802" s="24">
        <v>4.2735042735042734</v>
      </c>
      <c r="AV1802" s="24">
        <v>0.85470085470085466</v>
      </c>
      <c r="AW1802" s="24" t="s">
        <v>1907</v>
      </c>
      <c r="BB1802" s="24">
        <v>17.948717948717949</v>
      </c>
      <c r="BC1802" s="24">
        <v>1.7094017094017093</v>
      </c>
      <c r="BE1802" s="24">
        <v>1.7094017094017093</v>
      </c>
      <c r="BF1802" s="24" t="s">
        <v>1907</v>
      </c>
      <c r="BG1802" s="24" t="s">
        <v>1907</v>
      </c>
      <c r="BH1802" s="24">
        <v>2.5641025641025643</v>
      </c>
      <c r="BI1802" s="24">
        <v>2.5641025641025643</v>
      </c>
      <c r="BJ1802" s="24" t="s">
        <v>1907</v>
      </c>
      <c r="BL1802" s="24" t="s">
        <v>1907</v>
      </c>
      <c r="BO1802" s="24">
        <v>2.5641025641025643</v>
      </c>
      <c r="BR1802" s="24">
        <v>1.7094017094017093</v>
      </c>
      <c r="BS1802" s="24" t="s">
        <v>1907</v>
      </c>
      <c r="BT1802" s="24">
        <v>0.85470085470085466</v>
      </c>
      <c r="BY1802" s="24">
        <v>0.85470085470085466</v>
      </c>
      <c r="BZ1802" s="24">
        <v>2.5641025641025643</v>
      </c>
      <c r="CA1802" s="24" t="s">
        <v>1907</v>
      </c>
      <c r="CF1802" s="24" t="s">
        <v>1907</v>
      </c>
      <c r="CG1802" s="24" t="s">
        <v>1907</v>
      </c>
      <c r="CI1802" s="24" t="s">
        <v>1907</v>
      </c>
    </row>
    <row r="1803" spans="1:87" x14ac:dyDescent="0.2">
      <c r="A1803" s="24" t="s">
        <v>1969</v>
      </c>
      <c r="B1803" s="24">
        <v>27.387499999999999</v>
      </c>
      <c r="C1803" s="24">
        <v>40.527999999999999</v>
      </c>
      <c r="D1803" s="24" t="s">
        <v>1906</v>
      </c>
      <c r="E1803" s="24">
        <f t="shared" si="28"/>
        <v>94.495412844036679</v>
      </c>
      <c r="G1803" s="24" t="s">
        <v>1907</v>
      </c>
      <c r="H1803" s="24" t="s">
        <v>1907</v>
      </c>
      <c r="J1803" s="24" t="s">
        <v>1907</v>
      </c>
      <c r="L1803" s="24" t="s">
        <v>1907</v>
      </c>
      <c r="V1803" s="24">
        <v>24.770642201834864</v>
      </c>
      <c r="X1803" s="24" t="s">
        <v>1907</v>
      </c>
      <c r="AA1803" s="24">
        <v>16.513761467889907</v>
      </c>
      <c r="AH1803" s="24">
        <v>0.91743119266055051</v>
      </c>
      <c r="AI1803" s="24" t="s">
        <v>1907</v>
      </c>
      <c r="AJ1803" s="24" t="s">
        <v>1907</v>
      </c>
      <c r="AL1803" s="24">
        <v>8.2568807339449535</v>
      </c>
      <c r="AM1803" s="24" t="s">
        <v>1907</v>
      </c>
      <c r="AN1803" s="24" t="s">
        <v>1907</v>
      </c>
      <c r="AO1803" s="24">
        <v>0.91743119266055051</v>
      </c>
      <c r="AQ1803" s="24">
        <v>2.7522935779816513</v>
      </c>
      <c r="AT1803" s="24" t="s">
        <v>1907</v>
      </c>
      <c r="AU1803" s="24">
        <v>0.91743119266055051</v>
      </c>
      <c r="AV1803" s="24">
        <v>1.834862385321101</v>
      </c>
      <c r="AW1803" s="24" t="s">
        <v>1907</v>
      </c>
      <c r="BB1803" s="24">
        <v>22.01834862385321</v>
      </c>
      <c r="BC1803" s="24">
        <v>0.91743119266055051</v>
      </c>
      <c r="BE1803" s="24">
        <v>0.91743119266055051</v>
      </c>
      <c r="BF1803" s="24">
        <v>3.669724770642202</v>
      </c>
      <c r="BG1803" s="24">
        <v>0.91743119266055051</v>
      </c>
      <c r="BH1803" s="24">
        <v>0.91743119266055051</v>
      </c>
      <c r="BI1803" s="24" t="s">
        <v>1907</v>
      </c>
      <c r="BJ1803" s="24" t="s">
        <v>1907</v>
      </c>
      <c r="BL1803" s="24" t="s">
        <v>1907</v>
      </c>
      <c r="BO1803" s="24" t="s">
        <v>1907</v>
      </c>
      <c r="BR1803" s="24">
        <v>2.7522935779816513</v>
      </c>
      <c r="BS1803" s="24" t="s">
        <v>1907</v>
      </c>
      <c r="BT1803" s="24">
        <v>1.834862385321101</v>
      </c>
      <c r="BY1803" s="24" t="s">
        <v>1907</v>
      </c>
      <c r="BZ1803" s="24">
        <v>3.669724770642202</v>
      </c>
      <c r="CA1803" s="24" t="s">
        <v>1907</v>
      </c>
      <c r="CF1803" s="24" t="s">
        <v>1907</v>
      </c>
      <c r="CG1803" s="24" t="s">
        <v>1907</v>
      </c>
      <c r="CI1803" s="24" t="s">
        <v>1907</v>
      </c>
    </row>
    <row r="1804" spans="1:87" x14ac:dyDescent="0.2">
      <c r="A1804" s="24" t="s">
        <v>1970</v>
      </c>
      <c r="B1804" s="24">
        <v>27.6</v>
      </c>
      <c r="C1804" s="24">
        <v>40.9</v>
      </c>
      <c r="D1804" s="24" t="s">
        <v>1906</v>
      </c>
      <c r="E1804" s="24">
        <f t="shared" si="28"/>
        <v>98.347107438016536</v>
      </c>
      <c r="G1804" s="24" t="s">
        <v>1907</v>
      </c>
      <c r="H1804" s="24">
        <v>0.82644628099173556</v>
      </c>
      <c r="J1804" s="24" t="s">
        <v>1907</v>
      </c>
      <c r="L1804" s="24" t="s">
        <v>1907</v>
      </c>
      <c r="V1804" s="24">
        <v>19.834710743801654</v>
      </c>
      <c r="X1804" s="24" t="s">
        <v>1907</v>
      </c>
      <c r="AA1804" s="24">
        <v>9.9173553719008272</v>
      </c>
      <c r="AH1804" s="24" t="s">
        <v>1907</v>
      </c>
      <c r="AI1804" s="24" t="s">
        <v>1907</v>
      </c>
      <c r="AJ1804" s="24" t="s">
        <v>1907</v>
      </c>
      <c r="AL1804" s="24">
        <v>14.049586776859504</v>
      </c>
      <c r="AM1804" s="24" t="s">
        <v>1907</v>
      </c>
      <c r="AN1804" s="24" t="s">
        <v>1907</v>
      </c>
      <c r="AO1804" s="24">
        <v>1.6528925619834711</v>
      </c>
      <c r="AQ1804" s="24">
        <v>3.3057851239669422</v>
      </c>
      <c r="AT1804" s="24">
        <v>1.6528925619834711</v>
      </c>
      <c r="AU1804" s="24" t="s">
        <v>1907</v>
      </c>
      <c r="AV1804" s="24" t="s">
        <v>1907</v>
      </c>
      <c r="AW1804" s="24" t="s">
        <v>1907</v>
      </c>
      <c r="BB1804" s="24">
        <v>29.75206611570248</v>
      </c>
      <c r="BC1804" s="24" t="s">
        <v>1907</v>
      </c>
      <c r="BE1804" s="24" t="s">
        <v>1907</v>
      </c>
      <c r="BF1804" s="24">
        <v>1.6528925619834711</v>
      </c>
      <c r="BG1804" s="24">
        <v>0.82644628099173556</v>
      </c>
      <c r="BH1804" s="24">
        <v>4.9586776859504136</v>
      </c>
      <c r="BI1804" s="24" t="s">
        <v>1907</v>
      </c>
      <c r="BJ1804" s="24" t="s">
        <v>1907</v>
      </c>
      <c r="BL1804" s="24" t="s">
        <v>1907</v>
      </c>
      <c r="BO1804" s="24">
        <v>0.82644628099173556</v>
      </c>
      <c r="BR1804" s="24">
        <v>6.6115702479338845</v>
      </c>
      <c r="BS1804" s="24" t="s">
        <v>1907</v>
      </c>
      <c r="BT1804" s="24" t="s">
        <v>1907</v>
      </c>
      <c r="BY1804" s="24" t="s">
        <v>1907</v>
      </c>
      <c r="BZ1804" s="24" t="s">
        <v>1907</v>
      </c>
      <c r="CA1804" s="24">
        <v>1.6528925619834711</v>
      </c>
      <c r="CF1804" s="24" t="s">
        <v>1907</v>
      </c>
      <c r="CG1804" s="24" t="s">
        <v>1907</v>
      </c>
      <c r="CI1804" s="24">
        <v>0.82644628099173556</v>
      </c>
    </row>
    <row r="1805" spans="1:87" x14ac:dyDescent="0.2">
      <c r="A1805" s="24" t="s">
        <v>1971</v>
      </c>
      <c r="B1805" s="24">
        <v>27.8</v>
      </c>
      <c r="C1805" s="24">
        <v>40.799999999999997</v>
      </c>
      <c r="D1805" s="24" t="s">
        <v>1906</v>
      </c>
      <c r="E1805" s="24">
        <f t="shared" si="28"/>
        <v>97.272727272727224</v>
      </c>
      <c r="G1805" s="24" t="s">
        <v>1907</v>
      </c>
      <c r="H1805" s="24" t="s">
        <v>1907</v>
      </c>
      <c r="J1805" s="24" t="s">
        <v>1907</v>
      </c>
      <c r="L1805" s="24" t="s">
        <v>1907</v>
      </c>
      <c r="V1805" s="24">
        <v>45.454545454545453</v>
      </c>
      <c r="X1805" s="24">
        <v>0.90909090909090906</v>
      </c>
      <c r="AA1805" s="24">
        <v>9.0909090909090917</v>
      </c>
      <c r="AH1805" s="24">
        <v>1.8181818181818181</v>
      </c>
      <c r="AI1805" s="24" t="s">
        <v>1907</v>
      </c>
      <c r="AJ1805" s="24" t="s">
        <v>1907</v>
      </c>
      <c r="AL1805" s="24">
        <v>1.8181818181818181</v>
      </c>
      <c r="AM1805" s="24">
        <v>0.90909090909090906</v>
      </c>
      <c r="AN1805" s="24">
        <v>0.90909090909090906</v>
      </c>
      <c r="AO1805" s="24">
        <v>0.90909090909090906</v>
      </c>
      <c r="AQ1805" s="24">
        <v>0.90909090909090906</v>
      </c>
      <c r="AT1805" s="24">
        <v>10.909090909090908</v>
      </c>
      <c r="AU1805" s="24">
        <v>1.8181818181818181</v>
      </c>
      <c r="AV1805" s="24" t="s">
        <v>1907</v>
      </c>
      <c r="AW1805" s="24" t="s">
        <v>1907</v>
      </c>
      <c r="BB1805" s="24">
        <v>5.4545454545454541</v>
      </c>
      <c r="BC1805" s="24" t="s">
        <v>1907</v>
      </c>
      <c r="BE1805" s="24" t="s">
        <v>1907</v>
      </c>
      <c r="BF1805" s="24">
        <v>1.8181818181818181</v>
      </c>
      <c r="BG1805" s="24" t="s">
        <v>1907</v>
      </c>
      <c r="BH1805" s="24">
        <v>1.8181818181818181</v>
      </c>
      <c r="BI1805" s="24" t="s">
        <v>1907</v>
      </c>
      <c r="BJ1805" s="24" t="s">
        <v>1907</v>
      </c>
      <c r="BL1805" s="24" t="s">
        <v>1907</v>
      </c>
      <c r="BO1805" s="24">
        <v>1.8181818181818181</v>
      </c>
      <c r="BR1805" s="24">
        <v>1.8181818181818181</v>
      </c>
      <c r="BS1805" s="24" t="s">
        <v>1907</v>
      </c>
      <c r="BT1805" s="24" t="s">
        <v>1907</v>
      </c>
      <c r="BY1805" s="24" t="s">
        <v>1907</v>
      </c>
      <c r="BZ1805" s="24">
        <v>7.2727272727272725</v>
      </c>
      <c r="CA1805" s="24">
        <v>1.8181818181818181</v>
      </c>
      <c r="CF1805" s="24" t="s">
        <v>1907</v>
      </c>
      <c r="CG1805" s="24" t="s">
        <v>1907</v>
      </c>
      <c r="CI1805" s="24" t="s">
        <v>1907</v>
      </c>
    </row>
    <row r="1806" spans="1:87" x14ac:dyDescent="0.2">
      <c r="A1806" s="24" t="s">
        <v>1972</v>
      </c>
      <c r="B1806" s="24">
        <v>28.4</v>
      </c>
      <c r="C1806" s="24">
        <v>40.700000000000003</v>
      </c>
      <c r="D1806" s="24" t="s">
        <v>1906</v>
      </c>
      <c r="E1806" s="24">
        <f t="shared" si="28"/>
        <v>100</v>
      </c>
      <c r="G1806" s="24">
        <v>0.31746031746031744</v>
      </c>
      <c r="H1806" s="24">
        <v>0.31746031746031744</v>
      </c>
      <c r="J1806" s="24" t="s">
        <v>1907</v>
      </c>
      <c r="L1806" s="24" t="s">
        <v>1907</v>
      </c>
      <c r="V1806" s="24">
        <v>31.746031746031747</v>
      </c>
      <c r="X1806" s="24">
        <v>0.31746031746031744</v>
      </c>
      <c r="AA1806" s="24">
        <v>21.904761904761905</v>
      </c>
      <c r="AH1806" s="24">
        <v>0.31746031746031744</v>
      </c>
      <c r="AI1806" s="24" t="s">
        <v>1907</v>
      </c>
      <c r="AJ1806" s="24" t="s">
        <v>1907</v>
      </c>
      <c r="AL1806" s="24">
        <v>20.317460317460316</v>
      </c>
      <c r="AM1806" s="24" t="s">
        <v>1907</v>
      </c>
      <c r="AN1806" s="24">
        <v>0.31746031746031744</v>
      </c>
      <c r="AO1806" s="24">
        <v>2.5396825396825395</v>
      </c>
      <c r="AQ1806" s="24">
        <v>15.555555555555555</v>
      </c>
      <c r="AT1806" s="24">
        <v>1.5873015873015872</v>
      </c>
      <c r="AU1806" s="24" t="s">
        <v>1907</v>
      </c>
      <c r="AV1806" s="24" t="s">
        <v>1907</v>
      </c>
      <c r="AW1806" s="24" t="s">
        <v>1907</v>
      </c>
      <c r="BB1806" s="24">
        <v>2.2222222222222223</v>
      </c>
      <c r="BC1806" s="24" t="s">
        <v>1907</v>
      </c>
      <c r="BE1806" s="24" t="s">
        <v>1907</v>
      </c>
      <c r="BF1806" s="24" t="s">
        <v>1907</v>
      </c>
      <c r="BG1806" s="24" t="s">
        <v>1907</v>
      </c>
      <c r="BH1806" s="24">
        <v>0.31746031746031744</v>
      </c>
      <c r="BI1806" s="24" t="s">
        <v>1907</v>
      </c>
      <c r="BJ1806" s="24" t="s">
        <v>1907</v>
      </c>
      <c r="BL1806" s="24" t="s">
        <v>1907</v>
      </c>
      <c r="BO1806" s="24">
        <v>0.31746031746031744</v>
      </c>
      <c r="BR1806" s="24" t="s">
        <v>1907</v>
      </c>
      <c r="BS1806" s="24" t="s">
        <v>1907</v>
      </c>
      <c r="BT1806" s="24">
        <v>1.5873015873015872</v>
      </c>
      <c r="BY1806" s="24" t="s">
        <v>1907</v>
      </c>
      <c r="BZ1806" s="24" t="s">
        <v>1907</v>
      </c>
      <c r="CA1806" s="24">
        <v>0.31746031746031744</v>
      </c>
      <c r="CF1806" s="24" t="s">
        <v>1907</v>
      </c>
      <c r="CG1806" s="24" t="s">
        <v>1907</v>
      </c>
      <c r="CI1806" s="24" t="s">
        <v>1907</v>
      </c>
    </row>
    <row r="1807" spans="1:87" x14ac:dyDescent="0.2">
      <c r="A1807" s="24" t="s">
        <v>1973</v>
      </c>
      <c r="B1807" s="24">
        <v>28.1</v>
      </c>
      <c r="C1807" s="24">
        <v>40.9</v>
      </c>
      <c r="D1807" s="24" t="s">
        <v>1906</v>
      </c>
      <c r="E1807" s="24">
        <f t="shared" si="28"/>
        <v>99.090909090909051</v>
      </c>
      <c r="G1807" s="24" t="s">
        <v>1907</v>
      </c>
      <c r="H1807" s="24" t="s">
        <v>1907</v>
      </c>
      <c r="J1807" s="24" t="s">
        <v>1907</v>
      </c>
      <c r="L1807" s="24" t="s">
        <v>1907</v>
      </c>
      <c r="V1807" s="24">
        <v>33.636363636363633</v>
      </c>
      <c r="X1807" s="24">
        <v>0.90909090909090906</v>
      </c>
      <c r="AA1807" s="24">
        <v>30</v>
      </c>
      <c r="AH1807" s="24" t="s">
        <v>1907</v>
      </c>
      <c r="AI1807" s="24" t="s">
        <v>1907</v>
      </c>
      <c r="AJ1807" s="24" t="s">
        <v>1907</v>
      </c>
      <c r="AL1807" s="24">
        <v>7.2727272727272725</v>
      </c>
      <c r="AM1807" s="24" t="s">
        <v>1907</v>
      </c>
      <c r="AN1807" s="24">
        <v>0.90909090909090906</v>
      </c>
      <c r="AO1807" s="24">
        <v>1.8181818181818181</v>
      </c>
      <c r="AQ1807" s="24">
        <v>3.6363636363636362</v>
      </c>
      <c r="AT1807" s="24" t="s">
        <v>1907</v>
      </c>
      <c r="AU1807" s="24" t="s">
        <v>1907</v>
      </c>
      <c r="AV1807" s="24">
        <v>0.90909090909090906</v>
      </c>
      <c r="AW1807" s="24" t="s">
        <v>1907</v>
      </c>
      <c r="BB1807" s="24">
        <v>14.545454545454545</v>
      </c>
      <c r="BC1807" s="24" t="s">
        <v>1907</v>
      </c>
      <c r="BE1807" s="24" t="s">
        <v>1907</v>
      </c>
      <c r="BF1807" s="24" t="s">
        <v>1907</v>
      </c>
      <c r="BG1807" s="24" t="s">
        <v>1907</v>
      </c>
      <c r="BH1807" s="24">
        <v>0.90909090909090906</v>
      </c>
      <c r="BI1807" s="24" t="s">
        <v>1907</v>
      </c>
      <c r="BJ1807" s="24" t="s">
        <v>1907</v>
      </c>
      <c r="BL1807" s="24" t="s">
        <v>1907</v>
      </c>
      <c r="BO1807" s="24" t="s">
        <v>1907</v>
      </c>
      <c r="BR1807" s="24">
        <v>0.90909090909090906</v>
      </c>
      <c r="BS1807" s="24" t="s">
        <v>1907</v>
      </c>
      <c r="BT1807" s="24" t="s">
        <v>1907</v>
      </c>
      <c r="BY1807" s="24" t="s">
        <v>1907</v>
      </c>
      <c r="BZ1807" s="24">
        <v>1.8181818181818181</v>
      </c>
      <c r="CA1807" s="24" t="s">
        <v>1907</v>
      </c>
      <c r="CF1807" s="24" t="s">
        <v>1907</v>
      </c>
      <c r="CG1807" s="24" t="s">
        <v>1907</v>
      </c>
      <c r="CI1807" s="24">
        <v>1.8181818181818181</v>
      </c>
    </row>
    <row r="1808" spans="1:87" x14ac:dyDescent="0.2">
      <c r="A1808" s="24" t="s">
        <v>1974</v>
      </c>
      <c r="B1808" s="24">
        <v>28.84</v>
      </c>
      <c r="C1808" s="24">
        <v>41.33</v>
      </c>
      <c r="D1808" s="24" t="s">
        <v>1906</v>
      </c>
      <c r="E1808" s="24">
        <f t="shared" si="28"/>
        <v>97.979797979797993</v>
      </c>
      <c r="G1808" s="24">
        <v>1.0101010101010102</v>
      </c>
      <c r="H1808" s="24" t="s">
        <v>1907</v>
      </c>
      <c r="J1808" s="24" t="s">
        <v>1907</v>
      </c>
      <c r="L1808" s="24" t="s">
        <v>1907</v>
      </c>
      <c r="V1808" s="24">
        <v>38.383838383838381</v>
      </c>
      <c r="X1808" s="24" t="s">
        <v>1907</v>
      </c>
      <c r="AA1808" s="24">
        <v>8.0808080808080813</v>
      </c>
      <c r="AH1808" s="24" t="s">
        <v>1907</v>
      </c>
      <c r="AI1808" s="24" t="s">
        <v>1907</v>
      </c>
      <c r="AJ1808" s="24" t="s">
        <v>1907</v>
      </c>
      <c r="AL1808" s="24">
        <v>18.181818181818183</v>
      </c>
      <c r="AM1808" s="24">
        <v>6.0606060606060606</v>
      </c>
      <c r="AN1808" s="24">
        <v>4.0404040404040407</v>
      </c>
      <c r="AO1808" s="24">
        <v>1.0101010101010102</v>
      </c>
      <c r="AQ1808" s="24" t="s">
        <v>1907</v>
      </c>
      <c r="AT1808" s="24">
        <v>8.0808080808080813</v>
      </c>
      <c r="AU1808" s="24" t="s">
        <v>1907</v>
      </c>
      <c r="AV1808" s="24">
        <v>2.0202020202020203</v>
      </c>
      <c r="AW1808" s="24" t="s">
        <v>1907</v>
      </c>
      <c r="BB1808" s="24">
        <v>6.0606060606060606</v>
      </c>
      <c r="BC1808" s="24">
        <v>1.0101010101010102</v>
      </c>
      <c r="BE1808" s="24">
        <v>1.0101010101010102</v>
      </c>
      <c r="BF1808" s="24">
        <v>1.0101010101010102</v>
      </c>
      <c r="BG1808" s="24" t="s">
        <v>1907</v>
      </c>
      <c r="BH1808" s="24" t="s">
        <v>1907</v>
      </c>
      <c r="BI1808" s="24" t="s">
        <v>1907</v>
      </c>
      <c r="BJ1808" s="24" t="s">
        <v>1907</v>
      </c>
      <c r="BL1808" s="24" t="s">
        <v>1907</v>
      </c>
      <c r="BO1808" s="24" t="s">
        <v>1907</v>
      </c>
      <c r="BR1808" s="24" t="s">
        <v>1907</v>
      </c>
      <c r="BS1808" s="24" t="s">
        <v>1907</v>
      </c>
      <c r="BT1808" s="24" t="s">
        <v>1907</v>
      </c>
      <c r="BY1808" s="24" t="s">
        <v>1907</v>
      </c>
      <c r="BZ1808" s="24">
        <v>1.0101010101010102</v>
      </c>
      <c r="CA1808" s="24" t="s">
        <v>1907</v>
      </c>
      <c r="CF1808" s="24" t="s">
        <v>1907</v>
      </c>
      <c r="CG1808" s="24" t="s">
        <v>1907</v>
      </c>
      <c r="CI1808" s="24">
        <v>1.0101010101010102</v>
      </c>
    </row>
    <row r="1809" spans="1:87" x14ac:dyDescent="0.2">
      <c r="A1809" s="24" t="s">
        <v>1975</v>
      </c>
      <c r="B1809" s="24">
        <v>28.317466666666668</v>
      </c>
      <c r="C1809" s="24">
        <v>41.68503333333333</v>
      </c>
      <c r="D1809" s="24" t="s">
        <v>1906</v>
      </c>
      <c r="E1809" s="24">
        <f t="shared" si="28"/>
        <v>98.770491803278702</v>
      </c>
      <c r="G1809" s="24" t="s">
        <v>1907</v>
      </c>
      <c r="H1809" s="24" t="s">
        <v>1907</v>
      </c>
      <c r="J1809" s="24" t="s">
        <v>1907</v>
      </c>
      <c r="L1809" s="24" t="s">
        <v>1907</v>
      </c>
      <c r="V1809" s="24">
        <v>84.016393442622956</v>
      </c>
      <c r="X1809" s="24" t="s">
        <v>1907</v>
      </c>
      <c r="AA1809" s="24">
        <v>1.639344262295082</v>
      </c>
      <c r="AH1809" s="24" t="s">
        <v>1907</v>
      </c>
      <c r="AI1809" s="24" t="s">
        <v>1907</v>
      </c>
      <c r="AJ1809" s="24" t="s">
        <v>1907</v>
      </c>
      <c r="AL1809" s="24">
        <v>0.81967213114754101</v>
      </c>
      <c r="AM1809" s="24">
        <v>1.639344262295082</v>
      </c>
      <c r="AN1809" s="24">
        <v>2.0491803278688523</v>
      </c>
      <c r="AO1809" s="24" t="s">
        <v>1907</v>
      </c>
      <c r="AQ1809" s="24">
        <v>0.81967213114754101</v>
      </c>
      <c r="AT1809" s="24">
        <v>0.81967213114754101</v>
      </c>
      <c r="AU1809" s="24" t="s">
        <v>1907</v>
      </c>
      <c r="AV1809" s="24" t="s">
        <v>1907</v>
      </c>
      <c r="AW1809" s="24" t="s">
        <v>1907</v>
      </c>
      <c r="BB1809" s="24">
        <v>2.0491803278688523</v>
      </c>
      <c r="BC1809" s="24" t="s">
        <v>1907</v>
      </c>
      <c r="BE1809" s="24" t="s">
        <v>1907</v>
      </c>
      <c r="BF1809" s="24" t="s">
        <v>1907</v>
      </c>
      <c r="BG1809" s="24" t="s">
        <v>1907</v>
      </c>
      <c r="BH1809" s="24" t="s">
        <v>1907</v>
      </c>
      <c r="BI1809" s="24" t="s">
        <v>1907</v>
      </c>
      <c r="BJ1809" s="24" t="s">
        <v>1907</v>
      </c>
      <c r="BL1809" s="24">
        <v>0.4098360655737705</v>
      </c>
      <c r="BO1809" s="24" t="s">
        <v>1907</v>
      </c>
      <c r="BR1809" s="24">
        <v>2.0491803278688523</v>
      </c>
      <c r="BS1809" s="24" t="s">
        <v>1907</v>
      </c>
      <c r="BT1809" s="24" t="s">
        <v>1907</v>
      </c>
      <c r="BY1809" s="24">
        <v>0.4098360655737705</v>
      </c>
      <c r="BZ1809" s="24">
        <v>0.4098360655737705</v>
      </c>
      <c r="CA1809" s="24" t="s">
        <v>1907</v>
      </c>
      <c r="CF1809" s="24" t="s">
        <v>1907</v>
      </c>
      <c r="CG1809" s="24" t="s">
        <v>1907</v>
      </c>
      <c r="CI1809" s="24">
        <v>1.639344262295082</v>
      </c>
    </row>
    <row r="1810" spans="1:87" x14ac:dyDescent="0.2">
      <c r="A1810" s="24" t="s">
        <v>1976</v>
      </c>
      <c r="B1810" s="24">
        <v>29.0732</v>
      </c>
      <c r="C1810" s="24">
        <v>41.493899999999996</v>
      </c>
      <c r="D1810" s="24" t="s">
        <v>1906</v>
      </c>
      <c r="E1810" s="24">
        <f t="shared" si="28"/>
        <v>84.210526315789451</v>
      </c>
      <c r="G1810" s="24" t="s">
        <v>1907</v>
      </c>
      <c r="H1810" s="24" t="s">
        <v>1907</v>
      </c>
      <c r="J1810" s="24" t="s">
        <v>1907</v>
      </c>
      <c r="L1810" s="24" t="s">
        <v>1907</v>
      </c>
      <c r="V1810" s="24">
        <v>64.593301435406701</v>
      </c>
      <c r="X1810" s="24" t="s">
        <v>1907</v>
      </c>
      <c r="AA1810" s="24">
        <v>2.8708133971291865</v>
      </c>
      <c r="AH1810" s="24" t="s">
        <v>1907</v>
      </c>
      <c r="AI1810" s="24">
        <v>0.4784688995215311</v>
      </c>
      <c r="AJ1810" s="24" t="s">
        <v>1907</v>
      </c>
      <c r="AL1810" s="24">
        <v>1.9138755980861244</v>
      </c>
      <c r="AM1810" s="24">
        <v>1.9138755980861244</v>
      </c>
      <c r="AN1810" s="24">
        <v>2.8708133971291865</v>
      </c>
      <c r="AO1810" s="24">
        <v>0.4784688995215311</v>
      </c>
      <c r="AQ1810" s="24" t="s">
        <v>1907</v>
      </c>
      <c r="AT1810" s="24">
        <v>1.4354066985645932</v>
      </c>
      <c r="AU1810" s="24" t="s">
        <v>1907</v>
      </c>
      <c r="AV1810" s="24">
        <v>1.4354066985645932</v>
      </c>
      <c r="AW1810" s="24" t="s">
        <v>1907</v>
      </c>
      <c r="BC1810" s="24" t="s">
        <v>1907</v>
      </c>
      <c r="BE1810" s="24" t="s">
        <v>1907</v>
      </c>
      <c r="BF1810" s="24" t="s">
        <v>1907</v>
      </c>
      <c r="BG1810" s="24" t="s">
        <v>1907</v>
      </c>
      <c r="BH1810" s="24" t="s">
        <v>1907</v>
      </c>
      <c r="BI1810" s="24">
        <v>2.8708133971291865</v>
      </c>
      <c r="BJ1810" s="24" t="s">
        <v>1907</v>
      </c>
      <c r="BL1810" s="24" t="s">
        <v>1907</v>
      </c>
      <c r="BO1810" s="24" t="s">
        <v>1907</v>
      </c>
      <c r="BR1810" s="24">
        <v>0.4784688995215311</v>
      </c>
      <c r="BS1810" s="24" t="s">
        <v>1907</v>
      </c>
      <c r="BT1810" s="24">
        <v>0.4784688995215311</v>
      </c>
      <c r="BY1810" s="24" t="s">
        <v>1907</v>
      </c>
      <c r="BZ1810" s="24">
        <v>1.9138755980861244</v>
      </c>
      <c r="CA1810" s="24" t="s">
        <v>1907</v>
      </c>
      <c r="CF1810" s="24" t="s">
        <v>1907</v>
      </c>
      <c r="CG1810" s="24" t="s">
        <v>1907</v>
      </c>
      <c r="CI1810" s="24">
        <v>0.4784688995215311</v>
      </c>
    </row>
    <row r="1811" spans="1:87" x14ac:dyDescent="0.2">
      <c r="A1811" s="24" t="s">
        <v>1977</v>
      </c>
      <c r="B1811" s="24">
        <v>29.993065916666669</v>
      </c>
      <c r="C1811" s="24">
        <v>45.015541638888891</v>
      </c>
      <c r="D1811" s="24" t="s">
        <v>1906</v>
      </c>
      <c r="E1811" s="24">
        <f t="shared" si="28"/>
        <v>90.181818181818159</v>
      </c>
      <c r="G1811" s="24" t="s">
        <v>1907</v>
      </c>
      <c r="H1811" s="24" t="s">
        <v>1907</v>
      </c>
      <c r="J1811" s="24" t="s">
        <v>1907</v>
      </c>
      <c r="L1811" s="24" t="s">
        <v>1907</v>
      </c>
      <c r="V1811" s="24">
        <v>64.36363636363636</v>
      </c>
      <c r="X1811" s="24" t="s">
        <v>1907</v>
      </c>
      <c r="AA1811" s="24">
        <v>6.5454545454545459</v>
      </c>
      <c r="AH1811" s="24" t="s">
        <v>1907</v>
      </c>
      <c r="AI1811" s="24" t="s">
        <v>1907</v>
      </c>
      <c r="AJ1811" s="24" t="s">
        <v>1907</v>
      </c>
      <c r="AL1811" s="24">
        <v>1.4545454545454546</v>
      </c>
      <c r="AM1811" s="24">
        <v>4.3636363636363633</v>
      </c>
      <c r="AN1811" s="24">
        <v>0.72727272727272729</v>
      </c>
      <c r="AO1811" s="24">
        <v>0.72727272727272729</v>
      </c>
      <c r="AQ1811" s="24">
        <v>0.36363636363636365</v>
      </c>
      <c r="AT1811" s="24">
        <v>0.72727272727272729</v>
      </c>
      <c r="AU1811" s="24">
        <v>0.36363636363636365</v>
      </c>
      <c r="AV1811" s="24">
        <v>1.8181818181818181</v>
      </c>
      <c r="AW1811" s="24" t="s">
        <v>1907</v>
      </c>
      <c r="BB1811" s="24">
        <v>1.4545454545454546</v>
      </c>
      <c r="BC1811" s="24" t="s">
        <v>1907</v>
      </c>
      <c r="BE1811" s="24" t="s">
        <v>1907</v>
      </c>
      <c r="BF1811" s="24">
        <v>0.36363636363636365</v>
      </c>
      <c r="BG1811" s="24" t="s">
        <v>1907</v>
      </c>
      <c r="BH1811" s="24">
        <v>1.8181818181818181</v>
      </c>
      <c r="BI1811" s="24" t="s">
        <v>1907</v>
      </c>
      <c r="BJ1811" s="24" t="s">
        <v>1907</v>
      </c>
      <c r="BL1811" s="24">
        <v>1.4545454545454546</v>
      </c>
      <c r="BO1811" s="24" t="s">
        <v>1907</v>
      </c>
      <c r="BR1811" s="24">
        <v>0.72727272727272729</v>
      </c>
      <c r="BS1811" s="24">
        <v>0.36363636363636365</v>
      </c>
      <c r="BT1811" s="24">
        <v>0.36363636363636365</v>
      </c>
      <c r="BY1811" s="24" t="s">
        <v>1907</v>
      </c>
      <c r="BZ1811" s="24">
        <v>1.4545454545454546</v>
      </c>
      <c r="CA1811" s="24">
        <v>0.36363636363636365</v>
      </c>
      <c r="CF1811" s="24" t="s">
        <v>1907</v>
      </c>
      <c r="CG1811" s="24" t="s">
        <v>1907</v>
      </c>
      <c r="CI1811" s="24">
        <v>0.36363636363636365</v>
      </c>
    </row>
    <row r="1812" spans="1:87" x14ac:dyDescent="0.2">
      <c r="A1812" s="24" t="s">
        <v>1978</v>
      </c>
      <c r="B1812" s="24">
        <v>29.993065916666669</v>
      </c>
      <c r="C1812" s="24">
        <v>45.015541638888891</v>
      </c>
      <c r="D1812" s="24" t="s">
        <v>1906</v>
      </c>
      <c r="E1812" s="24">
        <f t="shared" si="28"/>
        <v>87.022900763358763</v>
      </c>
      <c r="G1812" s="24" t="s">
        <v>1907</v>
      </c>
      <c r="H1812" s="24" t="s">
        <v>1907</v>
      </c>
      <c r="J1812" s="24" t="s">
        <v>1907</v>
      </c>
      <c r="L1812" s="24" t="s">
        <v>1907</v>
      </c>
      <c r="V1812" s="24">
        <v>48.091603053435115</v>
      </c>
      <c r="X1812" s="24" t="s">
        <v>1907</v>
      </c>
      <c r="AA1812" s="24">
        <v>4.5801526717557248</v>
      </c>
      <c r="AH1812" s="24" t="s">
        <v>1907</v>
      </c>
      <c r="AI1812" s="24" t="s">
        <v>1907</v>
      </c>
      <c r="AJ1812" s="24" t="s">
        <v>1907</v>
      </c>
      <c r="AL1812" s="24">
        <v>1.5267175572519085</v>
      </c>
      <c r="AM1812" s="24">
        <v>2.2900763358778624</v>
      </c>
      <c r="AN1812" s="24" t="s">
        <v>1907</v>
      </c>
      <c r="AO1812" s="24">
        <v>1.5267175572519085</v>
      </c>
      <c r="AQ1812" s="24" t="s">
        <v>1907</v>
      </c>
      <c r="AT1812" s="24">
        <v>5.343511450381679</v>
      </c>
      <c r="AU1812" s="24" t="s">
        <v>1907</v>
      </c>
      <c r="AV1812" s="24">
        <v>2.2900763358778624</v>
      </c>
      <c r="AW1812" s="24" t="s">
        <v>1907</v>
      </c>
      <c r="BB1812" s="24">
        <v>3.8167938931297711</v>
      </c>
      <c r="BC1812" s="24">
        <v>2.2900763358778624</v>
      </c>
      <c r="BE1812" s="24">
        <v>2.2900763358778624</v>
      </c>
      <c r="BF1812" s="24">
        <v>2.2900763358778624</v>
      </c>
      <c r="BG1812" s="24" t="s">
        <v>1907</v>
      </c>
      <c r="BH1812" s="24">
        <v>5.343511450381679</v>
      </c>
      <c r="BI1812" s="24" t="s">
        <v>1907</v>
      </c>
      <c r="BJ1812" s="24" t="s">
        <v>1907</v>
      </c>
      <c r="BL1812" s="24">
        <v>0.76335877862595425</v>
      </c>
      <c r="BO1812" s="24">
        <v>2.2900763358778624</v>
      </c>
      <c r="BR1812" s="24" t="s">
        <v>1907</v>
      </c>
      <c r="BS1812" s="24" t="s">
        <v>1907</v>
      </c>
      <c r="BT1812" s="24" t="s">
        <v>1907</v>
      </c>
      <c r="BY1812" s="24">
        <v>0.76335877862595425</v>
      </c>
      <c r="BZ1812" s="24" t="s">
        <v>1907</v>
      </c>
      <c r="CA1812" s="24">
        <v>1.5267175572519085</v>
      </c>
      <c r="CF1812" s="24" t="s">
        <v>1907</v>
      </c>
      <c r="CG1812" s="24" t="s">
        <v>1907</v>
      </c>
      <c r="CI1812" s="24" t="s">
        <v>1907</v>
      </c>
    </row>
    <row r="1813" spans="1:87" x14ac:dyDescent="0.2">
      <c r="A1813" s="24" t="s">
        <v>1979</v>
      </c>
      <c r="B1813" s="24">
        <v>30.250599999999999</v>
      </c>
      <c r="C1813" s="24">
        <v>44.985016666666667</v>
      </c>
      <c r="D1813" s="24" t="s">
        <v>1906</v>
      </c>
      <c r="E1813" s="24">
        <f t="shared" si="28"/>
        <v>94.786729857819907</v>
      </c>
      <c r="G1813" s="24" t="s">
        <v>1907</v>
      </c>
      <c r="H1813" s="24" t="s">
        <v>1907</v>
      </c>
      <c r="J1813" s="24" t="s">
        <v>1907</v>
      </c>
      <c r="L1813" s="24" t="s">
        <v>1907</v>
      </c>
      <c r="V1813" s="24">
        <v>71.090047393364927</v>
      </c>
      <c r="X1813" s="24" t="s">
        <v>1907</v>
      </c>
      <c r="AA1813" s="24">
        <v>1.8957345971563981</v>
      </c>
      <c r="AH1813" s="24" t="s">
        <v>1907</v>
      </c>
      <c r="AI1813" s="24" t="s">
        <v>1907</v>
      </c>
      <c r="AJ1813" s="24" t="s">
        <v>1907</v>
      </c>
      <c r="AL1813" s="24">
        <v>5.6872037914691944</v>
      </c>
      <c r="AM1813" s="24">
        <v>1.8957345971563981</v>
      </c>
      <c r="AN1813" s="24">
        <v>3.3175355450236967</v>
      </c>
      <c r="AO1813" s="24" t="s">
        <v>1907</v>
      </c>
      <c r="AQ1813" s="24" t="s">
        <v>1907</v>
      </c>
      <c r="AT1813" s="24">
        <v>1.8957345971563981</v>
      </c>
      <c r="AU1813" s="24" t="s">
        <v>1907</v>
      </c>
      <c r="AV1813" s="24">
        <v>2.8436018957345972</v>
      </c>
      <c r="AW1813" s="24" t="s">
        <v>1907</v>
      </c>
      <c r="BB1813" s="24">
        <v>4.7393364928909953</v>
      </c>
      <c r="BC1813" s="24" t="s">
        <v>1907</v>
      </c>
      <c r="BE1813" s="24" t="s">
        <v>1907</v>
      </c>
      <c r="BF1813" s="24" t="s">
        <v>1907</v>
      </c>
      <c r="BG1813" s="24" t="s">
        <v>1907</v>
      </c>
      <c r="BH1813" s="24">
        <v>0.47393364928909953</v>
      </c>
      <c r="BI1813" s="24" t="s">
        <v>1907</v>
      </c>
      <c r="BJ1813" s="24" t="s">
        <v>1907</v>
      </c>
      <c r="BL1813" s="24" t="s">
        <v>1907</v>
      </c>
      <c r="BO1813" s="24" t="s">
        <v>1907</v>
      </c>
      <c r="BR1813" s="24">
        <v>0.47393364928909953</v>
      </c>
      <c r="BS1813" s="24" t="s">
        <v>1907</v>
      </c>
      <c r="BT1813" s="24" t="s">
        <v>1907</v>
      </c>
      <c r="BY1813" s="24" t="s">
        <v>1907</v>
      </c>
      <c r="BZ1813" s="24" t="s">
        <v>1907</v>
      </c>
      <c r="CA1813" s="24" t="s">
        <v>1907</v>
      </c>
      <c r="CF1813" s="24" t="s">
        <v>1907</v>
      </c>
      <c r="CG1813" s="24" t="s">
        <v>1907</v>
      </c>
      <c r="CI1813" s="24">
        <v>0.47393364928909953</v>
      </c>
    </row>
    <row r="1814" spans="1:87" x14ac:dyDescent="0.2">
      <c r="A1814" s="24" t="s">
        <v>1980</v>
      </c>
      <c r="B1814" s="24">
        <v>30.010095</v>
      </c>
      <c r="C1814" s="24">
        <v>44.014809999999997</v>
      </c>
      <c r="D1814" s="24" t="s">
        <v>1906</v>
      </c>
      <c r="E1814" s="24">
        <f t="shared" si="28"/>
        <v>81.132075471698073</v>
      </c>
      <c r="G1814" s="24" t="s">
        <v>1907</v>
      </c>
      <c r="H1814" s="24" t="s">
        <v>1907</v>
      </c>
      <c r="J1814" s="24" t="s">
        <v>1907</v>
      </c>
      <c r="L1814" s="24" t="s">
        <v>1907</v>
      </c>
      <c r="V1814" s="24">
        <v>46.226415094339622</v>
      </c>
      <c r="X1814" s="24" t="s">
        <v>1907</v>
      </c>
      <c r="AA1814" s="24">
        <v>8.0188679245283012</v>
      </c>
      <c r="AH1814" s="24" t="s">
        <v>1907</v>
      </c>
      <c r="AI1814" s="24" t="s">
        <v>1907</v>
      </c>
      <c r="AJ1814" s="24">
        <v>1.4150943396226414</v>
      </c>
      <c r="AL1814" s="24">
        <v>1.8867924528301887</v>
      </c>
      <c r="AM1814" s="24">
        <v>4.2452830188679247</v>
      </c>
      <c r="AN1814" s="24">
        <v>3.3018867924528301</v>
      </c>
      <c r="AO1814" s="24">
        <v>0.94339622641509435</v>
      </c>
      <c r="AQ1814" s="24">
        <v>0.94339622641509435</v>
      </c>
      <c r="AT1814" s="24">
        <v>2.358490566037736</v>
      </c>
      <c r="AU1814" s="24" t="s">
        <v>1907</v>
      </c>
      <c r="AV1814" s="24">
        <v>4.2452830188679247</v>
      </c>
      <c r="AW1814" s="24" t="s">
        <v>1907</v>
      </c>
      <c r="BC1814" s="24">
        <v>1.4150943396226414</v>
      </c>
      <c r="BE1814" s="24">
        <v>1.4150943396226414</v>
      </c>
      <c r="BF1814" s="24" t="s">
        <v>1907</v>
      </c>
      <c r="BG1814" s="24" t="s">
        <v>1907</v>
      </c>
      <c r="BH1814" s="24" t="s">
        <v>1907</v>
      </c>
      <c r="BI1814" s="24" t="s">
        <v>1907</v>
      </c>
      <c r="BJ1814" s="24" t="s">
        <v>1907</v>
      </c>
      <c r="BL1814" s="24">
        <v>0.94339622641509435</v>
      </c>
      <c r="BO1814" s="24" t="s">
        <v>1907</v>
      </c>
      <c r="BR1814" s="24" t="s">
        <v>1907</v>
      </c>
      <c r="BS1814" s="24">
        <v>0.94339622641509435</v>
      </c>
      <c r="BT1814" s="24">
        <v>0.94339622641509435</v>
      </c>
      <c r="BY1814" s="24">
        <v>0.94339622641509435</v>
      </c>
      <c r="BZ1814" s="24" t="s">
        <v>1907</v>
      </c>
      <c r="CA1814" s="24">
        <v>0.47169811320754718</v>
      </c>
      <c r="CF1814" s="24" t="s">
        <v>1907</v>
      </c>
      <c r="CG1814" s="24" t="s">
        <v>1907</v>
      </c>
      <c r="CI1814" s="24">
        <v>0.47169811320754718</v>
      </c>
    </row>
    <row r="1815" spans="1:87" x14ac:dyDescent="0.2">
      <c r="A1815" s="24" t="s">
        <v>1981</v>
      </c>
      <c r="B1815" s="24">
        <v>29.024361249999998</v>
      </c>
      <c r="C1815" s="24">
        <v>44.002119861111112</v>
      </c>
      <c r="D1815" s="24" t="s">
        <v>1906</v>
      </c>
      <c r="E1815" s="24">
        <f t="shared" si="28"/>
        <v>82.608695652173893</v>
      </c>
      <c r="G1815" s="24" t="s">
        <v>1907</v>
      </c>
      <c r="H1815" s="24" t="s">
        <v>1907</v>
      </c>
      <c r="J1815" s="24" t="s">
        <v>1907</v>
      </c>
      <c r="L1815" s="24" t="s">
        <v>1907</v>
      </c>
      <c r="V1815" s="24">
        <v>52.173913043478258</v>
      </c>
      <c r="X1815" s="24" t="s">
        <v>1907</v>
      </c>
      <c r="AA1815" s="24">
        <v>6.9565217391304346</v>
      </c>
      <c r="AH1815" s="24">
        <v>0.86956521739130432</v>
      </c>
      <c r="AI1815" s="24" t="s">
        <v>1907</v>
      </c>
      <c r="AJ1815" s="24" t="s">
        <v>1907</v>
      </c>
      <c r="AL1815" s="24">
        <v>1.7391304347826086</v>
      </c>
      <c r="AM1815" s="24">
        <v>1.7391304347826086</v>
      </c>
      <c r="AN1815" s="24">
        <v>2.6086956521739131</v>
      </c>
      <c r="AO1815" s="24" t="s">
        <v>1907</v>
      </c>
      <c r="AQ1815" s="24">
        <v>1.7391304347826086</v>
      </c>
      <c r="AT1815" s="24">
        <v>1.7391304347826086</v>
      </c>
      <c r="AU1815" s="24" t="s">
        <v>1907</v>
      </c>
      <c r="AV1815" s="24" t="s">
        <v>1907</v>
      </c>
      <c r="AW1815" s="24" t="s">
        <v>1907</v>
      </c>
      <c r="BB1815" s="24">
        <v>6.9565217391304346</v>
      </c>
      <c r="BC1815" s="24">
        <v>0.86956521739130432</v>
      </c>
      <c r="BE1815" s="24">
        <v>0.86956521739130432</v>
      </c>
      <c r="BF1815" s="24" t="s">
        <v>1907</v>
      </c>
      <c r="BG1815" s="24" t="s">
        <v>1907</v>
      </c>
      <c r="BH1815" s="24" t="s">
        <v>1907</v>
      </c>
      <c r="BI1815" s="24" t="s">
        <v>1907</v>
      </c>
      <c r="BJ1815" s="24" t="s">
        <v>1907</v>
      </c>
      <c r="BL1815" s="24" t="s">
        <v>1907</v>
      </c>
      <c r="BO1815" s="24">
        <v>1.7391304347826086</v>
      </c>
      <c r="BR1815" s="24" t="s">
        <v>1907</v>
      </c>
      <c r="BS1815" s="24" t="s">
        <v>1907</v>
      </c>
      <c r="BT1815" s="24" t="s">
        <v>1907</v>
      </c>
      <c r="BY1815" s="24" t="s">
        <v>1907</v>
      </c>
      <c r="BZ1815" s="24">
        <v>1.7391304347826086</v>
      </c>
      <c r="CA1815" s="24" t="s">
        <v>1907</v>
      </c>
      <c r="CF1815" s="24" t="s">
        <v>1907</v>
      </c>
      <c r="CG1815" s="24" t="s">
        <v>1907</v>
      </c>
      <c r="CI1815" s="24">
        <v>0.86956521739130432</v>
      </c>
    </row>
    <row r="1816" spans="1:87" x14ac:dyDescent="0.2">
      <c r="A1816" s="24" t="s">
        <v>1982</v>
      </c>
      <c r="B1816" s="24">
        <v>32.339199999999998</v>
      </c>
      <c r="C1816" s="24">
        <v>45.006900000000002</v>
      </c>
      <c r="D1816" s="24" t="s">
        <v>1906</v>
      </c>
      <c r="E1816" s="24">
        <f t="shared" si="28"/>
        <v>93.52941176470587</v>
      </c>
      <c r="G1816" s="24" t="s">
        <v>1907</v>
      </c>
      <c r="H1816" s="24" t="s">
        <v>1907</v>
      </c>
      <c r="J1816" s="24" t="s">
        <v>1907</v>
      </c>
      <c r="L1816" s="24" t="s">
        <v>1907</v>
      </c>
      <c r="V1816" s="24">
        <v>67.647058823529406</v>
      </c>
      <c r="X1816" s="24" t="s">
        <v>1907</v>
      </c>
      <c r="AA1816" s="24">
        <v>2.9411764705882355</v>
      </c>
      <c r="AH1816" s="24" t="s">
        <v>1907</v>
      </c>
      <c r="AI1816" s="24" t="s">
        <v>1907</v>
      </c>
      <c r="AJ1816" s="24">
        <v>0.58823529411764708</v>
      </c>
      <c r="AL1816" s="24">
        <v>2.9411764705882355</v>
      </c>
      <c r="AM1816" s="24">
        <v>4.117647058823529</v>
      </c>
      <c r="AN1816" s="24">
        <v>2.9411764705882355</v>
      </c>
      <c r="AO1816" s="24">
        <v>0.58823529411764708</v>
      </c>
      <c r="AQ1816" s="24">
        <v>1.7647058823529411</v>
      </c>
      <c r="AT1816" s="24">
        <v>1.7647058823529411</v>
      </c>
      <c r="AU1816" s="24" t="s">
        <v>1907</v>
      </c>
      <c r="AV1816" s="24">
        <v>1.1764705882352942</v>
      </c>
      <c r="AW1816" s="24" t="s">
        <v>1907</v>
      </c>
      <c r="BB1816" s="24">
        <v>1.7647058823529411</v>
      </c>
      <c r="BC1816" s="24">
        <v>1.1764705882352942</v>
      </c>
      <c r="BE1816" s="24">
        <v>1.1764705882352942</v>
      </c>
      <c r="BF1816" s="24" t="s">
        <v>1907</v>
      </c>
      <c r="BG1816" s="24" t="s">
        <v>1907</v>
      </c>
      <c r="BH1816" s="24">
        <v>1.1764705882352942</v>
      </c>
      <c r="BI1816" s="24" t="s">
        <v>1907</v>
      </c>
      <c r="BJ1816" s="24" t="s">
        <v>1907</v>
      </c>
      <c r="BL1816" s="24" t="s">
        <v>1907</v>
      </c>
      <c r="BO1816" s="24" t="s">
        <v>1907</v>
      </c>
      <c r="BR1816" s="24">
        <v>0.58823529411764708</v>
      </c>
      <c r="BS1816" s="24" t="s">
        <v>1907</v>
      </c>
      <c r="BT1816" s="24" t="s">
        <v>1907</v>
      </c>
      <c r="BY1816" s="24" t="s">
        <v>1907</v>
      </c>
      <c r="BZ1816" s="24">
        <v>0.58823529411764708</v>
      </c>
      <c r="CA1816" s="24">
        <v>0.58823529411764708</v>
      </c>
      <c r="CF1816" s="24" t="s">
        <v>1907</v>
      </c>
      <c r="CG1816" s="24" t="s">
        <v>1907</v>
      </c>
      <c r="CI1816" s="24" t="s">
        <v>1907</v>
      </c>
    </row>
    <row r="1817" spans="1:87" x14ac:dyDescent="0.2">
      <c r="A1817" s="24" t="s">
        <v>1983</v>
      </c>
      <c r="B1817" s="24">
        <v>32.1892</v>
      </c>
      <c r="C1817" s="24">
        <v>44.938600000000001</v>
      </c>
      <c r="D1817" s="24" t="s">
        <v>1906</v>
      </c>
      <c r="E1817" s="24">
        <f t="shared" si="28"/>
        <v>92</v>
      </c>
      <c r="G1817" s="24" t="s">
        <v>1907</v>
      </c>
      <c r="H1817" s="24" t="s">
        <v>1907</v>
      </c>
      <c r="J1817" s="24" t="s">
        <v>1907</v>
      </c>
      <c r="L1817" s="24" t="s">
        <v>1907</v>
      </c>
      <c r="V1817" s="24">
        <v>54</v>
      </c>
      <c r="X1817" s="24" t="s">
        <v>1907</v>
      </c>
      <c r="AA1817" s="24">
        <v>4</v>
      </c>
      <c r="AH1817" s="24">
        <v>2</v>
      </c>
      <c r="AI1817" s="24" t="s">
        <v>1907</v>
      </c>
      <c r="AJ1817" s="24" t="s">
        <v>1907</v>
      </c>
      <c r="AL1817" s="24">
        <v>3</v>
      </c>
      <c r="AM1817" s="24">
        <v>8</v>
      </c>
      <c r="AN1817" s="24">
        <v>4</v>
      </c>
      <c r="AO1817" s="24">
        <v>1</v>
      </c>
      <c r="AQ1817" s="24">
        <v>4</v>
      </c>
      <c r="AT1817" s="24">
        <v>2</v>
      </c>
      <c r="AU1817" s="24" t="s">
        <v>1907</v>
      </c>
      <c r="AV1817" s="24" t="s">
        <v>1907</v>
      </c>
      <c r="AW1817" s="24" t="s">
        <v>1907</v>
      </c>
      <c r="BB1817" s="24">
        <v>3</v>
      </c>
      <c r="BC1817" s="24" t="s">
        <v>1907</v>
      </c>
      <c r="BE1817" s="24" t="s">
        <v>1907</v>
      </c>
      <c r="BF1817" s="24" t="s">
        <v>1907</v>
      </c>
      <c r="BG1817" s="24" t="s">
        <v>1907</v>
      </c>
      <c r="BH1817" s="24" t="s">
        <v>1907</v>
      </c>
      <c r="BI1817" s="24" t="s">
        <v>1907</v>
      </c>
      <c r="BJ1817" s="24" t="s">
        <v>1907</v>
      </c>
      <c r="BL1817" s="24" t="s">
        <v>1907</v>
      </c>
      <c r="BO1817" s="24">
        <v>3</v>
      </c>
      <c r="BR1817" s="24" t="s">
        <v>1907</v>
      </c>
      <c r="BS1817" s="24" t="s">
        <v>1907</v>
      </c>
      <c r="BT1817" s="24" t="s">
        <v>1907</v>
      </c>
      <c r="BY1817" s="24" t="s">
        <v>1907</v>
      </c>
      <c r="BZ1817" s="24" t="s">
        <v>1907</v>
      </c>
      <c r="CA1817" s="24" t="s">
        <v>1907</v>
      </c>
      <c r="CF1817" s="24" t="s">
        <v>1907</v>
      </c>
      <c r="CG1817" s="24" t="s">
        <v>1907</v>
      </c>
      <c r="CI1817" s="24">
        <v>4</v>
      </c>
    </row>
    <row r="1818" spans="1:87" x14ac:dyDescent="0.2">
      <c r="A1818" s="24" t="s">
        <v>1984</v>
      </c>
      <c r="B1818" s="24">
        <v>32.116500000000002</v>
      </c>
      <c r="C1818" s="24">
        <v>44.829833333333333</v>
      </c>
      <c r="D1818" s="24" t="s">
        <v>1906</v>
      </c>
      <c r="E1818" s="24">
        <f t="shared" si="28"/>
        <v>91.428571428571402</v>
      </c>
      <c r="G1818" s="24">
        <v>2.8571428571428572</v>
      </c>
      <c r="H1818" s="24" t="s">
        <v>1907</v>
      </c>
      <c r="J1818" s="24" t="s">
        <v>1907</v>
      </c>
      <c r="L1818" s="24" t="s">
        <v>1907</v>
      </c>
      <c r="V1818" s="24">
        <v>24.761904761904763</v>
      </c>
      <c r="X1818" s="24" t="s">
        <v>1907</v>
      </c>
      <c r="AA1818" s="24">
        <v>4.7619047619047619</v>
      </c>
      <c r="AH1818" s="24" t="s">
        <v>1907</v>
      </c>
      <c r="AI1818" s="24" t="s">
        <v>1907</v>
      </c>
      <c r="AJ1818" s="24" t="s">
        <v>1907</v>
      </c>
      <c r="AL1818" s="24">
        <v>6.666666666666667</v>
      </c>
      <c r="AM1818" s="24" t="s">
        <v>1907</v>
      </c>
      <c r="AN1818" s="24">
        <v>0.95238095238095233</v>
      </c>
      <c r="AO1818" s="24">
        <v>0.95238095238095233</v>
      </c>
      <c r="AQ1818" s="24">
        <v>1.9047619047619047</v>
      </c>
      <c r="AT1818" s="24">
        <v>4.7619047619047619</v>
      </c>
      <c r="AU1818" s="24" t="s">
        <v>1907</v>
      </c>
      <c r="AV1818" s="24">
        <v>2.8571428571428572</v>
      </c>
      <c r="AW1818" s="24" t="s">
        <v>1907</v>
      </c>
      <c r="BB1818" s="24">
        <v>23.80952380952381</v>
      </c>
      <c r="BC1818" s="24">
        <v>0.95238095238095233</v>
      </c>
      <c r="BE1818" s="24">
        <v>0.95238095238095233</v>
      </c>
      <c r="BF1818" s="24">
        <v>0.95238095238095233</v>
      </c>
      <c r="BG1818" s="24" t="s">
        <v>1907</v>
      </c>
      <c r="BH1818" s="24" t="s">
        <v>1907</v>
      </c>
      <c r="BI1818" s="24" t="s">
        <v>1907</v>
      </c>
      <c r="BJ1818" s="24" t="s">
        <v>1907</v>
      </c>
      <c r="BL1818" s="24">
        <v>1.9047619047619047</v>
      </c>
      <c r="BO1818" s="24">
        <v>0.95238095238095233</v>
      </c>
      <c r="BR1818" s="24">
        <v>0.95238095238095233</v>
      </c>
      <c r="BS1818" s="24" t="s">
        <v>1907</v>
      </c>
      <c r="BT1818" s="24">
        <v>0.95238095238095233</v>
      </c>
      <c r="BY1818" s="24" t="s">
        <v>1907</v>
      </c>
      <c r="BZ1818" s="24">
        <v>2.8571428571428572</v>
      </c>
      <c r="CA1818" s="24" t="s">
        <v>1907</v>
      </c>
      <c r="CF1818" s="24" t="s">
        <v>1907</v>
      </c>
      <c r="CG1818" s="24" t="s">
        <v>1907</v>
      </c>
      <c r="CI1818" s="24">
        <v>6.666666666666667</v>
      </c>
    </row>
    <row r="1819" spans="1:87" x14ac:dyDescent="0.2">
      <c r="A1819" s="24" t="s">
        <v>1985</v>
      </c>
      <c r="B1819" s="24">
        <v>31.926860000000001</v>
      </c>
      <c r="C1819" s="24">
        <v>44.722740000000002</v>
      </c>
      <c r="D1819" s="24" t="s">
        <v>1906</v>
      </c>
      <c r="E1819" s="24">
        <f t="shared" si="28"/>
        <v>67.123287671232859</v>
      </c>
      <c r="G1819" s="24" t="s">
        <v>1907</v>
      </c>
      <c r="H1819" s="24" t="s">
        <v>1907</v>
      </c>
      <c r="J1819" s="24" t="s">
        <v>1907</v>
      </c>
      <c r="L1819" s="24" t="s">
        <v>1907</v>
      </c>
      <c r="V1819" s="24">
        <v>13.013698630136986</v>
      </c>
      <c r="X1819" s="24" t="s">
        <v>1907</v>
      </c>
      <c r="AA1819" s="24">
        <v>4.7945205479452051</v>
      </c>
      <c r="AH1819" s="24" t="s">
        <v>1907</v>
      </c>
      <c r="AI1819" s="24" t="s">
        <v>1907</v>
      </c>
      <c r="AJ1819" s="24" t="s">
        <v>1907</v>
      </c>
      <c r="AL1819" s="24">
        <v>2.7397260273972601</v>
      </c>
      <c r="AM1819" s="24">
        <v>4.1095890410958908</v>
      </c>
      <c r="AN1819" s="24">
        <v>4.7945205479452051</v>
      </c>
      <c r="AO1819" s="24">
        <v>2.7397260273972601</v>
      </c>
      <c r="AQ1819" s="24">
        <v>8.2191780821917817</v>
      </c>
      <c r="AT1819" s="24">
        <v>2.7397260273972601</v>
      </c>
      <c r="AU1819" s="24">
        <v>0.68493150684931503</v>
      </c>
      <c r="AV1819" s="24" t="s">
        <v>1907</v>
      </c>
      <c r="AW1819" s="24" t="s">
        <v>1907</v>
      </c>
      <c r="BB1819" s="24">
        <v>1.3698630136986301</v>
      </c>
      <c r="BC1819" s="24">
        <v>1.3698630136986301</v>
      </c>
      <c r="BE1819" s="24">
        <v>1.3698630136986301</v>
      </c>
      <c r="BF1819" s="24" t="s">
        <v>1907</v>
      </c>
      <c r="BG1819" s="24" t="s">
        <v>1907</v>
      </c>
      <c r="BH1819" s="24" t="s">
        <v>1907</v>
      </c>
      <c r="BI1819" s="24" t="s">
        <v>1907</v>
      </c>
      <c r="BJ1819" s="24" t="s">
        <v>1907</v>
      </c>
      <c r="BL1819" s="24" t="s">
        <v>1907</v>
      </c>
      <c r="BO1819" s="24" t="s">
        <v>1907</v>
      </c>
      <c r="BR1819" s="24">
        <v>2.0547945205479454</v>
      </c>
      <c r="BS1819" s="24" t="s">
        <v>1907</v>
      </c>
      <c r="BT1819" s="24" t="s">
        <v>1907</v>
      </c>
      <c r="BY1819" s="24" t="s">
        <v>1907</v>
      </c>
      <c r="BZ1819" s="24">
        <v>1.3698630136986301</v>
      </c>
      <c r="CA1819" s="24" t="s">
        <v>1907</v>
      </c>
      <c r="CF1819" s="24" t="s">
        <v>1907</v>
      </c>
      <c r="CG1819" s="24" t="s">
        <v>1907</v>
      </c>
      <c r="CI1819" s="24">
        <v>15.753424657534246</v>
      </c>
    </row>
    <row r="1820" spans="1:87" x14ac:dyDescent="0.2">
      <c r="A1820" s="24" t="s">
        <v>1986</v>
      </c>
      <c r="B1820" s="24">
        <v>31.3674</v>
      </c>
      <c r="C1820" s="24">
        <v>44.68356</v>
      </c>
      <c r="D1820" s="24" t="s">
        <v>1906</v>
      </c>
      <c r="E1820" s="24">
        <f t="shared" si="28"/>
        <v>92.270531400966192</v>
      </c>
      <c r="G1820" s="24" t="s">
        <v>1907</v>
      </c>
      <c r="H1820" s="24" t="s">
        <v>1907</v>
      </c>
      <c r="J1820" s="24" t="s">
        <v>1907</v>
      </c>
      <c r="L1820" s="24" t="s">
        <v>1907</v>
      </c>
      <c r="V1820" s="24">
        <v>64.251207729468604</v>
      </c>
      <c r="X1820" s="24" t="s">
        <v>1907</v>
      </c>
      <c r="AA1820" s="24">
        <v>4.3478260869565215</v>
      </c>
      <c r="AH1820" s="24">
        <v>0.96618357487922701</v>
      </c>
      <c r="AI1820" s="24" t="s">
        <v>1907</v>
      </c>
      <c r="AJ1820" s="24" t="s">
        <v>1907</v>
      </c>
      <c r="AL1820" s="24">
        <v>5.7971014492753623</v>
      </c>
      <c r="AM1820" s="24">
        <v>4.3478260869565215</v>
      </c>
      <c r="AN1820" s="24">
        <v>3.3816425120772946</v>
      </c>
      <c r="AO1820" s="24">
        <v>0.96618357487922701</v>
      </c>
      <c r="AQ1820" s="24">
        <v>0.48309178743961351</v>
      </c>
      <c r="AT1820" s="24">
        <v>2.4154589371980677</v>
      </c>
      <c r="AU1820" s="24">
        <v>1.4492753623188406</v>
      </c>
      <c r="AV1820" s="24" t="s">
        <v>1907</v>
      </c>
      <c r="AW1820" s="24" t="s">
        <v>1907</v>
      </c>
      <c r="BB1820" s="24">
        <v>0.96618357487922701</v>
      </c>
      <c r="BC1820" s="24">
        <v>0.48309178743961351</v>
      </c>
      <c r="BE1820" s="24">
        <v>0.48309178743961351</v>
      </c>
      <c r="BF1820" s="24" t="s">
        <v>1907</v>
      </c>
      <c r="BG1820" s="24" t="s">
        <v>1907</v>
      </c>
      <c r="BH1820" s="24" t="s">
        <v>1907</v>
      </c>
      <c r="BI1820" s="24" t="s">
        <v>1907</v>
      </c>
      <c r="BJ1820" s="24" t="s">
        <v>1907</v>
      </c>
      <c r="BL1820" s="24" t="s">
        <v>1907</v>
      </c>
      <c r="BO1820" s="24" t="s">
        <v>1907</v>
      </c>
      <c r="BR1820" s="24">
        <v>0.48309178743961351</v>
      </c>
      <c r="BS1820" s="24" t="s">
        <v>1907</v>
      </c>
      <c r="BT1820" s="24" t="s">
        <v>1907</v>
      </c>
      <c r="BY1820" s="24" t="s">
        <v>1907</v>
      </c>
      <c r="BZ1820" s="24" t="s">
        <v>1907</v>
      </c>
      <c r="CA1820" s="24" t="s">
        <v>1907</v>
      </c>
      <c r="CF1820" s="24" t="s">
        <v>1907</v>
      </c>
      <c r="CG1820" s="24" t="s">
        <v>1907</v>
      </c>
      <c r="CI1820" s="24">
        <v>1.4492753623188406</v>
      </c>
    </row>
    <row r="1821" spans="1:87" x14ac:dyDescent="0.2">
      <c r="A1821" s="24" t="s">
        <v>1987</v>
      </c>
      <c r="B1821" s="24">
        <v>31.2181</v>
      </c>
      <c r="C1821" s="24">
        <v>44.629399999999997</v>
      </c>
      <c r="D1821" s="24" t="s">
        <v>1906</v>
      </c>
      <c r="E1821" s="24">
        <f t="shared" si="28"/>
        <v>59.13043478260871</v>
      </c>
      <c r="G1821" s="24" t="s">
        <v>1907</v>
      </c>
      <c r="H1821" s="24" t="s">
        <v>1907</v>
      </c>
      <c r="J1821" s="24" t="s">
        <v>1907</v>
      </c>
      <c r="L1821" s="24" t="s">
        <v>1907</v>
      </c>
      <c r="V1821" s="24">
        <v>22.608695652173914</v>
      </c>
      <c r="X1821" s="24" t="s">
        <v>1907</v>
      </c>
      <c r="AA1821" s="24">
        <v>4.3478260869565215</v>
      </c>
      <c r="AH1821" s="24" t="s">
        <v>1907</v>
      </c>
      <c r="AI1821" s="24" t="s">
        <v>1907</v>
      </c>
      <c r="AJ1821" s="24" t="s">
        <v>1907</v>
      </c>
      <c r="AL1821" s="24">
        <v>3.4782608695652173</v>
      </c>
      <c r="AM1821" s="24">
        <v>4.3478260869565215</v>
      </c>
      <c r="AN1821" s="24">
        <v>3.4782608695652173</v>
      </c>
      <c r="AO1821" s="24" t="s">
        <v>1907</v>
      </c>
      <c r="AQ1821" s="24">
        <v>3.4782608695652173</v>
      </c>
      <c r="AT1821" s="24">
        <v>0.86956521739130432</v>
      </c>
      <c r="AU1821" s="24" t="s">
        <v>1907</v>
      </c>
      <c r="AV1821" s="24">
        <v>2.6086956521739131</v>
      </c>
      <c r="AW1821" s="24" t="s">
        <v>1907</v>
      </c>
      <c r="BB1821" s="24">
        <v>2.6086956521739131</v>
      </c>
      <c r="BC1821" s="24" t="s">
        <v>1907</v>
      </c>
      <c r="BE1821" s="24" t="s">
        <v>1907</v>
      </c>
      <c r="BF1821" s="24" t="s">
        <v>1907</v>
      </c>
      <c r="BG1821" s="24" t="s">
        <v>1907</v>
      </c>
      <c r="BH1821" s="24" t="s">
        <v>1907</v>
      </c>
      <c r="BI1821" s="24" t="s">
        <v>1907</v>
      </c>
      <c r="BJ1821" s="24" t="s">
        <v>1907</v>
      </c>
      <c r="BL1821" s="24" t="s">
        <v>1907</v>
      </c>
      <c r="BO1821" s="24" t="s">
        <v>1907</v>
      </c>
      <c r="BR1821" s="24">
        <v>0.86956521739130432</v>
      </c>
      <c r="BS1821" s="24">
        <v>0.86956521739130432</v>
      </c>
      <c r="BT1821" s="24">
        <v>0.86956521739130432</v>
      </c>
      <c r="BY1821" s="24">
        <v>0.86956521739130432</v>
      </c>
      <c r="BZ1821" s="24" t="s">
        <v>1907</v>
      </c>
      <c r="CA1821" s="24" t="s">
        <v>1907</v>
      </c>
      <c r="CF1821" s="24" t="s">
        <v>1907</v>
      </c>
      <c r="CG1821" s="24" t="s">
        <v>1907</v>
      </c>
      <c r="CI1821" s="24">
        <v>7.8260869565217392</v>
      </c>
    </row>
    <row r="1822" spans="1:87" x14ac:dyDescent="0.2">
      <c r="A1822" s="24" t="s">
        <v>1988</v>
      </c>
      <c r="B1822" s="24">
        <v>31.291049999999998</v>
      </c>
      <c r="C1822" s="24">
        <v>44.665999999999997</v>
      </c>
      <c r="D1822" s="24" t="s">
        <v>1906</v>
      </c>
      <c r="E1822" s="24">
        <f t="shared" si="28"/>
        <v>80.451127819548887</v>
      </c>
      <c r="G1822" s="24" t="s">
        <v>1907</v>
      </c>
      <c r="H1822" s="24" t="s">
        <v>1907</v>
      </c>
      <c r="J1822" s="24" t="s">
        <v>1907</v>
      </c>
      <c r="L1822" s="24" t="s">
        <v>1907</v>
      </c>
      <c r="V1822" s="24">
        <v>42.857142857142854</v>
      </c>
      <c r="X1822" s="24" t="s">
        <v>1907</v>
      </c>
      <c r="AA1822" s="24">
        <v>3.007518796992481</v>
      </c>
      <c r="AH1822" s="24" t="s">
        <v>1907</v>
      </c>
      <c r="AI1822" s="24">
        <v>0.75187969924812026</v>
      </c>
      <c r="AJ1822" s="24" t="s">
        <v>1907</v>
      </c>
      <c r="AL1822" s="24">
        <v>8.2706766917293226</v>
      </c>
      <c r="AM1822" s="24">
        <v>5.2631578947368425</v>
      </c>
      <c r="AN1822" s="24">
        <v>1.5037593984962405</v>
      </c>
      <c r="AO1822" s="24">
        <v>0.75187969924812026</v>
      </c>
      <c r="AQ1822" s="24">
        <v>5.2631578947368425</v>
      </c>
      <c r="AT1822" s="24">
        <v>4.511278195488722</v>
      </c>
      <c r="AU1822" s="24">
        <v>0.75187969924812026</v>
      </c>
      <c r="AV1822" s="24" t="s">
        <v>1907</v>
      </c>
      <c r="AW1822" s="24" t="s">
        <v>1907</v>
      </c>
      <c r="BC1822" s="24">
        <v>1.5037593984962405</v>
      </c>
      <c r="BE1822" s="24">
        <v>1.5037593984962405</v>
      </c>
      <c r="BF1822" s="24" t="s">
        <v>1907</v>
      </c>
      <c r="BG1822" s="24" t="s">
        <v>1907</v>
      </c>
      <c r="BH1822" s="24" t="s">
        <v>1907</v>
      </c>
      <c r="BI1822" s="24" t="s">
        <v>1907</v>
      </c>
      <c r="BJ1822" s="24" t="s">
        <v>1907</v>
      </c>
      <c r="BL1822" s="24" t="s">
        <v>1907</v>
      </c>
      <c r="BO1822" s="24" t="s">
        <v>1907</v>
      </c>
      <c r="BR1822" s="24" t="s">
        <v>1907</v>
      </c>
      <c r="BS1822" s="24" t="s">
        <v>1907</v>
      </c>
      <c r="BT1822" s="24" t="s">
        <v>1907</v>
      </c>
      <c r="BY1822" s="24" t="s">
        <v>1907</v>
      </c>
      <c r="BZ1822" s="24" t="s">
        <v>1907</v>
      </c>
      <c r="CA1822" s="24" t="s">
        <v>1907</v>
      </c>
      <c r="CF1822" s="24" t="s">
        <v>1907</v>
      </c>
      <c r="CG1822" s="24" t="s">
        <v>1907</v>
      </c>
      <c r="CI1822" s="24">
        <v>4.511278195488722</v>
      </c>
    </row>
    <row r="1823" spans="1:87" x14ac:dyDescent="0.2">
      <c r="A1823" s="24" t="s">
        <v>1989</v>
      </c>
      <c r="B1823" s="24">
        <v>32.01</v>
      </c>
      <c r="C1823" s="24">
        <v>42.98</v>
      </c>
      <c r="D1823" s="24" t="s">
        <v>1906</v>
      </c>
      <c r="E1823" s="24">
        <f t="shared" si="28"/>
        <v>65.78947368421052</v>
      </c>
      <c r="G1823" s="24">
        <v>0.65789473684210531</v>
      </c>
      <c r="H1823" s="24" t="s">
        <v>1907</v>
      </c>
      <c r="J1823" s="24" t="s">
        <v>1907</v>
      </c>
      <c r="L1823" s="24" t="s">
        <v>1907</v>
      </c>
      <c r="V1823" s="24">
        <v>1.6447368421052631</v>
      </c>
      <c r="X1823" s="24" t="s">
        <v>1907</v>
      </c>
      <c r="AA1823" s="24">
        <v>4.9342105263157894</v>
      </c>
      <c r="AH1823" s="24">
        <v>5.5921052631578947</v>
      </c>
      <c r="AI1823" s="24" t="s">
        <v>1907</v>
      </c>
      <c r="AJ1823" s="24" t="s">
        <v>1907</v>
      </c>
      <c r="AL1823" s="24">
        <v>7.5657894736842106</v>
      </c>
      <c r="AM1823" s="24">
        <v>0.98684210526315785</v>
      </c>
      <c r="AN1823" s="24">
        <v>0.65789473684210531</v>
      </c>
      <c r="AO1823" s="24" t="s">
        <v>1907</v>
      </c>
      <c r="AQ1823" s="24">
        <v>3.2894736842105261</v>
      </c>
      <c r="AT1823" s="24">
        <v>0.98684210526315785</v>
      </c>
      <c r="AU1823" s="24">
        <v>0.65789473684210531</v>
      </c>
      <c r="AV1823" s="24">
        <v>18.75</v>
      </c>
      <c r="AW1823" s="24" t="s">
        <v>1907</v>
      </c>
      <c r="BB1823" s="24">
        <v>3.2894736842105265</v>
      </c>
      <c r="BC1823" s="24" t="s">
        <v>1907</v>
      </c>
      <c r="BE1823" s="24" t="s">
        <v>1907</v>
      </c>
      <c r="BF1823" s="24" t="s">
        <v>1907</v>
      </c>
      <c r="BG1823" s="24" t="s">
        <v>1907</v>
      </c>
      <c r="BH1823" s="24">
        <v>1.9736842105263157</v>
      </c>
      <c r="BI1823" s="24" t="s">
        <v>1907</v>
      </c>
      <c r="BJ1823" s="24" t="s">
        <v>1907</v>
      </c>
      <c r="BL1823" s="24">
        <v>4.2763157894736841</v>
      </c>
      <c r="BO1823" s="24" t="s">
        <v>1907</v>
      </c>
      <c r="BR1823" s="24">
        <v>0.32894736842105265</v>
      </c>
      <c r="BS1823" s="24">
        <v>1.6447368421052631</v>
      </c>
      <c r="BT1823" s="24">
        <v>4.2763157894736841</v>
      </c>
      <c r="BY1823" s="24">
        <v>0.65789473684210531</v>
      </c>
      <c r="BZ1823" s="24" t="s">
        <v>1907</v>
      </c>
      <c r="CA1823" s="24" t="s">
        <v>1907</v>
      </c>
      <c r="CF1823" s="24" t="s">
        <v>1907</v>
      </c>
      <c r="CG1823" s="24" t="s">
        <v>1907</v>
      </c>
      <c r="CI1823" s="24">
        <v>3.6184210526315788</v>
      </c>
    </row>
    <row r="1824" spans="1:87" x14ac:dyDescent="0.2">
      <c r="A1824" s="24" t="s">
        <v>1990</v>
      </c>
      <c r="B1824" s="24">
        <v>36.35</v>
      </c>
      <c r="C1824" s="24">
        <v>44.58</v>
      </c>
      <c r="D1824" s="24" t="s">
        <v>1906</v>
      </c>
      <c r="E1824" s="24">
        <f t="shared" si="28"/>
        <v>83.881578947368425</v>
      </c>
      <c r="G1824" s="24" t="s">
        <v>1907</v>
      </c>
      <c r="H1824" s="24" t="s">
        <v>1907</v>
      </c>
      <c r="J1824" s="24" t="s">
        <v>1907</v>
      </c>
      <c r="L1824" s="24" t="s">
        <v>1907</v>
      </c>
      <c r="V1824" s="24">
        <v>5.5921052631578947</v>
      </c>
      <c r="X1824" s="24" t="s">
        <v>1907</v>
      </c>
      <c r="AA1824" s="24">
        <v>1.9736842105263157</v>
      </c>
      <c r="AH1824" s="24">
        <v>4.6052631578947372</v>
      </c>
      <c r="AI1824" s="24" t="s">
        <v>1907</v>
      </c>
      <c r="AJ1824" s="24" t="s">
        <v>1907</v>
      </c>
      <c r="AL1824" s="24">
        <v>9.2105263157894743</v>
      </c>
      <c r="AM1824" s="24">
        <v>0.32894736842105265</v>
      </c>
      <c r="AN1824" s="24">
        <v>3.2894736842105261</v>
      </c>
      <c r="AO1824" s="24" t="s">
        <v>1907</v>
      </c>
      <c r="AQ1824" s="24">
        <v>2.9605263157894739</v>
      </c>
      <c r="AT1824" s="24">
        <v>4.9342105263157894</v>
      </c>
      <c r="AU1824" s="24">
        <v>0.65789473684210531</v>
      </c>
      <c r="AV1824" s="24">
        <v>3.9473684210526314</v>
      </c>
      <c r="AW1824" s="24" t="s">
        <v>1907</v>
      </c>
      <c r="BB1824" s="24">
        <v>6.9078947368421053</v>
      </c>
      <c r="BC1824" s="24">
        <v>0.32894736842105265</v>
      </c>
      <c r="BE1824" s="24">
        <v>0.32894736842105265</v>
      </c>
      <c r="BF1824" s="24" t="s">
        <v>1907</v>
      </c>
      <c r="BG1824" s="24" t="s">
        <v>1907</v>
      </c>
      <c r="BH1824" s="24">
        <v>6.25</v>
      </c>
      <c r="BI1824" s="24" t="s">
        <v>1907</v>
      </c>
      <c r="BJ1824" s="24" t="s">
        <v>1907</v>
      </c>
      <c r="BL1824" s="24">
        <v>5.5921052631578947</v>
      </c>
      <c r="BO1824" s="24" t="s">
        <v>1907</v>
      </c>
      <c r="BR1824" s="24" t="s">
        <v>1907</v>
      </c>
      <c r="BS1824" s="24">
        <v>10.197368421052632</v>
      </c>
      <c r="BT1824" s="24">
        <v>7.2368421052631575</v>
      </c>
      <c r="BY1824" s="24">
        <v>0.65789473684210531</v>
      </c>
      <c r="BZ1824" s="24" t="s">
        <v>1907</v>
      </c>
      <c r="CA1824" s="24" t="s">
        <v>1907</v>
      </c>
      <c r="CF1824" s="24" t="s">
        <v>1907</v>
      </c>
      <c r="CG1824" s="24" t="s">
        <v>1907</v>
      </c>
      <c r="CI1824" s="24">
        <v>8.8815789473684212</v>
      </c>
    </row>
    <row r="1825" spans="1:87" x14ac:dyDescent="0.2">
      <c r="A1825" s="24" t="s">
        <v>1991</v>
      </c>
      <c r="B1825" s="24">
        <v>36.03</v>
      </c>
      <c r="C1825" s="24">
        <v>44.68</v>
      </c>
      <c r="D1825" s="24" t="s">
        <v>1906</v>
      </c>
      <c r="E1825" s="24">
        <f t="shared" si="28"/>
        <v>77.41935483870968</v>
      </c>
      <c r="G1825" s="24" t="s">
        <v>1907</v>
      </c>
      <c r="H1825" s="24" t="s">
        <v>1907</v>
      </c>
      <c r="J1825" s="24" t="s">
        <v>1907</v>
      </c>
      <c r="L1825" s="24" t="s">
        <v>1907</v>
      </c>
      <c r="V1825" s="24">
        <v>7.096774193548387</v>
      </c>
      <c r="X1825" s="24" t="s">
        <v>1907</v>
      </c>
      <c r="AA1825" s="24">
        <v>2.5806451612903225</v>
      </c>
      <c r="AH1825" s="24">
        <v>7.419354838709677</v>
      </c>
      <c r="AI1825" s="24">
        <v>2.5806451612903225</v>
      </c>
      <c r="AJ1825" s="24" t="s">
        <v>1907</v>
      </c>
      <c r="AL1825" s="24">
        <v>4.838709677419355</v>
      </c>
      <c r="AM1825" s="24">
        <v>1.6129032258064515</v>
      </c>
      <c r="AN1825" s="24">
        <v>7.096774193548387</v>
      </c>
      <c r="AO1825" s="24" t="s">
        <v>1907</v>
      </c>
      <c r="AQ1825" s="24">
        <v>3.870967741935484</v>
      </c>
      <c r="AT1825" s="24">
        <v>7.419354838709677</v>
      </c>
      <c r="AU1825" s="24">
        <v>0.64516129032258063</v>
      </c>
      <c r="AV1825" s="24">
        <v>8.7096774193548381</v>
      </c>
      <c r="AW1825" s="24" t="s">
        <v>1907</v>
      </c>
      <c r="BB1825" s="24">
        <v>7.096774193548387</v>
      </c>
      <c r="BC1825" s="24">
        <v>0.32258064516129031</v>
      </c>
      <c r="BE1825" s="24">
        <v>0.32258064516129031</v>
      </c>
      <c r="BF1825" s="24" t="s">
        <v>1907</v>
      </c>
      <c r="BG1825" s="24" t="s">
        <v>1907</v>
      </c>
      <c r="BH1825" s="24">
        <v>3.5483870967741935</v>
      </c>
      <c r="BI1825" s="24" t="s">
        <v>1907</v>
      </c>
      <c r="BJ1825" s="24" t="s">
        <v>1907</v>
      </c>
      <c r="BL1825" s="24">
        <v>0.967741935483871</v>
      </c>
      <c r="BO1825" s="24" t="s">
        <v>1907</v>
      </c>
      <c r="BR1825" s="24">
        <v>0.32258064516129031</v>
      </c>
      <c r="BS1825" s="24">
        <v>2.903225806451613</v>
      </c>
      <c r="BT1825" s="24">
        <v>4.193548387096774</v>
      </c>
      <c r="BY1825" s="24" t="s">
        <v>1907</v>
      </c>
      <c r="BZ1825" s="24" t="s">
        <v>1907</v>
      </c>
      <c r="CA1825" s="24">
        <v>0.32258064516129031</v>
      </c>
      <c r="CF1825" s="24" t="s">
        <v>1907</v>
      </c>
      <c r="CG1825" s="24" t="s">
        <v>1907</v>
      </c>
      <c r="CI1825" s="24">
        <v>3.5483870967741935</v>
      </c>
    </row>
    <row r="1826" spans="1:87" x14ac:dyDescent="0.2">
      <c r="A1826" s="24" t="s">
        <v>1992</v>
      </c>
      <c r="B1826" s="24">
        <v>35.630000000000003</v>
      </c>
      <c r="C1826" s="24">
        <v>43.95</v>
      </c>
      <c r="D1826" s="24" t="s">
        <v>1906</v>
      </c>
      <c r="E1826" s="24">
        <f t="shared" si="28"/>
        <v>81.666666666666657</v>
      </c>
      <c r="G1826" s="24" t="s">
        <v>1907</v>
      </c>
      <c r="H1826" s="24" t="s">
        <v>1907</v>
      </c>
      <c r="J1826" s="24" t="s">
        <v>1907</v>
      </c>
      <c r="L1826" s="24" t="s">
        <v>1907</v>
      </c>
      <c r="V1826" s="24">
        <v>1.6666666666666667</v>
      </c>
      <c r="X1826" s="24" t="s">
        <v>1907</v>
      </c>
      <c r="AA1826" s="24">
        <v>1.3333333333333333</v>
      </c>
      <c r="AH1826" s="24">
        <v>7.333333333333333</v>
      </c>
      <c r="AI1826" s="24" t="s">
        <v>1907</v>
      </c>
      <c r="AJ1826" s="24" t="s">
        <v>1907</v>
      </c>
      <c r="AL1826" s="24">
        <v>7.333333333333333</v>
      </c>
      <c r="AM1826" s="24">
        <v>3.6666666666666665</v>
      </c>
      <c r="AN1826" s="24">
        <v>2.6666666666666665</v>
      </c>
      <c r="AO1826" s="24" t="s">
        <v>1907</v>
      </c>
      <c r="AQ1826" s="24">
        <v>4.666666666666667</v>
      </c>
      <c r="AT1826" s="24">
        <v>11</v>
      </c>
      <c r="AU1826" s="24">
        <v>2.6666666666666665</v>
      </c>
      <c r="AV1826" s="24">
        <v>5.666666666666667</v>
      </c>
      <c r="AW1826" s="24" t="s">
        <v>1907</v>
      </c>
      <c r="BB1826" s="24">
        <v>8</v>
      </c>
      <c r="BC1826" s="24">
        <v>0.33333333333333331</v>
      </c>
      <c r="BE1826" s="24">
        <v>0.33333333333333331</v>
      </c>
      <c r="BF1826" s="24" t="s">
        <v>1907</v>
      </c>
      <c r="BG1826" s="24" t="s">
        <v>1907</v>
      </c>
      <c r="BH1826" s="24">
        <v>4.666666666666667</v>
      </c>
      <c r="BI1826" s="24" t="s">
        <v>1907</v>
      </c>
      <c r="BJ1826" s="24" t="s">
        <v>1907</v>
      </c>
      <c r="BL1826" s="24">
        <v>8.3333333333333339</v>
      </c>
      <c r="BO1826" s="24" t="s">
        <v>1907</v>
      </c>
      <c r="BR1826" s="24">
        <v>0.33333333333333331</v>
      </c>
      <c r="BS1826" s="24" t="s">
        <v>1907</v>
      </c>
      <c r="BT1826" s="24">
        <v>6</v>
      </c>
      <c r="BY1826" s="24" t="s">
        <v>1907</v>
      </c>
      <c r="BZ1826" s="24" t="s">
        <v>1907</v>
      </c>
      <c r="CA1826" s="24">
        <v>0.33333333333333331</v>
      </c>
      <c r="CF1826" s="24" t="s">
        <v>1907</v>
      </c>
      <c r="CG1826" s="24" t="s">
        <v>1907</v>
      </c>
      <c r="CI1826" s="24">
        <v>5.333333333333333</v>
      </c>
    </row>
    <row r="1827" spans="1:87" x14ac:dyDescent="0.2">
      <c r="A1827" s="24" t="s">
        <v>1993</v>
      </c>
      <c r="B1827" s="24">
        <v>37.18</v>
      </c>
      <c r="C1827" s="24">
        <v>41.46</v>
      </c>
      <c r="D1827" s="24" t="s">
        <v>1906</v>
      </c>
      <c r="E1827" s="24">
        <f t="shared" si="28"/>
        <v>89.967637540453069</v>
      </c>
      <c r="G1827" s="24" t="s">
        <v>1907</v>
      </c>
      <c r="H1827" s="24" t="s">
        <v>1907</v>
      </c>
      <c r="J1827" s="24" t="s">
        <v>1907</v>
      </c>
      <c r="L1827" s="24" t="s">
        <v>1907</v>
      </c>
      <c r="V1827" s="24">
        <v>8.7378640776699026</v>
      </c>
      <c r="X1827" s="24" t="s">
        <v>1907</v>
      </c>
      <c r="AA1827" s="24">
        <v>0.970873786407767</v>
      </c>
      <c r="AH1827" s="24">
        <v>2.912621359223301</v>
      </c>
      <c r="AI1827" s="24" t="s">
        <v>1907</v>
      </c>
      <c r="AJ1827" s="24">
        <v>0.32362459546925565</v>
      </c>
      <c r="AL1827" s="24">
        <v>1.2944983818770226</v>
      </c>
      <c r="AM1827" s="24">
        <v>1.6181229773462784</v>
      </c>
      <c r="AN1827" s="24">
        <v>1.2944983818770226</v>
      </c>
      <c r="AO1827" s="24" t="s">
        <v>1907</v>
      </c>
      <c r="AQ1827" s="24">
        <v>1.2944983818770226</v>
      </c>
      <c r="AT1827" s="24">
        <v>3.2362459546925568</v>
      </c>
      <c r="AU1827" s="24">
        <v>0.6472491909385113</v>
      </c>
      <c r="AV1827" s="24">
        <v>11.003236245954692</v>
      </c>
      <c r="AW1827" s="24" t="s">
        <v>1907</v>
      </c>
      <c r="BB1827" s="24">
        <v>25.566343042071196</v>
      </c>
      <c r="BC1827" s="24">
        <v>2.912621359223301</v>
      </c>
      <c r="BE1827" s="24">
        <v>2.912621359223301</v>
      </c>
      <c r="BF1827" s="24" t="s">
        <v>1907</v>
      </c>
      <c r="BG1827" s="24" t="s">
        <v>1907</v>
      </c>
      <c r="BH1827" s="24">
        <v>6.4724919093851137</v>
      </c>
      <c r="BI1827" s="24" t="s">
        <v>1907</v>
      </c>
      <c r="BJ1827" s="24" t="s">
        <v>1907</v>
      </c>
      <c r="BL1827" s="24">
        <v>4.8543689320388346</v>
      </c>
      <c r="BO1827" s="24" t="s">
        <v>1907</v>
      </c>
      <c r="BR1827" s="24" t="s">
        <v>1907</v>
      </c>
      <c r="BS1827" s="24">
        <v>2.2653721682847898</v>
      </c>
      <c r="BT1827" s="24">
        <v>9.7087378640776691</v>
      </c>
      <c r="BY1827" s="24" t="s">
        <v>1907</v>
      </c>
      <c r="BZ1827" s="24" t="s">
        <v>1907</v>
      </c>
      <c r="CA1827" s="24">
        <v>1.2944983818770226</v>
      </c>
      <c r="CF1827" s="24" t="s">
        <v>1907</v>
      </c>
      <c r="CG1827" s="24" t="s">
        <v>1907</v>
      </c>
      <c r="CI1827" s="24">
        <v>0.6472491909385113</v>
      </c>
    </row>
    <row r="1828" spans="1:87" x14ac:dyDescent="0.2">
      <c r="A1828" s="24" t="s">
        <v>1994</v>
      </c>
      <c r="B1828" s="24">
        <v>32.46</v>
      </c>
      <c r="C1828" s="24">
        <v>43.51</v>
      </c>
      <c r="D1828" s="24" t="s">
        <v>1906</v>
      </c>
      <c r="E1828" s="24">
        <f t="shared" si="28"/>
        <v>67.752442996742658</v>
      </c>
      <c r="G1828" s="24" t="s">
        <v>1907</v>
      </c>
      <c r="H1828" s="24" t="s">
        <v>1907</v>
      </c>
      <c r="J1828" s="24" t="s">
        <v>1907</v>
      </c>
      <c r="L1828" s="24" t="s">
        <v>1907</v>
      </c>
      <c r="V1828" s="24">
        <v>4.5602605863192185</v>
      </c>
      <c r="X1828" s="24" t="s">
        <v>1907</v>
      </c>
      <c r="AA1828" s="24">
        <v>18.241042345276874</v>
      </c>
      <c r="AH1828" s="24">
        <v>4.8859934853420199</v>
      </c>
      <c r="AI1828" s="24" t="s">
        <v>1907</v>
      </c>
      <c r="AJ1828" s="24">
        <v>1.3029315960912051</v>
      </c>
      <c r="AL1828" s="24">
        <v>7.1661237785016283</v>
      </c>
      <c r="AM1828" s="24">
        <v>2.9315960912052117</v>
      </c>
      <c r="AN1828" s="24">
        <v>0.9771986970684039</v>
      </c>
      <c r="AO1828" s="24" t="s">
        <v>1907</v>
      </c>
      <c r="AQ1828" s="24">
        <v>1.6286644951140066</v>
      </c>
      <c r="AT1828" s="24">
        <v>4.5602605863192185</v>
      </c>
      <c r="AU1828" s="24">
        <v>1.6286644951140066</v>
      </c>
      <c r="AV1828" s="24">
        <v>3.2573289902280131</v>
      </c>
      <c r="AW1828" s="24" t="s">
        <v>1907</v>
      </c>
      <c r="BB1828" s="24">
        <v>2.6058631921824102</v>
      </c>
      <c r="BC1828" s="24" t="s">
        <v>1907</v>
      </c>
      <c r="BE1828" s="24" t="s">
        <v>1907</v>
      </c>
      <c r="BF1828" s="24" t="s">
        <v>1907</v>
      </c>
      <c r="BG1828" s="24" t="s">
        <v>1907</v>
      </c>
      <c r="BH1828" s="24">
        <v>4.5602605863192185</v>
      </c>
      <c r="BI1828" s="24" t="s">
        <v>1907</v>
      </c>
      <c r="BJ1828" s="24" t="s">
        <v>1907</v>
      </c>
      <c r="BL1828" s="24">
        <v>1.9543973941368078</v>
      </c>
      <c r="BO1828" s="24" t="s">
        <v>1907</v>
      </c>
      <c r="BR1828" s="24" t="s">
        <v>1907</v>
      </c>
      <c r="BS1828" s="24">
        <v>4.234527687296417</v>
      </c>
      <c r="BT1828" s="24">
        <v>2.9315960912052117</v>
      </c>
      <c r="BY1828" s="24" t="s">
        <v>1907</v>
      </c>
      <c r="BZ1828" s="24" t="s">
        <v>1907</v>
      </c>
      <c r="CA1828" s="24">
        <v>0.32573289902280128</v>
      </c>
      <c r="CF1828" s="24" t="s">
        <v>1907</v>
      </c>
      <c r="CG1828" s="24" t="s">
        <v>1907</v>
      </c>
      <c r="CI1828" s="24" t="s">
        <v>1907</v>
      </c>
    </row>
    <row r="1829" spans="1:87" x14ac:dyDescent="0.2">
      <c r="A1829" s="24" t="s">
        <v>1995</v>
      </c>
      <c r="B1829" s="24">
        <v>32.229999999999997</v>
      </c>
      <c r="C1829" s="24">
        <v>44.65</v>
      </c>
      <c r="D1829" s="24" t="s">
        <v>1906</v>
      </c>
      <c r="E1829" s="24">
        <f t="shared" si="28"/>
        <v>68.729641693811075</v>
      </c>
      <c r="G1829" s="24" t="s">
        <v>1907</v>
      </c>
      <c r="H1829" s="24" t="s">
        <v>1907</v>
      </c>
      <c r="J1829" s="24" t="s">
        <v>1907</v>
      </c>
      <c r="L1829" s="24" t="s">
        <v>1907</v>
      </c>
      <c r="V1829" s="24">
        <v>0.9771986970684039</v>
      </c>
      <c r="X1829" s="24" t="s">
        <v>1907</v>
      </c>
      <c r="AA1829" s="24">
        <v>23.452768729641694</v>
      </c>
      <c r="AH1829" s="24">
        <v>5.2117263843648205</v>
      </c>
      <c r="AI1829" s="24" t="s">
        <v>1907</v>
      </c>
      <c r="AJ1829" s="24">
        <v>0.65146579804560256</v>
      </c>
      <c r="AL1829" s="24">
        <v>4.234527687296417</v>
      </c>
      <c r="AM1829" s="24">
        <v>0.32573289902280128</v>
      </c>
      <c r="AN1829" s="24">
        <v>1.3029315960912051</v>
      </c>
      <c r="AO1829" s="24" t="s">
        <v>1907</v>
      </c>
      <c r="AQ1829" s="24">
        <v>0.9771986970684039</v>
      </c>
      <c r="AT1829" s="24">
        <v>2.9315960912052117</v>
      </c>
      <c r="AU1829" s="24">
        <v>0.65146579804560256</v>
      </c>
      <c r="AV1829" s="24">
        <v>9.120521172638437</v>
      </c>
      <c r="AW1829" s="24" t="s">
        <v>1907</v>
      </c>
      <c r="BB1829" s="24">
        <v>6.188925081433224</v>
      </c>
      <c r="BC1829" s="24" t="s">
        <v>1907</v>
      </c>
      <c r="BE1829" s="24" t="s">
        <v>1907</v>
      </c>
      <c r="BF1829" s="24" t="s">
        <v>1907</v>
      </c>
      <c r="BG1829" s="24" t="s">
        <v>1907</v>
      </c>
      <c r="BH1829" s="24">
        <v>0.9771986970684039</v>
      </c>
      <c r="BI1829" s="24" t="s">
        <v>1907</v>
      </c>
      <c r="BJ1829" s="24" t="s">
        <v>1907</v>
      </c>
      <c r="BL1829" s="24">
        <v>2.6058631921824102</v>
      </c>
      <c r="BO1829" s="24" t="s">
        <v>1907</v>
      </c>
      <c r="BR1829" s="24" t="s">
        <v>1907</v>
      </c>
      <c r="BS1829" s="24">
        <v>3.5830618892508141</v>
      </c>
      <c r="BT1829" s="24">
        <v>5.5374592833876219</v>
      </c>
      <c r="BY1829" s="24" t="s">
        <v>1907</v>
      </c>
      <c r="BZ1829" s="24" t="s">
        <v>1907</v>
      </c>
      <c r="CA1829" s="24" t="s">
        <v>1907</v>
      </c>
      <c r="CF1829" s="24" t="s">
        <v>1907</v>
      </c>
      <c r="CG1829" s="24" t="s">
        <v>1907</v>
      </c>
      <c r="CI1829" s="24" t="s">
        <v>1907</v>
      </c>
    </row>
    <row r="1830" spans="1:87" x14ac:dyDescent="0.2">
      <c r="A1830" s="24" t="s">
        <v>1996</v>
      </c>
      <c r="B1830" s="24">
        <v>36.909999999999997</v>
      </c>
      <c r="C1830" s="24">
        <v>41.7</v>
      </c>
      <c r="D1830" s="24" t="s">
        <v>1906</v>
      </c>
      <c r="E1830" s="24">
        <f t="shared" si="28"/>
        <v>82.894736842105274</v>
      </c>
      <c r="G1830" s="24">
        <v>0.32894736842105265</v>
      </c>
      <c r="H1830" s="24" t="s">
        <v>1907</v>
      </c>
      <c r="J1830" s="24" t="s">
        <v>1907</v>
      </c>
      <c r="L1830" s="24" t="s">
        <v>1907</v>
      </c>
      <c r="V1830" s="24">
        <v>3.9473684210526314</v>
      </c>
      <c r="X1830" s="24" t="s">
        <v>1907</v>
      </c>
      <c r="AA1830" s="24">
        <v>18.421052631578949</v>
      </c>
      <c r="AH1830" s="24">
        <v>6.5789473684210522</v>
      </c>
      <c r="AI1830" s="24" t="s">
        <v>1907</v>
      </c>
      <c r="AJ1830" s="24" t="s">
        <v>1907</v>
      </c>
      <c r="AL1830" s="24">
        <v>8.223684210526315</v>
      </c>
      <c r="AM1830" s="24">
        <v>1.3157894736842106</v>
      </c>
      <c r="AN1830" s="24" t="s">
        <v>1907</v>
      </c>
      <c r="AO1830" s="24" t="s">
        <v>1907</v>
      </c>
      <c r="AQ1830" s="24">
        <v>0.98684210526315785</v>
      </c>
      <c r="AT1830" s="24">
        <v>6.5789473684210522</v>
      </c>
      <c r="AU1830" s="24">
        <v>0.98684210526315785</v>
      </c>
      <c r="AV1830" s="24">
        <v>12.5</v>
      </c>
      <c r="AW1830" s="24" t="s">
        <v>1907</v>
      </c>
      <c r="BB1830" s="24">
        <v>3.2894736842105265</v>
      </c>
      <c r="BC1830" s="24">
        <v>0.65789473684210531</v>
      </c>
      <c r="BE1830" s="24">
        <v>0.65789473684210531</v>
      </c>
      <c r="BF1830" s="24">
        <v>0.32894736842105265</v>
      </c>
      <c r="BG1830" s="24" t="s">
        <v>1907</v>
      </c>
      <c r="BH1830" s="24">
        <v>3.6184210526315788</v>
      </c>
      <c r="BI1830" s="24" t="s">
        <v>1907</v>
      </c>
      <c r="BJ1830" s="24" t="s">
        <v>1907</v>
      </c>
      <c r="BL1830" s="24">
        <v>0.32894736842105265</v>
      </c>
      <c r="BO1830" s="24" t="s">
        <v>1907</v>
      </c>
      <c r="BR1830" s="24" t="s">
        <v>1907</v>
      </c>
      <c r="BS1830" s="24">
        <v>2.9605263157894739</v>
      </c>
      <c r="BT1830" s="24">
        <v>8.8815789473684212</v>
      </c>
      <c r="BY1830" s="24" t="s">
        <v>1907</v>
      </c>
      <c r="BZ1830" s="24" t="s">
        <v>1907</v>
      </c>
      <c r="CA1830" s="24">
        <v>1.9736842105263157</v>
      </c>
      <c r="CF1830" s="24" t="s">
        <v>1907</v>
      </c>
      <c r="CG1830" s="24" t="s">
        <v>1907</v>
      </c>
      <c r="CI1830" s="24">
        <v>0.32894736842105265</v>
      </c>
    </row>
    <row r="1831" spans="1:87" x14ac:dyDescent="0.2">
      <c r="A1831" s="24" t="s">
        <v>1997</v>
      </c>
      <c r="B1831" s="24">
        <v>37.950000000000003</v>
      </c>
      <c r="C1831" s="24">
        <v>44.51</v>
      </c>
      <c r="D1831" s="24" t="s">
        <v>1906</v>
      </c>
      <c r="E1831" s="24">
        <f t="shared" si="28"/>
        <v>54.455445544554443</v>
      </c>
      <c r="G1831" s="24" t="s">
        <v>1907</v>
      </c>
      <c r="H1831" s="24" t="s">
        <v>1907</v>
      </c>
      <c r="J1831" s="24" t="s">
        <v>1907</v>
      </c>
      <c r="L1831" s="24" t="s">
        <v>1907</v>
      </c>
      <c r="V1831" s="24">
        <v>2.3102310231023102</v>
      </c>
      <c r="X1831" s="24" t="s">
        <v>1907</v>
      </c>
      <c r="AA1831" s="24">
        <v>10.561056105610561</v>
      </c>
      <c r="AH1831" s="24">
        <v>6.9306930693069306</v>
      </c>
      <c r="AI1831" s="24" t="s">
        <v>1907</v>
      </c>
      <c r="AJ1831" s="24">
        <v>1.9801980198019802</v>
      </c>
      <c r="AL1831" s="24">
        <v>6.9306930693069306</v>
      </c>
      <c r="AM1831" s="24">
        <v>1.9801980198019802</v>
      </c>
      <c r="AN1831" s="24">
        <v>0.33003300330033003</v>
      </c>
      <c r="AO1831" s="24" t="s">
        <v>1907</v>
      </c>
      <c r="AQ1831" s="24">
        <v>0.33003300330033003</v>
      </c>
      <c r="AT1831" s="24">
        <v>6.2706270627062706</v>
      </c>
      <c r="AU1831" s="24">
        <v>0.33003300330033003</v>
      </c>
      <c r="AV1831" s="24">
        <v>1.9801980198019802</v>
      </c>
      <c r="AW1831" s="24" t="s">
        <v>1907</v>
      </c>
      <c r="BB1831" s="24">
        <v>1.3201320132013201</v>
      </c>
      <c r="BC1831" s="24" t="s">
        <v>1907</v>
      </c>
      <c r="BE1831" s="24" t="s">
        <v>1907</v>
      </c>
      <c r="BF1831" s="24" t="s">
        <v>1907</v>
      </c>
      <c r="BG1831" s="24" t="s">
        <v>1907</v>
      </c>
      <c r="BH1831" s="24">
        <v>0.66006600660066006</v>
      </c>
      <c r="BI1831" s="24" t="s">
        <v>1907</v>
      </c>
      <c r="BJ1831" s="24" t="s">
        <v>1907</v>
      </c>
      <c r="BL1831" s="24" t="s">
        <v>1907</v>
      </c>
      <c r="BO1831" s="24" t="s">
        <v>1907</v>
      </c>
      <c r="BR1831" s="24">
        <v>0.66006600660066006</v>
      </c>
      <c r="BS1831" s="24">
        <v>1.6501650165016502</v>
      </c>
      <c r="BT1831" s="24">
        <v>6.9306930693069306</v>
      </c>
      <c r="BY1831" s="24" t="s">
        <v>1907</v>
      </c>
      <c r="BZ1831" s="24" t="s">
        <v>1907</v>
      </c>
      <c r="CA1831" s="24">
        <v>0.99009900990099009</v>
      </c>
      <c r="CF1831" s="24" t="s">
        <v>1907</v>
      </c>
      <c r="CG1831" s="24" t="s">
        <v>1907</v>
      </c>
      <c r="CI1831" s="24">
        <v>2.3102310231023102</v>
      </c>
    </row>
    <row r="1832" spans="1:87" x14ac:dyDescent="0.2">
      <c r="A1832" s="24" t="s">
        <v>1998</v>
      </c>
      <c r="B1832" s="24">
        <v>31.13</v>
      </c>
      <c r="C1832" s="24">
        <v>45.01</v>
      </c>
      <c r="D1832" s="24" t="s">
        <v>1906</v>
      </c>
      <c r="E1832" s="24">
        <f t="shared" si="28"/>
        <v>92.138364779874223</v>
      </c>
      <c r="G1832" s="24" t="s">
        <v>1907</v>
      </c>
      <c r="H1832" s="24" t="s">
        <v>1907</v>
      </c>
      <c r="J1832" s="24" t="s">
        <v>1907</v>
      </c>
      <c r="L1832" s="24" t="s">
        <v>1907</v>
      </c>
      <c r="V1832" s="24">
        <v>61.0062893081761</v>
      </c>
      <c r="X1832" s="24" t="s">
        <v>1907</v>
      </c>
      <c r="AA1832" s="24">
        <v>6.9182389937106921</v>
      </c>
      <c r="AH1832" s="24">
        <v>2.5157232704402515</v>
      </c>
      <c r="AI1832" s="24">
        <v>0.31446540880503143</v>
      </c>
      <c r="AJ1832" s="24" t="s">
        <v>1907</v>
      </c>
      <c r="AL1832" s="24">
        <v>1.5723270440251573</v>
      </c>
      <c r="AM1832" s="24">
        <v>1.5723270440251573</v>
      </c>
      <c r="AN1832" s="24">
        <v>1.5723270440251573</v>
      </c>
      <c r="AO1832" s="24" t="s">
        <v>1907</v>
      </c>
      <c r="AQ1832" s="24">
        <v>1.5723270440251573</v>
      </c>
      <c r="AT1832" s="24">
        <v>3.7735849056603774</v>
      </c>
      <c r="AU1832" s="24">
        <v>1.2578616352201257</v>
      </c>
      <c r="AV1832" s="24">
        <v>0.31446540880503143</v>
      </c>
      <c r="AW1832" s="24" t="s">
        <v>1907</v>
      </c>
      <c r="BB1832" s="24">
        <v>6.9182389937106921</v>
      </c>
      <c r="BC1832" s="24" t="s">
        <v>1907</v>
      </c>
      <c r="BE1832" s="24" t="s">
        <v>1907</v>
      </c>
      <c r="BF1832" s="24" t="s">
        <v>1907</v>
      </c>
      <c r="BG1832" s="24" t="s">
        <v>1907</v>
      </c>
      <c r="BH1832" s="24">
        <v>1.2578616352201257</v>
      </c>
      <c r="BI1832" s="24" t="s">
        <v>1907</v>
      </c>
      <c r="BJ1832" s="24" t="s">
        <v>1907</v>
      </c>
      <c r="BL1832" s="24">
        <v>0.31446540880503143</v>
      </c>
      <c r="BO1832" s="24" t="s">
        <v>1907</v>
      </c>
      <c r="BR1832" s="24">
        <v>0.31446540880503143</v>
      </c>
      <c r="BS1832" s="24" t="s">
        <v>1907</v>
      </c>
      <c r="BT1832" s="24">
        <v>0.62893081761006286</v>
      </c>
      <c r="BY1832" s="24" t="s">
        <v>1907</v>
      </c>
      <c r="BZ1832" s="24" t="s">
        <v>1907</v>
      </c>
      <c r="CA1832" s="24" t="s">
        <v>1907</v>
      </c>
      <c r="CF1832" s="24" t="s">
        <v>1907</v>
      </c>
      <c r="CG1832" s="24" t="s">
        <v>1907</v>
      </c>
      <c r="CI1832" s="24">
        <v>0.31446540880503143</v>
      </c>
    </row>
    <row r="1833" spans="1:87" x14ac:dyDescent="0.2">
      <c r="A1833" s="24" t="s">
        <v>1999</v>
      </c>
      <c r="B1833" s="24">
        <v>31.38</v>
      </c>
      <c r="C1833" s="24">
        <v>44.75</v>
      </c>
      <c r="D1833" s="24" t="s">
        <v>1906</v>
      </c>
      <c r="E1833" s="24">
        <f t="shared" si="28"/>
        <v>98.713826366559474</v>
      </c>
      <c r="G1833" s="24" t="s">
        <v>1907</v>
      </c>
      <c r="H1833" s="24" t="s">
        <v>1907</v>
      </c>
      <c r="J1833" s="24" t="s">
        <v>1907</v>
      </c>
      <c r="L1833" s="24" t="s">
        <v>1907</v>
      </c>
      <c r="V1833" s="24">
        <v>53.69774919614148</v>
      </c>
      <c r="X1833" s="24" t="s">
        <v>1907</v>
      </c>
      <c r="AA1833" s="24">
        <v>8.0385852090032159</v>
      </c>
      <c r="AH1833" s="24">
        <v>6.430868167202572</v>
      </c>
      <c r="AI1833" s="24" t="s">
        <v>1907</v>
      </c>
      <c r="AJ1833" s="24">
        <v>0.32154340836012862</v>
      </c>
      <c r="AL1833" s="24" t="s">
        <v>1907</v>
      </c>
      <c r="AM1833" s="24">
        <v>1.9292604501607717</v>
      </c>
      <c r="AN1833" s="24">
        <v>8.6816720257234721</v>
      </c>
      <c r="AO1833" s="24" t="s">
        <v>1907</v>
      </c>
      <c r="AQ1833" s="24">
        <v>3.8585209003215435</v>
      </c>
      <c r="AT1833" s="24">
        <v>4.823151125401929</v>
      </c>
      <c r="AU1833" s="24">
        <v>0.64308681672025725</v>
      </c>
      <c r="AV1833" s="24">
        <v>0.64308681672025725</v>
      </c>
      <c r="AW1833" s="24" t="s">
        <v>1907</v>
      </c>
      <c r="BB1833" s="24">
        <v>5.144694533762058</v>
      </c>
      <c r="BC1833" s="24" t="s">
        <v>1907</v>
      </c>
      <c r="BE1833" s="24" t="s">
        <v>1907</v>
      </c>
      <c r="BF1833" s="24" t="s">
        <v>1907</v>
      </c>
      <c r="BG1833" s="24" t="s">
        <v>1907</v>
      </c>
      <c r="BH1833" s="24">
        <v>0.64308681672025725</v>
      </c>
      <c r="BI1833" s="24" t="s">
        <v>1907</v>
      </c>
      <c r="BJ1833" s="24" t="s">
        <v>1907</v>
      </c>
      <c r="BL1833" s="24" t="s">
        <v>1907</v>
      </c>
      <c r="BO1833" s="24" t="s">
        <v>1907</v>
      </c>
      <c r="BR1833" s="24">
        <v>0.64308681672025725</v>
      </c>
      <c r="BS1833" s="24" t="s">
        <v>1907</v>
      </c>
      <c r="BT1833" s="24">
        <v>0.64308681672025725</v>
      </c>
      <c r="BY1833" s="24" t="s">
        <v>1907</v>
      </c>
      <c r="BZ1833" s="24" t="s">
        <v>1907</v>
      </c>
      <c r="CA1833" s="24">
        <v>0.32154340836012862</v>
      </c>
      <c r="CF1833" s="24" t="s">
        <v>1907</v>
      </c>
      <c r="CG1833" s="24" t="s">
        <v>1907</v>
      </c>
      <c r="CI1833" s="24">
        <v>2.2508038585209005</v>
      </c>
    </row>
    <row r="1834" spans="1:87" x14ac:dyDescent="0.2">
      <c r="A1834" s="24" t="s">
        <v>2000</v>
      </c>
      <c r="B1834" s="24">
        <v>31.55</v>
      </c>
      <c r="C1834" s="24">
        <v>44.56</v>
      </c>
      <c r="D1834" s="24" t="s">
        <v>1906</v>
      </c>
      <c r="E1834" s="24">
        <f t="shared" si="28"/>
        <v>90.066225165562884</v>
      </c>
      <c r="G1834" s="24" t="s">
        <v>1907</v>
      </c>
      <c r="H1834" s="24" t="s">
        <v>1907</v>
      </c>
      <c r="J1834" s="24" t="s">
        <v>1907</v>
      </c>
      <c r="L1834" s="24" t="s">
        <v>1907</v>
      </c>
      <c r="V1834" s="24">
        <v>5.298013245033113</v>
      </c>
      <c r="X1834" s="24" t="s">
        <v>1907</v>
      </c>
      <c r="AA1834" s="24">
        <v>15.231788079470199</v>
      </c>
      <c r="AH1834" s="24">
        <v>11.258278145695364</v>
      </c>
      <c r="AI1834" s="24">
        <v>1.3245033112582782</v>
      </c>
      <c r="AJ1834" s="24" t="s">
        <v>1907</v>
      </c>
      <c r="AL1834" s="24">
        <v>10.596026490066226</v>
      </c>
      <c r="AM1834" s="24">
        <v>0.66225165562913912</v>
      </c>
      <c r="AN1834" s="24">
        <v>5.298013245033113</v>
      </c>
      <c r="AO1834" s="24" t="s">
        <v>1907</v>
      </c>
      <c r="AQ1834" s="24">
        <v>1.9867549668874172</v>
      </c>
      <c r="AT1834" s="24">
        <v>10.596026490066226</v>
      </c>
      <c r="AU1834" s="24">
        <v>1.3245033112582782</v>
      </c>
      <c r="AV1834" s="24">
        <v>8.6092715231788084</v>
      </c>
      <c r="AW1834" s="24" t="s">
        <v>1907</v>
      </c>
      <c r="BB1834" s="24">
        <v>4.6357615894039732</v>
      </c>
      <c r="BC1834" s="24">
        <v>0.66225165562913912</v>
      </c>
      <c r="BE1834" s="24">
        <v>0.66225165562913912</v>
      </c>
      <c r="BF1834" s="24" t="s">
        <v>1907</v>
      </c>
      <c r="BG1834" s="24" t="s">
        <v>1907</v>
      </c>
      <c r="BH1834" s="24">
        <v>0.66225165562913912</v>
      </c>
      <c r="BI1834" s="24" t="s">
        <v>1907</v>
      </c>
      <c r="BJ1834" s="24" t="s">
        <v>1907</v>
      </c>
      <c r="BL1834" s="24" t="s">
        <v>1907</v>
      </c>
      <c r="BO1834" s="24" t="s">
        <v>1907</v>
      </c>
      <c r="BR1834" s="24" t="s">
        <v>1907</v>
      </c>
      <c r="BS1834" s="24">
        <v>7.9470198675496686</v>
      </c>
      <c r="BT1834" s="24">
        <v>2.6490066225165565</v>
      </c>
      <c r="BY1834" s="24" t="s">
        <v>1907</v>
      </c>
      <c r="BZ1834" s="24" t="s">
        <v>1907</v>
      </c>
      <c r="CA1834" s="24">
        <v>0.66225165562913912</v>
      </c>
      <c r="CF1834" s="24" t="s">
        <v>1907</v>
      </c>
      <c r="CG1834" s="24" t="s">
        <v>1907</v>
      </c>
      <c r="CI1834" s="24" t="s">
        <v>1907</v>
      </c>
    </row>
    <row r="1835" spans="1:87" x14ac:dyDescent="0.2">
      <c r="A1835" s="24" t="s">
        <v>2001</v>
      </c>
      <c r="B1835" s="24">
        <v>31.81</v>
      </c>
      <c r="C1835" s="24">
        <v>44.26</v>
      </c>
      <c r="D1835" s="24" t="s">
        <v>1906</v>
      </c>
      <c r="E1835" s="24">
        <f t="shared" si="28"/>
        <v>77.170418006430836</v>
      </c>
      <c r="G1835" s="24" t="s">
        <v>1907</v>
      </c>
      <c r="H1835" s="24" t="s">
        <v>1907</v>
      </c>
      <c r="J1835" s="24" t="s">
        <v>1907</v>
      </c>
      <c r="L1835" s="24" t="s">
        <v>1907</v>
      </c>
      <c r="V1835" s="24">
        <v>1.607717041800643</v>
      </c>
      <c r="X1835" s="24" t="s">
        <v>1907</v>
      </c>
      <c r="AA1835" s="24">
        <v>22.829581993569132</v>
      </c>
      <c r="AH1835" s="24">
        <v>15.434083601286174</v>
      </c>
      <c r="AI1835" s="24" t="s">
        <v>1907</v>
      </c>
      <c r="AJ1835" s="24" t="s">
        <v>1907</v>
      </c>
      <c r="AL1835" s="24">
        <v>8.6816720257234721</v>
      </c>
      <c r="AM1835" s="24">
        <v>0.96463022508038587</v>
      </c>
      <c r="AN1835" s="24">
        <v>0.96463022508038587</v>
      </c>
      <c r="AO1835" s="24" t="s">
        <v>1907</v>
      </c>
      <c r="AQ1835" s="24">
        <v>1.9292604501607717</v>
      </c>
      <c r="AT1835" s="24">
        <v>9.32475884244373</v>
      </c>
      <c r="AU1835" s="24">
        <v>1.2861736334405145</v>
      </c>
      <c r="AV1835" s="24">
        <v>3.215434083601286</v>
      </c>
      <c r="AW1835" s="24" t="s">
        <v>1907</v>
      </c>
      <c r="BB1835" s="24">
        <v>0.96463022508038587</v>
      </c>
      <c r="BC1835" s="24" t="s">
        <v>1907</v>
      </c>
      <c r="BE1835" s="24" t="s">
        <v>1907</v>
      </c>
      <c r="BF1835" s="24" t="s">
        <v>1907</v>
      </c>
      <c r="BG1835" s="24" t="s">
        <v>1907</v>
      </c>
      <c r="BH1835" s="24">
        <v>1.2861736334405145</v>
      </c>
      <c r="BI1835" s="24" t="s">
        <v>1907</v>
      </c>
      <c r="BJ1835" s="24" t="s">
        <v>1907</v>
      </c>
      <c r="BL1835" s="24">
        <v>0.32154340836012862</v>
      </c>
      <c r="BO1835" s="24" t="s">
        <v>1907</v>
      </c>
      <c r="BR1835" s="24">
        <v>0.96463022508038587</v>
      </c>
      <c r="BS1835" s="24">
        <v>2.8938906752411575</v>
      </c>
      <c r="BT1835" s="24">
        <v>2.8938906752411575</v>
      </c>
      <c r="BY1835" s="24" t="s">
        <v>1907</v>
      </c>
      <c r="BZ1835" s="24" t="s">
        <v>1907</v>
      </c>
      <c r="CA1835" s="24">
        <v>1.2861736334405145</v>
      </c>
      <c r="CF1835" s="24" t="s">
        <v>1907</v>
      </c>
      <c r="CG1835" s="24" t="s">
        <v>1907</v>
      </c>
      <c r="CI1835" s="24">
        <v>0.32154340836012862</v>
      </c>
    </row>
    <row r="1836" spans="1:87" x14ac:dyDescent="0.2">
      <c r="A1836" s="24" t="s">
        <v>2002</v>
      </c>
      <c r="B1836" s="24">
        <v>32.159999999999997</v>
      </c>
      <c r="C1836" s="24">
        <v>43.9</v>
      </c>
      <c r="D1836" s="24" t="s">
        <v>1906</v>
      </c>
      <c r="E1836" s="24">
        <f t="shared" si="28"/>
        <v>77.524429967426698</v>
      </c>
      <c r="G1836" s="24" t="s">
        <v>1907</v>
      </c>
      <c r="H1836" s="24" t="s">
        <v>1907</v>
      </c>
      <c r="J1836" s="24" t="s">
        <v>1907</v>
      </c>
      <c r="L1836" s="24" t="s">
        <v>1907</v>
      </c>
      <c r="V1836" s="24">
        <v>1.9543973941368078</v>
      </c>
      <c r="X1836" s="24" t="s">
        <v>1907</v>
      </c>
      <c r="AA1836" s="24">
        <v>27.361563517915311</v>
      </c>
      <c r="AH1836" s="24">
        <v>3.2573289902280131</v>
      </c>
      <c r="AI1836" s="24" t="s">
        <v>1907</v>
      </c>
      <c r="AJ1836" s="24" t="s">
        <v>1907</v>
      </c>
      <c r="AL1836" s="24">
        <v>4.8859934853420199</v>
      </c>
      <c r="AM1836" s="24">
        <v>1.6286644951140066</v>
      </c>
      <c r="AN1836" s="24">
        <v>0.9771986970684039</v>
      </c>
      <c r="AO1836" s="24" t="s">
        <v>1907</v>
      </c>
      <c r="AQ1836" s="24">
        <v>0.9771986970684039</v>
      </c>
      <c r="AT1836" s="24">
        <v>1.9543973941368078</v>
      </c>
      <c r="AU1836" s="24">
        <v>1.6286644951140066</v>
      </c>
      <c r="AV1836" s="24">
        <v>15.309446254071661</v>
      </c>
      <c r="AW1836" s="24" t="s">
        <v>1907</v>
      </c>
      <c r="BB1836" s="24">
        <v>2.2801302931596092</v>
      </c>
      <c r="BC1836" s="24" t="s">
        <v>1907</v>
      </c>
      <c r="BE1836" s="24" t="s">
        <v>1907</v>
      </c>
      <c r="BF1836" s="24" t="s">
        <v>1907</v>
      </c>
      <c r="BG1836" s="24" t="s">
        <v>1907</v>
      </c>
      <c r="BH1836" s="24">
        <v>1.3029315960912051</v>
      </c>
      <c r="BI1836" s="24" t="s">
        <v>1907</v>
      </c>
      <c r="BJ1836" s="24" t="s">
        <v>1907</v>
      </c>
      <c r="BL1836" s="24">
        <v>3.9087947882736156</v>
      </c>
      <c r="BO1836" s="24" t="s">
        <v>1907</v>
      </c>
      <c r="BR1836" s="24" t="s">
        <v>1907</v>
      </c>
      <c r="BS1836" s="24">
        <v>1.6286644951140066</v>
      </c>
      <c r="BT1836" s="24">
        <v>4.8859934853420199</v>
      </c>
      <c r="BY1836" s="24" t="s">
        <v>1907</v>
      </c>
      <c r="BZ1836" s="24" t="s">
        <v>1907</v>
      </c>
      <c r="CA1836" s="24">
        <v>2.9315960912052117</v>
      </c>
      <c r="CF1836" s="24" t="s">
        <v>1907</v>
      </c>
      <c r="CG1836" s="24" t="s">
        <v>1907</v>
      </c>
      <c r="CI1836" s="24">
        <v>0.65146579804560256</v>
      </c>
    </row>
    <row r="1837" spans="1:87" x14ac:dyDescent="0.2">
      <c r="A1837" s="24" t="s">
        <v>2003</v>
      </c>
      <c r="B1837" s="24">
        <v>32.229999999999997</v>
      </c>
      <c r="C1837" s="24">
        <v>44.65</v>
      </c>
      <c r="D1837" s="24" t="s">
        <v>1906</v>
      </c>
      <c r="E1837" s="24">
        <f t="shared" si="28"/>
        <v>45.110410094637238</v>
      </c>
      <c r="G1837" s="24" t="s">
        <v>1907</v>
      </c>
      <c r="H1837" s="24" t="s">
        <v>1907</v>
      </c>
      <c r="J1837" s="24">
        <v>0.31545741324921134</v>
      </c>
      <c r="L1837" s="24" t="s">
        <v>1907</v>
      </c>
      <c r="V1837" s="24">
        <v>4.1009463722397479</v>
      </c>
      <c r="X1837" s="24" t="s">
        <v>1907</v>
      </c>
      <c r="AA1837" s="24">
        <v>6.9400630914826502</v>
      </c>
      <c r="AH1837" s="24">
        <v>2.2082018927444795</v>
      </c>
      <c r="AI1837" s="24">
        <v>0.94637223974763407</v>
      </c>
      <c r="AJ1837" s="24" t="s">
        <v>1907</v>
      </c>
      <c r="AL1837" s="24">
        <v>3.4700315457413251</v>
      </c>
      <c r="AM1837" s="24">
        <v>0.63091482649842268</v>
      </c>
      <c r="AN1837" s="24">
        <v>3.7854889589905363</v>
      </c>
      <c r="AO1837" s="24" t="s">
        <v>1907</v>
      </c>
      <c r="AQ1837" s="24">
        <v>0.94637223974763407</v>
      </c>
      <c r="AT1837" s="24">
        <v>4.1009463722397479</v>
      </c>
      <c r="AU1837" s="24" t="s">
        <v>1907</v>
      </c>
      <c r="AV1837" s="24">
        <v>4.1009463722397479</v>
      </c>
      <c r="AW1837" s="24" t="s">
        <v>1907</v>
      </c>
      <c r="BB1837" s="24">
        <v>1.8927444794952681</v>
      </c>
      <c r="BC1837" s="24" t="s">
        <v>1907</v>
      </c>
      <c r="BE1837" s="24" t="s">
        <v>1907</v>
      </c>
      <c r="BF1837" s="24">
        <v>0.31545741324921134</v>
      </c>
      <c r="BG1837" s="24" t="s">
        <v>1907</v>
      </c>
      <c r="BH1837" s="24">
        <v>0.31545741324921134</v>
      </c>
      <c r="BI1837" s="24" t="s">
        <v>1907</v>
      </c>
      <c r="BJ1837" s="24" t="s">
        <v>1907</v>
      </c>
      <c r="BL1837" s="24" t="s">
        <v>1907</v>
      </c>
      <c r="BO1837" s="24" t="s">
        <v>1907</v>
      </c>
      <c r="BR1837" s="24" t="s">
        <v>1907</v>
      </c>
      <c r="BS1837" s="24">
        <v>1.8927444794952681</v>
      </c>
      <c r="BT1837" s="24">
        <v>5.6782334384858046</v>
      </c>
      <c r="BY1837" s="24" t="s">
        <v>1907</v>
      </c>
      <c r="BZ1837" s="24" t="s">
        <v>1907</v>
      </c>
      <c r="CA1837" s="24">
        <v>3.4700315457413251</v>
      </c>
      <c r="CF1837" s="24" t="s">
        <v>1907</v>
      </c>
      <c r="CG1837" s="24" t="s">
        <v>1907</v>
      </c>
      <c r="CI1837" s="24" t="s">
        <v>1907</v>
      </c>
    </row>
    <row r="1838" spans="1:87" x14ac:dyDescent="0.2">
      <c r="A1838" s="24" t="s">
        <v>2004</v>
      </c>
      <c r="B1838" s="24">
        <v>36.299999999999997</v>
      </c>
      <c r="C1838" s="24">
        <v>44.26</v>
      </c>
      <c r="D1838" s="24" t="s">
        <v>1906</v>
      </c>
      <c r="E1838" s="24">
        <f t="shared" si="28"/>
        <v>66.013071895424844</v>
      </c>
      <c r="G1838" s="24" t="s">
        <v>1907</v>
      </c>
      <c r="H1838" s="24" t="s">
        <v>1907</v>
      </c>
      <c r="J1838" s="24" t="s">
        <v>1907</v>
      </c>
      <c r="L1838" s="24" t="s">
        <v>1907</v>
      </c>
      <c r="V1838" s="24">
        <v>0.98039215686274506</v>
      </c>
      <c r="X1838" s="24" t="s">
        <v>1907</v>
      </c>
      <c r="AA1838" s="24">
        <v>21.241830065359476</v>
      </c>
      <c r="AH1838" s="24">
        <v>1.6339869281045751</v>
      </c>
      <c r="AI1838" s="24" t="s">
        <v>1907</v>
      </c>
      <c r="AJ1838" s="24" t="s">
        <v>1907</v>
      </c>
      <c r="AL1838" s="24">
        <v>1.6339869281045751</v>
      </c>
      <c r="AM1838" s="24">
        <v>0.32679738562091504</v>
      </c>
      <c r="AN1838" s="24">
        <v>0.65359477124183007</v>
      </c>
      <c r="AO1838" s="24" t="s">
        <v>1907</v>
      </c>
      <c r="AQ1838" s="24">
        <v>3.5947712418300655</v>
      </c>
      <c r="AT1838" s="24">
        <v>2.2875816993464051</v>
      </c>
      <c r="AU1838" s="24">
        <v>0.65359477124183007</v>
      </c>
      <c r="AV1838" s="24">
        <v>11.764705882352942</v>
      </c>
      <c r="AW1838" s="24" t="s">
        <v>1907</v>
      </c>
      <c r="BB1838" s="24">
        <v>1.6339869281045751</v>
      </c>
      <c r="BC1838" s="24" t="s">
        <v>1907</v>
      </c>
      <c r="BE1838" s="24" t="s">
        <v>1907</v>
      </c>
      <c r="BF1838" s="24" t="s">
        <v>1907</v>
      </c>
      <c r="BG1838" s="24" t="s">
        <v>1907</v>
      </c>
      <c r="BH1838" s="24">
        <v>1.3071895424836601</v>
      </c>
      <c r="BI1838" s="24" t="s">
        <v>1907</v>
      </c>
      <c r="BJ1838" s="24" t="s">
        <v>1907</v>
      </c>
      <c r="BL1838" s="24">
        <v>2.9411764705882355</v>
      </c>
      <c r="BO1838" s="24" t="s">
        <v>1907</v>
      </c>
      <c r="BR1838" s="24" t="s">
        <v>1907</v>
      </c>
      <c r="BS1838" s="24">
        <v>3.9215686274509802</v>
      </c>
      <c r="BT1838" s="24">
        <v>8.8235294117647065</v>
      </c>
      <c r="BY1838" s="24" t="s">
        <v>1907</v>
      </c>
      <c r="BZ1838" s="24" t="s">
        <v>1907</v>
      </c>
      <c r="CA1838" s="24">
        <v>0.65359477124183007</v>
      </c>
      <c r="CF1838" s="24" t="s">
        <v>1907</v>
      </c>
      <c r="CG1838" s="24" t="s">
        <v>1907</v>
      </c>
      <c r="CI1838" s="24">
        <v>1.9607843137254901</v>
      </c>
    </row>
    <row r="1839" spans="1:87" x14ac:dyDescent="0.2">
      <c r="A1839" s="24" t="s">
        <v>2005</v>
      </c>
      <c r="B1839" s="24">
        <v>36.049999999999997</v>
      </c>
      <c r="C1839" s="24">
        <v>44.38</v>
      </c>
      <c r="D1839" s="24" t="s">
        <v>1906</v>
      </c>
      <c r="E1839" s="24">
        <f t="shared" si="28"/>
        <v>60.260586319218241</v>
      </c>
      <c r="G1839" s="24" t="s">
        <v>1907</v>
      </c>
      <c r="H1839" s="24" t="s">
        <v>1907</v>
      </c>
      <c r="J1839" s="24" t="s">
        <v>1907</v>
      </c>
      <c r="L1839" s="24" t="s">
        <v>1907</v>
      </c>
      <c r="V1839" s="24">
        <v>2.6058631921824102</v>
      </c>
      <c r="X1839" s="24" t="s">
        <v>1907</v>
      </c>
      <c r="AA1839" s="24">
        <v>20.521172638436482</v>
      </c>
      <c r="AH1839" s="24">
        <v>4.234527687296417</v>
      </c>
      <c r="AI1839" s="24" t="s">
        <v>1907</v>
      </c>
      <c r="AJ1839" s="24" t="s">
        <v>1907</v>
      </c>
      <c r="AL1839" s="24">
        <v>1.6286644951140066</v>
      </c>
      <c r="AM1839" s="24">
        <v>1.9543973941368078</v>
      </c>
      <c r="AN1839" s="24">
        <v>2.2801302931596092</v>
      </c>
      <c r="AO1839" s="24" t="s">
        <v>1907</v>
      </c>
      <c r="AQ1839" s="24">
        <v>3.5830618892508141</v>
      </c>
      <c r="AT1839" s="24">
        <v>4.234527687296417</v>
      </c>
      <c r="AU1839" s="24" t="s">
        <v>1907</v>
      </c>
      <c r="AV1839" s="24">
        <v>5.5374592833876219</v>
      </c>
      <c r="AW1839" s="24" t="s">
        <v>1907</v>
      </c>
      <c r="BB1839" s="24">
        <v>2.2801302931596092</v>
      </c>
      <c r="BC1839" s="24" t="s">
        <v>1907</v>
      </c>
      <c r="BE1839" s="24" t="s">
        <v>1907</v>
      </c>
      <c r="BF1839" s="24" t="s">
        <v>1907</v>
      </c>
      <c r="BG1839" s="24" t="s">
        <v>1907</v>
      </c>
      <c r="BH1839" s="24">
        <v>0.65146579804560256</v>
      </c>
      <c r="BI1839" s="24" t="s">
        <v>1907</v>
      </c>
      <c r="BJ1839" s="24" t="s">
        <v>1907</v>
      </c>
      <c r="BL1839" s="24" t="s">
        <v>1907</v>
      </c>
      <c r="BO1839" s="24" t="s">
        <v>1907</v>
      </c>
      <c r="BR1839" s="24" t="s">
        <v>1907</v>
      </c>
      <c r="BS1839" s="24">
        <v>5.2117263843648205</v>
      </c>
      <c r="BT1839" s="24">
        <v>2.9315960912052117</v>
      </c>
      <c r="BY1839" s="24" t="s">
        <v>1907</v>
      </c>
      <c r="BZ1839" s="24" t="s">
        <v>1907</v>
      </c>
      <c r="CA1839" s="24">
        <v>1.3029315960912051</v>
      </c>
      <c r="CF1839" s="24" t="s">
        <v>1907</v>
      </c>
      <c r="CG1839" s="24" t="s">
        <v>1907</v>
      </c>
      <c r="CI1839" s="24">
        <v>1.3029315960912051</v>
      </c>
    </row>
    <row r="1840" spans="1:87" x14ac:dyDescent="0.2">
      <c r="A1840" s="24" t="s">
        <v>2006</v>
      </c>
      <c r="B1840" s="24">
        <v>36.4</v>
      </c>
      <c r="C1840" s="24">
        <v>44.6</v>
      </c>
      <c r="D1840" s="24" t="s">
        <v>1906</v>
      </c>
      <c r="E1840" s="24">
        <f t="shared" si="28"/>
        <v>59.672131147540988</v>
      </c>
      <c r="G1840" s="24" t="s">
        <v>1907</v>
      </c>
      <c r="H1840" s="24" t="s">
        <v>1907</v>
      </c>
      <c r="J1840" s="24" t="s">
        <v>1907</v>
      </c>
      <c r="L1840" s="24" t="s">
        <v>1907</v>
      </c>
      <c r="V1840" s="24">
        <v>2.622950819672131</v>
      </c>
      <c r="X1840" s="24" t="s">
        <v>1907</v>
      </c>
      <c r="AA1840" s="24">
        <v>15.081967213114755</v>
      </c>
      <c r="AH1840" s="24">
        <v>2.2950819672131146</v>
      </c>
      <c r="AI1840" s="24" t="s">
        <v>1907</v>
      </c>
      <c r="AJ1840" s="24" t="s">
        <v>1907</v>
      </c>
      <c r="AL1840" s="24">
        <v>3.9344262295081966</v>
      </c>
      <c r="AM1840" s="24">
        <v>1.639344262295082</v>
      </c>
      <c r="AN1840" s="24">
        <v>0.98360655737704916</v>
      </c>
      <c r="AO1840" s="24" t="s">
        <v>1907</v>
      </c>
      <c r="AQ1840" s="24">
        <v>1.639344262295082</v>
      </c>
      <c r="AT1840" s="24">
        <v>4.2622950819672134</v>
      </c>
      <c r="AU1840" s="24">
        <v>0.32786885245901637</v>
      </c>
      <c r="AV1840" s="24">
        <v>3.278688524590164</v>
      </c>
      <c r="AW1840" s="24" t="s">
        <v>1907</v>
      </c>
      <c r="BB1840" s="24">
        <v>8.1967213114754092</v>
      </c>
      <c r="BC1840" s="24" t="s">
        <v>1907</v>
      </c>
      <c r="BE1840" s="24" t="s">
        <v>1907</v>
      </c>
      <c r="BF1840" s="24">
        <v>0.98360655737704916</v>
      </c>
      <c r="BG1840" s="24" t="s">
        <v>1907</v>
      </c>
      <c r="BH1840" s="24">
        <v>1.3114754098360655</v>
      </c>
      <c r="BI1840" s="24" t="s">
        <v>1907</v>
      </c>
      <c r="BJ1840" s="24" t="s">
        <v>1907</v>
      </c>
      <c r="BL1840" s="24">
        <v>0.65573770491803274</v>
      </c>
      <c r="BO1840" s="24" t="s">
        <v>1907</v>
      </c>
      <c r="BR1840" s="24">
        <v>0.32786885245901637</v>
      </c>
      <c r="BS1840" s="24">
        <v>1.9672131147540983</v>
      </c>
      <c r="BT1840" s="24">
        <v>5.2459016393442619</v>
      </c>
      <c r="BY1840" s="24" t="s">
        <v>1907</v>
      </c>
      <c r="BZ1840" s="24" t="s">
        <v>1907</v>
      </c>
      <c r="CA1840" s="24">
        <v>2.622950819672131</v>
      </c>
      <c r="CF1840" s="24" t="s">
        <v>1907</v>
      </c>
      <c r="CG1840" s="24" t="s">
        <v>1907</v>
      </c>
      <c r="CI1840" s="24">
        <v>2.2950819672131146</v>
      </c>
    </row>
    <row r="1841" spans="1:87" x14ac:dyDescent="0.2">
      <c r="A1841" s="24" t="s">
        <v>2007</v>
      </c>
      <c r="B1841" s="24">
        <v>36.450000000000003</v>
      </c>
      <c r="C1841" s="24">
        <v>44.76</v>
      </c>
      <c r="D1841" s="24" t="s">
        <v>1906</v>
      </c>
      <c r="E1841" s="24">
        <f t="shared" si="28"/>
        <v>89.108910891089067</v>
      </c>
      <c r="G1841" s="24" t="s">
        <v>1907</v>
      </c>
      <c r="H1841" s="24" t="s">
        <v>1907</v>
      </c>
      <c r="J1841" s="24" t="s">
        <v>1907</v>
      </c>
      <c r="L1841" s="24" t="s">
        <v>1907</v>
      </c>
      <c r="V1841" s="24">
        <v>21.452145214521451</v>
      </c>
      <c r="X1841" s="24" t="s">
        <v>1907</v>
      </c>
      <c r="AA1841" s="24">
        <v>8.9108910891089117</v>
      </c>
      <c r="AH1841" s="24">
        <v>2.6402640264026402</v>
      </c>
      <c r="AI1841" s="24" t="s">
        <v>1907</v>
      </c>
      <c r="AJ1841" s="24">
        <v>0.33003300330033003</v>
      </c>
      <c r="AL1841" s="24">
        <v>9.9009900990099009</v>
      </c>
      <c r="AM1841" s="24">
        <v>3.9603960396039604</v>
      </c>
      <c r="AN1841" s="24">
        <v>5.6105610561056105</v>
      </c>
      <c r="AO1841" s="24" t="s">
        <v>1907</v>
      </c>
      <c r="AQ1841" s="24">
        <v>3.6303630363036303</v>
      </c>
      <c r="AT1841" s="24">
        <v>8.9108910891089117</v>
      </c>
      <c r="AU1841" s="24">
        <v>0.66006600660066006</v>
      </c>
      <c r="AV1841" s="24">
        <v>1.9801980198019802</v>
      </c>
      <c r="AW1841" s="24" t="s">
        <v>1907</v>
      </c>
      <c r="BB1841" s="24">
        <v>2.6402640264026402</v>
      </c>
      <c r="BC1841" s="24" t="s">
        <v>1907</v>
      </c>
      <c r="BE1841" s="24" t="s">
        <v>1907</v>
      </c>
      <c r="BF1841" s="24" t="s">
        <v>1907</v>
      </c>
      <c r="BG1841" s="24" t="s">
        <v>1907</v>
      </c>
      <c r="BH1841" s="24">
        <v>1.3201320132013201</v>
      </c>
      <c r="BI1841" s="24" t="s">
        <v>1907</v>
      </c>
      <c r="BJ1841" s="24" t="s">
        <v>1907</v>
      </c>
      <c r="BL1841" s="24">
        <v>1.6501650165016502</v>
      </c>
      <c r="BO1841" s="24" t="s">
        <v>1907</v>
      </c>
      <c r="BR1841" s="24" t="s">
        <v>1907</v>
      </c>
      <c r="BS1841" s="24" t="s">
        <v>1907</v>
      </c>
      <c r="BT1841" s="24">
        <v>12.871287128712872</v>
      </c>
      <c r="BY1841" s="24" t="s">
        <v>1907</v>
      </c>
      <c r="BZ1841" s="24" t="s">
        <v>1907</v>
      </c>
      <c r="CA1841" s="24">
        <v>1.3201320132013201</v>
      </c>
      <c r="CF1841" s="24" t="s">
        <v>1907</v>
      </c>
      <c r="CG1841" s="24" t="s">
        <v>1907</v>
      </c>
      <c r="CI1841" s="24">
        <v>1.3201320132013201</v>
      </c>
    </row>
    <row r="1842" spans="1:87" x14ac:dyDescent="0.2">
      <c r="A1842" s="24" t="s">
        <v>2008</v>
      </c>
      <c r="B1842" s="24">
        <v>36.18</v>
      </c>
      <c r="C1842" s="24">
        <v>44.46</v>
      </c>
      <c r="D1842" s="24" t="s">
        <v>1906</v>
      </c>
      <c r="E1842" s="24">
        <f t="shared" si="28"/>
        <v>45.954692556634292</v>
      </c>
      <c r="G1842" s="24" t="s">
        <v>1907</v>
      </c>
      <c r="H1842" s="24" t="s">
        <v>1907</v>
      </c>
      <c r="J1842" s="24" t="s">
        <v>1907</v>
      </c>
      <c r="L1842" s="24" t="s">
        <v>1907</v>
      </c>
      <c r="V1842" s="24">
        <v>0.970873786407767</v>
      </c>
      <c r="X1842" s="24" t="s">
        <v>1907</v>
      </c>
      <c r="AA1842" s="24">
        <v>9.7087378640776691</v>
      </c>
      <c r="AH1842" s="24">
        <v>3.5598705501618122</v>
      </c>
      <c r="AI1842" s="24" t="s">
        <v>1907</v>
      </c>
      <c r="AJ1842" s="24" t="s">
        <v>1907</v>
      </c>
      <c r="AL1842" s="24">
        <v>2.5889967637540452</v>
      </c>
      <c r="AM1842" s="24">
        <v>2.2653721682847898</v>
      </c>
      <c r="AN1842" s="24">
        <v>1.6181229773462784</v>
      </c>
      <c r="AO1842" s="24" t="s">
        <v>1907</v>
      </c>
      <c r="AQ1842" s="24">
        <v>0.6472491909385113</v>
      </c>
      <c r="AT1842" s="24">
        <v>5.1779935275080904</v>
      </c>
      <c r="AU1842" s="24">
        <v>0.6472491909385113</v>
      </c>
      <c r="AV1842" s="24">
        <v>2.912621359223301</v>
      </c>
      <c r="AW1842" s="24" t="s">
        <v>1907</v>
      </c>
      <c r="BB1842" s="24">
        <v>2.2653721682847898</v>
      </c>
      <c r="BC1842" s="24">
        <v>0.32362459546925565</v>
      </c>
      <c r="BE1842" s="24">
        <v>0.32362459546925565</v>
      </c>
      <c r="BF1842" s="24" t="s">
        <v>1907</v>
      </c>
      <c r="BG1842" s="24" t="s">
        <v>1907</v>
      </c>
      <c r="BH1842" s="24">
        <v>0.32362459546925565</v>
      </c>
      <c r="BI1842" s="24" t="s">
        <v>1907</v>
      </c>
      <c r="BJ1842" s="24" t="s">
        <v>1907</v>
      </c>
      <c r="BL1842" s="24">
        <v>0.32362459546925565</v>
      </c>
      <c r="BO1842" s="24" t="s">
        <v>1907</v>
      </c>
      <c r="BR1842" s="24">
        <v>0.32362459546925565</v>
      </c>
      <c r="BS1842" s="24">
        <v>3.2362459546925568</v>
      </c>
      <c r="BT1842" s="24">
        <v>6.4724919093851137</v>
      </c>
      <c r="BY1842" s="24" t="s">
        <v>1907</v>
      </c>
      <c r="BZ1842" s="24" t="s">
        <v>1907</v>
      </c>
      <c r="CA1842" s="24">
        <v>1.2944983818770226</v>
      </c>
      <c r="CF1842" s="24" t="s">
        <v>1907</v>
      </c>
      <c r="CG1842" s="24" t="s">
        <v>1907</v>
      </c>
      <c r="CI1842" s="24">
        <v>0.970873786407767</v>
      </c>
    </row>
    <row r="1843" spans="1:87" x14ac:dyDescent="0.2">
      <c r="A1843" s="24" t="s">
        <v>2009</v>
      </c>
      <c r="B1843" s="24">
        <v>36.71</v>
      </c>
      <c r="C1843" s="24">
        <v>42.03</v>
      </c>
      <c r="D1843" s="24" t="s">
        <v>1906</v>
      </c>
      <c r="E1843" s="24">
        <f t="shared" si="28"/>
        <v>92.971246006389791</v>
      </c>
      <c r="G1843" s="24" t="s">
        <v>1907</v>
      </c>
      <c r="H1843" s="24" t="s">
        <v>1907</v>
      </c>
      <c r="J1843" s="24" t="s">
        <v>1907</v>
      </c>
      <c r="L1843" s="24" t="s">
        <v>1907</v>
      </c>
      <c r="V1843" s="24">
        <v>2.5559105431309903</v>
      </c>
      <c r="X1843" s="24" t="s">
        <v>1907</v>
      </c>
      <c r="AA1843" s="24">
        <v>44.089456869009588</v>
      </c>
      <c r="AH1843" s="24">
        <v>5.4313099041533546</v>
      </c>
      <c r="AI1843" s="24" t="s">
        <v>1907</v>
      </c>
      <c r="AJ1843" s="24" t="s">
        <v>1907</v>
      </c>
      <c r="AL1843" s="24">
        <v>5.1118210862619806</v>
      </c>
      <c r="AM1843" s="24">
        <v>1.5974440894568691</v>
      </c>
      <c r="AN1843" s="24">
        <v>1.2779552715654952</v>
      </c>
      <c r="AO1843" s="24" t="s">
        <v>1907</v>
      </c>
      <c r="AQ1843" s="24">
        <v>1.2779552715654952</v>
      </c>
      <c r="AT1843" s="24">
        <v>3.5143769968051117</v>
      </c>
      <c r="AU1843" s="24">
        <v>0.31948881789137379</v>
      </c>
      <c r="AV1843" s="24">
        <v>1.9169329073482428</v>
      </c>
      <c r="AW1843" s="24" t="s">
        <v>1907</v>
      </c>
      <c r="BB1843" s="24">
        <v>4.1533546325878596</v>
      </c>
      <c r="BC1843" s="24">
        <v>0.63897763578274758</v>
      </c>
      <c r="BE1843" s="24">
        <v>0.63897763578274758</v>
      </c>
      <c r="BF1843" s="24" t="s">
        <v>1907</v>
      </c>
      <c r="BG1843" s="24" t="s">
        <v>1907</v>
      </c>
      <c r="BH1843" s="24">
        <v>0.63897763578274758</v>
      </c>
      <c r="BI1843" s="24" t="s">
        <v>1907</v>
      </c>
      <c r="BJ1843" s="24" t="s">
        <v>1907</v>
      </c>
      <c r="BL1843" s="24">
        <v>0.63897763578274758</v>
      </c>
      <c r="BO1843" s="24" t="s">
        <v>1907</v>
      </c>
      <c r="BR1843" s="24" t="s">
        <v>1907</v>
      </c>
      <c r="BS1843" s="24">
        <v>3.1948881789137382</v>
      </c>
      <c r="BT1843" s="24">
        <v>13.418530351437699</v>
      </c>
      <c r="BY1843" s="24">
        <v>0.31948881789137379</v>
      </c>
      <c r="BZ1843" s="24" t="s">
        <v>1907</v>
      </c>
      <c r="CA1843" s="24">
        <v>1.5974440894568691</v>
      </c>
      <c r="CF1843" s="24" t="s">
        <v>1907</v>
      </c>
      <c r="CG1843" s="24" t="s">
        <v>1907</v>
      </c>
      <c r="CI1843" s="24">
        <v>0.63897763578274758</v>
      </c>
    </row>
    <row r="1844" spans="1:87" x14ac:dyDescent="0.2">
      <c r="A1844" s="24" t="s">
        <v>2010</v>
      </c>
      <c r="B1844" s="24">
        <v>36.71</v>
      </c>
      <c r="C1844" s="24">
        <v>41.96</v>
      </c>
      <c r="D1844" s="24" t="s">
        <v>1906</v>
      </c>
      <c r="E1844" s="24">
        <f t="shared" si="28"/>
        <v>87.220447284345028</v>
      </c>
      <c r="G1844" s="24" t="s">
        <v>1907</v>
      </c>
      <c r="H1844" s="24" t="s">
        <v>1907</v>
      </c>
      <c r="J1844" s="24" t="s">
        <v>1907</v>
      </c>
      <c r="L1844" s="24" t="s">
        <v>1907</v>
      </c>
      <c r="V1844" s="24">
        <v>19.169329073482427</v>
      </c>
      <c r="X1844" s="24" t="s">
        <v>1907</v>
      </c>
      <c r="AA1844" s="24">
        <v>18.849840255591054</v>
      </c>
      <c r="AH1844" s="24">
        <v>1.9169329073482428</v>
      </c>
      <c r="AI1844" s="24" t="s">
        <v>1907</v>
      </c>
      <c r="AJ1844" s="24" t="s">
        <v>1907</v>
      </c>
      <c r="AL1844" s="24">
        <v>4.7923322683706067</v>
      </c>
      <c r="AM1844" s="24">
        <v>0.95846645367412142</v>
      </c>
      <c r="AN1844" s="24">
        <v>0.63897763578274758</v>
      </c>
      <c r="AO1844" s="24" t="s">
        <v>1907</v>
      </c>
      <c r="AQ1844" s="24">
        <v>2.8753993610223643</v>
      </c>
      <c r="AT1844" s="24">
        <v>4.4728434504792336</v>
      </c>
      <c r="AU1844" s="24">
        <v>0.95846645367412142</v>
      </c>
      <c r="AV1844" s="24">
        <v>2.8753993610223643</v>
      </c>
      <c r="AW1844" s="24" t="s">
        <v>1907</v>
      </c>
      <c r="BB1844" s="24">
        <v>8.6261980830670915</v>
      </c>
      <c r="BC1844" s="24" t="s">
        <v>1907</v>
      </c>
      <c r="BE1844" s="24" t="s">
        <v>1907</v>
      </c>
      <c r="BF1844" s="24" t="s">
        <v>1907</v>
      </c>
      <c r="BG1844" s="24" t="s">
        <v>1907</v>
      </c>
      <c r="BH1844" s="24">
        <v>2.2364217252396168</v>
      </c>
      <c r="BI1844" s="24" t="s">
        <v>1907</v>
      </c>
      <c r="BJ1844" s="24" t="s">
        <v>1907</v>
      </c>
      <c r="BL1844" s="24">
        <v>4.4728434504792336</v>
      </c>
      <c r="BO1844" s="24" t="s">
        <v>1907</v>
      </c>
      <c r="BR1844" s="24">
        <v>0.31948881789137379</v>
      </c>
      <c r="BS1844" s="24">
        <v>0.31948881789137379</v>
      </c>
      <c r="BT1844" s="24">
        <v>10.862619808306709</v>
      </c>
      <c r="BY1844" s="24" t="s">
        <v>1907</v>
      </c>
      <c r="BZ1844" s="24" t="s">
        <v>1907</v>
      </c>
      <c r="CA1844" s="24">
        <v>1.5974440894568691</v>
      </c>
      <c r="CF1844" s="24" t="s">
        <v>1907</v>
      </c>
      <c r="CG1844" s="24" t="s">
        <v>1907</v>
      </c>
      <c r="CI1844" s="24">
        <v>1.2779552715654952</v>
      </c>
    </row>
    <row r="1845" spans="1:87" x14ac:dyDescent="0.2">
      <c r="A1845" s="24" t="s">
        <v>2011</v>
      </c>
      <c r="B1845" s="24">
        <v>36.76</v>
      </c>
      <c r="C1845" s="24">
        <v>41.9</v>
      </c>
      <c r="D1845" s="24" t="s">
        <v>1906</v>
      </c>
      <c r="E1845" s="24">
        <f t="shared" si="28"/>
        <v>90.365448504983377</v>
      </c>
      <c r="G1845" s="24" t="s">
        <v>1907</v>
      </c>
      <c r="H1845" s="24" t="s">
        <v>1907</v>
      </c>
      <c r="J1845" s="24" t="s">
        <v>1907</v>
      </c>
      <c r="L1845" s="24" t="s">
        <v>1907</v>
      </c>
      <c r="V1845" s="24">
        <v>10.299003322259136</v>
      </c>
      <c r="X1845" s="24" t="s">
        <v>1907</v>
      </c>
      <c r="AA1845" s="24">
        <v>8.3056478405315612</v>
      </c>
      <c r="AH1845" s="24">
        <v>8.3056478405315612</v>
      </c>
      <c r="AI1845" s="24" t="s">
        <v>1907</v>
      </c>
      <c r="AJ1845" s="24" t="s">
        <v>1907</v>
      </c>
      <c r="AL1845" s="24">
        <v>9.3023255813953494</v>
      </c>
      <c r="AM1845" s="24">
        <v>2.9900332225913622</v>
      </c>
      <c r="AN1845" s="24">
        <v>2.6578073089700998</v>
      </c>
      <c r="AO1845" s="24" t="s">
        <v>1907</v>
      </c>
      <c r="AQ1845" s="24">
        <v>4.3189368770764123</v>
      </c>
      <c r="AT1845" s="24">
        <v>7.6411960132890364</v>
      </c>
      <c r="AU1845" s="24">
        <v>1.6611295681063123</v>
      </c>
      <c r="AV1845" s="24">
        <v>15.282392026578073</v>
      </c>
      <c r="AW1845" s="24" t="s">
        <v>1907</v>
      </c>
      <c r="BB1845" s="24">
        <v>1.3289036544850499</v>
      </c>
      <c r="BC1845" s="24" t="s">
        <v>1907</v>
      </c>
      <c r="BE1845" s="24" t="s">
        <v>1907</v>
      </c>
      <c r="BF1845" s="24" t="s">
        <v>1907</v>
      </c>
      <c r="BG1845" s="24" t="s">
        <v>1907</v>
      </c>
      <c r="BH1845" s="24">
        <v>1.9933554817275747</v>
      </c>
      <c r="BI1845" s="24" t="s">
        <v>1907</v>
      </c>
      <c r="BJ1845" s="24" t="s">
        <v>1907</v>
      </c>
      <c r="BL1845" s="24">
        <v>1.3289036544850499</v>
      </c>
      <c r="BO1845" s="24" t="s">
        <v>1907</v>
      </c>
      <c r="BR1845" s="24" t="s">
        <v>1907</v>
      </c>
      <c r="BS1845" s="24">
        <v>4.6511627906976747</v>
      </c>
      <c r="BT1845" s="24">
        <v>9.3023255813953494</v>
      </c>
      <c r="BY1845" s="24" t="s">
        <v>1907</v>
      </c>
      <c r="BZ1845" s="24" t="s">
        <v>1907</v>
      </c>
      <c r="CA1845" s="24">
        <v>0.99667774086378735</v>
      </c>
      <c r="CF1845" s="24" t="s">
        <v>1907</v>
      </c>
      <c r="CG1845" s="24" t="s">
        <v>1907</v>
      </c>
      <c r="CI1845" s="24" t="s">
        <v>1907</v>
      </c>
    </row>
    <row r="1846" spans="1:87" x14ac:dyDescent="0.2">
      <c r="A1846" s="24" t="s">
        <v>2012</v>
      </c>
      <c r="B1846" s="24">
        <v>36.08</v>
      </c>
      <c r="C1846" s="24">
        <v>43.51</v>
      </c>
      <c r="D1846" s="24" t="s">
        <v>1906</v>
      </c>
      <c r="E1846" s="24">
        <f t="shared" si="28"/>
        <v>92.604501607717026</v>
      </c>
      <c r="G1846" s="24" t="s">
        <v>1907</v>
      </c>
      <c r="H1846" s="24" t="s">
        <v>1907</v>
      </c>
      <c r="J1846" s="24" t="s">
        <v>1907</v>
      </c>
      <c r="L1846" s="24" t="s">
        <v>1907</v>
      </c>
      <c r="V1846" s="24">
        <v>1.9292604501607717</v>
      </c>
      <c r="X1846" s="24" t="s">
        <v>1907</v>
      </c>
      <c r="AA1846" s="24">
        <v>24.758842443729904</v>
      </c>
      <c r="AH1846" s="24">
        <v>4.823151125401929</v>
      </c>
      <c r="AI1846" s="24" t="s">
        <v>1907</v>
      </c>
      <c r="AJ1846" s="24" t="s">
        <v>1907</v>
      </c>
      <c r="AL1846" s="24">
        <v>16.39871382636656</v>
      </c>
      <c r="AM1846" s="24">
        <v>0.64308681672025725</v>
      </c>
      <c r="AN1846" s="24">
        <v>2.2508038585209005</v>
      </c>
      <c r="AO1846" s="24" t="s">
        <v>1907</v>
      </c>
      <c r="AQ1846" s="24">
        <v>2.572347266881029</v>
      </c>
      <c r="AT1846" s="24">
        <v>8.0385852090032159</v>
      </c>
      <c r="AU1846" s="24">
        <v>1.607717041800643</v>
      </c>
      <c r="AV1846" s="24">
        <v>1.607717041800643</v>
      </c>
      <c r="AW1846" s="24" t="s">
        <v>1907</v>
      </c>
      <c r="BB1846" s="24">
        <v>4.180064308681672</v>
      </c>
      <c r="BC1846" s="24" t="s">
        <v>1907</v>
      </c>
      <c r="BE1846" s="24" t="s">
        <v>1907</v>
      </c>
      <c r="BF1846" s="24" t="s">
        <v>1907</v>
      </c>
      <c r="BG1846" s="24" t="s">
        <v>1907</v>
      </c>
      <c r="BH1846" s="24">
        <v>4.180064308681672</v>
      </c>
      <c r="BI1846" s="24" t="s">
        <v>1907</v>
      </c>
      <c r="BJ1846" s="24" t="s">
        <v>1907</v>
      </c>
      <c r="BL1846" s="24">
        <v>12.218649517684888</v>
      </c>
      <c r="BO1846" s="24" t="s">
        <v>1907</v>
      </c>
      <c r="BR1846" s="24" t="s">
        <v>1907</v>
      </c>
      <c r="BS1846" s="24">
        <v>0.64308681672025725</v>
      </c>
      <c r="BT1846" s="24">
        <v>3.536977491961415</v>
      </c>
      <c r="BY1846" s="24" t="s">
        <v>1907</v>
      </c>
      <c r="BZ1846" s="24" t="s">
        <v>1907</v>
      </c>
      <c r="CA1846" s="24">
        <v>2.2508038585209005</v>
      </c>
      <c r="CF1846" s="24" t="s">
        <v>1907</v>
      </c>
      <c r="CG1846" s="24" t="s">
        <v>1907</v>
      </c>
      <c r="CI1846" s="24">
        <v>0.96463022508038587</v>
      </c>
    </row>
    <row r="1847" spans="1:87" x14ac:dyDescent="0.2">
      <c r="A1847" s="24" t="s">
        <v>2013</v>
      </c>
      <c r="B1847" s="24">
        <v>38.01</v>
      </c>
      <c r="C1847" s="24">
        <v>44.53</v>
      </c>
      <c r="D1847" s="24" t="s">
        <v>1906</v>
      </c>
      <c r="E1847" s="24">
        <f t="shared" si="28"/>
        <v>99.115044247787623</v>
      </c>
      <c r="G1847" s="24" t="s">
        <v>1907</v>
      </c>
      <c r="H1847" s="24" t="s">
        <v>1907</v>
      </c>
      <c r="J1847" s="24">
        <v>1.7699115044247788</v>
      </c>
      <c r="L1847" s="24" t="s">
        <v>1907</v>
      </c>
      <c r="V1847" s="24">
        <v>4.4247787610619467</v>
      </c>
      <c r="X1847" s="24" t="s">
        <v>1907</v>
      </c>
      <c r="AA1847" s="24">
        <v>27.43362831858407</v>
      </c>
      <c r="AH1847" s="24">
        <v>2.6548672566371683</v>
      </c>
      <c r="AI1847" s="24" t="s">
        <v>1907</v>
      </c>
      <c r="AJ1847" s="24" t="s">
        <v>1907</v>
      </c>
      <c r="AL1847" s="24">
        <v>15.044247787610619</v>
      </c>
      <c r="AM1847" s="24">
        <v>5.3097345132743365</v>
      </c>
      <c r="AN1847" s="24">
        <v>6.1946902654867255</v>
      </c>
      <c r="AO1847" s="24" t="s">
        <v>1907</v>
      </c>
      <c r="AQ1847" s="24">
        <v>11.504424778761061</v>
      </c>
      <c r="AT1847" s="24">
        <v>7.0796460176991154</v>
      </c>
      <c r="AU1847" s="24">
        <v>4.4247787610619467</v>
      </c>
      <c r="AV1847" s="24" t="s">
        <v>1907</v>
      </c>
      <c r="AW1847" s="24" t="s">
        <v>1907</v>
      </c>
      <c r="BB1847" s="24">
        <v>4.4247787610619467</v>
      </c>
      <c r="BC1847" s="24" t="s">
        <v>1907</v>
      </c>
      <c r="BE1847" s="24" t="s">
        <v>1907</v>
      </c>
      <c r="BF1847" s="24" t="s">
        <v>1907</v>
      </c>
      <c r="BG1847" s="24" t="s">
        <v>1907</v>
      </c>
      <c r="BH1847" s="24" t="s">
        <v>1907</v>
      </c>
      <c r="BI1847" s="24" t="s">
        <v>1907</v>
      </c>
      <c r="BJ1847" s="24" t="s">
        <v>1907</v>
      </c>
      <c r="BL1847" s="24">
        <v>1.7699115044247788</v>
      </c>
      <c r="BO1847" s="24" t="s">
        <v>1907</v>
      </c>
      <c r="BR1847" s="24" t="s">
        <v>1907</v>
      </c>
      <c r="BS1847" s="24" t="s">
        <v>1907</v>
      </c>
      <c r="BT1847" s="24" t="s">
        <v>1907</v>
      </c>
      <c r="BY1847" s="24" t="s">
        <v>1907</v>
      </c>
      <c r="BZ1847" s="24" t="s">
        <v>1907</v>
      </c>
      <c r="CA1847" s="24">
        <v>0.88495575221238942</v>
      </c>
      <c r="CF1847" s="24" t="s">
        <v>1907</v>
      </c>
      <c r="CG1847" s="24" t="s">
        <v>1907</v>
      </c>
      <c r="CI1847" s="24">
        <v>6.1946902654867255</v>
      </c>
    </row>
    <row r="1848" spans="1:87" x14ac:dyDescent="0.2">
      <c r="A1848" s="24" t="s">
        <v>2014</v>
      </c>
      <c r="B1848" s="24">
        <v>31.066666666666666</v>
      </c>
      <c r="C1848" s="24">
        <v>41.440333333333328</v>
      </c>
      <c r="D1848" s="24" t="s">
        <v>1906</v>
      </c>
      <c r="E1848" s="24">
        <f t="shared" si="28"/>
        <v>69</v>
      </c>
      <c r="G1848" s="24" t="s">
        <v>1907</v>
      </c>
      <c r="H1848" s="24" t="s">
        <v>1907</v>
      </c>
      <c r="J1848" s="24" t="s">
        <v>1907</v>
      </c>
      <c r="L1848" s="24" t="s">
        <v>1907</v>
      </c>
      <c r="V1848" s="24">
        <v>44.666666666666664</v>
      </c>
      <c r="X1848" s="24" t="s">
        <v>1907</v>
      </c>
      <c r="AA1848" s="24">
        <v>0.33333333333333331</v>
      </c>
      <c r="AH1848" s="24">
        <v>2.3333333333333335</v>
      </c>
      <c r="AI1848" s="24" t="s">
        <v>1907</v>
      </c>
      <c r="AJ1848" s="24" t="s">
        <v>1907</v>
      </c>
      <c r="AL1848" s="24">
        <v>1.3333333333333333</v>
      </c>
      <c r="AM1848" s="24" t="s">
        <v>1907</v>
      </c>
      <c r="AN1848" s="24">
        <v>0.66666666666666663</v>
      </c>
      <c r="AO1848" s="24" t="s">
        <v>1907</v>
      </c>
      <c r="AQ1848" s="24">
        <v>1.6666666666666667</v>
      </c>
      <c r="AT1848" s="24">
        <v>2.6666666666666665</v>
      </c>
      <c r="AU1848" s="24">
        <v>0.33333333333333331</v>
      </c>
      <c r="AV1848" s="24">
        <v>7.333333333333333</v>
      </c>
      <c r="AW1848" s="24">
        <v>0.66666666666666663</v>
      </c>
      <c r="BB1848" s="24">
        <v>0.66666666666666663</v>
      </c>
      <c r="BC1848" s="24">
        <v>0.66666666666666663</v>
      </c>
      <c r="BE1848" s="24">
        <v>0.66666666666666663</v>
      </c>
      <c r="BF1848" s="24" t="s">
        <v>1907</v>
      </c>
      <c r="BG1848" s="24" t="s">
        <v>1907</v>
      </c>
      <c r="BH1848" s="24" t="s">
        <v>1907</v>
      </c>
      <c r="BI1848" s="24">
        <v>0.33333333333333331</v>
      </c>
      <c r="BJ1848" s="24" t="s">
        <v>1907</v>
      </c>
      <c r="BL1848" s="24" t="s">
        <v>1907</v>
      </c>
      <c r="BO1848" s="24" t="s">
        <v>1907</v>
      </c>
      <c r="BR1848" s="24">
        <v>3</v>
      </c>
      <c r="BS1848" s="24" t="s">
        <v>1907</v>
      </c>
      <c r="BT1848" s="24">
        <v>0.66666666666666663</v>
      </c>
      <c r="BY1848" s="24" t="s">
        <v>1907</v>
      </c>
      <c r="BZ1848" s="24" t="s">
        <v>1907</v>
      </c>
      <c r="CA1848" s="24" t="s">
        <v>1907</v>
      </c>
      <c r="CF1848" s="24" t="s">
        <v>1907</v>
      </c>
      <c r="CG1848" s="24" t="s">
        <v>1907</v>
      </c>
      <c r="CI1848" s="24">
        <v>1</v>
      </c>
    </row>
    <row r="1849" spans="1:87" x14ac:dyDescent="0.2">
      <c r="A1849" s="24" t="s">
        <v>2015</v>
      </c>
      <c r="B1849" s="24">
        <v>32.020000000000003</v>
      </c>
      <c r="C1849" s="24">
        <v>44.837733333333333</v>
      </c>
      <c r="D1849" s="24" t="s">
        <v>1906</v>
      </c>
      <c r="E1849" s="24">
        <f t="shared" si="28"/>
        <v>75.65789473684211</v>
      </c>
      <c r="G1849" s="24" t="s">
        <v>1907</v>
      </c>
      <c r="H1849" s="24" t="s">
        <v>1907</v>
      </c>
      <c r="J1849" s="24" t="s">
        <v>1907</v>
      </c>
      <c r="L1849" s="24" t="s">
        <v>1907</v>
      </c>
      <c r="V1849" s="24">
        <v>41.118421052631582</v>
      </c>
      <c r="X1849" s="24" t="s">
        <v>1907</v>
      </c>
      <c r="AA1849" s="24">
        <v>1.6447368421052631</v>
      </c>
      <c r="AH1849" s="24">
        <v>7.8947368421052628</v>
      </c>
      <c r="AI1849" s="24" t="s">
        <v>1907</v>
      </c>
      <c r="AJ1849" s="24" t="s">
        <v>1907</v>
      </c>
      <c r="AL1849" s="24">
        <v>8.8815789473684212</v>
      </c>
      <c r="AM1849" s="24" t="s">
        <v>1907</v>
      </c>
      <c r="AN1849" s="24">
        <v>0.32894736842105265</v>
      </c>
      <c r="AO1849" s="24" t="s">
        <v>1907</v>
      </c>
      <c r="AQ1849" s="24">
        <v>1.9736842105263157</v>
      </c>
      <c r="AT1849" s="24">
        <v>6.25</v>
      </c>
      <c r="AU1849" s="24" t="s">
        <v>1907</v>
      </c>
      <c r="AV1849" s="24">
        <v>4.9342105263157894</v>
      </c>
      <c r="AW1849" s="24" t="s">
        <v>1907</v>
      </c>
      <c r="BC1849" s="24" t="s">
        <v>1907</v>
      </c>
      <c r="BE1849" s="24" t="s">
        <v>1907</v>
      </c>
      <c r="BF1849" s="24" t="s">
        <v>1907</v>
      </c>
      <c r="BG1849" s="24">
        <v>0.32894736842105265</v>
      </c>
      <c r="BH1849" s="24" t="s">
        <v>1907</v>
      </c>
      <c r="BI1849" s="24" t="s">
        <v>1907</v>
      </c>
      <c r="BJ1849" s="24" t="s">
        <v>1907</v>
      </c>
      <c r="BL1849" s="24" t="s">
        <v>1907</v>
      </c>
      <c r="BO1849" s="24" t="s">
        <v>1907</v>
      </c>
      <c r="BR1849" s="24">
        <v>1.6447368421052631</v>
      </c>
      <c r="BS1849" s="24" t="s">
        <v>1907</v>
      </c>
      <c r="BT1849" s="24" t="s">
        <v>1907</v>
      </c>
      <c r="BY1849" s="24" t="s">
        <v>1907</v>
      </c>
      <c r="BZ1849" s="24" t="s">
        <v>1907</v>
      </c>
      <c r="CA1849" s="24">
        <v>0.65789473684210531</v>
      </c>
      <c r="CF1849" s="24" t="s">
        <v>1907</v>
      </c>
      <c r="CG1849" s="24" t="s">
        <v>1907</v>
      </c>
      <c r="CI1849" s="24" t="s">
        <v>1907</v>
      </c>
    </row>
    <row r="1850" spans="1:87" x14ac:dyDescent="0.2">
      <c r="A1850" s="24" t="s">
        <v>2016</v>
      </c>
      <c r="B1850" s="24">
        <v>31.986633333333334</v>
      </c>
      <c r="C1850" s="24">
        <v>44.851199999999999</v>
      </c>
      <c r="D1850" s="24" t="s">
        <v>1906</v>
      </c>
      <c r="E1850" s="24">
        <f t="shared" si="28"/>
        <v>88.888888888888886</v>
      </c>
      <c r="G1850" s="24" t="s">
        <v>1907</v>
      </c>
      <c r="H1850" s="24" t="s">
        <v>1907</v>
      </c>
      <c r="J1850" s="24" t="s">
        <v>1907</v>
      </c>
      <c r="L1850" s="24" t="s">
        <v>1907</v>
      </c>
      <c r="V1850" s="24">
        <v>67.003367003367003</v>
      </c>
      <c r="X1850" s="24" t="s">
        <v>1907</v>
      </c>
      <c r="AA1850" s="24">
        <v>4.3771043771043772</v>
      </c>
      <c r="AH1850" s="24">
        <v>3.7037037037037037</v>
      </c>
      <c r="AI1850" s="24" t="s">
        <v>1907</v>
      </c>
      <c r="AJ1850" s="24" t="s">
        <v>1907</v>
      </c>
      <c r="AL1850" s="24">
        <v>2.6936026936026938</v>
      </c>
      <c r="AM1850" s="24" t="s">
        <v>1907</v>
      </c>
      <c r="AN1850" s="24">
        <v>1.3468013468013469</v>
      </c>
      <c r="AO1850" s="24" t="s">
        <v>1907</v>
      </c>
      <c r="AQ1850" s="24">
        <v>1.6835016835016836</v>
      </c>
      <c r="AT1850" s="24">
        <v>3.3670033670033672</v>
      </c>
      <c r="AU1850" s="24" t="s">
        <v>1907</v>
      </c>
      <c r="AV1850" s="24">
        <v>2.6936026936026938</v>
      </c>
      <c r="AW1850" s="24" t="s">
        <v>1907</v>
      </c>
      <c r="BB1850" s="24">
        <v>0.33670033670033672</v>
      </c>
      <c r="BC1850" s="24" t="s">
        <v>1907</v>
      </c>
      <c r="BE1850" s="24" t="s">
        <v>1907</v>
      </c>
      <c r="BF1850" s="24" t="s">
        <v>1907</v>
      </c>
      <c r="BG1850" s="24" t="s">
        <v>1907</v>
      </c>
      <c r="BH1850" s="24" t="s">
        <v>1907</v>
      </c>
      <c r="BI1850" s="24" t="s">
        <v>1907</v>
      </c>
      <c r="BJ1850" s="24" t="s">
        <v>1907</v>
      </c>
      <c r="BL1850" s="24" t="s">
        <v>1907</v>
      </c>
      <c r="BO1850" s="24" t="s">
        <v>1907</v>
      </c>
      <c r="BR1850" s="24">
        <v>0.67340067340067344</v>
      </c>
      <c r="BS1850" s="24" t="s">
        <v>1907</v>
      </c>
      <c r="BT1850" s="24">
        <v>0.33670033670033672</v>
      </c>
      <c r="BY1850" s="24" t="s">
        <v>1907</v>
      </c>
      <c r="BZ1850" s="24" t="s">
        <v>1907</v>
      </c>
      <c r="CA1850" s="24">
        <v>0.33670033670033672</v>
      </c>
      <c r="CF1850" s="24" t="s">
        <v>1907</v>
      </c>
      <c r="CG1850" s="24" t="s">
        <v>1907</v>
      </c>
      <c r="CI1850" s="24">
        <v>0.33670033670033672</v>
      </c>
    </row>
    <row r="1851" spans="1:87" x14ac:dyDescent="0.2">
      <c r="A1851" s="24" t="s">
        <v>2017</v>
      </c>
      <c r="B1851" s="24">
        <v>28.687166999999999</v>
      </c>
      <c r="C1851" s="24">
        <v>41.838833000000001</v>
      </c>
      <c r="D1851" s="24" t="s">
        <v>1906</v>
      </c>
      <c r="E1851" s="24">
        <f t="shared" si="28"/>
        <v>93.046357615894024</v>
      </c>
      <c r="G1851" s="24" t="s">
        <v>1907</v>
      </c>
      <c r="H1851" s="24" t="s">
        <v>1907</v>
      </c>
      <c r="J1851" s="24" t="s">
        <v>1907</v>
      </c>
      <c r="L1851" s="24" t="s">
        <v>1907</v>
      </c>
      <c r="V1851" s="24">
        <v>63.907284768211923</v>
      </c>
      <c r="X1851" s="24" t="s">
        <v>1907</v>
      </c>
      <c r="AA1851" s="24">
        <v>2.3178807947019866</v>
      </c>
      <c r="AH1851" s="24" t="s">
        <v>1907</v>
      </c>
      <c r="AI1851" s="24" t="s">
        <v>1907</v>
      </c>
      <c r="AJ1851" s="24" t="s">
        <v>1907</v>
      </c>
      <c r="AL1851" s="24" t="s">
        <v>1907</v>
      </c>
      <c r="AM1851" s="24" t="s">
        <v>1907</v>
      </c>
      <c r="AN1851" s="24">
        <v>0.99337748344370858</v>
      </c>
      <c r="AO1851" s="24" t="s">
        <v>1907</v>
      </c>
      <c r="AQ1851" s="24">
        <v>0.66225165562913912</v>
      </c>
      <c r="AT1851" s="24">
        <v>10.927152317880795</v>
      </c>
      <c r="AU1851" s="24" t="s">
        <v>1907</v>
      </c>
      <c r="AV1851" s="24">
        <v>2.6490066225165565</v>
      </c>
      <c r="AW1851" s="24" t="s">
        <v>1907</v>
      </c>
      <c r="BB1851" s="24">
        <v>1.6556291390728477</v>
      </c>
      <c r="BC1851" s="24">
        <v>0.66225165562913912</v>
      </c>
      <c r="BE1851" s="24">
        <v>0.66225165562913912</v>
      </c>
      <c r="BF1851" s="24" t="s">
        <v>1907</v>
      </c>
      <c r="BG1851" s="24" t="s">
        <v>1907</v>
      </c>
      <c r="BH1851" s="24" t="s">
        <v>1907</v>
      </c>
      <c r="BI1851" s="24" t="s">
        <v>1907</v>
      </c>
      <c r="BJ1851" s="24" t="s">
        <v>1907</v>
      </c>
      <c r="BL1851" s="24" t="s">
        <v>1907</v>
      </c>
      <c r="BO1851" s="24" t="s">
        <v>1907</v>
      </c>
      <c r="BR1851" s="24">
        <v>0.66225165562913912</v>
      </c>
      <c r="BS1851" s="24" t="s">
        <v>1907</v>
      </c>
      <c r="BT1851" s="24" t="s">
        <v>1907</v>
      </c>
      <c r="BY1851" s="24" t="s">
        <v>1907</v>
      </c>
      <c r="BZ1851" s="24" t="s">
        <v>1907</v>
      </c>
      <c r="CA1851" s="24" t="s">
        <v>1907</v>
      </c>
      <c r="CF1851" s="24" t="s">
        <v>1907</v>
      </c>
      <c r="CG1851" s="24" t="s">
        <v>1907</v>
      </c>
      <c r="CI1851" s="24">
        <v>7.9470198675496686</v>
      </c>
    </row>
    <row r="1852" spans="1:87" x14ac:dyDescent="0.2">
      <c r="A1852" s="24" t="s">
        <v>2018</v>
      </c>
      <c r="B1852" s="24">
        <v>28.690166999999999</v>
      </c>
      <c r="C1852" s="24">
        <v>41.835833000000001</v>
      </c>
      <c r="D1852" s="24" t="s">
        <v>1906</v>
      </c>
      <c r="E1852" s="24">
        <f t="shared" si="28"/>
        <v>95.06578947368422</v>
      </c>
      <c r="G1852" s="24" t="s">
        <v>1907</v>
      </c>
      <c r="H1852" s="24" t="s">
        <v>1907</v>
      </c>
      <c r="J1852" s="24" t="s">
        <v>1907</v>
      </c>
      <c r="L1852" s="24" t="s">
        <v>1907</v>
      </c>
      <c r="V1852" s="24">
        <v>80.921052631578945</v>
      </c>
      <c r="X1852" s="24" t="s">
        <v>1907</v>
      </c>
      <c r="AA1852" s="24">
        <v>2.9605263157894739</v>
      </c>
      <c r="AH1852" s="24" t="s">
        <v>1907</v>
      </c>
      <c r="AI1852" s="24" t="s">
        <v>1907</v>
      </c>
      <c r="AJ1852" s="24" t="s">
        <v>1907</v>
      </c>
      <c r="AL1852" s="24" t="s">
        <v>1907</v>
      </c>
      <c r="AM1852" s="24" t="s">
        <v>1907</v>
      </c>
      <c r="AN1852" s="24">
        <v>0.32894736842105265</v>
      </c>
      <c r="AO1852" s="24" t="s">
        <v>1907</v>
      </c>
      <c r="AQ1852" s="24" t="s">
        <v>1907</v>
      </c>
      <c r="AT1852" s="24">
        <v>7.5657894736842106</v>
      </c>
      <c r="AU1852" s="24" t="s">
        <v>1907</v>
      </c>
      <c r="AV1852" s="24">
        <v>1.3157894736842106</v>
      </c>
      <c r="AW1852" s="24" t="s">
        <v>1907</v>
      </c>
      <c r="BC1852" s="24">
        <v>0.65789473684210531</v>
      </c>
      <c r="BE1852" s="24">
        <v>0.65789473684210531</v>
      </c>
      <c r="BF1852" s="24" t="s">
        <v>1907</v>
      </c>
      <c r="BG1852" s="24" t="s">
        <v>1907</v>
      </c>
      <c r="BH1852" s="24">
        <v>0.65789473684210531</v>
      </c>
      <c r="BI1852" s="24" t="s">
        <v>1907</v>
      </c>
      <c r="BJ1852" s="24" t="s">
        <v>1907</v>
      </c>
      <c r="BL1852" s="24" t="s">
        <v>1907</v>
      </c>
      <c r="BO1852" s="24" t="s">
        <v>1907</v>
      </c>
      <c r="BR1852" s="24" t="s">
        <v>1907</v>
      </c>
      <c r="BS1852" s="24" t="s">
        <v>1907</v>
      </c>
      <c r="BT1852" s="24" t="s">
        <v>1907</v>
      </c>
      <c r="BY1852" s="24" t="s">
        <v>1907</v>
      </c>
      <c r="BZ1852" s="24" t="s">
        <v>1907</v>
      </c>
      <c r="CA1852" s="24" t="s">
        <v>1907</v>
      </c>
      <c r="CF1852" s="24" t="s">
        <v>1907</v>
      </c>
      <c r="CG1852" s="24" t="s">
        <v>1907</v>
      </c>
      <c r="CI1852" s="24" t="s">
        <v>1907</v>
      </c>
    </row>
    <row r="1853" spans="1:87" x14ac:dyDescent="0.2">
      <c r="A1853" s="24" t="s">
        <v>2019</v>
      </c>
      <c r="B1853" s="24">
        <v>34.053832999999997</v>
      </c>
      <c r="C1853" s="24">
        <v>42.207000000000001</v>
      </c>
      <c r="D1853" s="24" t="s">
        <v>1906</v>
      </c>
      <c r="E1853" s="24">
        <f t="shared" si="28"/>
        <v>92.982456140350862</v>
      </c>
      <c r="G1853" s="24" t="s">
        <v>1907</v>
      </c>
      <c r="H1853" s="24" t="s">
        <v>1907</v>
      </c>
      <c r="J1853" s="24" t="s">
        <v>1907</v>
      </c>
      <c r="L1853" s="24" t="s">
        <v>1907</v>
      </c>
      <c r="V1853" s="24">
        <v>55.701754385964911</v>
      </c>
      <c r="X1853" s="24" t="s">
        <v>1907</v>
      </c>
      <c r="AA1853" s="24">
        <v>1.7543859649122806</v>
      </c>
      <c r="AH1853" s="24" t="s">
        <v>1907</v>
      </c>
      <c r="AI1853" s="24" t="s">
        <v>1907</v>
      </c>
      <c r="AJ1853" s="24" t="s">
        <v>1907</v>
      </c>
      <c r="AL1853" s="24" t="s">
        <v>1907</v>
      </c>
      <c r="AM1853" s="24" t="s">
        <v>1907</v>
      </c>
      <c r="AN1853" s="24">
        <v>0.8771929824561403</v>
      </c>
      <c r="AO1853" s="24" t="s">
        <v>1907</v>
      </c>
      <c r="AQ1853" s="24">
        <v>0.43859649122807015</v>
      </c>
      <c r="AT1853" s="24">
        <v>12.280701754385966</v>
      </c>
      <c r="AU1853" s="24" t="s">
        <v>1907</v>
      </c>
      <c r="AV1853" s="24">
        <v>1.7543859649122806</v>
      </c>
      <c r="AW1853" s="24" t="s">
        <v>1907</v>
      </c>
      <c r="BB1853" s="24">
        <v>3.5087719298245612</v>
      </c>
      <c r="BC1853" s="24">
        <v>4.8245614035087723</v>
      </c>
      <c r="BE1853" s="24">
        <v>4.8245614035087723</v>
      </c>
      <c r="BF1853" s="24" t="s">
        <v>1907</v>
      </c>
      <c r="BG1853" s="24" t="s">
        <v>1907</v>
      </c>
      <c r="BH1853" s="24" t="s">
        <v>1907</v>
      </c>
      <c r="BI1853" s="24" t="s">
        <v>1907</v>
      </c>
      <c r="BJ1853" s="24" t="s">
        <v>1907</v>
      </c>
      <c r="BL1853" s="24" t="s">
        <v>1907</v>
      </c>
      <c r="BO1853" s="24" t="s">
        <v>1907</v>
      </c>
      <c r="BR1853" s="24">
        <v>2.192982456140351</v>
      </c>
      <c r="BS1853" s="24" t="s">
        <v>1907</v>
      </c>
      <c r="BT1853" s="24">
        <v>3.0701754385964914</v>
      </c>
      <c r="BY1853" s="24" t="s">
        <v>1907</v>
      </c>
      <c r="BZ1853" s="24" t="s">
        <v>1907</v>
      </c>
      <c r="CA1853" s="24" t="s">
        <v>1907</v>
      </c>
      <c r="CF1853" s="24" t="s">
        <v>1907</v>
      </c>
      <c r="CG1853" s="24" t="s">
        <v>1907</v>
      </c>
      <c r="CI1853" s="24">
        <v>1.7543859649122806</v>
      </c>
    </row>
    <row r="1854" spans="1:87" x14ac:dyDescent="0.2">
      <c r="A1854" s="24" t="s">
        <v>2020</v>
      </c>
      <c r="B1854" s="24">
        <v>29.524999999999999</v>
      </c>
      <c r="C1854" s="24">
        <v>43.57</v>
      </c>
      <c r="D1854" s="24" t="s">
        <v>1906</v>
      </c>
      <c r="E1854" s="24">
        <f t="shared" si="28"/>
        <v>86.274509803921575</v>
      </c>
      <c r="G1854" s="24" t="s">
        <v>1907</v>
      </c>
      <c r="H1854" s="24" t="s">
        <v>1907</v>
      </c>
      <c r="J1854" s="24" t="s">
        <v>1907</v>
      </c>
      <c r="L1854" s="24" t="s">
        <v>1907</v>
      </c>
      <c r="V1854" s="24">
        <v>54.248366013071895</v>
      </c>
      <c r="X1854" s="24" t="s">
        <v>1907</v>
      </c>
      <c r="AA1854" s="24">
        <v>1.3071895424836601</v>
      </c>
      <c r="AH1854" s="24" t="s">
        <v>1907</v>
      </c>
      <c r="AI1854" s="24" t="s">
        <v>1907</v>
      </c>
      <c r="AJ1854" s="24" t="s">
        <v>1907</v>
      </c>
      <c r="AL1854" s="24" t="s">
        <v>1907</v>
      </c>
      <c r="AM1854" s="24" t="s">
        <v>1907</v>
      </c>
      <c r="AN1854" s="24" t="s">
        <v>1907</v>
      </c>
      <c r="AO1854" s="24" t="s">
        <v>1907</v>
      </c>
      <c r="AQ1854" s="24">
        <v>0.98039215686274506</v>
      </c>
      <c r="AT1854" s="24">
        <v>24.183006535947712</v>
      </c>
      <c r="AU1854" s="24" t="s">
        <v>1907</v>
      </c>
      <c r="AV1854" s="24">
        <v>2.6143790849673203</v>
      </c>
      <c r="AW1854" s="24" t="s">
        <v>1907</v>
      </c>
      <c r="BC1854" s="24">
        <v>0.32679738562091504</v>
      </c>
      <c r="BE1854" s="24">
        <v>0.32679738562091504</v>
      </c>
      <c r="BF1854" s="24" t="s">
        <v>1907</v>
      </c>
      <c r="BG1854" s="24" t="s">
        <v>1907</v>
      </c>
      <c r="BH1854" s="24" t="s">
        <v>1907</v>
      </c>
      <c r="BI1854" s="24" t="s">
        <v>1907</v>
      </c>
      <c r="BJ1854" s="24" t="s">
        <v>1907</v>
      </c>
      <c r="BL1854" s="24" t="s">
        <v>1907</v>
      </c>
      <c r="BO1854" s="24" t="s">
        <v>1907</v>
      </c>
      <c r="BR1854" s="24">
        <v>0.65359477124183007</v>
      </c>
      <c r="BS1854" s="24" t="s">
        <v>1907</v>
      </c>
      <c r="BT1854" s="24" t="s">
        <v>1907</v>
      </c>
      <c r="BY1854" s="24" t="s">
        <v>1907</v>
      </c>
      <c r="BZ1854" s="24" t="s">
        <v>1907</v>
      </c>
      <c r="CA1854" s="24" t="s">
        <v>1907</v>
      </c>
      <c r="CF1854" s="24" t="s">
        <v>1907</v>
      </c>
      <c r="CG1854" s="24" t="s">
        <v>1907</v>
      </c>
      <c r="CI1854" s="24">
        <v>1.6339869281045751</v>
      </c>
    </row>
    <row r="1855" spans="1:87" x14ac:dyDescent="0.2">
      <c r="A1855" s="24" t="s">
        <v>2021</v>
      </c>
      <c r="B1855" s="24">
        <v>32.592953333333334</v>
      </c>
      <c r="C1855" s="24">
        <v>42.838353333333338</v>
      </c>
      <c r="D1855" s="24" t="s">
        <v>1906</v>
      </c>
      <c r="E1855" s="24">
        <f t="shared" si="28"/>
        <v>71.212121212121204</v>
      </c>
      <c r="G1855" s="24" t="s">
        <v>1907</v>
      </c>
      <c r="H1855" s="24" t="s">
        <v>1907</v>
      </c>
      <c r="J1855" s="24" t="s">
        <v>1907</v>
      </c>
      <c r="L1855" s="24" t="s">
        <v>1907</v>
      </c>
      <c r="V1855" s="24">
        <v>12.5</v>
      </c>
      <c r="X1855" s="24" t="s">
        <v>1907</v>
      </c>
      <c r="AA1855" s="24">
        <v>2.6515151515151514</v>
      </c>
      <c r="AH1855" s="24" t="s">
        <v>1907</v>
      </c>
      <c r="AI1855" s="24" t="s">
        <v>1907</v>
      </c>
      <c r="AJ1855" s="24" t="s">
        <v>1907</v>
      </c>
      <c r="AL1855" s="24" t="s">
        <v>1907</v>
      </c>
      <c r="AM1855" s="24" t="s">
        <v>1907</v>
      </c>
      <c r="AN1855" s="24" t="s">
        <v>1907</v>
      </c>
      <c r="AO1855" s="24" t="s">
        <v>1907</v>
      </c>
      <c r="AQ1855" s="24" t="s">
        <v>1907</v>
      </c>
      <c r="AT1855" s="24">
        <v>24.621212121212121</v>
      </c>
      <c r="AU1855" s="24">
        <v>2.6515151515151514</v>
      </c>
      <c r="AV1855" s="24">
        <v>0.75757575757575757</v>
      </c>
      <c r="AW1855" s="24">
        <v>3.4090909090909092</v>
      </c>
      <c r="BB1855" s="24">
        <v>1.5151515151515151</v>
      </c>
      <c r="BC1855" s="24" t="s">
        <v>1907</v>
      </c>
      <c r="BE1855" s="24" t="s">
        <v>1907</v>
      </c>
      <c r="BF1855" s="24" t="s">
        <v>1907</v>
      </c>
      <c r="BG1855" s="24" t="s">
        <v>1907</v>
      </c>
      <c r="BH1855" s="24" t="s">
        <v>1907</v>
      </c>
      <c r="BI1855" s="24" t="s">
        <v>1907</v>
      </c>
      <c r="BJ1855" s="24" t="s">
        <v>1907</v>
      </c>
      <c r="BL1855" s="24" t="s">
        <v>1907</v>
      </c>
      <c r="BO1855" s="24" t="s">
        <v>1907</v>
      </c>
      <c r="BR1855" s="24">
        <v>4.9242424242424239</v>
      </c>
      <c r="BS1855" s="24" t="s">
        <v>1907</v>
      </c>
      <c r="BT1855" s="24">
        <v>0.37878787878787878</v>
      </c>
      <c r="BY1855" s="24" t="s">
        <v>1907</v>
      </c>
      <c r="BZ1855" s="24">
        <v>0.37878787878787878</v>
      </c>
      <c r="CA1855" s="24" t="s">
        <v>1907</v>
      </c>
      <c r="CF1855" s="24" t="s">
        <v>1907</v>
      </c>
      <c r="CG1855" s="24" t="s">
        <v>1907</v>
      </c>
      <c r="CI1855" s="24">
        <v>17.424242424242426</v>
      </c>
    </row>
    <row r="1856" spans="1:87" x14ac:dyDescent="0.2">
      <c r="A1856" s="24" t="s">
        <v>2022</v>
      </c>
      <c r="B1856" s="24">
        <v>30.401109999999999</v>
      </c>
      <c r="C1856" s="24">
        <v>43.80424</v>
      </c>
      <c r="D1856" s="24" t="s">
        <v>1906</v>
      </c>
      <c r="E1856" s="24">
        <f t="shared" si="28"/>
        <v>94.170403587443928</v>
      </c>
      <c r="G1856" s="24" t="s">
        <v>1907</v>
      </c>
      <c r="H1856" s="24" t="s">
        <v>1907</v>
      </c>
      <c r="J1856" s="24" t="s">
        <v>1907</v>
      </c>
      <c r="L1856" s="24" t="s">
        <v>1907</v>
      </c>
      <c r="V1856" s="24">
        <v>24.663677130044842</v>
      </c>
      <c r="X1856" s="24" t="s">
        <v>1907</v>
      </c>
      <c r="AA1856" s="24">
        <v>0.44843049327354262</v>
      </c>
      <c r="AH1856" s="24" t="s">
        <v>1907</v>
      </c>
      <c r="AI1856" s="24" t="s">
        <v>1907</v>
      </c>
      <c r="AJ1856" s="24" t="s">
        <v>1907</v>
      </c>
      <c r="AL1856" s="24" t="s">
        <v>1907</v>
      </c>
      <c r="AM1856" s="24" t="s">
        <v>1907</v>
      </c>
      <c r="AN1856" s="24" t="s">
        <v>1907</v>
      </c>
      <c r="AO1856" s="24" t="s">
        <v>1907</v>
      </c>
      <c r="AQ1856" s="24" t="s">
        <v>1907</v>
      </c>
      <c r="AT1856" s="24">
        <v>16.591928251121075</v>
      </c>
      <c r="AU1856" s="24" t="s">
        <v>1907</v>
      </c>
      <c r="AV1856" s="24">
        <v>0.89686098654708524</v>
      </c>
      <c r="AW1856" s="24">
        <v>0.44843049327354262</v>
      </c>
      <c r="BB1856" s="24">
        <v>4.0358744394618835</v>
      </c>
      <c r="BC1856" s="24">
        <v>0.44843049327354262</v>
      </c>
      <c r="BE1856" s="24">
        <v>0.44843049327354262</v>
      </c>
      <c r="BF1856" s="24" t="s">
        <v>1907</v>
      </c>
      <c r="BG1856" s="24" t="s">
        <v>1907</v>
      </c>
      <c r="BH1856" s="24" t="s">
        <v>1907</v>
      </c>
      <c r="BI1856" s="24" t="s">
        <v>1907</v>
      </c>
      <c r="BJ1856" s="24" t="s">
        <v>1907</v>
      </c>
      <c r="BL1856" s="24" t="s">
        <v>1907</v>
      </c>
      <c r="BO1856" s="24" t="s">
        <v>1907</v>
      </c>
      <c r="BR1856" s="24">
        <v>2.6905829596412558</v>
      </c>
      <c r="BS1856" s="24">
        <v>0.44843049327354262</v>
      </c>
      <c r="BT1856" s="24">
        <v>4.9327354260089686</v>
      </c>
      <c r="BY1856" s="24" t="s">
        <v>1907</v>
      </c>
      <c r="BZ1856" s="24" t="s">
        <v>1907</v>
      </c>
      <c r="CA1856" s="24">
        <v>0.44843049327354262</v>
      </c>
      <c r="CF1856" s="24" t="s">
        <v>1907</v>
      </c>
      <c r="CG1856" s="24" t="s">
        <v>1907</v>
      </c>
      <c r="CI1856" s="24">
        <v>37.668161434977577</v>
      </c>
    </row>
    <row r="1857" spans="1:87" x14ac:dyDescent="0.2">
      <c r="A1857" s="24" t="s">
        <v>2023</v>
      </c>
      <c r="B1857" s="24">
        <v>36.488833333333332</v>
      </c>
      <c r="C1857" s="24">
        <v>42.221966666666667</v>
      </c>
      <c r="D1857" s="24" t="s">
        <v>1906</v>
      </c>
      <c r="E1857" s="24">
        <f t="shared" si="28"/>
        <v>95.756718528995734</v>
      </c>
      <c r="G1857" s="24" t="s">
        <v>1907</v>
      </c>
      <c r="H1857" s="24" t="s">
        <v>1907</v>
      </c>
      <c r="J1857" s="24" t="s">
        <v>1907</v>
      </c>
      <c r="L1857" s="24" t="s">
        <v>1907</v>
      </c>
      <c r="V1857" s="24">
        <v>70.297029702970292</v>
      </c>
      <c r="X1857" s="24" t="s">
        <v>1907</v>
      </c>
      <c r="AA1857" s="24">
        <v>0.56577086280056577</v>
      </c>
      <c r="AH1857" s="24" t="s">
        <v>1907</v>
      </c>
      <c r="AI1857" s="24" t="s">
        <v>1907</v>
      </c>
      <c r="AJ1857" s="24">
        <v>0.28288543140028288</v>
      </c>
      <c r="AL1857" s="24">
        <v>0.99009900990099009</v>
      </c>
      <c r="AM1857" s="24" t="s">
        <v>1907</v>
      </c>
      <c r="AN1857" s="24">
        <v>1.6973125884016973</v>
      </c>
      <c r="AO1857" s="24">
        <v>1.9801980198019802</v>
      </c>
      <c r="AQ1857" s="24">
        <v>1.8387553041018387</v>
      </c>
      <c r="AT1857" s="24">
        <v>4.6676096181046676</v>
      </c>
      <c r="AU1857" s="24" t="s">
        <v>1907</v>
      </c>
      <c r="AV1857" s="24">
        <v>1.5558698727015559</v>
      </c>
      <c r="AW1857" s="24">
        <v>4.6676096181046676</v>
      </c>
      <c r="BC1857" s="24" t="s">
        <v>1907</v>
      </c>
      <c r="BE1857" s="24" t="s">
        <v>1907</v>
      </c>
      <c r="BF1857" s="24" t="s">
        <v>1907</v>
      </c>
      <c r="BG1857" s="24" t="s">
        <v>1907</v>
      </c>
      <c r="BH1857" s="24">
        <v>5.2333804809052333</v>
      </c>
      <c r="BI1857" s="24" t="s">
        <v>1907</v>
      </c>
      <c r="BJ1857" s="24" t="s">
        <v>1907</v>
      </c>
      <c r="BL1857" s="24" t="s">
        <v>1907</v>
      </c>
      <c r="BO1857" s="24" t="s">
        <v>1907</v>
      </c>
      <c r="BR1857" s="24">
        <v>1.8387553041018387</v>
      </c>
      <c r="BS1857" s="24" t="s">
        <v>1907</v>
      </c>
      <c r="BT1857" s="24" t="s">
        <v>1907</v>
      </c>
      <c r="BY1857" s="24" t="s">
        <v>1907</v>
      </c>
      <c r="BZ1857" s="24" t="s">
        <v>1907</v>
      </c>
      <c r="CA1857" s="24">
        <v>0.14144271570014144</v>
      </c>
      <c r="CF1857" s="24" t="s">
        <v>1907</v>
      </c>
      <c r="CG1857" s="24" t="s">
        <v>1907</v>
      </c>
      <c r="CI1857" s="24" t="s">
        <v>1907</v>
      </c>
    </row>
    <row r="1858" spans="1:87" x14ac:dyDescent="0.2">
      <c r="A1858" s="24" t="s">
        <v>2024</v>
      </c>
      <c r="B1858" s="24">
        <v>36.621266666666671</v>
      </c>
      <c r="C1858" s="24">
        <v>42.1021</v>
      </c>
      <c r="D1858" s="24" t="s">
        <v>1906</v>
      </c>
      <c r="E1858" s="24">
        <f t="shared" si="28"/>
        <v>29.5</v>
      </c>
      <c r="G1858" s="24" t="s">
        <v>1907</v>
      </c>
      <c r="H1858" s="24" t="s">
        <v>1907</v>
      </c>
      <c r="J1858" s="24" t="s">
        <v>1907</v>
      </c>
      <c r="L1858" s="24" t="s">
        <v>1907</v>
      </c>
      <c r="V1858" s="24">
        <v>9</v>
      </c>
      <c r="X1858" s="24" t="s">
        <v>1907</v>
      </c>
      <c r="AA1858" s="24">
        <v>0.5</v>
      </c>
      <c r="AH1858" s="24" t="s">
        <v>1907</v>
      </c>
      <c r="AI1858" s="24" t="s">
        <v>1907</v>
      </c>
      <c r="AJ1858" s="24">
        <v>1.5</v>
      </c>
      <c r="AL1858" s="24">
        <v>1</v>
      </c>
      <c r="AM1858" s="24" t="s">
        <v>1907</v>
      </c>
      <c r="AN1858" s="24">
        <v>2.5</v>
      </c>
      <c r="AO1858" s="24">
        <v>0.5</v>
      </c>
      <c r="AQ1858" s="24">
        <v>0.5</v>
      </c>
      <c r="AT1858" s="24">
        <v>7.5</v>
      </c>
      <c r="AU1858" s="24" t="s">
        <v>1907</v>
      </c>
      <c r="AV1858" s="24" t="s">
        <v>1907</v>
      </c>
      <c r="AW1858" s="24">
        <v>2.5</v>
      </c>
      <c r="BC1858" s="24" t="s">
        <v>1907</v>
      </c>
      <c r="BE1858" s="24" t="s">
        <v>1907</v>
      </c>
      <c r="BF1858" s="24" t="s">
        <v>1907</v>
      </c>
      <c r="BG1858" s="24" t="s">
        <v>1907</v>
      </c>
      <c r="BH1858" s="24">
        <v>3.5</v>
      </c>
      <c r="BI1858" s="24" t="s">
        <v>1907</v>
      </c>
      <c r="BJ1858" s="24" t="s">
        <v>1907</v>
      </c>
      <c r="BL1858" s="24" t="s">
        <v>1907</v>
      </c>
      <c r="BO1858" s="24" t="s">
        <v>1907</v>
      </c>
      <c r="BR1858" s="24">
        <v>0.5</v>
      </c>
      <c r="BS1858" s="24" t="s">
        <v>1907</v>
      </c>
      <c r="BT1858" s="24" t="s">
        <v>1907</v>
      </c>
      <c r="BY1858" s="24" t="s">
        <v>1907</v>
      </c>
      <c r="BZ1858" s="24" t="s">
        <v>1907</v>
      </c>
      <c r="CA1858" s="24" t="s">
        <v>1907</v>
      </c>
      <c r="CF1858" s="24" t="s">
        <v>1907</v>
      </c>
      <c r="CG1858" s="24" t="s">
        <v>1907</v>
      </c>
      <c r="CI1858" s="24" t="s">
        <v>1907</v>
      </c>
    </row>
    <row r="1859" spans="1:87" x14ac:dyDescent="0.2">
      <c r="A1859" s="24" t="s">
        <v>2025</v>
      </c>
      <c r="B1859" s="24">
        <v>31.616666666666667</v>
      </c>
      <c r="C1859" s="24">
        <v>45.664999999999999</v>
      </c>
      <c r="D1859" s="24" t="s">
        <v>1906</v>
      </c>
      <c r="E1859" s="24">
        <f t="shared" ref="E1859:E1922" si="29">SUM(F1859:CR1859)</f>
        <v>90.958904109589113</v>
      </c>
      <c r="G1859" s="24" t="s">
        <v>1907</v>
      </c>
      <c r="H1859" s="24" t="s">
        <v>1907</v>
      </c>
      <c r="J1859" s="24" t="s">
        <v>1907</v>
      </c>
      <c r="L1859" s="24">
        <v>0.27397260273972601</v>
      </c>
      <c r="V1859" s="24">
        <v>66.849315068493155</v>
      </c>
      <c r="X1859" s="24" t="s">
        <v>1907</v>
      </c>
      <c r="AA1859" s="24">
        <v>2.4657534246575343</v>
      </c>
      <c r="AH1859" s="24" t="s">
        <v>1907</v>
      </c>
      <c r="AI1859" s="24" t="s">
        <v>1907</v>
      </c>
      <c r="AJ1859" s="24" t="s">
        <v>1907</v>
      </c>
      <c r="AL1859" s="24">
        <v>2.4657534246575343</v>
      </c>
      <c r="AM1859" s="24">
        <v>0.82191780821917804</v>
      </c>
      <c r="AN1859" s="24">
        <v>2.4657534246575343</v>
      </c>
      <c r="AO1859" s="24" t="s">
        <v>1907</v>
      </c>
      <c r="AQ1859" s="24">
        <v>0.27397260273972601</v>
      </c>
      <c r="AT1859" s="24">
        <v>4.3835616438356162</v>
      </c>
      <c r="AU1859" s="24">
        <v>0.27397260273972601</v>
      </c>
      <c r="AV1859" s="24">
        <v>1.9178082191780821</v>
      </c>
      <c r="AW1859" s="24" t="s">
        <v>1907</v>
      </c>
      <c r="BB1859" s="24">
        <v>4.3835616438356162</v>
      </c>
      <c r="BC1859" s="24">
        <v>0.27397260273972601</v>
      </c>
      <c r="BE1859" s="24">
        <v>0.27397260273972601</v>
      </c>
      <c r="BF1859" s="24" t="s">
        <v>1907</v>
      </c>
      <c r="BG1859" s="24" t="s">
        <v>1907</v>
      </c>
      <c r="BH1859" s="24">
        <v>0.82191780821917804</v>
      </c>
      <c r="BI1859" s="24" t="s">
        <v>1907</v>
      </c>
      <c r="BJ1859" s="24" t="s">
        <v>1907</v>
      </c>
      <c r="BL1859" s="24">
        <v>0.27397260273972601</v>
      </c>
      <c r="BO1859" s="24" t="s">
        <v>1907</v>
      </c>
      <c r="BR1859" s="24">
        <v>0.54794520547945202</v>
      </c>
      <c r="BS1859" s="24" t="s">
        <v>1907</v>
      </c>
      <c r="BT1859" s="24" t="s">
        <v>1907</v>
      </c>
      <c r="BY1859" s="24" t="s">
        <v>1907</v>
      </c>
      <c r="BZ1859" s="24">
        <v>0.82191780821917804</v>
      </c>
      <c r="CA1859" s="24">
        <v>1.095890410958904</v>
      </c>
      <c r="CF1859" s="24" t="s">
        <v>1907</v>
      </c>
      <c r="CG1859" s="24" t="s">
        <v>1907</v>
      </c>
      <c r="CI1859" s="24">
        <v>0.27397260273972601</v>
      </c>
    </row>
    <row r="1860" spans="1:87" x14ac:dyDescent="0.2">
      <c r="A1860" s="24" t="s">
        <v>2026</v>
      </c>
      <c r="B1860" s="24">
        <v>31.616666666666667</v>
      </c>
      <c r="C1860" s="24">
        <v>45.664999999999999</v>
      </c>
      <c r="D1860" s="24" t="s">
        <v>1906</v>
      </c>
      <c r="E1860" s="24">
        <f t="shared" si="29"/>
        <v>75.297619047619065</v>
      </c>
      <c r="G1860" s="24" t="s">
        <v>1907</v>
      </c>
      <c r="H1860" s="24" t="s">
        <v>1907</v>
      </c>
      <c r="J1860" s="24" t="s">
        <v>1907</v>
      </c>
      <c r="L1860" s="24" t="s">
        <v>1907</v>
      </c>
      <c r="V1860" s="24">
        <v>50</v>
      </c>
      <c r="X1860" s="24" t="s">
        <v>1907</v>
      </c>
      <c r="AA1860" s="24">
        <v>4.4642857142857144</v>
      </c>
      <c r="AH1860" s="24" t="s">
        <v>1907</v>
      </c>
      <c r="AI1860" s="24" t="s">
        <v>1907</v>
      </c>
      <c r="AJ1860" s="24">
        <v>4.4642857142857144</v>
      </c>
      <c r="AL1860" s="24" t="s">
        <v>1907</v>
      </c>
      <c r="AM1860" s="24">
        <v>0.59523809523809523</v>
      </c>
      <c r="AN1860" s="24">
        <v>2.3809523809523809</v>
      </c>
      <c r="AO1860" s="24" t="s">
        <v>1907</v>
      </c>
      <c r="AQ1860" s="24" t="s">
        <v>1907</v>
      </c>
      <c r="AT1860" s="24">
        <v>6.25</v>
      </c>
      <c r="AU1860" s="24" t="s">
        <v>1907</v>
      </c>
      <c r="AV1860" s="24">
        <v>1.1904761904761905</v>
      </c>
      <c r="AW1860" s="24" t="s">
        <v>1907</v>
      </c>
      <c r="BB1860" s="24">
        <v>3.2738095238095237</v>
      </c>
      <c r="BC1860" s="24">
        <v>0.59523809523809523</v>
      </c>
      <c r="BE1860" s="24">
        <v>0.59523809523809523</v>
      </c>
      <c r="BF1860" s="24" t="s">
        <v>1907</v>
      </c>
      <c r="BG1860" s="24" t="s">
        <v>1907</v>
      </c>
      <c r="BH1860" s="24">
        <v>0.29761904761904762</v>
      </c>
      <c r="BI1860" s="24" t="s">
        <v>1907</v>
      </c>
      <c r="BJ1860" s="24" t="s">
        <v>1907</v>
      </c>
      <c r="BL1860" s="24" t="s">
        <v>1907</v>
      </c>
      <c r="BO1860" s="24" t="s">
        <v>1907</v>
      </c>
      <c r="BR1860" s="24" t="s">
        <v>1907</v>
      </c>
      <c r="BS1860" s="24">
        <v>0.29761904761904762</v>
      </c>
      <c r="BT1860" s="24" t="s">
        <v>1907</v>
      </c>
      <c r="BY1860" s="24" t="s">
        <v>1907</v>
      </c>
      <c r="BZ1860" s="24" t="s">
        <v>1907</v>
      </c>
      <c r="CA1860" s="24">
        <v>0.59523809523809523</v>
      </c>
      <c r="CF1860" s="24" t="s">
        <v>1907</v>
      </c>
      <c r="CG1860" s="24" t="s">
        <v>1907</v>
      </c>
      <c r="CI1860" s="24">
        <v>0.29761904761904762</v>
      </c>
    </row>
    <row r="1861" spans="1:87" x14ac:dyDescent="0.2">
      <c r="A1861" s="24" t="s">
        <v>2027</v>
      </c>
      <c r="B1861" s="24">
        <v>31.217166666666667</v>
      </c>
      <c r="C1861" s="24">
        <v>45.417000000000002</v>
      </c>
      <c r="D1861" s="24" t="s">
        <v>1906</v>
      </c>
      <c r="E1861" s="24">
        <f t="shared" si="29"/>
        <v>91.167192429022023</v>
      </c>
      <c r="G1861" s="24" t="s">
        <v>1907</v>
      </c>
      <c r="H1861" s="24" t="s">
        <v>1907</v>
      </c>
      <c r="J1861" s="24" t="s">
        <v>1907</v>
      </c>
      <c r="L1861" s="24" t="s">
        <v>1907</v>
      </c>
      <c r="V1861" s="24">
        <v>64.668769716088335</v>
      </c>
      <c r="X1861" s="24" t="s">
        <v>1907</v>
      </c>
      <c r="AA1861" s="24">
        <v>3.4700315457413251</v>
      </c>
      <c r="AH1861" s="24" t="s">
        <v>1907</v>
      </c>
      <c r="AI1861" s="24" t="s">
        <v>1907</v>
      </c>
      <c r="AJ1861" s="24">
        <v>4.4164037854889591</v>
      </c>
      <c r="AL1861" s="24">
        <v>0.31545741324921134</v>
      </c>
      <c r="AM1861" s="24">
        <v>0.31545741324921134</v>
      </c>
      <c r="AN1861" s="24">
        <v>2.5236593059936907</v>
      </c>
      <c r="AO1861" s="24" t="s">
        <v>1907</v>
      </c>
      <c r="AQ1861" s="24">
        <v>0.94637223974763407</v>
      </c>
      <c r="AT1861" s="24">
        <v>6.9400630914826502</v>
      </c>
      <c r="AU1861" s="24" t="s">
        <v>1907</v>
      </c>
      <c r="AV1861" s="24">
        <v>1.5772870662460567</v>
      </c>
      <c r="AW1861" s="24" t="s">
        <v>1907</v>
      </c>
      <c r="BB1861" s="24">
        <v>1.8927444794952681</v>
      </c>
      <c r="BC1861" s="24" t="s">
        <v>1907</v>
      </c>
      <c r="BE1861" s="24" t="s">
        <v>1907</v>
      </c>
      <c r="BF1861" s="24" t="s">
        <v>1907</v>
      </c>
      <c r="BG1861" s="24" t="s">
        <v>1907</v>
      </c>
      <c r="BH1861" s="24">
        <v>0.31545741324921134</v>
      </c>
      <c r="BI1861" s="24" t="s">
        <v>1907</v>
      </c>
      <c r="BJ1861" s="24" t="s">
        <v>1907</v>
      </c>
      <c r="BL1861" s="24" t="s">
        <v>1907</v>
      </c>
      <c r="BO1861" s="24" t="s">
        <v>1907</v>
      </c>
      <c r="BR1861" s="24">
        <v>0.31545741324921134</v>
      </c>
      <c r="BS1861" s="24">
        <v>0.31545741324921134</v>
      </c>
      <c r="BT1861" s="24">
        <v>0.31545741324921134</v>
      </c>
      <c r="BY1861" s="24">
        <v>0.31545741324921134</v>
      </c>
      <c r="BZ1861" s="24">
        <v>0.31545741324921134</v>
      </c>
      <c r="CA1861" s="24">
        <v>0.31545741324921134</v>
      </c>
      <c r="CF1861" s="24" t="s">
        <v>1907</v>
      </c>
      <c r="CG1861" s="24" t="s">
        <v>1907</v>
      </c>
      <c r="CI1861" s="24">
        <v>1.8927444794952681</v>
      </c>
    </row>
    <row r="1862" spans="1:87" x14ac:dyDescent="0.2">
      <c r="A1862" s="24" t="s">
        <v>2028</v>
      </c>
      <c r="B1862" s="24">
        <v>31.333666666666666</v>
      </c>
      <c r="C1862" s="24">
        <v>45.2515</v>
      </c>
      <c r="D1862" s="24" t="s">
        <v>1906</v>
      </c>
      <c r="E1862" s="24">
        <f t="shared" si="29"/>
        <v>87.261146496815314</v>
      </c>
      <c r="G1862" s="24" t="s">
        <v>1907</v>
      </c>
      <c r="H1862" s="24" t="s">
        <v>1907</v>
      </c>
      <c r="J1862" s="24" t="s">
        <v>1907</v>
      </c>
      <c r="L1862" s="24" t="s">
        <v>1907</v>
      </c>
      <c r="V1862" s="24">
        <v>57.324840764331213</v>
      </c>
      <c r="X1862" s="24" t="s">
        <v>1907</v>
      </c>
      <c r="AA1862" s="24">
        <v>3.8216560509554141</v>
      </c>
      <c r="AH1862" s="24">
        <v>0.31847133757961782</v>
      </c>
      <c r="AI1862" s="24" t="s">
        <v>1907</v>
      </c>
      <c r="AJ1862" s="24">
        <v>0.63694267515923564</v>
      </c>
      <c r="AL1862" s="24">
        <v>1.5923566878980893</v>
      </c>
      <c r="AM1862" s="24">
        <v>2.2292993630573248</v>
      </c>
      <c r="AN1862" s="24">
        <v>2.2292993630573248</v>
      </c>
      <c r="AO1862" s="24">
        <v>0.31847133757961782</v>
      </c>
      <c r="AQ1862" s="24">
        <v>0.95541401273885351</v>
      </c>
      <c r="AT1862" s="24">
        <v>8.9171974522292992</v>
      </c>
      <c r="AU1862" s="24" t="s">
        <v>1907</v>
      </c>
      <c r="AV1862" s="24">
        <v>0.95541401273885351</v>
      </c>
      <c r="AW1862" s="24" t="s">
        <v>1907</v>
      </c>
      <c r="BB1862" s="24">
        <v>2.2292993630573248</v>
      </c>
      <c r="BC1862" s="24">
        <v>0.95541401273885351</v>
      </c>
      <c r="BE1862" s="24">
        <v>0.95541401273885351</v>
      </c>
      <c r="BF1862" s="24" t="s">
        <v>1907</v>
      </c>
      <c r="BG1862" s="24" t="s">
        <v>1907</v>
      </c>
      <c r="BH1862" s="24">
        <v>0.31847133757961782</v>
      </c>
      <c r="BI1862" s="24" t="s">
        <v>1907</v>
      </c>
      <c r="BJ1862" s="24" t="s">
        <v>1907</v>
      </c>
      <c r="BL1862" s="24" t="s">
        <v>1907</v>
      </c>
      <c r="BO1862" s="24" t="s">
        <v>1907</v>
      </c>
      <c r="BR1862" s="24">
        <v>0.31847133757961782</v>
      </c>
      <c r="BS1862" s="24" t="s">
        <v>1907</v>
      </c>
      <c r="BT1862" s="24">
        <v>0.31847133757961782</v>
      </c>
      <c r="BY1862" s="24" t="s">
        <v>1907</v>
      </c>
      <c r="BZ1862" s="24">
        <v>0.63694267515923564</v>
      </c>
      <c r="CA1862" s="24" t="s">
        <v>1907</v>
      </c>
      <c r="CF1862" s="24" t="s">
        <v>1907</v>
      </c>
      <c r="CG1862" s="24" t="s">
        <v>1907</v>
      </c>
      <c r="CI1862" s="24">
        <v>2.2292993630573248</v>
      </c>
    </row>
    <row r="1863" spans="1:87" x14ac:dyDescent="0.2">
      <c r="A1863" s="24" t="s">
        <v>2029</v>
      </c>
      <c r="B1863" s="24">
        <v>31.627500000000001</v>
      </c>
      <c r="C1863" s="24">
        <v>45.249833333333335</v>
      </c>
      <c r="D1863" s="24" t="s">
        <v>1906</v>
      </c>
      <c r="E1863" s="24">
        <f t="shared" si="29"/>
        <v>79.569892473118301</v>
      </c>
      <c r="G1863" s="24" t="s">
        <v>1907</v>
      </c>
      <c r="H1863" s="24" t="s">
        <v>1907</v>
      </c>
      <c r="J1863" s="24" t="s">
        <v>1907</v>
      </c>
      <c r="L1863" s="24" t="s">
        <v>1907</v>
      </c>
      <c r="V1863" s="24">
        <v>49.103942652329749</v>
      </c>
      <c r="X1863" s="24" t="s">
        <v>1907</v>
      </c>
      <c r="AA1863" s="24">
        <v>6.0931899641577063</v>
      </c>
      <c r="AH1863" s="24" t="s">
        <v>1907</v>
      </c>
      <c r="AI1863" s="24" t="s">
        <v>1907</v>
      </c>
      <c r="AJ1863" s="24">
        <v>1.4336917562724014</v>
      </c>
      <c r="AL1863" s="24">
        <v>0.71684587813620071</v>
      </c>
      <c r="AM1863" s="24">
        <v>2.150537634408602</v>
      </c>
      <c r="AN1863" s="24">
        <v>3.9426523297491038</v>
      </c>
      <c r="AO1863" s="24">
        <v>0.35842293906810035</v>
      </c>
      <c r="AQ1863" s="24">
        <v>2.150537634408602</v>
      </c>
      <c r="AT1863" s="24">
        <v>2.8673835125448028</v>
      </c>
      <c r="AU1863" s="24" t="s">
        <v>1907</v>
      </c>
      <c r="AV1863" s="24">
        <v>1.075268817204301</v>
      </c>
      <c r="AW1863" s="24" t="s">
        <v>1907</v>
      </c>
      <c r="BB1863" s="24">
        <v>2.5089605734767026</v>
      </c>
      <c r="BC1863" s="24">
        <v>1.075268817204301</v>
      </c>
      <c r="BE1863" s="24">
        <v>1.075268817204301</v>
      </c>
      <c r="BF1863" s="24" t="s">
        <v>1907</v>
      </c>
      <c r="BG1863" s="24" t="s">
        <v>1907</v>
      </c>
      <c r="BH1863" s="24" t="s">
        <v>1907</v>
      </c>
      <c r="BI1863" s="24" t="s">
        <v>1907</v>
      </c>
      <c r="BJ1863" s="24" t="s">
        <v>1907</v>
      </c>
      <c r="BL1863" s="24" t="s">
        <v>1907</v>
      </c>
      <c r="BO1863" s="24" t="s">
        <v>1907</v>
      </c>
      <c r="BR1863" s="24">
        <v>0.71684587813620071</v>
      </c>
      <c r="BS1863" s="24">
        <v>0.35842293906810035</v>
      </c>
      <c r="BT1863" s="24">
        <v>0.35842293906810035</v>
      </c>
      <c r="BY1863" s="24">
        <v>0.35842293906810035</v>
      </c>
      <c r="BZ1863" s="24">
        <v>0.35842293906810035</v>
      </c>
      <c r="CA1863" s="24">
        <v>0.35842293906810035</v>
      </c>
      <c r="CF1863" s="24" t="s">
        <v>1907</v>
      </c>
      <c r="CG1863" s="24" t="s">
        <v>1907</v>
      </c>
      <c r="CI1863" s="24">
        <v>2.5089605734767026</v>
      </c>
    </row>
    <row r="1864" spans="1:87" x14ac:dyDescent="0.2">
      <c r="A1864" s="24" t="s">
        <v>2030</v>
      </c>
      <c r="B1864" s="24">
        <v>27.877099999999999</v>
      </c>
      <c r="C1864" s="24">
        <v>40.830750000000002</v>
      </c>
      <c r="D1864" s="24" t="s">
        <v>1906</v>
      </c>
      <c r="E1864" s="24">
        <f t="shared" si="29"/>
        <v>99.250936329588015</v>
      </c>
      <c r="G1864" s="24" t="s">
        <v>1907</v>
      </c>
      <c r="H1864" s="24" t="s">
        <v>1907</v>
      </c>
      <c r="J1864" s="24" t="s">
        <v>1907</v>
      </c>
      <c r="L1864" s="24" t="s">
        <v>1907</v>
      </c>
      <c r="V1864" s="24">
        <v>23.59550561797753</v>
      </c>
      <c r="X1864" s="24">
        <v>2.2471910112359552</v>
      </c>
      <c r="AA1864" s="24">
        <v>22.09737827715356</v>
      </c>
      <c r="AH1864" s="24" t="s">
        <v>1907</v>
      </c>
      <c r="AI1864" s="24" t="s">
        <v>1907</v>
      </c>
      <c r="AJ1864" s="24">
        <v>0.37453183520599254</v>
      </c>
      <c r="AL1864" s="24" t="s">
        <v>1907</v>
      </c>
      <c r="AM1864" s="24" t="s">
        <v>1907</v>
      </c>
      <c r="AN1864" s="24">
        <v>0.74906367041198507</v>
      </c>
      <c r="AO1864" s="24" t="s">
        <v>1907</v>
      </c>
      <c r="AQ1864" s="24">
        <v>2.9962546816479403</v>
      </c>
      <c r="AT1864" s="24">
        <v>26.591760299625467</v>
      </c>
      <c r="AU1864" s="24" t="s">
        <v>1907</v>
      </c>
      <c r="AV1864" s="24">
        <v>0.74906367041198507</v>
      </c>
      <c r="AW1864" s="24" t="s">
        <v>1907</v>
      </c>
      <c r="BB1864" s="24">
        <v>2.2471910112359552</v>
      </c>
      <c r="BC1864" s="24" t="s">
        <v>1907</v>
      </c>
      <c r="BE1864" s="24" t="s">
        <v>1907</v>
      </c>
      <c r="BF1864" s="24" t="s">
        <v>1907</v>
      </c>
      <c r="BG1864" s="24" t="s">
        <v>1907</v>
      </c>
      <c r="BH1864" s="24">
        <v>1.4981273408239701</v>
      </c>
      <c r="BI1864" s="24" t="s">
        <v>1907</v>
      </c>
      <c r="BJ1864" s="24" t="s">
        <v>1907</v>
      </c>
      <c r="BL1864" s="24" t="s">
        <v>1907</v>
      </c>
      <c r="BO1864" s="24" t="s">
        <v>1907</v>
      </c>
      <c r="BR1864" s="24">
        <v>3.3707865168539324</v>
      </c>
      <c r="BS1864" s="24">
        <v>10.112359550561798</v>
      </c>
      <c r="BT1864" s="24" t="s">
        <v>1907</v>
      </c>
      <c r="BY1864" s="24" t="s">
        <v>1907</v>
      </c>
      <c r="BZ1864" s="24" t="s">
        <v>1907</v>
      </c>
      <c r="CA1864" s="24">
        <v>0.37453183520599254</v>
      </c>
      <c r="CF1864" s="24" t="s">
        <v>1907</v>
      </c>
      <c r="CG1864" s="24" t="s">
        <v>1907</v>
      </c>
      <c r="CI1864" s="24">
        <v>2.2471910112359552</v>
      </c>
    </row>
    <row r="1865" spans="1:87" x14ac:dyDescent="0.2">
      <c r="A1865" s="24" t="s">
        <v>2031</v>
      </c>
      <c r="B1865" s="24">
        <v>37.476170000000003</v>
      </c>
      <c r="C1865" s="24">
        <v>46.521999999999998</v>
      </c>
      <c r="D1865" s="24" t="s">
        <v>1906</v>
      </c>
      <c r="E1865" s="24">
        <f t="shared" si="29"/>
        <v>95.379537953795364</v>
      </c>
      <c r="G1865" s="24" t="s">
        <v>1907</v>
      </c>
      <c r="H1865" s="24" t="s">
        <v>1907</v>
      </c>
      <c r="J1865" s="24" t="s">
        <v>1907</v>
      </c>
      <c r="L1865" s="24" t="s">
        <v>1907</v>
      </c>
      <c r="V1865" s="24">
        <v>50.495049504950494</v>
      </c>
      <c r="X1865" s="24" t="s">
        <v>1907</v>
      </c>
      <c r="AA1865" s="24" t="s">
        <v>1907</v>
      </c>
      <c r="AH1865" s="24">
        <v>6.9306930693069306</v>
      </c>
      <c r="AI1865" s="24" t="s">
        <v>1907</v>
      </c>
      <c r="AJ1865" s="24" t="s">
        <v>1907</v>
      </c>
      <c r="AL1865" s="24" t="s">
        <v>1907</v>
      </c>
      <c r="AM1865" s="24" t="s">
        <v>1907</v>
      </c>
      <c r="AN1865" s="24">
        <v>35.313531353135311</v>
      </c>
      <c r="AO1865" s="24" t="s">
        <v>1907</v>
      </c>
      <c r="AQ1865" s="24" t="s">
        <v>1907</v>
      </c>
      <c r="AT1865" s="24">
        <v>2.3102310231023102</v>
      </c>
      <c r="AU1865" s="24" t="s">
        <v>1907</v>
      </c>
      <c r="AV1865" s="24" t="s">
        <v>1907</v>
      </c>
      <c r="AW1865" s="24" t="s">
        <v>1907</v>
      </c>
      <c r="BC1865" s="24" t="s">
        <v>1907</v>
      </c>
      <c r="BE1865" s="24" t="s">
        <v>1907</v>
      </c>
      <c r="BF1865" s="24" t="s">
        <v>1907</v>
      </c>
      <c r="BG1865" s="24" t="s">
        <v>1907</v>
      </c>
      <c r="BH1865" s="24" t="s">
        <v>1907</v>
      </c>
      <c r="BI1865" s="24" t="s">
        <v>1907</v>
      </c>
      <c r="BJ1865" s="24" t="s">
        <v>1907</v>
      </c>
      <c r="BL1865" s="24" t="s">
        <v>1907</v>
      </c>
      <c r="BO1865" s="24" t="s">
        <v>1907</v>
      </c>
      <c r="BR1865" s="24">
        <v>0.33003300330033003</v>
      </c>
      <c r="BS1865" s="24" t="s">
        <v>1907</v>
      </c>
      <c r="BT1865" s="24" t="s">
        <v>1907</v>
      </c>
      <c r="BY1865" s="24" t="s">
        <v>1907</v>
      </c>
      <c r="BZ1865" s="24" t="s">
        <v>1907</v>
      </c>
      <c r="CA1865" s="24" t="s">
        <v>1907</v>
      </c>
      <c r="CF1865" s="24" t="s">
        <v>1907</v>
      </c>
      <c r="CG1865" s="24" t="s">
        <v>1907</v>
      </c>
      <c r="CI1865" s="24" t="s">
        <v>1907</v>
      </c>
    </row>
    <row r="1866" spans="1:87" x14ac:dyDescent="0.2">
      <c r="A1866" s="24" t="s">
        <v>2032</v>
      </c>
      <c r="B1866" s="24">
        <v>37.544029999999999</v>
      </c>
      <c r="C1866" s="24">
        <v>46.816600000000001</v>
      </c>
      <c r="D1866" s="24" t="s">
        <v>1906</v>
      </c>
      <c r="E1866" s="24">
        <f t="shared" si="29"/>
        <v>91.86440677966101</v>
      </c>
      <c r="G1866" s="24" t="s">
        <v>1907</v>
      </c>
      <c r="H1866" s="24" t="s">
        <v>1907</v>
      </c>
      <c r="J1866" s="24" t="s">
        <v>1907</v>
      </c>
      <c r="L1866" s="24" t="s">
        <v>1907</v>
      </c>
      <c r="V1866" s="24">
        <v>65.423728813559322</v>
      </c>
      <c r="X1866" s="24" t="s">
        <v>1907</v>
      </c>
      <c r="AA1866" s="24" t="s">
        <v>1907</v>
      </c>
      <c r="AH1866" s="24">
        <v>1.0169491525423728</v>
      </c>
      <c r="AI1866" s="24" t="s">
        <v>1907</v>
      </c>
      <c r="AJ1866" s="24" t="s">
        <v>1907</v>
      </c>
      <c r="AL1866" s="24" t="s">
        <v>1907</v>
      </c>
      <c r="AM1866" s="24" t="s">
        <v>1907</v>
      </c>
      <c r="AN1866" s="24">
        <v>22.033898305084747</v>
      </c>
      <c r="AO1866" s="24" t="s">
        <v>1907</v>
      </c>
      <c r="AQ1866" s="24" t="s">
        <v>1907</v>
      </c>
      <c r="AT1866" s="24">
        <v>1.6949152542372881</v>
      </c>
      <c r="AU1866" s="24" t="s">
        <v>1907</v>
      </c>
      <c r="AV1866" s="24" t="s">
        <v>1907</v>
      </c>
      <c r="AW1866" s="24" t="s">
        <v>1907</v>
      </c>
      <c r="BC1866" s="24" t="s">
        <v>1907</v>
      </c>
      <c r="BE1866" s="24" t="s">
        <v>1907</v>
      </c>
      <c r="BF1866" s="24" t="s">
        <v>1907</v>
      </c>
      <c r="BG1866" s="24" t="s">
        <v>1907</v>
      </c>
      <c r="BH1866" s="24" t="s">
        <v>1907</v>
      </c>
      <c r="BI1866" s="24" t="s">
        <v>1907</v>
      </c>
      <c r="BJ1866" s="24" t="s">
        <v>1907</v>
      </c>
      <c r="BL1866" s="24" t="s">
        <v>1907</v>
      </c>
      <c r="BO1866" s="24">
        <v>1.6949152542372881</v>
      </c>
      <c r="BR1866" s="24" t="s">
        <v>1907</v>
      </c>
      <c r="BS1866" s="24" t="s">
        <v>1907</v>
      </c>
      <c r="BT1866" s="24" t="s">
        <v>1907</v>
      </c>
      <c r="BY1866" s="24" t="s">
        <v>1907</v>
      </c>
      <c r="BZ1866" s="24" t="s">
        <v>1907</v>
      </c>
      <c r="CA1866" s="24" t="s">
        <v>1907</v>
      </c>
      <c r="CF1866" s="24" t="s">
        <v>1907</v>
      </c>
      <c r="CG1866" s="24" t="s">
        <v>1907</v>
      </c>
      <c r="CI1866" s="24" t="s">
        <v>1907</v>
      </c>
    </row>
    <row r="1867" spans="1:87" x14ac:dyDescent="0.2">
      <c r="A1867" s="24" t="s">
        <v>2033</v>
      </c>
      <c r="B1867" s="24">
        <v>36.471649999999997</v>
      </c>
      <c r="C1867" s="24">
        <v>45.339466666666702</v>
      </c>
      <c r="D1867" s="24" t="s">
        <v>1906</v>
      </c>
      <c r="E1867" s="24">
        <f t="shared" si="29"/>
        <v>59.793814432989684</v>
      </c>
      <c r="G1867" s="24" t="s">
        <v>1907</v>
      </c>
      <c r="H1867" s="24" t="s">
        <v>1907</v>
      </c>
      <c r="J1867" s="24" t="s">
        <v>1907</v>
      </c>
      <c r="L1867" s="24">
        <v>16.494845360824741</v>
      </c>
      <c r="V1867" s="24">
        <v>21.649484536082475</v>
      </c>
      <c r="X1867" s="24" t="s">
        <v>1907</v>
      </c>
      <c r="AA1867" s="24">
        <v>1.0309278350515463</v>
      </c>
      <c r="AH1867" s="24" t="s">
        <v>1907</v>
      </c>
      <c r="AI1867" s="24" t="s">
        <v>1907</v>
      </c>
      <c r="AJ1867" s="24" t="s">
        <v>1907</v>
      </c>
      <c r="AL1867" s="24" t="s">
        <v>1907</v>
      </c>
      <c r="AM1867" s="24" t="s">
        <v>1907</v>
      </c>
      <c r="AN1867" s="24">
        <v>10.309278350515465</v>
      </c>
      <c r="AO1867" s="24" t="s">
        <v>1907</v>
      </c>
      <c r="AQ1867" s="24" t="s">
        <v>1907</v>
      </c>
      <c r="AT1867" s="24">
        <v>1.0309278350515463</v>
      </c>
      <c r="AU1867" s="24" t="s">
        <v>1907</v>
      </c>
      <c r="AV1867" s="24">
        <v>1.0309278350515463</v>
      </c>
      <c r="AW1867" s="24">
        <v>1.0309278350515463</v>
      </c>
      <c r="BB1867" s="24">
        <v>3.0927835051546388</v>
      </c>
      <c r="BC1867" s="24">
        <v>1.0309278350515463</v>
      </c>
      <c r="BE1867" s="24">
        <v>1.0309278350515463</v>
      </c>
      <c r="BF1867" s="24" t="s">
        <v>1907</v>
      </c>
      <c r="BG1867" s="24" t="s">
        <v>1907</v>
      </c>
      <c r="BH1867" s="24" t="s">
        <v>1907</v>
      </c>
      <c r="BI1867" s="24" t="s">
        <v>1907</v>
      </c>
      <c r="BJ1867" s="24" t="s">
        <v>1907</v>
      </c>
      <c r="BL1867" s="24" t="s">
        <v>1907</v>
      </c>
      <c r="BO1867" s="24" t="s">
        <v>1907</v>
      </c>
      <c r="BR1867" s="24" t="s">
        <v>1907</v>
      </c>
      <c r="BS1867" s="24" t="s">
        <v>1907</v>
      </c>
      <c r="BT1867" s="24" t="s">
        <v>1907</v>
      </c>
      <c r="BY1867" s="24" t="s">
        <v>1907</v>
      </c>
      <c r="BZ1867" s="24" t="s">
        <v>1907</v>
      </c>
      <c r="CA1867" s="24" t="s">
        <v>1907</v>
      </c>
      <c r="CF1867" s="24" t="s">
        <v>1907</v>
      </c>
      <c r="CG1867" s="24" t="s">
        <v>1907</v>
      </c>
      <c r="CI1867" s="24">
        <v>2.0618556701030926</v>
      </c>
    </row>
    <row r="1868" spans="1:87" x14ac:dyDescent="0.2">
      <c r="A1868" s="24" t="s">
        <v>2034</v>
      </c>
      <c r="B1868" s="24">
        <v>53.18</v>
      </c>
      <c r="C1868" s="24">
        <v>38.729999999999997</v>
      </c>
      <c r="D1868" s="24" t="s">
        <v>1906</v>
      </c>
      <c r="E1868" s="24">
        <f t="shared" si="29"/>
        <v>61.958568738229751</v>
      </c>
      <c r="G1868" s="24" t="s">
        <v>1907</v>
      </c>
      <c r="H1868" s="24" t="s">
        <v>1907</v>
      </c>
      <c r="J1868" s="24" t="s">
        <v>1907</v>
      </c>
      <c r="L1868" s="24">
        <v>50.847457627118644</v>
      </c>
      <c r="V1868" s="24">
        <v>5.4613935969868175</v>
      </c>
      <c r="X1868" s="24" t="s">
        <v>1907</v>
      </c>
      <c r="AA1868" s="24" t="s">
        <v>1907</v>
      </c>
      <c r="AH1868" s="24" t="s">
        <v>1907</v>
      </c>
      <c r="AI1868" s="24">
        <v>2.4482109227871938</v>
      </c>
      <c r="AJ1868" s="24" t="s">
        <v>1907</v>
      </c>
      <c r="AL1868" s="24" t="s">
        <v>1907</v>
      </c>
      <c r="AM1868" s="24">
        <v>0.18832391713747645</v>
      </c>
      <c r="AN1868" s="24" t="s">
        <v>1907</v>
      </c>
      <c r="AO1868" s="24" t="s">
        <v>1907</v>
      </c>
      <c r="AQ1868" s="24" t="s">
        <v>1907</v>
      </c>
      <c r="AT1868" s="24" t="s">
        <v>1907</v>
      </c>
      <c r="AU1868" s="24" t="s">
        <v>1907</v>
      </c>
      <c r="AV1868" s="24">
        <v>1.5065913370998116</v>
      </c>
      <c r="AW1868" s="24" t="s">
        <v>1907</v>
      </c>
      <c r="BB1868" s="24">
        <v>1.5065913370998116</v>
      </c>
      <c r="BC1868" s="24" t="s">
        <v>1907</v>
      </c>
      <c r="BE1868" s="24" t="s">
        <v>1907</v>
      </c>
      <c r="BF1868" s="24" t="s">
        <v>1907</v>
      </c>
      <c r="BG1868" s="24" t="s">
        <v>1907</v>
      </c>
      <c r="BH1868" s="24" t="s">
        <v>1907</v>
      </c>
      <c r="BI1868" s="24" t="s">
        <v>1907</v>
      </c>
      <c r="BJ1868" s="24" t="s">
        <v>1907</v>
      </c>
      <c r="BL1868" s="24" t="s">
        <v>1907</v>
      </c>
      <c r="BO1868" s="24" t="s">
        <v>1907</v>
      </c>
      <c r="BR1868" s="24" t="s">
        <v>1907</v>
      </c>
      <c r="BS1868" s="24" t="s">
        <v>1907</v>
      </c>
      <c r="BT1868" s="24" t="s">
        <v>1907</v>
      </c>
      <c r="BY1868" s="24" t="s">
        <v>1907</v>
      </c>
      <c r="BZ1868" s="24" t="s">
        <v>1907</v>
      </c>
      <c r="CA1868" s="24" t="s">
        <v>1907</v>
      </c>
      <c r="CF1868" s="24" t="s">
        <v>1907</v>
      </c>
      <c r="CG1868" s="24" t="s">
        <v>1907</v>
      </c>
      <c r="CI1868" s="24" t="s">
        <v>1907</v>
      </c>
    </row>
    <row r="1869" spans="1:87" x14ac:dyDescent="0.2">
      <c r="A1869" s="24" t="s">
        <v>2035</v>
      </c>
      <c r="B1869" s="24">
        <v>49.100200000000001</v>
      </c>
      <c r="C1869" s="24">
        <v>43.318066666666667</v>
      </c>
      <c r="D1869" s="24" t="s">
        <v>1906</v>
      </c>
      <c r="E1869" s="24">
        <f t="shared" si="29"/>
        <v>97.047253896330233</v>
      </c>
      <c r="G1869" s="24" t="s">
        <v>1907</v>
      </c>
      <c r="H1869" s="24" t="s">
        <v>1907</v>
      </c>
      <c r="J1869" s="24">
        <v>2.0913210177762287</v>
      </c>
      <c r="L1869" s="24">
        <v>46.905342827266843</v>
      </c>
      <c r="V1869" s="24">
        <v>2.7884280237016381</v>
      </c>
      <c r="X1869" s="24" t="s">
        <v>1907</v>
      </c>
      <c r="AA1869" s="24" t="s">
        <v>1907</v>
      </c>
      <c r="AH1869" s="24" t="s">
        <v>1907</v>
      </c>
      <c r="AI1869" s="24">
        <v>9.2117711497286265</v>
      </c>
      <c r="AJ1869" s="24" t="s">
        <v>1907</v>
      </c>
      <c r="AL1869" s="24" t="s">
        <v>1907</v>
      </c>
      <c r="AM1869" s="24" t="s">
        <v>1907</v>
      </c>
      <c r="AN1869" s="24" t="s">
        <v>1907</v>
      </c>
      <c r="AO1869" s="24" t="s">
        <v>1907</v>
      </c>
      <c r="AQ1869" s="24" t="s">
        <v>1907</v>
      </c>
      <c r="AT1869" s="24" t="s">
        <v>1907</v>
      </c>
      <c r="AU1869" s="24" t="s">
        <v>1907</v>
      </c>
      <c r="AV1869" s="24">
        <v>21.510730468555494</v>
      </c>
      <c r="AW1869" s="24" t="s">
        <v>1907</v>
      </c>
      <c r="BB1869" s="24">
        <v>14.539660409301399</v>
      </c>
      <c r="BC1869" s="24" t="s">
        <v>1907</v>
      </c>
      <c r="BE1869" s="24" t="s">
        <v>1907</v>
      </c>
      <c r="BF1869" s="24" t="s">
        <v>1907</v>
      </c>
      <c r="BG1869" s="24" t="s">
        <v>1907</v>
      </c>
      <c r="BH1869" s="24" t="s">
        <v>1907</v>
      </c>
      <c r="BI1869" s="24" t="s">
        <v>1907</v>
      </c>
      <c r="BJ1869" s="24" t="s">
        <v>1907</v>
      </c>
      <c r="BL1869" s="24" t="s">
        <v>1907</v>
      </c>
      <c r="BO1869" s="24" t="s">
        <v>1907</v>
      </c>
      <c r="BR1869" s="24" t="s">
        <v>1907</v>
      </c>
      <c r="BS1869" s="24" t="s">
        <v>1907</v>
      </c>
      <c r="BT1869" s="24" t="s">
        <v>1907</v>
      </c>
      <c r="BY1869" s="24" t="s">
        <v>1907</v>
      </c>
      <c r="BZ1869" s="24" t="s">
        <v>1907</v>
      </c>
      <c r="CA1869" s="24" t="s">
        <v>1907</v>
      </c>
      <c r="CF1869" s="24" t="s">
        <v>1907</v>
      </c>
      <c r="CG1869" s="24" t="s">
        <v>1907</v>
      </c>
      <c r="CI1869" s="24" t="s">
        <v>1907</v>
      </c>
    </row>
    <row r="1870" spans="1:87" x14ac:dyDescent="0.2">
      <c r="A1870" s="24" t="s">
        <v>2036</v>
      </c>
      <c r="B1870" s="24">
        <v>49.093000000000004</v>
      </c>
      <c r="C1870" s="24">
        <v>43.32266666666667</v>
      </c>
      <c r="D1870" s="24" t="s">
        <v>1906</v>
      </c>
      <c r="E1870" s="24">
        <f t="shared" si="29"/>
        <v>86.803105151729</v>
      </c>
      <c r="G1870" s="24" t="s">
        <v>1907</v>
      </c>
      <c r="H1870" s="24" t="s">
        <v>1907</v>
      </c>
      <c r="J1870" s="24">
        <v>3.0474113042920381</v>
      </c>
      <c r="L1870" s="24">
        <v>43.754410726887791</v>
      </c>
      <c r="V1870" s="24">
        <v>8.3402835696413682</v>
      </c>
      <c r="X1870" s="24" t="s">
        <v>1907</v>
      </c>
      <c r="AA1870" s="24" t="s">
        <v>1907</v>
      </c>
      <c r="AH1870" s="24" t="s">
        <v>1907</v>
      </c>
      <c r="AI1870" s="24">
        <v>20.33746070443318</v>
      </c>
      <c r="AJ1870" s="24" t="s">
        <v>1907</v>
      </c>
      <c r="AL1870" s="24" t="s">
        <v>1907</v>
      </c>
      <c r="AM1870" s="24" t="s">
        <v>1907</v>
      </c>
      <c r="AN1870" s="24" t="s">
        <v>1907</v>
      </c>
      <c r="AO1870" s="24" t="s">
        <v>1907</v>
      </c>
      <c r="AQ1870" s="24" t="s">
        <v>1907</v>
      </c>
      <c r="AT1870" s="24" t="s">
        <v>1907</v>
      </c>
      <c r="AU1870" s="24" t="s">
        <v>1907</v>
      </c>
      <c r="AV1870" s="24">
        <v>10.778212613074999</v>
      </c>
      <c r="AW1870" s="24" t="s">
        <v>1907</v>
      </c>
      <c r="BB1870" s="24">
        <v>0.54532623339962782</v>
      </c>
      <c r="BC1870" s="24" t="s">
        <v>1907</v>
      </c>
      <c r="BE1870" s="24" t="s">
        <v>1907</v>
      </c>
      <c r="BF1870" s="24" t="s">
        <v>1907</v>
      </c>
      <c r="BG1870" s="24" t="s">
        <v>1907</v>
      </c>
      <c r="BH1870" s="24" t="s">
        <v>1907</v>
      </c>
      <c r="BI1870" s="24" t="s">
        <v>1907</v>
      </c>
      <c r="BJ1870" s="24" t="s">
        <v>1907</v>
      </c>
      <c r="BL1870" s="24" t="s">
        <v>1907</v>
      </c>
      <c r="BO1870" s="24" t="s">
        <v>1907</v>
      </c>
      <c r="BR1870" s="24" t="s">
        <v>1907</v>
      </c>
      <c r="BS1870" s="24" t="s">
        <v>1907</v>
      </c>
      <c r="BT1870" s="24" t="s">
        <v>1907</v>
      </c>
      <c r="BY1870" s="24" t="s">
        <v>1907</v>
      </c>
      <c r="BZ1870" s="24" t="s">
        <v>1907</v>
      </c>
      <c r="CA1870" s="24" t="s">
        <v>1907</v>
      </c>
      <c r="CF1870" s="24" t="s">
        <v>1907</v>
      </c>
      <c r="CG1870" s="24" t="s">
        <v>1907</v>
      </c>
      <c r="CI1870" s="24" t="s">
        <v>1907</v>
      </c>
    </row>
    <row r="1871" spans="1:87" x14ac:dyDescent="0.2">
      <c r="A1871" s="24" t="s">
        <v>2037</v>
      </c>
      <c r="B1871" s="24">
        <v>60.698611111111106</v>
      </c>
      <c r="C1871" s="24">
        <v>46.517777777777773</v>
      </c>
      <c r="D1871" s="24" t="s">
        <v>1906</v>
      </c>
      <c r="E1871" s="24">
        <f t="shared" si="29"/>
        <v>54.323308270676698</v>
      </c>
      <c r="G1871" s="24" t="s">
        <v>1907</v>
      </c>
      <c r="H1871" s="24" t="s">
        <v>1907</v>
      </c>
      <c r="J1871" s="24">
        <v>0.37593984962406013</v>
      </c>
      <c r="L1871" s="24">
        <v>0.75187969924812026</v>
      </c>
      <c r="V1871" s="24">
        <v>51.691729323308273</v>
      </c>
      <c r="X1871" s="24" t="s">
        <v>1907</v>
      </c>
      <c r="AA1871" s="24" t="s">
        <v>1907</v>
      </c>
      <c r="AH1871" s="24" t="s">
        <v>1907</v>
      </c>
      <c r="AI1871" s="24">
        <v>0.37593984962406013</v>
      </c>
      <c r="AJ1871" s="24" t="s">
        <v>1907</v>
      </c>
      <c r="AL1871" s="24" t="s">
        <v>1907</v>
      </c>
      <c r="AM1871" s="24">
        <v>0.18796992481203006</v>
      </c>
      <c r="AN1871" s="24" t="s">
        <v>1907</v>
      </c>
      <c r="AO1871" s="24" t="s">
        <v>1907</v>
      </c>
      <c r="AQ1871" s="24" t="s">
        <v>1907</v>
      </c>
      <c r="AT1871" s="24" t="s">
        <v>1907</v>
      </c>
      <c r="AU1871" s="24" t="s">
        <v>1907</v>
      </c>
      <c r="AV1871" s="24" t="s">
        <v>1907</v>
      </c>
      <c r="AW1871" s="24" t="s">
        <v>1907</v>
      </c>
      <c r="BB1871" s="24">
        <v>0.93984962406015038</v>
      </c>
      <c r="BC1871" s="24" t="s">
        <v>1907</v>
      </c>
      <c r="BE1871" s="24" t="s">
        <v>1907</v>
      </c>
      <c r="BF1871" s="24" t="s">
        <v>1907</v>
      </c>
      <c r="BG1871" s="24" t="s">
        <v>1907</v>
      </c>
      <c r="BH1871" s="24" t="s">
        <v>1907</v>
      </c>
      <c r="BI1871" s="24" t="s">
        <v>1907</v>
      </c>
      <c r="BJ1871" s="24" t="s">
        <v>1907</v>
      </c>
      <c r="BL1871" s="24" t="s">
        <v>1907</v>
      </c>
      <c r="BO1871" s="24" t="s">
        <v>1907</v>
      </c>
      <c r="BR1871" s="24" t="s">
        <v>1907</v>
      </c>
      <c r="BS1871" s="24" t="s">
        <v>1907</v>
      </c>
      <c r="BT1871" s="24" t="s">
        <v>1907</v>
      </c>
      <c r="BY1871" s="24" t="s">
        <v>1907</v>
      </c>
      <c r="BZ1871" s="24" t="s">
        <v>1907</v>
      </c>
      <c r="CA1871" s="24" t="s">
        <v>1907</v>
      </c>
      <c r="CF1871" s="24" t="s">
        <v>1907</v>
      </c>
      <c r="CG1871" s="24" t="s">
        <v>1907</v>
      </c>
      <c r="CI1871" s="24" t="s">
        <v>1907</v>
      </c>
    </row>
    <row r="1872" spans="1:87" x14ac:dyDescent="0.2">
      <c r="A1872" s="24" t="s">
        <v>2038</v>
      </c>
      <c r="B1872" s="24">
        <v>53</v>
      </c>
      <c r="C1872" s="24">
        <v>41.85</v>
      </c>
      <c r="D1872" s="24" t="s">
        <v>1906</v>
      </c>
      <c r="E1872" s="24">
        <f t="shared" si="29"/>
        <v>61.935483870967744</v>
      </c>
      <c r="G1872" s="24" t="s">
        <v>1907</v>
      </c>
      <c r="H1872" s="24" t="s">
        <v>1907</v>
      </c>
      <c r="J1872" s="24" t="s">
        <v>1907</v>
      </c>
      <c r="L1872" s="24">
        <v>2.903225806451613</v>
      </c>
      <c r="V1872" s="24">
        <v>36.451612903225808</v>
      </c>
      <c r="X1872" s="24" t="s">
        <v>1907</v>
      </c>
      <c r="AA1872" s="24" t="s">
        <v>1907</v>
      </c>
      <c r="AH1872" s="24" t="s">
        <v>1907</v>
      </c>
      <c r="AI1872" s="24">
        <v>6.774193548387097</v>
      </c>
      <c r="AJ1872" s="24" t="s">
        <v>1907</v>
      </c>
      <c r="AL1872" s="24" t="s">
        <v>1907</v>
      </c>
      <c r="AM1872" s="24">
        <v>15.806451612903226</v>
      </c>
      <c r="AN1872" s="24" t="s">
        <v>1907</v>
      </c>
      <c r="AO1872" s="24" t="s">
        <v>1907</v>
      </c>
      <c r="AQ1872" s="24" t="s">
        <v>1907</v>
      </c>
      <c r="AT1872" s="24" t="s">
        <v>1907</v>
      </c>
      <c r="AU1872" s="24" t="s">
        <v>1907</v>
      </c>
      <c r="AV1872" s="24" t="s">
        <v>1907</v>
      </c>
      <c r="AW1872" s="24" t="s">
        <v>1907</v>
      </c>
      <c r="BC1872" s="24" t="s">
        <v>1907</v>
      </c>
      <c r="BE1872" s="24" t="s">
        <v>1907</v>
      </c>
      <c r="BF1872" s="24" t="s">
        <v>1907</v>
      </c>
      <c r="BG1872" s="24" t="s">
        <v>1907</v>
      </c>
      <c r="BH1872" s="24" t="s">
        <v>1907</v>
      </c>
      <c r="BI1872" s="24" t="s">
        <v>1907</v>
      </c>
      <c r="BJ1872" s="24" t="s">
        <v>1907</v>
      </c>
      <c r="BL1872" s="24" t="s">
        <v>1907</v>
      </c>
      <c r="BO1872" s="24" t="s">
        <v>1907</v>
      </c>
      <c r="BR1872" s="24" t="s">
        <v>1907</v>
      </c>
      <c r="BS1872" s="24" t="s">
        <v>1907</v>
      </c>
      <c r="BT1872" s="24" t="s">
        <v>1907</v>
      </c>
      <c r="BY1872" s="24" t="s">
        <v>1907</v>
      </c>
      <c r="BZ1872" s="24" t="s">
        <v>1907</v>
      </c>
      <c r="CA1872" s="24" t="s">
        <v>1907</v>
      </c>
      <c r="CF1872" s="24" t="s">
        <v>1907</v>
      </c>
      <c r="CG1872" s="24" t="s">
        <v>1907</v>
      </c>
      <c r="CI1872" s="24" t="s">
        <v>1907</v>
      </c>
    </row>
    <row r="1873" spans="1:87" x14ac:dyDescent="0.2">
      <c r="A1873" s="24" t="s">
        <v>2039</v>
      </c>
      <c r="B1873" s="24">
        <v>52.550777777777775</v>
      </c>
      <c r="C1873" s="24">
        <v>36.80694444444444</v>
      </c>
      <c r="D1873" s="24" t="s">
        <v>1906</v>
      </c>
      <c r="E1873" s="24">
        <f t="shared" si="29"/>
        <v>47.058823529411761</v>
      </c>
      <c r="G1873" s="24" t="s">
        <v>1907</v>
      </c>
      <c r="H1873" s="24" t="s">
        <v>1907</v>
      </c>
      <c r="J1873" s="24" t="s">
        <v>1907</v>
      </c>
      <c r="L1873" s="24">
        <v>33.088235294117645</v>
      </c>
      <c r="V1873" s="24">
        <v>6.617647058823529</v>
      </c>
      <c r="X1873" s="24" t="s">
        <v>1907</v>
      </c>
      <c r="AA1873" s="24" t="s">
        <v>1907</v>
      </c>
      <c r="AH1873" s="24" t="s">
        <v>1907</v>
      </c>
      <c r="AI1873" s="24">
        <v>0.73529411764705888</v>
      </c>
      <c r="AJ1873" s="24" t="s">
        <v>1907</v>
      </c>
      <c r="AL1873" s="24" t="s">
        <v>1907</v>
      </c>
      <c r="AM1873" s="24">
        <v>0.73529411764705888</v>
      </c>
      <c r="AN1873" s="24" t="s">
        <v>1907</v>
      </c>
      <c r="AO1873" s="24" t="s">
        <v>1907</v>
      </c>
      <c r="AQ1873" s="24" t="s">
        <v>1907</v>
      </c>
      <c r="AT1873" s="24" t="s">
        <v>1907</v>
      </c>
      <c r="AU1873" s="24" t="s">
        <v>1907</v>
      </c>
      <c r="AV1873" s="24" t="s">
        <v>1907</v>
      </c>
      <c r="AW1873" s="24" t="s">
        <v>1907</v>
      </c>
      <c r="BB1873" s="24">
        <v>5.882352941176471</v>
      </c>
      <c r="BC1873" s="24" t="s">
        <v>1907</v>
      </c>
      <c r="BE1873" s="24" t="s">
        <v>1907</v>
      </c>
      <c r="BF1873" s="24" t="s">
        <v>1907</v>
      </c>
      <c r="BG1873" s="24" t="s">
        <v>1907</v>
      </c>
      <c r="BH1873" s="24" t="s">
        <v>1907</v>
      </c>
      <c r="BI1873" s="24" t="s">
        <v>1907</v>
      </c>
      <c r="BJ1873" s="24" t="s">
        <v>1907</v>
      </c>
      <c r="BL1873" s="24" t="s">
        <v>1907</v>
      </c>
      <c r="BO1873" s="24" t="s">
        <v>1907</v>
      </c>
      <c r="BR1873" s="24" t="s">
        <v>1907</v>
      </c>
      <c r="BS1873" s="24" t="s">
        <v>1907</v>
      </c>
      <c r="BT1873" s="24" t="s">
        <v>1907</v>
      </c>
      <c r="BY1873" s="24" t="s">
        <v>1907</v>
      </c>
      <c r="BZ1873" s="24" t="s">
        <v>1907</v>
      </c>
      <c r="CA1873" s="24" t="s">
        <v>1907</v>
      </c>
      <c r="CF1873" s="24" t="s">
        <v>1907</v>
      </c>
      <c r="CG1873" s="24" t="s">
        <v>1907</v>
      </c>
      <c r="CI1873" s="24" t="s">
        <v>1907</v>
      </c>
    </row>
    <row r="1874" spans="1:87" x14ac:dyDescent="0.2">
      <c r="A1874" s="24" t="s">
        <v>2040</v>
      </c>
      <c r="B1874" s="24">
        <v>49.57127777777778</v>
      </c>
      <c r="C1874" s="24">
        <v>37.591194444444447</v>
      </c>
      <c r="D1874" s="24" t="s">
        <v>1906</v>
      </c>
      <c r="E1874" s="24">
        <f t="shared" si="29"/>
        <v>62.234042553191479</v>
      </c>
      <c r="G1874" s="24" t="s">
        <v>1907</v>
      </c>
      <c r="H1874" s="24" t="s">
        <v>1907</v>
      </c>
      <c r="J1874" s="24">
        <v>3.1914893617021276</v>
      </c>
      <c r="L1874" s="24">
        <v>43.085106382978722</v>
      </c>
      <c r="V1874" s="24" t="s">
        <v>1907</v>
      </c>
      <c r="X1874" s="24" t="s">
        <v>1907</v>
      </c>
      <c r="AA1874" s="24" t="s">
        <v>1907</v>
      </c>
      <c r="AH1874" s="24" t="s">
        <v>1907</v>
      </c>
      <c r="AI1874" s="24">
        <v>3.7234042553191489</v>
      </c>
      <c r="AJ1874" s="24" t="s">
        <v>1907</v>
      </c>
      <c r="AL1874" s="24" t="s">
        <v>1907</v>
      </c>
      <c r="AM1874" s="24">
        <v>3.1914893617021276</v>
      </c>
      <c r="AN1874" s="24" t="s">
        <v>1907</v>
      </c>
      <c r="AO1874" s="24" t="s">
        <v>1907</v>
      </c>
      <c r="AQ1874" s="24" t="s">
        <v>1907</v>
      </c>
      <c r="AT1874" s="24" t="s">
        <v>1907</v>
      </c>
      <c r="AU1874" s="24" t="s">
        <v>1907</v>
      </c>
      <c r="AV1874" s="24" t="s">
        <v>1907</v>
      </c>
      <c r="AW1874" s="24" t="s">
        <v>1907</v>
      </c>
      <c r="BB1874" s="24">
        <v>9.0425531914893611</v>
      </c>
      <c r="BC1874" s="24" t="s">
        <v>1907</v>
      </c>
      <c r="BE1874" s="24" t="s">
        <v>1907</v>
      </c>
      <c r="BF1874" s="24" t="s">
        <v>1907</v>
      </c>
      <c r="BG1874" s="24" t="s">
        <v>1907</v>
      </c>
      <c r="BH1874" s="24" t="s">
        <v>1907</v>
      </c>
      <c r="BI1874" s="24" t="s">
        <v>1907</v>
      </c>
      <c r="BJ1874" s="24" t="s">
        <v>1907</v>
      </c>
      <c r="BL1874" s="24" t="s">
        <v>1907</v>
      </c>
      <c r="BO1874" s="24" t="s">
        <v>1907</v>
      </c>
      <c r="BR1874" s="24" t="s">
        <v>1907</v>
      </c>
      <c r="BS1874" s="24" t="s">
        <v>1907</v>
      </c>
      <c r="BT1874" s="24" t="s">
        <v>1907</v>
      </c>
      <c r="BY1874" s="24" t="s">
        <v>1907</v>
      </c>
      <c r="BZ1874" s="24" t="s">
        <v>1907</v>
      </c>
      <c r="CA1874" s="24" t="s">
        <v>1907</v>
      </c>
      <c r="CF1874" s="24" t="s">
        <v>1907</v>
      </c>
      <c r="CG1874" s="24" t="s">
        <v>1907</v>
      </c>
      <c r="CI1874" s="24" t="s">
        <v>1907</v>
      </c>
    </row>
    <row r="1875" spans="1:87" x14ac:dyDescent="0.2">
      <c r="A1875" s="24" t="s">
        <v>2041</v>
      </c>
      <c r="B1875" s="24">
        <v>53.583333333333336</v>
      </c>
      <c r="C1875" s="24">
        <v>37.083333333333336</v>
      </c>
      <c r="D1875" s="24" t="s">
        <v>1906</v>
      </c>
      <c r="E1875" s="24">
        <f t="shared" si="29"/>
        <v>64.212565734846393</v>
      </c>
      <c r="G1875" s="24" t="s">
        <v>1907</v>
      </c>
      <c r="H1875" s="24" t="s">
        <v>1907</v>
      </c>
      <c r="J1875" s="24">
        <v>0.27677830058123443</v>
      </c>
      <c r="L1875" s="24">
        <v>50.927207306947132</v>
      </c>
      <c r="V1875" s="24">
        <v>5.2587877110434542</v>
      </c>
      <c r="X1875" s="24" t="s">
        <v>1907</v>
      </c>
      <c r="AA1875" s="24" t="s">
        <v>1907</v>
      </c>
      <c r="AH1875" s="24" t="s">
        <v>1907</v>
      </c>
      <c r="AI1875" s="24">
        <v>2.4910047052311097</v>
      </c>
      <c r="AJ1875" s="24" t="s">
        <v>1907</v>
      </c>
      <c r="AL1875" s="24" t="s">
        <v>1907</v>
      </c>
      <c r="AM1875" s="24">
        <v>2.4910047052311097</v>
      </c>
      <c r="AN1875" s="24" t="s">
        <v>1907</v>
      </c>
      <c r="AO1875" s="24" t="s">
        <v>1907</v>
      </c>
      <c r="AQ1875" s="24" t="s">
        <v>1907</v>
      </c>
      <c r="AT1875" s="24" t="s">
        <v>1907</v>
      </c>
      <c r="AU1875" s="24" t="s">
        <v>1907</v>
      </c>
      <c r="AV1875" s="24">
        <v>0.27677830058123443</v>
      </c>
      <c r="AW1875" s="24" t="s">
        <v>1907</v>
      </c>
      <c r="BB1875" s="24">
        <v>2.4910047052311097</v>
      </c>
      <c r="BC1875" s="24" t="s">
        <v>1907</v>
      </c>
      <c r="BE1875" s="24" t="s">
        <v>1907</v>
      </c>
      <c r="BF1875" s="24" t="s">
        <v>1907</v>
      </c>
      <c r="BG1875" s="24" t="s">
        <v>1907</v>
      </c>
      <c r="BH1875" s="24" t="s">
        <v>1907</v>
      </c>
      <c r="BI1875" s="24" t="s">
        <v>1907</v>
      </c>
      <c r="BJ1875" s="24" t="s">
        <v>1907</v>
      </c>
      <c r="BL1875" s="24" t="s">
        <v>1907</v>
      </c>
      <c r="BO1875" s="24" t="s">
        <v>1907</v>
      </c>
      <c r="BR1875" s="24" t="s">
        <v>1907</v>
      </c>
      <c r="BS1875" s="24" t="s">
        <v>1907</v>
      </c>
      <c r="BT1875" s="24" t="s">
        <v>1907</v>
      </c>
      <c r="BY1875" s="24" t="s">
        <v>1907</v>
      </c>
      <c r="BZ1875" s="24" t="s">
        <v>1907</v>
      </c>
      <c r="CA1875" s="24" t="s">
        <v>1907</v>
      </c>
      <c r="CF1875" s="24" t="s">
        <v>1907</v>
      </c>
      <c r="CG1875" s="24" t="s">
        <v>1907</v>
      </c>
      <c r="CI1875" s="24" t="s">
        <v>1907</v>
      </c>
    </row>
    <row r="1876" spans="1:87" x14ac:dyDescent="0.2">
      <c r="A1876" s="24" t="s">
        <v>2042</v>
      </c>
      <c r="B1876" s="24">
        <v>49.016666666666666</v>
      </c>
      <c r="C1876" s="24">
        <v>38.4</v>
      </c>
      <c r="D1876" s="24" t="s">
        <v>1906</v>
      </c>
      <c r="E1876" s="24">
        <f t="shared" si="29"/>
        <v>56.521739130434767</v>
      </c>
      <c r="G1876" s="24" t="s">
        <v>1907</v>
      </c>
      <c r="H1876" s="24" t="s">
        <v>1907</v>
      </c>
      <c r="J1876" s="24" t="s">
        <v>1907</v>
      </c>
      <c r="L1876" s="24">
        <v>35.968379446640313</v>
      </c>
      <c r="V1876" s="24">
        <v>7.1146245059288535</v>
      </c>
      <c r="X1876" s="24" t="s">
        <v>1907</v>
      </c>
      <c r="AA1876" s="24" t="s">
        <v>1907</v>
      </c>
      <c r="AH1876" s="24" t="s">
        <v>1907</v>
      </c>
      <c r="AI1876" s="24">
        <v>2.3715415019762847</v>
      </c>
      <c r="AJ1876" s="24" t="s">
        <v>1907</v>
      </c>
      <c r="AL1876" s="24" t="s">
        <v>1907</v>
      </c>
      <c r="AM1876" s="24">
        <v>1.1857707509881423</v>
      </c>
      <c r="AN1876" s="24" t="s">
        <v>1907</v>
      </c>
      <c r="AO1876" s="24" t="s">
        <v>1907</v>
      </c>
      <c r="AQ1876" s="24" t="s">
        <v>1907</v>
      </c>
      <c r="AT1876" s="24" t="s">
        <v>1907</v>
      </c>
      <c r="AU1876" s="24" t="s">
        <v>1907</v>
      </c>
      <c r="AV1876" s="24">
        <v>1.9762845849802371</v>
      </c>
      <c r="AW1876" s="24" t="s">
        <v>1907</v>
      </c>
      <c r="BB1876" s="24">
        <v>7.9051383399209483</v>
      </c>
      <c r="BC1876" s="24" t="s">
        <v>1907</v>
      </c>
      <c r="BE1876" s="24" t="s">
        <v>1907</v>
      </c>
      <c r="BF1876" s="24" t="s">
        <v>1907</v>
      </c>
      <c r="BG1876" s="24" t="s">
        <v>1907</v>
      </c>
      <c r="BH1876" s="24" t="s">
        <v>1907</v>
      </c>
      <c r="BI1876" s="24" t="s">
        <v>1907</v>
      </c>
      <c r="BJ1876" s="24" t="s">
        <v>1907</v>
      </c>
      <c r="BL1876" s="24" t="s">
        <v>1907</v>
      </c>
      <c r="BO1876" s="24" t="s">
        <v>1907</v>
      </c>
      <c r="BR1876" s="24" t="s">
        <v>1907</v>
      </c>
      <c r="BS1876" s="24" t="s">
        <v>1907</v>
      </c>
      <c r="BT1876" s="24" t="s">
        <v>1907</v>
      </c>
      <c r="BY1876" s="24" t="s">
        <v>1907</v>
      </c>
      <c r="BZ1876" s="24" t="s">
        <v>1907</v>
      </c>
      <c r="CA1876" s="24" t="s">
        <v>1907</v>
      </c>
      <c r="CF1876" s="24" t="s">
        <v>1907</v>
      </c>
      <c r="CG1876" s="24" t="s">
        <v>1907</v>
      </c>
      <c r="CI1876" s="24" t="s">
        <v>1907</v>
      </c>
    </row>
    <row r="1877" spans="1:87" x14ac:dyDescent="0.2">
      <c r="A1877" s="24" t="s">
        <v>2043</v>
      </c>
      <c r="B1877" s="24">
        <v>49.016666666666666</v>
      </c>
      <c r="C1877" s="24">
        <v>38.4</v>
      </c>
      <c r="D1877" s="24" t="s">
        <v>1906</v>
      </c>
      <c r="E1877" s="24">
        <f t="shared" si="29"/>
        <v>53.81679389312977</v>
      </c>
      <c r="G1877" s="24" t="s">
        <v>1907</v>
      </c>
      <c r="H1877" s="24" t="s">
        <v>1907</v>
      </c>
      <c r="J1877" s="24">
        <v>0.38167938931297712</v>
      </c>
      <c r="L1877" s="24">
        <v>30.916030534351144</v>
      </c>
      <c r="V1877" s="24">
        <v>3.8167938931297711</v>
      </c>
      <c r="X1877" s="24" t="s">
        <v>1907</v>
      </c>
      <c r="AA1877" s="24" t="s">
        <v>1907</v>
      </c>
      <c r="AH1877" s="24" t="s">
        <v>1907</v>
      </c>
      <c r="AI1877" s="24">
        <v>1.1450381679389312</v>
      </c>
      <c r="AJ1877" s="24" t="s">
        <v>1907</v>
      </c>
      <c r="AL1877" s="24" t="s">
        <v>1907</v>
      </c>
      <c r="AM1877" s="24">
        <v>0.38167938931297712</v>
      </c>
      <c r="AN1877" s="24" t="s">
        <v>1907</v>
      </c>
      <c r="AO1877" s="24" t="s">
        <v>1907</v>
      </c>
      <c r="AQ1877" s="24" t="s">
        <v>1907</v>
      </c>
      <c r="AT1877" s="24" t="s">
        <v>1907</v>
      </c>
      <c r="AU1877" s="24" t="s">
        <v>1907</v>
      </c>
      <c r="AV1877" s="24">
        <v>1.5267175572519085</v>
      </c>
      <c r="AW1877" s="24" t="s">
        <v>1907</v>
      </c>
      <c r="BB1877" s="24">
        <v>15.648854961832061</v>
      </c>
      <c r="BC1877" s="24" t="s">
        <v>1907</v>
      </c>
      <c r="BE1877" s="24" t="s">
        <v>1907</v>
      </c>
      <c r="BF1877" s="24" t="s">
        <v>1907</v>
      </c>
      <c r="BG1877" s="24" t="s">
        <v>1907</v>
      </c>
      <c r="BH1877" s="24" t="s">
        <v>1907</v>
      </c>
      <c r="BI1877" s="24" t="s">
        <v>1907</v>
      </c>
      <c r="BJ1877" s="24" t="s">
        <v>1907</v>
      </c>
      <c r="BL1877" s="24" t="s">
        <v>1907</v>
      </c>
      <c r="BO1877" s="24" t="s">
        <v>1907</v>
      </c>
      <c r="BR1877" s="24" t="s">
        <v>1907</v>
      </c>
      <c r="BS1877" s="24" t="s">
        <v>1907</v>
      </c>
      <c r="BT1877" s="24" t="s">
        <v>1907</v>
      </c>
      <c r="BY1877" s="24" t="s">
        <v>1907</v>
      </c>
      <c r="BZ1877" s="24" t="s">
        <v>1907</v>
      </c>
      <c r="CA1877" s="24" t="s">
        <v>1907</v>
      </c>
      <c r="CF1877" s="24" t="s">
        <v>1907</v>
      </c>
      <c r="CG1877" s="24" t="s">
        <v>1907</v>
      </c>
      <c r="CI1877" s="24" t="s">
        <v>1907</v>
      </c>
    </row>
    <row r="1878" spans="1:87" x14ac:dyDescent="0.2">
      <c r="A1878" s="24" t="s">
        <v>2044</v>
      </c>
      <c r="B1878" s="24">
        <v>49.133333333333333</v>
      </c>
      <c r="C1878" s="24">
        <v>38.366666666666667</v>
      </c>
      <c r="D1878" s="24" t="s">
        <v>1906</v>
      </c>
      <c r="E1878" s="24">
        <f t="shared" si="29"/>
        <v>51.219512195121958</v>
      </c>
      <c r="G1878" s="24" t="s">
        <v>1907</v>
      </c>
      <c r="H1878" s="24" t="s">
        <v>1907</v>
      </c>
      <c r="J1878" s="24" t="s">
        <v>1907</v>
      </c>
      <c r="L1878" s="24">
        <v>32.926829268292686</v>
      </c>
      <c r="V1878" s="24">
        <v>6.5040650406504064</v>
      </c>
      <c r="X1878" s="24" t="s">
        <v>1907</v>
      </c>
      <c r="AA1878" s="24" t="s">
        <v>1907</v>
      </c>
      <c r="AH1878" s="24" t="s">
        <v>1907</v>
      </c>
      <c r="AI1878" s="24">
        <v>0.4065040650406504</v>
      </c>
      <c r="AJ1878" s="24" t="s">
        <v>1907</v>
      </c>
      <c r="AL1878" s="24" t="s">
        <v>1907</v>
      </c>
      <c r="AM1878" s="24">
        <v>0.4065040650406504</v>
      </c>
      <c r="AN1878" s="24" t="s">
        <v>1907</v>
      </c>
      <c r="AO1878" s="24" t="s">
        <v>1907</v>
      </c>
      <c r="AQ1878" s="24" t="s">
        <v>1907</v>
      </c>
      <c r="AT1878" s="24" t="s">
        <v>1907</v>
      </c>
      <c r="AU1878" s="24" t="s">
        <v>1907</v>
      </c>
      <c r="AV1878" s="24">
        <v>1.2195121951219512</v>
      </c>
      <c r="AW1878" s="24" t="s">
        <v>1907</v>
      </c>
      <c r="BB1878" s="24">
        <v>9.7560975609756095</v>
      </c>
      <c r="BC1878" s="24" t="s">
        <v>1907</v>
      </c>
      <c r="BE1878" s="24" t="s">
        <v>1907</v>
      </c>
      <c r="BF1878" s="24" t="s">
        <v>1907</v>
      </c>
      <c r="BG1878" s="24" t="s">
        <v>1907</v>
      </c>
      <c r="BH1878" s="24" t="s">
        <v>1907</v>
      </c>
      <c r="BI1878" s="24" t="s">
        <v>1907</v>
      </c>
      <c r="BJ1878" s="24" t="s">
        <v>1907</v>
      </c>
      <c r="BL1878" s="24" t="s">
        <v>1907</v>
      </c>
      <c r="BO1878" s="24" t="s">
        <v>1907</v>
      </c>
      <c r="BR1878" s="24" t="s">
        <v>1907</v>
      </c>
      <c r="BS1878" s="24" t="s">
        <v>1907</v>
      </c>
      <c r="BT1878" s="24" t="s">
        <v>1907</v>
      </c>
      <c r="BY1878" s="24" t="s">
        <v>1907</v>
      </c>
      <c r="BZ1878" s="24" t="s">
        <v>1907</v>
      </c>
      <c r="CA1878" s="24" t="s">
        <v>1907</v>
      </c>
      <c r="CF1878" s="24" t="s">
        <v>1907</v>
      </c>
      <c r="CG1878" s="24" t="s">
        <v>1907</v>
      </c>
      <c r="CI1878" s="24" t="s">
        <v>1907</v>
      </c>
    </row>
    <row r="1879" spans="1:87" x14ac:dyDescent="0.2">
      <c r="A1879" s="24" t="s">
        <v>2045</v>
      </c>
      <c r="B1879" s="24">
        <v>52.65</v>
      </c>
      <c r="C1879" s="24">
        <v>36.81666666666667</v>
      </c>
      <c r="D1879" s="24" t="s">
        <v>1906</v>
      </c>
      <c r="E1879" s="24">
        <f t="shared" si="29"/>
        <v>41.618497109826599</v>
      </c>
      <c r="G1879" s="24" t="s">
        <v>1907</v>
      </c>
      <c r="H1879" s="24" t="s">
        <v>1907</v>
      </c>
      <c r="J1879" s="24">
        <v>1.1560693641618498</v>
      </c>
      <c r="L1879" s="24">
        <v>26.01156069364162</v>
      </c>
      <c r="V1879" s="24">
        <v>7.5144508670520231</v>
      </c>
      <c r="X1879" s="24" t="s">
        <v>1907</v>
      </c>
      <c r="AA1879" s="24" t="s">
        <v>1907</v>
      </c>
      <c r="AH1879" s="24" t="s">
        <v>1907</v>
      </c>
      <c r="AI1879" s="24">
        <v>1.7341040462427746</v>
      </c>
      <c r="AJ1879" s="24" t="s">
        <v>1907</v>
      </c>
      <c r="AL1879" s="24" t="s">
        <v>1907</v>
      </c>
      <c r="AM1879" s="24">
        <v>0.5780346820809249</v>
      </c>
      <c r="AN1879" s="24" t="s">
        <v>1907</v>
      </c>
      <c r="AO1879" s="24" t="s">
        <v>1907</v>
      </c>
      <c r="AQ1879" s="24" t="s">
        <v>1907</v>
      </c>
      <c r="AT1879" s="24" t="s">
        <v>1907</v>
      </c>
      <c r="AU1879" s="24" t="s">
        <v>1907</v>
      </c>
      <c r="AV1879" s="24" t="s">
        <v>1907</v>
      </c>
      <c r="AW1879" s="24" t="s">
        <v>1907</v>
      </c>
      <c r="BB1879" s="24">
        <v>4.6242774566473992</v>
      </c>
      <c r="BC1879" s="24" t="s">
        <v>1907</v>
      </c>
      <c r="BE1879" s="24" t="s">
        <v>1907</v>
      </c>
      <c r="BF1879" s="24" t="s">
        <v>1907</v>
      </c>
      <c r="BG1879" s="24" t="s">
        <v>1907</v>
      </c>
      <c r="BH1879" s="24" t="s">
        <v>1907</v>
      </c>
      <c r="BI1879" s="24" t="s">
        <v>1907</v>
      </c>
      <c r="BJ1879" s="24" t="s">
        <v>1907</v>
      </c>
      <c r="BL1879" s="24" t="s">
        <v>1907</v>
      </c>
      <c r="BO1879" s="24" t="s">
        <v>1907</v>
      </c>
      <c r="BR1879" s="24" t="s">
        <v>1907</v>
      </c>
      <c r="BS1879" s="24" t="s">
        <v>1907</v>
      </c>
      <c r="BT1879" s="24" t="s">
        <v>1907</v>
      </c>
      <c r="BY1879" s="24" t="s">
        <v>1907</v>
      </c>
      <c r="BZ1879" s="24" t="s">
        <v>1907</v>
      </c>
      <c r="CA1879" s="24" t="s">
        <v>1907</v>
      </c>
      <c r="CF1879" s="24" t="s">
        <v>1907</v>
      </c>
      <c r="CG1879" s="24" t="s">
        <v>1907</v>
      </c>
      <c r="CI1879" s="24" t="s">
        <v>1907</v>
      </c>
    </row>
    <row r="1880" spans="1:87" x14ac:dyDescent="0.2">
      <c r="A1880" s="24" t="s">
        <v>2046</v>
      </c>
      <c r="B1880" s="24">
        <v>52.666666666666664</v>
      </c>
      <c r="C1880" s="24">
        <v>36.766666666666666</v>
      </c>
      <c r="D1880" s="24" t="s">
        <v>1906</v>
      </c>
      <c r="E1880" s="24">
        <f t="shared" si="29"/>
        <v>55.430711610486895</v>
      </c>
      <c r="G1880" s="24" t="s">
        <v>1907</v>
      </c>
      <c r="H1880" s="24" t="s">
        <v>1907</v>
      </c>
      <c r="J1880" s="24">
        <v>0.74906367041198507</v>
      </c>
      <c r="L1880" s="24">
        <v>32.958801498127343</v>
      </c>
      <c r="V1880" s="24">
        <v>17.977528089887642</v>
      </c>
      <c r="X1880" s="24" t="s">
        <v>1907</v>
      </c>
      <c r="AA1880" s="24" t="s">
        <v>1907</v>
      </c>
      <c r="AH1880" s="24" t="s">
        <v>1907</v>
      </c>
      <c r="AI1880" s="24">
        <v>2.2471910112359552</v>
      </c>
      <c r="AJ1880" s="24" t="s">
        <v>1907</v>
      </c>
      <c r="AL1880" s="24" t="s">
        <v>1907</v>
      </c>
      <c r="AM1880" s="24" t="s">
        <v>1907</v>
      </c>
      <c r="AN1880" s="24" t="s">
        <v>1907</v>
      </c>
      <c r="AO1880" s="24" t="s">
        <v>1907</v>
      </c>
      <c r="AQ1880" s="24" t="s">
        <v>1907</v>
      </c>
      <c r="AT1880" s="24" t="s">
        <v>1907</v>
      </c>
      <c r="AU1880" s="24" t="s">
        <v>1907</v>
      </c>
      <c r="AV1880" s="24" t="s">
        <v>1907</v>
      </c>
      <c r="AW1880" s="24" t="s">
        <v>1907</v>
      </c>
      <c r="BB1880" s="24">
        <v>1.4981273408239701</v>
      </c>
      <c r="BC1880" s="24" t="s">
        <v>1907</v>
      </c>
      <c r="BE1880" s="24" t="s">
        <v>1907</v>
      </c>
      <c r="BF1880" s="24" t="s">
        <v>1907</v>
      </c>
      <c r="BG1880" s="24" t="s">
        <v>1907</v>
      </c>
      <c r="BH1880" s="24" t="s">
        <v>1907</v>
      </c>
      <c r="BI1880" s="24" t="s">
        <v>1907</v>
      </c>
      <c r="BJ1880" s="24" t="s">
        <v>1907</v>
      </c>
      <c r="BL1880" s="24" t="s">
        <v>1907</v>
      </c>
      <c r="BO1880" s="24" t="s">
        <v>1907</v>
      </c>
      <c r="BR1880" s="24" t="s">
        <v>1907</v>
      </c>
      <c r="BS1880" s="24" t="s">
        <v>1907</v>
      </c>
      <c r="BT1880" s="24" t="s">
        <v>1907</v>
      </c>
      <c r="BY1880" s="24" t="s">
        <v>1907</v>
      </c>
      <c r="BZ1880" s="24" t="s">
        <v>1907</v>
      </c>
      <c r="CA1880" s="24" t="s">
        <v>1907</v>
      </c>
      <c r="CF1880" s="24" t="s">
        <v>1907</v>
      </c>
      <c r="CG1880" s="24" t="s">
        <v>1907</v>
      </c>
      <c r="CI1880" s="24" t="s">
        <v>1907</v>
      </c>
    </row>
    <row r="1881" spans="1:87" x14ac:dyDescent="0.2">
      <c r="A1881" s="24" t="s">
        <v>2047</v>
      </c>
      <c r="B1881" s="24">
        <v>49.533333333333331</v>
      </c>
      <c r="C1881" s="24">
        <v>37.6</v>
      </c>
      <c r="D1881" s="24" t="s">
        <v>1906</v>
      </c>
      <c r="E1881" s="24">
        <f t="shared" si="29"/>
        <v>70.802919708029194</v>
      </c>
      <c r="G1881" s="24" t="s">
        <v>1907</v>
      </c>
      <c r="H1881" s="24" t="s">
        <v>1907</v>
      </c>
      <c r="J1881" s="24" t="s">
        <v>1907</v>
      </c>
      <c r="L1881" s="24">
        <v>44.525547445255476</v>
      </c>
      <c r="V1881" s="24">
        <v>3.6496350364963503</v>
      </c>
      <c r="X1881" s="24" t="s">
        <v>1907</v>
      </c>
      <c r="AA1881" s="24" t="s">
        <v>1907</v>
      </c>
      <c r="AH1881" s="24" t="s">
        <v>1907</v>
      </c>
      <c r="AI1881" s="24">
        <v>5.8394160583941606</v>
      </c>
      <c r="AJ1881" s="24" t="s">
        <v>1907</v>
      </c>
      <c r="AL1881" s="24" t="s">
        <v>1907</v>
      </c>
      <c r="AM1881" s="24">
        <v>1.4598540145985401</v>
      </c>
      <c r="AN1881" s="24" t="s">
        <v>1907</v>
      </c>
      <c r="AO1881" s="24" t="s">
        <v>1907</v>
      </c>
      <c r="AQ1881" s="24" t="s">
        <v>1907</v>
      </c>
      <c r="AT1881" s="24" t="s">
        <v>1907</v>
      </c>
      <c r="AU1881" s="24" t="s">
        <v>1907</v>
      </c>
      <c r="AV1881" s="24">
        <v>0.72992700729927007</v>
      </c>
      <c r="AW1881" s="24" t="s">
        <v>1907</v>
      </c>
      <c r="BB1881" s="24">
        <v>14.598540145985401</v>
      </c>
      <c r="BC1881" s="24" t="s">
        <v>1907</v>
      </c>
      <c r="BE1881" s="24" t="s">
        <v>1907</v>
      </c>
      <c r="BF1881" s="24" t="s">
        <v>1907</v>
      </c>
      <c r="BG1881" s="24" t="s">
        <v>1907</v>
      </c>
      <c r="BH1881" s="24" t="s">
        <v>1907</v>
      </c>
      <c r="BI1881" s="24" t="s">
        <v>1907</v>
      </c>
      <c r="BJ1881" s="24" t="s">
        <v>1907</v>
      </c>
      <c r="BL1881" s="24" t="s">
        <v>1907</v>
      </c>
      <c r="BO1881" s="24" t="s">
        <v>1907</v>
      </c>
      <c r="BR1881" s="24" t="s">
        <v>1907</v>
      </c>
      <c r="BS1881" s="24" t="s">
        <v>1907</v>
      </c>
      <c r="BT1881" s="24" t="s">
        <v>1907</v>
      </c>
      <c r="BY1881" s="24" t="s">
        <v>1907</v>
      </c>
      <c r="BZ1881" s="24" t="s">
        <v>1907</v>
      </c>
      <c r="CA1881" s="24" t="s">
        <v>1907</v>
      </c>
      <c r="CF1881" s="24" t="s">
        <v>1907</v>
      </c>
      <c r="CG1881" s="24" t="s">
        <v>1907</v>
      </c>
      <c r="CI1881" s="24" t="s">
        <v>1907</v>
      </c>
    </row>
    <row r="1882" spans="1:87" x14ac:dyDescent="0.2">
      <c r="A1882" s="24" t="s">
        <v>2048</v>
      </c>
      <c r="B1882" s="24">
        <v>49.483333333333334</v>
      </c>
      <c r="C1882" s="24">
        <v>37.5</v>
      </c>
      <c r="D1882" s="24" t="s">
        <v>1906</v>
      </c>
      <c r="E1882" s="24">
        <f t="shared" si="29"/>
        <v>43.749999999999993</v>
      </c>
      <c r="G1882" s="24" t="s">
        <v>1907</v>
      </c>
      <c r="H1882" s="24" t="s">
        <v>1907</v>
      </c>
      <c r="J1882" s="24">
        <v>1.7857142857142858</v>
      </c>
      <c r="L1882" s="24">
        <v>25</v>
      </c>
      <c r="V1882" s="24">
        <v>8.0357142857142865</v>
      </c>
      <c r="X1882" s="24" t="s">
        <v>1907</v>
      </c>
      <c r="AA1882" s="24" t="s">
        <v>1907</v>
      </c>
      <c r="AH1882" s="24" t="s">
        <v>1907</v>
      </c>
      <c r="AI1882" s="24">
        <v>5.3571428571428568</v>
      </c>
      <c r="AJ1882" s="24" t="s">
        <v>1907</v>
      </c>
      <c r="AL1882" s="24" t="s">
        <v>1907</v>
      </c>
      <c r="AM1882" s="24" t="s">
        <v>1907</v>
      </c>
      <c r="AN1882" s="24" t="s">
        <v>1907</v>
      </c>
      <c r="AO1882" s="24" t="s">
        <v>1907</v>
      </c>
      <c r="AQ1882" s="24" t="s">
        <v>1907</v>
      </c>
      <c r="AT1882" s="24" t="s">
        <v>1907</v>
      </c>
      <c r="AU1882" s="24" t="s">
        <v>1907</v>
      </c>
      <c r="AV1882" s="24" t="s">
        <v>1907</v>
      </c>
      <c r="AW1882" s="24" t="s">
        <v>1907</v>
      </c>
      <c r="BB1882" s="24">
        <v>3.5714285714285716</v>
      </c>
      <c r="BC1882" s="24" t="s">
        <v>1907</v>
      </c>
      <c r="BE1882" s="24" t="s">
        <v>1907</v>
      </c>
      <c r="BF1882" s="24" t="s">
        <v>1907</v>
      </c>
      <c r="BG1882" s="24" t="s">
        <v>1907</v>
      </c>
      <c r="BH1882" s="24" t="s">
        <v>1907</v>
      </c>
      <c r="BI1882" s="24" t="s">
        <v>1907</v>
      </c>
      <c r="BJ1882" s="24" t="s">
        <v>1907</v>
      </c>
      <c r="BL1882" s="24" t="s">
        <v>1907</v>
      </c>
      <c r="BO1882" s="24" t="s">
        <v>1907</v>
      </c>
      <c r="BR1882" s="24" t="s">
        <v>1907</v>
      </c>
      <c r="BS1882" s="24" t="s">
        <v>1907</v>
      </c>
      <c r="BT1882" s="24" t="s">
        <v>1907</v>
      </c>
      <c r="BY1882" s="24" t="s">
        <v>1907</v>
      </c>
      <c r="BZ1882" s="24" t="s">
        <v>1907</v>
      </c>
      <c r="CA1882" s="24" t="s">
        <v>1907</v>
      </c>
      <c r="CF1882" s="24" t="s">
        <v>1907</v>
      </c>
      <c r="CG1882" s="24" t="s">
        <v>1907</v>
      </c>
      <c r="CI1882" s="24" t="s">
        <v>1907</v>
      </c>
    </row>
    <row r="1883" spans="1:87" x14ac:dyDescent="0.2">
      <c r="A1883" s="24" t="s">
        <v>2049</v>
      </c>
      <c r="B1883" s="24">
        <v>54.044277777777779</v>
      </c>
      <c r="C1883" s="24">
        <v>36.89713888888889</v>
      </c>
      <c r="D1883" s="24" t="s">
        <v>1906</v>
      </c>
      <c r="E1883" s="24">
        <f t="shared" si="29"/>
        <v>44</v>
      </c>
      <c r="G1883" s="24" t="s">
        <v>1907</v>
      </c>
      <c r="H1883" s="24" t="s">
        <v>1907</v>
      </c>
      <c r="J1883" s="24" t="s">
        <v>1907</v>
      </c>
      <c r="L1883" s="24">
        <v>16</v>
      </c>
      <c r="V1883" s="24">
        <v>11</v>
      </c>
      <c r="X1883" s="24" t="s">
        <v>1907</v>
      </c>
      <c r="AA1883" s="24" t="s">
        <v>1907</v>
      </c>
      <c r="AH1883" s="24" t="s">
        <v>1907</v>
      </c>
      <c r="AI1883" s="24" t="s">
        <v>1907</v>
      </c>
      <c r="AJ1883" s="24" t="s">
        <v>1907</v>
      </c>
      <c r="AL1883" s="24" t="s">
        <v>1907</v>
      </c>
      <c r="AM1883" s="24">
        <v>13</v>
      </c>
      <c r="AN1883" s="24" t="s">
        <v>1907</v>
      </c>
      <c r="AO1883" s="24" t="s">
        <v>1907</v>
      </c>
      <c r="AQ1883" s="24" t="s">
        <v>1907</v>
      </c>
      <c r="AT1883" s="24" t="s">
        <v>1907</v>
      </c>
      <c r="AU1883" s="24" t="s">
        <v>1907</v>
      </c>
      <c r="AV1883" s="24">
        <v>2</v>
      </c>
      <c r="AW1883" s="24" t="s">
        <v>1907</v>
      </c>
      <c r="BB1883" s="24">
        <v>2</v>
      </c>
      <c r="BC1883" s="24" t="s">
        <v>1907</v>
      </c>
      <c r="BE1883" s="24" t="s">
        <v>1907</v>
      </c>
      <c r="BF1883" s="24" t="s">
        <v>1907</v>
      </c>
      <c r="BG1883" s="24" t="s">
        <v>1907</v>
      </c>
      <c r="BH1883" s="24" t="s">
        <v>1907</v>
      </c>
      <c r="BI1883" s="24" t="s">
        <v>1907</v>
      </c>
      <c r="BJ1883" s="24" t="s">
        <v>1907</v>
      </c>
      <c r="BL1883" s="24" t="s">
        <v>1907</v>
      </c>
      <c r="BO1883" s="24" t="s">
        <v>1907</v>
      </c>
      <c r="BR1883" s="24" t="s">
        <v>1907</v>
      </c>
      <c r="BS1883" s="24" t="s">
        <v>1907</v>
      </c>
      <c r="BT1883" s="24" t="s">
        <v>1907</v>
      </c>
      <c r="BY1883" s="24" t="s">
        <v>1907</v>
      </c>
      <c r="BZ1883" s="24" t="s">
        <v>1907</v>
      </c>
      <c r="CA1883" s="24" t="s">
        <v>1907</v>
      </c>
      <c r="CF1883" s="24" t="s">
        <v>1907</v>
      </c>
      <c r="CG1883" s="24" t="s">
        <v>1907</v>
      </c>
      <c r="CI1883" s="24" t="s">
        <v>1907</v>
      </c>
    </row>
    <row r="1884" spans="1:87" x14ac:dyDescent="0.2">
      <c r="A1884" s="24" t="s">
        <v>2050</v>
      </c>
      <c r="B1884" s="24">
        <v>54.046138888888891</v>
      </c>
      <c r="C1884" s="24">
        <v>36.899250000000002</v>
      </c>
      <c r="D1884" s="24" t="s">
        <v>1906</v>
      </c>
      <c r="E1884" s="24">
        <f t="shared" si="29"/>
        <v>64.285714285714278</v>
      </c>
      <c r="G1884" s="24" t="s">
        <v>1907</v>
      </c>
      <c r="H1884" s="24" t="s">
        <v>1907</v>
      </c>
      <c r="J1884" s="24" t="s">
        <v>1907</v>
      </c>
      <c r="L1884" s="24">
        <v>44.642857142857146</v>
      </c>
      <c r="V1884" s="24">
        <v>11.607142857142858</v>
      </c>
      <c r="X1884" s="24" t="s">
        <v>1907</v>
      </c>
      <c r="AA1884" s="24" t="s">
        <v>1907</v>
      </c>
      <c r="AH1884" s="24" t="s">
        <v>1907</v>
      </c>
      <c r="AI1884" s="24">
        <v>5.3571428571428568</v>
      </c>
      <c r="AJ1884" s="24" t="s">
        <v>1907</v>
      </c>
      <c r="AL1884" s="24" t="s">
        <v>1907</v>
      </c>
      <c r="AM1884" s="24" t="s">
        <v>1907</v>
      </c>
      <c r="AN1884" s="24" t="s">
        <v>1907</v>
      </c>
      <c r="AO1884" s="24" t="s">
        <v>1907</v>
      </c>
      <c r="AQ1884" s="24" t="s">
        <v>1907</v>
      </c>
      <c r="AT1884" s="24" t="s">
        <v>1907</v>
      </c>
      <c r="AU1884" s="24" t="s">
        <v>1907</v>
      </c>
      <c r="AV1884" s="24" t="s">
        <v>1907</v>
      </c>
      <c r="AW1884" s="24" t="s">
        <v>1907</v>
      </c>
      <c r="BB1884" s="24">
        <v>2.6785714285714284</v>
      </c>
      <c r="BC1884" s="24" t="s">
        <v>1907</v>
      </c>
      <c r="BE1884" s="24" t="s">
        <v>1907</v>
      </c>
      <c r="BF1884" s="24" t="s">
        <v>1907</v>
      </c>
      <c r="BG1884" s="24" t="s">
        <v>1907</v>
      </c>
      <c r="BH1884" s="24" t="s">
        <v>1907</v>
      </c>
      <c r="BI1884" s="24" t="s">
        <v>1907</v>
      </c>
      <c r="BJ1884" s="24" t="s">
        <v>1907</v>
      </c>
      <c r="BL1884" s="24" t="s">
        <v>1907</v>
      </c>
      <c r="BO1884" s="24" t="s">
        <v>1907</v>
      </c>
      <c r="BR1884" s="24" t="s">
        <v>1907</v>
      </c>
      <c r="BS1884" s="24" t="s">
        <v>1907</v>
      </c>
      <c r="BT1884" s="24" t="s">
        <v>1907</v>
      </c>
      <c r="BY1884" s="24" t="s">
        <v>1907</v>
      </c>
      <c r="BZ1884" s="24" t="s">
        <v>1907</v>
      </c>
      <c r="CA1884" s="24" t="s">
        <v>1907</v>
      </c>
      <c r="CF1884" s="24" t="s">
        <v>1907</v>
      </c>
      <c r="CG1884" s="24" t="s">
        <v>1907</v>
      </c>
      <c r="CI1884" s="24" t="s">
        <v>1907</v>
      </c>
    </row>
    <row r="1885" spans="1:87" x14ac:dyDescent="0.2">
      <c r="A1885" s="24" t="s">
        <v>2051</v>
      </c>
      <c r="B1885" s="24">
        <v>54.03306111111111</v>
      </c>
      <c r="C1885" s="24">
        <v>37.062138888888889</v>
      </c>
      <c r="D1885" s="24" t="s">
        <v>1906</v>
      </c>
      <c r="E1885" s="24">
        <f t="shared" si="29"/>
        <v>39.361702127659569</v>
      </c>
      <c r="G1885" s="24" t="s">
        <v>1907</v>
      </c>
      <c r="H1885" s="24" t="s">
        <v>1907</v>
      </c>
      <c r="J1885" s="24" t="s">
        <v>1907</v>
      </c>
      <c r="L1885" s="24">
        <v>25.531914893617021</v>
      </c>
      <c r="V1885" s="24">
        <v>10.638297872340425</v>
      </c>
      <c r="X1885" s="24" t="s">
        <v>1907</v>
      </c>
      <c r="AA1885" s="24" t="s">
        <v>1907</v>
      </c>
      <c r="AH1885" s="24" t="s">
        <v>1907</v>
      </c>
      <c r="AI1885" s="24" t="s">
        <v>1907</v>
      </c>
      <c r="AJ1885" s="24" t="s">
        <v>1907</v>
      </c>
      <c r="AL1885" s="24" t="s">
        <v>1907</v>
      </c>
      <c r="AM1885" s="24">
        <v>2.1276595744680851</v>
      </c>
      <c r="AN1885" s="24" t="s">
        <v>1907</v>
      </c>
      <c r="AO1885" s="24" t="s">
        <v>1907</v>
      </c>
      <c r="AQ1885" s="24" t="s">
        <v>1907</v>
      </c>
      <c r="AT1885" s="24" t="s">
        <v>1907</v>
      </c>
      <c r="AU1885" s="24" t="s">
        <v>1907</v>
      </c>
      <c r="AV1885" s="24" t="s">
        <v>1907</v>
      </c>
      <c r="AW1885" s="24" t="s">
        <v>1907</v>
      </c>
      <c r="BB1885" s="24">
        <v>1.0638297872340425</v>
      </c>
      <c r="BC1885" s="24" t="s">
        <v>1907</v>
      </c>
      <c r="BE1885" s="24" t="s">
        <v>1907</v>
      </c>
      <c r="BF1885" s="24" t="s">
        <v>1907</v>
      </c>
      <c r="BG1885" s="24" t="s">
        <v>1907</v>
      </c>
      <c r="BH1885" s="24" t="s">
        <v>1907</v>
      </c>
      <c r="BI1885" s="24" t="s">
        <v>1907</v>
      </c>
      <c r="BJ1885" s="24" t="s">
        <v>1907</v>
      </c>
      <c r="BL1885" s="24" t="s">
        <v>1907</v>
      </c>
      <c r="BO1885" s="24" t="s">
        <v>1907</v>
      </c>
      <c r="BR1885" s="24" t="s">
        <v>1907</v>
      </c>
      <c r="BS1885" s="24" t="s">
        <v>1907</v>
      </c>
      <c r="BT1885" s="24" t="s">
        <v>1907</v>
      </c>
      <c r="BY1885" s="24" t="s">
        <v>1907</v>
      </c>
      <c r="BZ1885" s="24" t="s">
        <v>1907</v>
      </c>
      <c r="CA1885" s="24" t="s">
        <v>1907</v>
      </c>
      <c r="CF1885" s="24" t="s">
        <v>1907</v>
      </c>
      <c r="CG1885" s="24" t="s">
        <v>1907</v>
      </c>
      <c r="CI1885" s="24" t="s">
        <v>1907</v>
      </c>
    </row>
    <row r="1886" spans="1:87" x14ac:dyDescent="0.2">
      <c r="A1886" s="24" t="s">
        <v>2052</v>
      </c>
      <c r="B1886" s="24">
        <v>49.380499999999998</v>
      </c>
      <c r="C1886" s="24">
        <v>37.449055555555553</v>
      </c>
      <c r="D1886" s="24" t="s">
        <v>1906</v>
      </c>
      <c r="E1886" s="24">
        <f t="shared" si="29"/>
        <v>98.387096774193552</v>
      </c>
      <c r="G1886" s="24" t="s">
        <v>1907</v>
      </c>
      <c r="H1886" s="24" t="s">
        <v>1907</v>
      </c>
      <c r="J1886" s="24">
        <v>1.6129032258064515</v>
      </c>
      <c r="L1886" s="24">
        <v>12.096774193548388</v>
      </c>
      <c r="V1886" s="24" t="s">
        <v>1907</v>
      </c>
      <c r="X1886" s="24" t="s">
        <v>1907</v>
      </c>
      <c r="AA1886" s="24" t="s">
        <v>1907</v>
      </c>
      <c r="AH1886" s="24" t="s">
        <v>1907</v>
      </c>
      <c r="AI1886" s="24">
        <v>70.967741935483872</v>
      </c>
      <c r="AJ1886" s="24" t="s">
        <v>1907</v>
      </c>
      <c r="AL1886" s="24" t="s">
        <v>1907</v>
      </c>
      <c r="AM1886" s="24" t="s">
        <v>1907</v>
      </c>
      <c r="AN1886" s="24" t="s">
        <v>1907</v>
      </c>
      <c r="AO1886" s="24" t="s">
        <v>1907</v>
      </c>
      <c r="AQ1886" s="24" t="s">
        <v>1907</v>
      </c>
      <c r="AT1886" s="24" t="s">
        <v>1907</v>
      </c>
      <c r="AU1886" s="24" t="s">
        <v>1907</v>
      </c>
      <c r="AV1886" s="24" t="s">
        <v>1907</v>
      </c>
      <c r="AW1886" s="24" t="s">
        <v>1907</v>
      </c>
      <c r="BB1886" s="24">
        <v>13.709677419354838</v>
      </c>
      <c r="BC1886" s="24" t="s">
        <v>1907</v>
      </c>
      <c r="BE1886" s="24" t="s">
        <v>1907</v>
      </c>
      <c r="BF1886" s="24" t="s">
        <v>1907</v>
      </c>
      <c r="BG1886" s="24" t="s">
        <v>1907</v>
      </c>
      <c r="BH1886" s="24" t="s">
        <v>1907</v>
      </c>
      <c r="BI1886" s="24" t="s">
        <v>1907</v>
      </c>
      <c r="BJ1886" s="24" t="s">
        <v>1907</v>
      </c>
      <c r="BL1886" s="24" t="s">
        <v>1907</v>
      </c>
      <c r="BO1886" s="24" t="s">
        <v>1907</v>
      </c>
      <c r="BR1886" s="24" t="s">
        <v>1907</v>
      </c>
      <c r="BS1886" s="24" t="s">
        <v>1907</v>
      </c>
      <c r="BT1886" s="24" t="s">
        <v>1907</v>
      </c>
      <c r="BY1886" s="24" t="s">
        <v>1907</v>
      </c>
      <c r="BZ1886" s="24" t="s">
        <v>1907</v>
      </c>
      <c r="CA1886" s="24" t="s">
        <v>1907</v>
      </c>
      <c r="CF1886" s="24" t="s">
        <v>1907</v>
      </c>
      <c r="CG1886" s="24" t="s">
        <v>1907</v>
      </c>
      <c r="CI1886" s="24" t="s">
        <v>1907</v>
      </c>
    </row>
    <row r="1887" spans="1:87" x14ac:dyDescent="0.2">
      <c r="A1887" s="24" t="s">
        <v>2053</v>
      </c>
      <c r="B1887" s="24">
        <v>49.31</v>
      </c>
      <c r="C1887" s="24">
        <v>37.479999999999997</v>
      </c>
      <c r="D1887" s="24" t="s">
        <v>1906</v>
      </c>
      <c r="E1887" s="24">
        <f t="shared" si="29"/>
        <v>96.283852575850133</v>
      </c>
      <c r="G1887" s="24" t="s">
        <v>1907</v>
      </c>
      <c r="H1887" s="24" t="s">
        <v>1907</v>
      </c>
      <c r="J1887" s="24">
        <v>0.50397067806963958</v>
      </c>
      <c r="L1887" s="24">
        <v>60.94481775605783</v>
      </c>
      <c r="V1887" s="24" t="s">
        <v>1907</v>
      </c>
      <c r="X1887" s="24" t="s">
        <v>1907</v>
      </c>
      <c r="AA1887" s="24" t="s">
        <v>1907</v>
      </c>
      <c r="AH1887" s="24" t="s">
        <v>1907</v>
      </c>
      <c r="AI1887" s="24">
        <v>23.686621869273058</v>
      </c>
      <c r="AJ1887" s="24" t="s">
        <v>1907</v>
      </c>
      <c r="AL1887" s="24" t="s">
        <v>1907</v>
      </c>
      <c r="AM1887" s="24" t="s">
        <v>1907</v>
      </c>
      <c r="AN1887" s="24" t="s">
        <v>1907</v>
      </c>
      <c r="AO1887" s="24" t="s">
        <v>1907</v>
      </c>
      <c r="AQ1887" s="24" t="s">
        <v>1907</v>
      </c>
      <c r="AT1887" s="24" t="s">
        <v>1907</v>
      </c>
      <c r="AU1887" s="24" t="s">
        <v>1907</v>
      </c>
      <c r="AV1887" s="24">
        <v>0.74322948482997342</v>
      </c>
      <c r="AW1887" s="24" t="s">
        <v>1907</v>
      </c>
      <c r="BB1887" s="24">
        <v>10.405212787619629</v>
      </c>
      <c r="BC1887" s="24" t="s">
        <v>1907</v>
      </c>
      <c r="BE1887" s="24" t="s">
        <v>1907</v>
      </c>
      <c r="BF1887" s="24" t="s">
        <v>1907</v>
      </c>
      <c r="BG1887" s="24" t="s">
        <v>1907</v>
      </c>
      <c r="BH1887" s="24" t="s">
        <v>1907</v>
      </c>
      <c r="BI1887" s="24" t="s">
        <v>1907</v>
      </c>
      <c r="BJ1887" s="24" t="s">
        <v>1907</v>
      </c>
      <c r="BL1887" s="24" t="s">
        <v>1907</v>
      </c>
      <c r="BO1887" s="24" t="s">
        <v>1907</v>
      </c>
      <c r="BR1887" s="24" t="s">
        <v>1907</v>
      </c>
      <c r="BS1887" s="24" t="s">
        <v>1907</v>
      </c>
      <c r="BT1887" s="24" t="s">
        <v>1907</v>
      </c>
      <c r="BY1887" s="24" t="s">
        <v>1907</v>
      </c>
      <c r="BZ1887" s="24" t="s">
        <v>1907</v>
      </c>
      <c r="CA1887" s="24" t="s">
        <v>1907</v>
      </c>
      <c r="CF1887" s="24" t="s">
        <v>1907</v>
      </c>
      <c r="CG1887" s="24" t="s">
        <v>1907</v>
      </c>
      <c r="CI1887" s="24" t="s">
        <v>1907</v>
      </c>
    </row>
    <row r="1888" spans="1:87" x14ac:dyDescent="0.2">
      <c r="A1888" s="24" t="s">
        <v>2054</v>
      </c>
      <c r="B1888" s="24">
        <v>49.36</v>
      </c>
      <c r="C1888" s="24">
        <v>37.450000000000003</v>
      </c>
      <c r="D1888" s="24" t="s">
        <v>1906</v>
      </c>
      <c r="E1888" s="24">
        <f t="shared" si="29"/>
        <v>99.038461538461533</v>
      </c>
      <c r="G1888" s="24" t="s">
        <v>1907</v>
      </c>
      <c r="H1888" s="24" t="s">
        <v>1907</v>
      </c>
      <c r="J1888" s="24">
        <v>0.96153846153846156</v>
      </c>
      <c r="L1888" s="24">
        <v>39.42307692307692</v>
      </c>
      <c r="V1888" s="24">
        <v>18.26923076923077</v>
      </c>
      <c r="X1888" s="24" t="s">
        <v>1907</v>
      </c>
      <c r="AA1888" s="24" t="s">
        <v>1907</v>
      </c>
      <c r="AH1888" s="24" t="s">
        <v>1907</v>
      </c>
      <c r="AI1888" s="24">
        <v>24.03846153846154</v>
      </c>
      <c r="AJ1888" s="24" t="s">
        <v>1907</v>
      </c>
      <c r="AL1888" s="24" t="s">
        <v>1907</v>
      </c>
      <c r="AM1888" s="24" t="s">
        <v>1907</v>
      </c>
      <c r="AN1888" s="24" t="s">
        <v>1907</v>
      </c>
      <c r="AO1888" s="24" t="s">
        <v>1907</v>
      </c>
      <c r="AQ1888" s="24" t="s">
        <v>1907</v>
      </c>
      <c r="AT1888" s="24" t="s">
        <v>1907</v>
      </c>
      <c r="AU1888" s="24" t="s">
        <v>1907</v>
      </c>
      <c r="AV1888" s="24">
        <v>0.96153846153846156</v>
      </c>
      <c r="AW1888" s="24" t="s">
        <v>1907</v>
      </c>
      <c r="BB1888" s="24">
        <v>15.384615384615385</v>
      </c>
      <c r="BC1888" s="24" t="s">
        <v>1907</v>
      </c>
      <c r="BE1888" s="24" t="s">
        <v>1907</v>
      </c>
      <c r="BF1888" s="24" t="s">
        <v>1907</v>
      </c>
      <c r="BG1888" s="24" t="s">
        <v>1907</v>
      </c>
      <c r="BH1888" s="24" t="s">
        <v>1907</v>
      </c>
      <c r="BI1888" s="24" t="s">
        <v>1907</v>
      </c>
      <c r="BJ1888" s="24" t="s">
        <v>1907</v>
      </c>
      <c r="BL1888" s="24" t="s">
        <v>1907</v>
      </c>
      <c r="BO1888" s="24" t="s">
        <v>1907</v>
      </c>
      <c r="BR1888" s="24" t="s">
        <v>1907</v>
      </c>
      <c r="BS1888" s="24" t="s">
        <v>1907</v>
      </c>
      <c r="BT1888" s="24" t="s">
        <v>1907</v>
      </c>
      <c r="BY1888" s="24" t="s">
        <v>1907</v>
      </c>
      <c r="BZ1888" s="24" t="s">
        <v>1907</v>
      </c>
      <c r="CA1888" s="24" t="s">
        <v>1907</v>
      </c>
      <c r="CF1888" s="24" t="s">
        <v>1907</v>
      </c>
      <c r="CG1888" s="24" t="s">
        <v>1907</v>
      </c>
      <c r="CI1888" s="24" t="s">
        <v>1907</v>
      </c>
    </row>
    <row r="1889" spans="1:87" x14ac:dyDescent="0.2">
      <c r="A1889" s="24" t="s">
        <v>2055</v>
      </c>
      <c r="B1889" s="24">
        <v>49.48</v>
      </c>
      <c r="C1889" s="24">
        <v>37.4</v>
      </c>
      <c r="D1889" s="24" t="s">
        <v>1906</v>
      </c>
      <c r="E1889" s="24">
        <f t="shared" si="29"/>
        <v>73.400264544528042</v>
      </c>
      <c r="G1889" s="24" t="s">
        <v>1907</v>
      </c>
      <c r="H1889" s="24" t="s">
        <v>1907</v>
      </c>
      <c r="J1889" s="24" t="s">
        <v>1907</v>
      </c>
      <c r="L1889" s="24">
        <v>48.613309625517701</v>
      </c>
      <c r="V1889" s="24">
        <v>0.92807424593967502</v>
      </c>
      <c r="X1889" s="24" t="s">
        <v>1907</v>
      </c>
      <c r="AA1889" s="24" t="s">
        <v>1907</v>
      </c>
      <c r="AH1889" s="24" t="s">
        <v>1907</v>
      </c>
      <c r="AI1889" s="24">
        <v>22.930806427130992</v>
      </c>
      <c r="AJ1889" s="24" t="s">
        <v>1907</v>
      </c>
      <c r="AL1889" s="24" t="s">
        <v>1907</v>
      </c>
      <c r="AM1889" s="24" t="s">
        <v>1907</v>
      </c>
      <c r="AN1889" s="24" t="s">
        <v>1907</v>
      </c>
      <c r="AO1889" s="24" t="s">
        <v>1907</v>
      </c>
      <c r="AQ1889" s="24" t="s">
        <v>1907</v>
      </c>
      <c r="AT1889" s="24" t="s">
        <v>1907</v>
      </c>
      <c r="AU1889" s="24" t="s">
        <v>1907</v>
      </c>
      <c r="AV1889" s="24" t="s">
        <v>1907</v>
      </c>
      <c r="AW1889" s="24" t="s">
        <v>1907</v>
      </c>
      <c r="BB1889" s="24">
        <v>0.92807424593967502</v>
      </c>
      <c r="BC1889" s="24" t="s">
        <v>1907</v>
      </c>
      <c r="BE1889" s="24" t="s">
        <v>1907</v>
      </c>
      <c r="BF1889" s="24" t="s">
        <v>1907</v>
      </c>
      <c r="BG1889" s="24" t="s">
        <v>1907</v>
      </c>
      <c r="BH1889" s="24" t="s">
        <v>1907</v>
      </c>
      <c r="BI1889" s="24" t="s">
        <v>1907</v>
      </c>
      <c r="BJ1889" s="24" t="s">
        <v>1907</v>
      </c>
      <c r="BL1889" s="24" t="s">
        <v>1907</v>
      </c>
      <c r="BO1889" s="24" t="s">
        <v>1907</v>
      </c>
      <c r="BR1889" s="24" t="s">
        <v>1907</v>
      </c>
      <c r="BS1889" s="24" t="s">
        <v>1907</v>
      </c>
      <c r="BT1889" s="24" t="s">
        <v>1907</v>
      </c>
      <c r="BY1889" s="24" t="s">
        <v>1907</v>
      </c>
      <c r="BZ1889" s="24" t="s">
        <v>1907</v>
      </c>
      <c r="CA1889" s="24" t="s">
        <v>1907</v>
      </c>
      <c r="CF1889" s="24" t="s">
        <v>1907</v>
      </c>
      <c r="CG1889" s="24" t="s">
        <v>1907</v>
      </c>
      <c r="CI1889" s="24" t="s">
        <v>1907</v>
      </c>
    </row>
    <row r="1890" spans="1:87" x14ac:dyDescent="0.2">
      <c r="A1890" s="24" t="s">
        <v>2056</v>
      </c>
      <c r="B1890" s="24">
        <v>49.43</v>
      </c>
      <c r="C1890" s="24">
        <v>37.409999999999997</v>
      </c>
      <c r="D1890" s="24" t="s">
        <v>1906</v>
      </c>
      <c r="E1890" s="24">
        <f t="shared" si="29"/>
        <v>90.180032733224209</v>
      </c>
      <c r="G1890" s="24" t="s">
        <v>1907</v>
      </c>
      <c r="H1890" s="24" t="s">
        <v>1907</v>
      </c>
      <c r="J1890" s="24" t="s">
        <v>1907</v>
      </c>
      <c r="L1890" s="24">
        <v>79.105291871249307</v>
      </c>
      <c r="V1890" s="24">
        <v>1.9094380796508452</v>
      </c>
      <c r="X1890" s="24" t="s">
        <v>1907</v>
      </c>
      <c r="AA1890" s="24" t="s">
        <v>1907</v>
      </c>
      <c r="AH1890" s="24" t="s">
        <v>1907</v>
      </c>
      <c r="AI1890" s="24">
        <v>2.727768685215493</v>
      </c>
      <c r="AJ1890" s="24" t="s">
        <v>1907</v>
      </c>
      <c r="AL1890" s="24" t="s">
        <v>1907</v>
      </c>
      <c r="AM1890" s="24" t="s">
        <v>1907</v>
      </c>
      <c r="AN1890" s="24" t="s">
        <v>1907</v>
      </c>
      <c r="AO1890" s="24" t="s">
        <v>1907</v>
      </c>
      <c r="AQ1890" s="24" t="s">
        <v>1907</v>
      </c>
      <c r="AT1890" s="24" t="s">
        <v>1907</v>
      </c>
      <c r="AU1890" s="24" t="s">
        <v>1907</v>
      </c>
      <c r="AV1890" s="24">
        <v>0.27277686852154931</v>
      </c>
      <c r="AW1890" s="24" t="s">
        <v>1907</v>
      </c>
      <c r="BB1890" s="24">
        <v>6.1647572285870149</v>
      </c>
      <c r="BC1890" s="24" t="s">
        <v>1907</v>
      </c>
      <c r="BE1890" s="24" t="s">
        <v>1907</v>
      </c>
      <c r="BF1890" s="24" t="s">
        <v>1907</v>
      </c>
      <c r="BG1890" s="24" t="s">
        <v>1907</v>
      </c>
      <c r="BH1890" s="24" t="s">
        <v>1907</v>
      </c>
      <c r="BI1890" s="24" t="s">
        <v>1907</v>
      </c>
      <c r="BJ1890" s="24" t="s">
        <v>1907</v>
      </c>
      <c r="BL1890" s="24" t="s">
        <v>1907</v>
      </c>
      <c r="BO1890" s="24" t="s">
        <v>1907</v>
      </c>
      <c r="BR1890" s="24" t="s">
        <v>1907</v>
      </c>
      <c r="BS1890" s="24" t="s">
        <v>1907</v>
      </c>
      <c r="BT1890" s="24" t="s">
        <v>1907</v>
      </c>
      <c r="BY1890" s="24" t="s">
        <v>1907</v>
      </c>
      <c r="BZ1890" s="24" t="s">
        <v>1907</v>
      </c>
      <c r="CA1890" s="24" t="s">
        <v>1907</v>
      </c>
      <c r="CF1890" s="24" t="s">
        <v>1907</v>
      </c>
      <c r="CG1890" s="24" t="s">
        <v>1907</v>
      </c>
      <c r="CI1890" s="24" t="s">
        <v>1907</v>
      </c>
    </row>
    <row r="1891" spans="1:87" x14ac:dyDescent="0.2">
      <c r="A1891" s="24" t="s">
        <v>2057</v>
      </c>
      <c r="B1891" s="24">
        <v>49.41</v>
      </c>
      <c r="C1891" s="24">
        <v>37.409999999999997</v>
      </c>
      <c r="D1891" s="24" t="s">
        <v>1906</v>
      </c>
      <c r="E1891" s="24">
        <f t="shared" si="29"/>
        <v>96.774193548387103</v>
      </c>
      <c r="G1891" s="24" t="s">
        <v>1907</v>
      </c>
      <c r="H1891" s="24" t="s">
        <v>1907</v>
      </c>
      <c r="J1891" s="24">
        <v>5.645161290322581</v>
      </c>
      <c r="L1891" s="24">
        <v>33.87096774193548</v>
      </c>
      <c r="V1891" s="24" t="s">
        <v>1907</v>
      </c>
      <c r="X1891" s="24" t="s">
        <v>1907</v>
      </c>
      <c r="AA1891" s="24" t="s">
        <v>1907</v>
      </c>
      <c r="AH1891" s="24" t="s">
        <v>1907</v>
      </c>
      <c r="AI1891" s="24">
        <v>45.161290322580648</v>
      </c>
      <c r="AJ1891" s="24" t="s">
        <v>1907</v>
      </c>
      <c r="AL1891" s="24" t="s">
        <v>1907</v>
      </c>
      <c r="AM1891" s="24" t="s">
        <v>1907</v>
      </c>
      <c r="AN1891" s="24" t="s">
        <v>1907</v>
      </c>
      <c r="AO1891" s="24" t="s">
        <v>1907</v>
      </c>
      <c r="AQ1891" s="24" t="s">
        <v>1907</v>
      </c>
      <c r="AT1891" s="24" t="s">
        <v>1907</v>
      </c>
      <c r="AU1891" s="24" t="s">
        <v>1907</v>
      </c>
      <c r="AV1891" s="24" t="s">
        <v>1907</v>
      </c>
      <c r="AW1891" s="24" t="s">
        <v>1907</v>
      </c>
      <c r="BB1891" s="24">
        <v>12.096774193548388</v>
      </c>
      <c r="BC1891" s="24" t="s">
        <v>1907</v>
      </c>
      <c r="BE1891" s="24" t="s">
        <v>1907</v>
      </c>
      <c r="BF1891" s="24" t="s">
        <v>1907</v>
      </c>
      <c r="BG1891" s="24" t="s">
        <v>1907</v>
      </c>
      <c r="BH1891" s="24" t="s">
        <v>1907</v>
      </c>
      <c r="BI1891" s="24" t="s">
        <v>1907</v>
      </c>
      <c r="BJ1891" s="24" t="s">
        <v>1907</v>
      </c>
      <c r="BL1891" s="24" t="s">
        <v>1907</v>
      </c>
      <c r="BO1891" s="24" t="s">
        <v>1907</v>
      </c>
      <c r="BR1891" s="24" t="s">
        <v>1907</v>
      </c>
      <c r="BS1891" s="24" t="s">
        <v>1907</v>
      </c>
      <c r="BT1891" s="24" t="s">
        <v>1907</v>
      </c>
      <c r="BY1891" s="24" t="s">
        <v>1907</v>
      </c>
      <c r="BZ1891" s="24" t="s">
        <v>1907</v>
      </c>
      <c r="CA1891" s="24" t="s">
        <v>1907</v>
      </c>
      <c r="CF1891" s="24" t="s">
        <v>1907</v>
      </c>
      <c r="CG1891" s="24" t="s">
        <v>1907</v>
      </c>
      <c r="CI1891" s="24" t="s">
        <v>1907</v>
      </c>
    </row>
    <row r="1892" spans="1:87" x14ac:dyDescent="0.2">
      <c r="A1892" s="24" t="s">
        <v>2058</v>
      </c>
      <c r="B1892" s="24">
        <v>52.85</v>
      </c>
      <c r="C1892" s="24">
        <v>39.950000000000003</v>
      </c>
      <c r="D1892" s="24" t="s">
        <v>1906</v>
      </c>
      <c r="E1892" s="24">
        <f t="shared" si="29"/>
        <v>96.571428571428569</v>
      </c>
      <c r="G1892" s="24" t="s">
        <v>1907</v>
      </c>
      <c r="H1892" s="24" t="s">
        <v>1907</v>
      </c>
      <c r="J1892" s="24" t="s">
        <v>1907</v>
      </c>
      <c r="L1892" s="24">
        <v>52.571428571428569</v>
      </c>
      <c r="V1892" s="24">
        <v>2.2857142857142856</v>
      </c>
      <c r="X1892" s="24" t="s">
        <v>1907</v>
      </c>
      <c r="AA1892" s="24" t="s">
        <v>1907</v>
      </c>
      <c r="AH1892" s="24" t="s">
        <v>1907</v>
      </c>
      <c r="AI1892" s="24">
        <v>0.5714285714285714</v>
      </c>
      <c r="AJ1892" s="24" t="s">
        <v>1907</v>
      </c>
      <c r="AL1892" s="24" t="s">
        <v>1907</v>
      </c>
      <c r="AM1892" s="24" t="s">
        <v>1907</v>
      </c>
      <c r="AN1892" s="24" t="s">
        <v>1907</v>
      </c>
      <c r="AO1892" s="24" t="s">
        <v>1907</v>
      </c>
      <c r="AQ1892" s="24" t="s">
        <v>1907</v>
      </c>
      <c r="AT1892" s="24" t="s">
        <v>1907</v>
      </c>
      <c r="AU1892" s="24" t="s">
        <v>1907</v>
      </c>
      <c r="AV1892" s="24" t="s">
        <v>1907</v>
      </c>
      <c r="AW1892" s="24" t="s">
        <v>1907</v>
      </c>
      <c r="BB1892" s="24">
        <v>41.142857142857146</v>
      </c>
      <c r="BC1892" s="24" t="s">
        <v>1907</v>
      </c>
      <c r="BE1892" s="24" t="s">
        <v>1907</v>
      </c>
      <c r="BF1892" s="24" t="s">
        <v>1907</v>
      </c>
      <c r="BG1892" s="24" t="s">
        <v>1907</v>
      </c>
      <c r="BH1892" s="24" t="s">
        <v>1907</v>
      </c>
      <c r="BI1892" s="24" t="s">
        <v>1907</v>
      </c>
      <c r="BJ1892" s="24" t="s">
        <v>1907</v>
      </c>
      <c r="BL1892" s="24" t="s">
        <v>1907</v>
      </c>
      <c r="BO1892" s="24" t="s">
        <v>1907</v>
      </c>
      <c r="BR1892" s="24" t="s">
        <v>1907</v>
      </c>
      <c r="BS1892" s="24" t="s">
        <v>1907</v>
      </c>
      <c r="BT1892" s="24" t="s">
        <v>1907</v>
      </c>
      <c r="BY1892" s="24" t="s">
        <v>1907</v>
      </c>
      <c r="BZ1892" s="24" t="s">
        <v>1907</v>
      </c>
      <c r="CA1892" s="24" t="s">
        <v>1907</v>
      </c>
      <c r="CF1892" s="24" t="s">
        <v>1907</v>
      </c>
      <c r="CG1892" s="24" t="s">
        <v>1907</v>
      </c>
      <c r="CI1892" s="24" t="s">
        <v>1907</v>
      </c>
    </row>
    <row r="1893" spans="1:87" x14ac:dyDescent="0.2">
      <c r="A1893" s="24" t="s">
        <v>2059</v>
      </c>
      <c r="B1893" s="24">
        <v>49.4</v>
      </c>
      <c r="C1893" s="24">
        <v>39.950000000000003</v>
      </c>
      <c r="D1893" s="24" t="s">
        <v>1906</v>
      </c>
      <c r="E1893" s="24">
        <f t="shared" si="29"/>
        <v>100</v>
      </c>
      <c r="G1893" s="24" t="s">
        <v>1907</v>
      </c>
      <c r="H1893" s="24" t="s">
        <v>1907</v>
      </c>
      <c r="J1893" s="24" t="s">
        <v>1907</v>
      </c>
      <c r="L1893" s="24">
        <v>100</v>
      </c>
      <c r="V1893" s="24" t="s">
        <v>1907</v>
      </c>
      <c r="X1893" s="24" t="s">
        <v>1907</v>
      </c>
      <c r="AA1893" s="24" t="s">
        <v>1907</v>
      </c>
      <c r="AH1893" s="24" t="s">
        <v>1907</v>
      </c>
      <c r="AI1893" s="24" t="s">
        <v>1907</v>
      </c>
      <c r="AJ1893" s="24" t="s">
        <v>1907</v>
      </c>
      <c r="AL1893" s="24" t="s">
        <v>1907</v>
      </c>
      <c r="AM1893" s="24" t="s">
        <v>1907</v>
      </c>
      <c r="AN1893" s="24" t="s">
        <v>1907</v>
      </c>
      <c r="AO1893" s="24" t="s">
        <v>1907</v>
      </c>
      <c r="AQ1893" s="24" t="s">
        <v>1907</v>
      </c>
      <c r="AT1893" s="24" t="s">
        <v>1907</v>
      </c>
      <c r="AU1893" s="24" t="s">
        <v>1907</v>
      </c>
      <c r="AV1893" s="24" t="s">
        <v>1907</v>
      </c>
      <c r="AW1893" s="24" t="s">
        <v>1907</v>
      </c>
      <c r="BC1893" s="24" t="s">
        <v>1907</v>
      </c>
      <c r="BE1893" s="24" t="s">
        <v>1907</v>
      </c>
      <c r="BF1893" s="24" t="s">
        <v>1907</v>
      </c>
      <c r="BG1893" s="24" t="s">
        <v>1907</v>
      </c>
      <c r="BH1893" s="24" t="s">
        <v>1907</v>
      </c>
      <c r="BI1893" s="24" t="s">
        <v>1907</v>
      </c>
      <c r="BJ1893" s="24" t="s">
        <v>1907</v>
      </c>
      <c r="BL1893" s="24" t="s">
        <v>1907</v>
      </c>
      <c r="BO1893" s="24" t="s">
        <v>1907</v>
      </c>
      <c r="BR1893" s="24" t="s">
        <v>1907</v>
      </c>
      <c r="BS1893" s="24" t="s">
        <v>1907</v>
      </c>
      <c r="BT1893" s="24" t="s">
        <v>1907</v>
      </c>
      <c r="BY1893" s="24" t="s">
        <v>1907</v>
      </c>
      <c r="BZ1893" s="24" t="s">
        <v>1907</v>
      </c>
      <c r="CA1893" s="24" t="s">
        <v>1907</v>
      </c>
      <c r="CF1893" s="24" t="s">
        <v>1907</v>
      </c>
      <c r="CG1893" s="24" t="s">
        <v>1907</v>
      </c>
      <c r="CI1893" s="24" t="s">
        <v>1907</v>
      </c>
    </row>
    <row r="1894" spans="1:87" x14ac:dyDescent="0.2">
      <c r="A1894" s="24" t="s">
        <v>2060</v>
      </c>
      <c r="B1894" s="24">
        <v>53.98</v>
      </c>
      <c r="C1894" s="24">
        <v>36.950000000000003</v>
      </c>
      <c r="D1894" s="24" t="s">
        <v>1906</v>
      </c>
      <c r="E1894" s="24">
        <f t="shared" si="29"/>
        <v>48.401826484018265</v>
      </c>
      <c r="G1894" s="24" t="s">
        <v>1907</v>
      </c>
      <c r="H1894" s="24" t="s">
        <v>1907</v>
      </c>
      <c r="J1894" s="24">
        <v>0.91324200913242004</v>
      </c>
      <c r="L1894" s="24">
        <v>37.899543378995432</v>
      </c>
      <c r="V1894" s="24">
        <v>4.5662100456621006</v>
      </c>
      <c r="X1894" s="24" t="s">
        <v>1907</v>
      </c>
      <c r="AA1894" s="24" t="s">
        <v>1907</v>
      </c>
      <c r="AH1894" s="24" t="s">
        <v>1907</v>
      </c>
      <c r="AI1894" s="24" t="s">
        <v>1907</v>
      </c>
      <c r="AJ1894" s="24" t="s">
        <v>1907</v>
      </c>
      <c r="AL1894" s="24" t="s">
        <v>1907</v>
      </c>
      <c r="AM1894" s="24">
        <v>1.8264840182648401</v>
      </c>
      <c r="AN1894" s="24" t="s">
        <v>1907</v>
      </c>
      <c r="AO1894" s="24" t="s">
        <v>1907</v>
      </c>
      <c r="AQ1894" s="24" t="s">
        <v>1907</v>
      </c>
      <c r="AT1894" s="24" t="s">
        <v>1907</v>
      </c>
      <c r="AU1894" s="24" t="s">
        <v>1907</v>
      </c>
      <c r="AV1894" s="24">
        <v>2.2831050228310503</v>
      </c>
      <c r="AW1894" s="24" t="s">
        <v>1907</v>
      </c>
      <c r="BB1894" s="24">
        <v>0.91324200913242004</v>
      </c>
      <c r="BC1894" s="24" t="s">
        <v>1907</v>
      </c>
      <c r="BE1894" s="24" t="s">
        <v>1907</v>
      </c>
      <c r="BF1894" s="24" t="s">
        <v>1907</v>
      </c>
      <c r="BG1894" s="24" t="s">
        <v>1907</v>
      </c>
      <c r="BH1894" s="24" t="s">
        <v>1907</v>
      </c>
      <c r="BI1894" s="24" t="s">
        <v>1907</v>
      </c>
      <c r="BJ1894" s="24" t="s">
        <v>1907</v>
      </c>
      <c r="BL1894" s="24" t="s">
        <v>1907</v>
      </c>
      <c r="BO1894" s="24" t="s">
        <v>1907</v>
      </c>
      <c r="BR1894" s="24" t="s">
        <v>1907</v>
      </c>
      <c r="BS1894" s="24" t="s">
        <v>1907</v>
      </c>
      <c r="BT1894" s="24" t="s">
        <v>1907</v>
      </c>
      <c r="BY1894" s="24" t="s">
        <v>1907</v>
      </c>
      <c r="BZ1894" s="24" t="s">
        <v>1907</v>
      </c>
      <c r="CA1894" s="24" t="s">
        <v>1907</v>
      </c>
      <c r="CF1894" s="24" t="s">
        <v>1907</v>
      </c>
      <c r="CG1894" s="24" t="s">
        <v>1907</v>
      </c>
      <c r="CI1894" s="24" t="s">
        <v>1907</v>
      </c>
    </row>
    <row r="1895" spans="1:87" x14ac:dyDescent="0.2">
      <c r="A1895" s="24" t="s">
        <v>2061</v>
      </c>
      <c r="B1895" s="24">
        <v>53.93</v>
      </c>
      <c r="C1895" s="24">
        <v>36.950000000000003</v>
      </c>
      <c r="D1895" s="24" t="s">
        <v>1906</v>
      </c>
      <c r="E1895" s="24">
        <f t="shared" si="29"/>
        <v>32.67326732673267</v>
      </c>
      <c r="G1895" s="24" t="s">
        <v>1907</v>
      </c>
      <c r="H1895" s="24" t="s">
        <v>1907</v>
      </c>
      <c r="J1895" s="24" t="s">
        <v>1907</v>
      </c>
      <c r="L1895" s="24">
        <v>20.792079207920793</v>
      </c>
      <c r="V1895" s="24">
        <v>7.9207920792079207</v>
      </c>
      <c r="X1895" s="24" t="s">
        <v>1907</v>
      </c>
      <c r="AA1895" s="24" t="s">
        <v>1907</v>
      </c>
      <c r="AH1895" s="24" t="s">
        <v>1907</v>
      </c>
      <c r="AI1895" s="24" t="s">
        <v>1907</v>
      </c>
      <c r="AJ1895" s="24" t="s">
        <v>1907</v>
      </c>
      <c r="AL1895" s="24" t="s">
        <v>1907</v>
      </c>
      <c r="AM1895" s="24">
        <v>3.9603960396039604</v>
      </c>
      <c r="AN1895" s="24" t="s">
        <v>1907</v>
      </c>
      <c r="AO1895" s="24" t="s">
        <v>1907</v>
      </c>
      <c r="AQ1895" s="24" t="s">
        <v>1907</v>
      </c>
      <c r="AT1895" s="24" t="s">
        <v>1907</v>
      </c>
      <c r="AU1895" s="24" t="s">
        <v>1907</v>
      </c>
      <c r="AV1895" s="24" t="s">
        <v>1907</v>
      </c>
      <c r="AW1895" s="24" t="s">
        <v>1907</v>
      </c>
      <c r="BC1895" s="24" t="s">
        <v>1907</v>
      </c>
      <c r="BE1895" s="24" t="s">
        <v>1907</v>
      </c>
      <c r="BF1895" s="24" t="s">
        <v>1907</v>
      </c>
      <c r="BG1895" s="24" t="s">
        <v>1907</v>
      </c>
      <c r="BH1895" s="24" t="s">
        <v>1907</v>
      </c>
      <c r="BI1895" s="24" t="s">
        <v>1907</v>
      </c>
      <c r="BJ1895" s="24" t="s">
        <v>1907</v>
      </c>
      <c r="BL1895" s="24" t="s">
        <v>1907</v>
      </c>
      <c r="BO1895" s="24" t="s">
        <v>1907</v>
      </c>
      <c r="BR1895" s="24" t="s">
        <v>1907</v>
      </c>
      <c r="BS1895" s="24" t="s">
        <v>1907</v>
      </c>
      <c r="BT1895" s="24" t="s">
        <v>1907</v>
      </c>
      <c r="BY1895" s="24" t="s">
        <v>1907</v>
      </c>
      <c r="BZ1895" s="24" t="s">
        <v>1907</v>
      </c>
      <c r="CA1895" s="24" t="s">
        <v>1907</v>
      </c>
      <c r="CF1895" s="24" t="s">
        <v>1907</v>
      </c>
      <c r="CG1895" s="24" t="s">
        <v>1907</v>
      </c>
      <c r="CI1895" s="24" t="s">
        <v>1907</v>
      </c>
    </row>
    <row r="1896" spans="1:87" x14ac:dyDescent="0.2">
      <c r="A1896" s="24" t="s">
        <v>2062</v>
      </c>
      <c r="B1896" s="24">
        <v>53.9</v>
      </c>
      <c r="C1896" s="24">
        <v>36.96</v>
      </c>
      <c r="D1896" s="24" t="s">
        <v>1906</v>
      </c>
      <c r="E1896" s="24">
        <f t="shared" si="29"/>
        <v>39.349112426035504</v>
      </c>
      <c r="G1896" s="24" t="s">
        <v>1907</v>
      </c>
      <c r="H1896" s="24" t="s">
        <v>1907</v>
      </c>
      <c r="J1896" s="24" t="s">
        <v>1907</v>
      </c>
      <c r="L1896" s="24">
        <v>23.964497041420117</v>
      </c>
      <c r="V1896" s="24">
        <v>7.9881656804733732</v>
      </c>
      <c r="X1896" s="24" t="s">
        <v>1907</v>
      </c>
      <c r="AA1896" s="24" t="s">
        <v>1907</v>
      </c>
      <c r="AH1896" s="24" t="s">
        <v>1907</v>
      </c>
      <c r="AI1896" s="24" t="s">
        <v>1907</v>
      </c>
      <c r="AJ1896" s="24" t="s">
        <v>1907</v>
      </c>
      <c r="AL1896" s="24" t="s">
        <v>1907</v>
      </c>
      <c r="AM1896" s="24">
        <v>3.5502958579881656</v>
      </c>
      <c r="AN1896" s="24" t="s">
        <v>1907</v>
      </c>
      <c r="AO1896" s="24" t="s">
        <v>1907</v>
      </c>
      <c r="AQ1896" s="24" t="s">
        <v>1907</v>
      </c>
      <c r="AT1896" s="24" t="s">
        <v>1907</v>
      </c>
      <c r="AU1896" s="24" t="s">
        <v>1907</v>
      </c>
      <c r="AV1896" s="24">
        <v>0.29585798816568049</v>
      </c>
      <c r="AW1896" s="24" t="s">
        <v>1907</v>
      </c>
      <c r="BB1896" s="24">
        <v>3.5502958579881656</v>
      </c>
      <c r="BC1896" s="24" t="s">
        <v>1907</v>
      </c>
      <c r="BE1896" s="24" t="s">
        <v>1907</v>
      </c>
      <c r="BF1896" s="24" t="s">
        <v>1907</v>
      </c>
      <c r="BG1896" s="24" t="s">
        <v>1907</v>
      </c>
      <c r="BH1896" s="24" t="s">
        <v>1907</v>
      </c>
      <c r="BI1896" s="24" t="s">
        <v>1907</v>
      </c>
      <c r="BJ1896" s="24" t="s">
        <v>1907</v>
      </c>
      <c r="BL1896" s="24" t="s">
        <v>1907</v>
      </c>
      <c r="BO1896" s="24" t="s">
        <v>1907</v>
      </c>
      <c r="BR1896" s="24" t="s">
        <v>1907</v>
      </c>
      <c r="BS1896" s="24" t="s">
        <v>1907</v>
      </c>
      <c r="BT1896" s="24" t="s">
        <v>1907</v>
      </c>
      <c r="BY1896" s="24" t="s">
        <v>1907</v>
      </c>
      <c r="BZ1896" s="24" t="s">
        <v>1907</v>
      </c>
      <c r="CA1896" s="24" t="s">
        <v>1907</v>
      </c>
      <c r="CF1896" s="24" t="s">
        <v>1907</v>
      </c>
      <c r="CG1896" s="24" t="s">
        <v>1907</v>
      </c>
      <c r="CI1896" s="24" t="s">
        <v>1907</v>
      </c>
    </row>
    <row r="1897" spans="1:87" x14ac:dyDescent="0.2">
      <c r="A1897" s="24" t="s">
        <v>2063</v>
      </c>
      <c r="B1897" s="24">
        <v>53.81</v>
      </c>
      <c r="C1897" s="24">
        <v>36.96</v>
      </c>
      <c r="D1897" s="24" t="s">
        <v>1906</v>
      </c>
      <c r="E1897" s="24">
        <f t="shared" si="29"/>
        <v>32.649420160570919</v>
      </c>
      <c r="G1897" s="24" t="s">
        <v>1907</v>
      </c>
      <c r="H1897" s="24" t="s">
        <v>1907</v>
      </c>
      <c r="J1897" s="24" t="s">
        <v>1907</v>
      </c>
      <c r="L1897" s="24">
        <v>12.042818911685995</v>
      </c>
      <c r="V1897" s="24">
        <v>13.470115967885818</v>
      </c>
      <c r="X1897" s="24" t="s">
        <v>1907</v>
      </c>
      <c r="AA1897" s="24" t="s">
        <v>1907</v>
      </c>
      <c r="AH1897" s="24" t="s">
        <v>1907</v>
      </c>
      <c r="AI1897" s="24">
        <v>0.22301516503122212</v>
      </c>
      <c r="AJ1897" s="24" t="s">
        <v>1907</v>
      </c>
      <c r="AL1897" s="24" t="s">
        <v>1907</v>
      </c>
      <c r="AM1897" s="24">
        <v>6.24442462087422</v>
      </c>
      <c r="AN1897" s="24" t="s">
        <v>1907</v>
      </c>
      <c r="AO1897" s="24" t="s">
        <v>1907</v>
      </c>
      <c r="AQ1897" s="24" t="s">
        <v>1907</v>
      </c>
      <c r="AT1897" s="24" t="s">
        <v>1907</v>
      </c>
      <c r="AU1897" s="24" t="s">
        <v>1907</v>
      </c>
      <c r="AV1897" s="24">
        <v>0.44603033006244425</v>
      </c>
      <c r="AW1897" s="24" t="s">
        <v>1907</v>
      </c>
      <c r="BB1897" s="24">
        <v>0.22301516503122212</v>
      </c>
      <c r="BC1897" s="24" t="s">
        <v>1907</v>
      </c>
      <c r="BE1897" s="24" t="s">
        <v>1907</v>
      </c>
      <c r="BF1897" s="24" t="s">
        <v>1907</v>
      </c>
      <c r="BG1897" s="24" t="s">
        <v>1907</v>
      </c>
      <c r="BH1897" s="24" t="s">
        <v>1907</v>
      </c>
      <c r="BI1897" s="24" t="s">
        <v>1907</v>
      </c>
      <c r="BJ1897" s="24" t="s">
        <v>1907</v>
      </c>
      <c r="BL1897" s="24" t="s">
        <v>1907</v>
      </c>
      <c r="BO1897" s="24" t="s">
        <v>1907</v>
      </c>
      <c r="BR1897" s="24" t="s">
        <v>1907</v>
      </c>
      <c r="BS1897" s="24" t="s">
        <v>1907</v>
      </c>
      <c r="BT1897" s="24" t="s">
        <v>1907</v>
      </c>
      <c r="BY1897" s="24" t="s">
        <v>1907</v>
      </c>
      <c r="BZ1897" s="24" t="s">
        <v>1907</v>
      </c>
      <c r="CA1897" s="24" t="s">
        <v>1907</v>
      </c>
      <c r="CF1897" s="24" t="s">
        <v>1907</v>
      </c>
      <c r="CG1897" s="24" t="s">
        <v>1907</v>
      </c>
      <c r="CI1897" s="24" t="s">
        <v>1907</v>
      </c>
    </row>
    <row r="1898" spans="1:87" x14ac:dyDescent="0.2">
      <c r="A1898" s="24" t="s">
        <v>2064</v>
      </c>
      <c r="B1898" s="24">
        <v>53.76</v>
      </c>
      <c r="C1898" s="24">
        <v>36.979999999999997</v>
      </c>
      <c r="D1898" s="24" t="s">
        <v>1906</v>
      </c>
      <c r="E1898" s="24">
        <f t="shared" si="29"/>
        <v>29.287598944591029</v>
      </c>
      <c r="G1898" s="24" t="s">
        <v>1907</v>
      </c>
      <c r="H1898" s="24" t="s">
        <v>1907</v>
      </c>
      <c r="J1898" s="24">
        <v>1.5831134564643798</v>
      </c>
      <c r="L1898" s="24">
        <v>14.511873350923484</v>
      </c>
      <c r="V1898" s="24">
        <v>5.8047493403693933</v>
      </c>
      <c r="X1898" s="24" t="s">
        <v>1907</v>
      </c>
      <c r="AA1898" s="24" t="s">
        <v>1907</v>
      </c>
      <c r="AH1898" s="24" t="s">
        <v>1907</v>
      </c>
      <c r="AI1898" s="24">
        <v>1.3192612137203166</v>
      </c>
      <c r="AJ1898" s="24" t="s">
        <v>1907</v>
      </c>
      <c r="AL1898" s="24" t="s">
        <v>1907</v>
      </c>
      <c r="AM1898" s="24">
        <v>3.6939313984168867</v>
      </c>
      <c r="AN1898" s="24" t="s">
        <v>1907</v>
      </c>
      <c r="AO1898" s="24" t="s">
        <v>1907</v>
      </c>
      <c r="AQ1898" s="24" t="s">
        <v>1907</v>
      </c>
      <c r="AT1898" s="24" t="s">
        <v>1907</v>
      </c>
      <c r="AU1898" s="24" t="s">
        <v>1907</v>
      </c>
      <c r="AV1898" s="24">
        <v>0.52770448548812665</v>
      </c>
      <c r="AW1898" s="24" t="s">
        <v>1907</v>
      </c>
      <c r="BB1898" s="24">
        <v>1.8469656992084433</v>
      </c>
      <c r="BC1898" s="24" t="s">
        <v>1907</v>
      </c>
      <c r="BE1898" s="24" t="s">
        <v>1907</v>
      </c>
      <c r="BF1898" s="24" t="s">
        <v>1907</v>
      </c>
      <c r="BG1898" s="24" t="s">
        <v>1907</v>
      </c>
      <c r="BH1898" s="24" t="s">
        <v>1907</v>
      </c>
      <c r="BI1898" s="24" t="s">
        <v>1907</v>
      </c>
      <c r="BJ1898" s="24" t="s">
        <v>1907</v>
      </c>
      <c r="BL1898" s="24" t="s">
        <v>1907</v>
      </c>
      <c r="BO1898" s="24" t="s">
        <v>1907</v>
      </c>
      <c r="BR1898" s="24" t="s">
        <v>1907</v>
      </c>
      <c r="BS1898" s="24" t="s">
        <v>1907</v>
      </c>
      <c r="BT1898" s="24" t="s">
        <v>1907</v>
      </c>
      <c r="BY1898" s="24" t="s">
        <v>1907</v>
      </c>
      <c r="BZ1898" s="24" t="s">
        <v>1907</v>
      </c>
      <c r="CA1898" s="24" t="s">
        <v>1907</v>
      </c>
      <c r="CF1898" s="24" t="s">
        <v>1907</v>
      </c>
      <c r="CG1898" s="24" t="s">
        <v>1907</v>
      </c>
      <c r="CI1898" s="24" t="s">
        <v>1907</v>
      </c>
    </row>
    <row r="1899" spans="1:87" x14ac:dyDescent="0.2">
      <c r="A1899" s="24" t="s">
        <v>2065</v>
      </c>
      <c r="B1899" s="24">
        <v>53.73</v>
      </c>
      <c r="C1899" s="24">
        <v>36.979999999999997</v>
      </c>
      <c r="D1899" s="24" t="s">
        <v>1906</v>
      </c>
      <c r="E1899" s="24">
        <f t="shared" si="29"/>
        <v>34.972677595628419</v>
      </c>
      <c r="G1899" s="24" t="s">
        <v>1907</v>
      </c>
      <c r="H1899" s="24" t="s">
        <v>1907</v>
      </c>
      <c r="J1899" s="24">
        <v>0.36429872495446264</v>
      </c>
      <c r="L1899" s="24">
        <v>20.400728597449909</v>
      </c>
      <c r="V1899" s="24">
        <v>8.0145719489981779</v>
      </c>
      <c r="X1899" s="24" t="s">
        <v>1907</v>
      </c>
      <c r="AA1899" s="24" t="s">
        <v>1907</v>
      </c>
      <c r="AH1899" s="24" t="s">
        <v>1907</v>
      </c>
      <c r="AI1899" s="24">
        <v>1.4571948998178506</v>
      </c>
      <c r="AJ1899" s="24" t="s">
        <v>1907</v>
      </c>
      <c r="AL1899" s="24" t="s">
        <v>1907</v>
      </c>
      <c r="AM1899" s="24">
        <v>2.9143897996357011</v>
      </c>
      <c r="AN1899" s="24" t="s">
        <v>1907</v>
      </c>
      <c r="AO1899" s="24" t="s">
        <v>1907</v>
      </c>
      <c r="AQ1899" s="24" t="s">
        <v>1907</v>
      </c>
      <c r="AT1899" s="24" t="s">
        <v>1907</v>
      </c>
      <c r="AU1899" s="24" t="s">
        <v>1907</v>
      </c>
      <c r="AV1899" s="24" t="s">
        <v>1907</v>
      </c>
      <c r="AW1899" s="24" t="s">
        <v>1907</v>
      </c>
      <c r="BB1899" s="24">
        <v>1.8214936247723132</v>
      </c>
      <c r="BC1899" s="24" t="s">
        <v>1907</v>
      </c>
      <c r="BE1899" s="24" t="s">
        <v>1907</v>
      </c>
      <c r="BF1899" s="24" t="s">
        <v>1907</v>
      </c>
      <c r="BG1899" s="24" t="s">
        <v>1907</v>
      </c>
      <c r="BH1899" s="24" t="s">
        <v>1907</v>
      </c>
      <c r="BI1899" s="24" t="s">
        <v>1907</v>
      </c>
      <c r="BJ1899" s="24" t="s">
        <v>1907</v>
      </c>
      <c r="BL1899" s="24" t="s">
        <v>1907</v>
      </c>
      <c r="BO1899" s="24" t="s">
        <v>1907</v>
      </c>
      <c r="BR1899" s="24" t="s">
        <v>1907</v>
      </c>
      <c r="BS1899" s="24" t="s">
        <v>1907</v>
      </c>
      <c r="BT1899" s="24" t="s">
        <v>1907</v>
      </c>
      <c r="BY1899" s="24" t="s">
        <v>1907</v>
      </c>
      <c r="BZ1899" s="24" t="s">
        <v>1907</v>
      </c>
      <c r="CA1899" s="24" t="s">
        <v>1907</v>
      </c>
      <c r="CF1899" s="24" t="s">
        <v>1907</v>
      </c>
      <c r="CG1899" s="24" t="s">
        <v>1907</v>
      </c>
      <c r="CI1899" s="24" t="s">
        <v>1907</v>
      </c>
    </row>
    <row r="1900" spans="1:87" x14ac:dyDescent="0.2">
      <c r="A1900" s="24" t="s">
        <v>2066</v>
      </c>
      <c r="B1900" s="24">
        <v>53.68</v>
      </c>
      <c r="C1900" s="24">
        <v>36.979999999999997</v>
      </c>
      <c r="D1900" s="24" t="s">
        <v>1906</v>
      </c>
      <c r="E1900" s="24">
        <f t="shared" si="29"/>
        <v>35.85174625801853</v>
      </c>
      <c r="G1900" s="24" t="s">
        <v>1907</v>
      </c>
      <c r="H1900" s="24" t="s">
        <v>1907</v>
      </c>
      <c r="J1900" s="24">
        <v>0.7127583749109051</v>
      </c>
      <c r="L1900" s="24">
        <v>22.451888809693511</v>
      </c>
      <c r="V1900" s="24">
        <v>6.6286528866714187</v>
      </c>
      <c r="X1900" s="24" t="s">
        <v>1907</v>
      </c>
      <c r="AA1900" s="24" t="s">
        <v>1907</v>
      </c>
      <c r="AH1900" s="24" t="s">
        <v>1907</v>
      </c>
      <c r="AI1900" s="24">
        <v>1.0691375623663577</v>
      </c>
      <c r="AJ1900" s="24" t="s">
        <v>1907</v>
      </c>
      <c r="AL1900" s="24" t="s">
        <v>1907</v>
      </c>
      <c r="AM1900" s="24">
        <v>2.1382751247327154</v>
      </c>
      <c r="AN1900" s="24" t="s">
        <v>1907</v>
      </c>
      <c r="AO1900" s="24" t="s">
        <v>1907</v>
      </c>
      <c r="AQ1900" s="24" t="s">
        <v>1907</v>
      </c>
      <c r="AT1900" s="24" t="s">
        <v>1907</v>
      </c>
      <c r="AU1900" s="24" t="s">
        <v>1907</v>
      </c>
      <c r="AV1900" s="24">
        <v>1.4255167498218102</v>
      </c>
      <c r="AW1900" s="24" t="s">
        <v>1907</v>
      </c>
      <c r="BB1900" s="24">
        <v>1.4255167498218102</v>
      </c>
      <c r="BC1900" s="24" t="s">
        <v>1907</v>
      </c>
      <c r="BE1900" s="24" t="s">
        <v>1907</v>
      </c>
      <c r="BF1900" s="24" t="s">
        <v>1907</v>
      </c>
      <c r="BG1900" s="24" t="s">
        <v>1907</v>
      </c>
      <c r="BH1900" s="24" t="s">
        <v>1907</v>
      </c>
      <c r="BI1900" s="24" t="s">
        <v>1907</v>
      </c>
      <c r="BJ1900" s="24" t="s">
        <v>1907</v>
      </c>
      <c r="BL1900" s="24" t="s">
        <v>1907</v>
      </c>
      <c r="BO1900" s="24" t="s">
        <v>1907</v>
      </c>
      <c r="BR1900" s="24" t="s">
        <v>1907</v>
      </c>
      <c r="BS1900" s="24" t="s">
        <v>1907</v>
      </c>
      <c r="BT1900" s="24" t="s">
        <v>1907</v>
      </c>
      <c r="BY1900" s="24" t="s">
        <v>1907</v>
      </c>
      <c r="BZ1900" s="24" t="s">
        <v>1907</v>
      </c>
      <c r="CA1900" s="24" t="s">
        <v>1907</v>
      </c>
      <c r="CF1900" s="24" t="s">
        <v>1907</v>
      </c>
      <c r="CG1900" s="24" t="s">
        <v>1907</v>
      </c>
      <c r="CI1900" s="24" t="s">
        <v>1907</v>
      </c>
    </row>
    <row r="1901" spans="1:87" x14ac:dyDescent="0.2">
      <c r="A1901" s="24" t="s">
        <v>2067</v>
      </c>
      <c r="B1901" s="24">
        <v>53.25</v>
      </c>
      <c r="C1901" s="24">
        <v>36.950000000000003</v>
      </c>
      <c r="D1901" s="24" t="s">
        <v>1906</v>
      </c>
      <c r="E1901" s="24">
        <f t="shared" si="29"/>
        <v>25.925925925925924</v>
      </c>
      <c r="G1901" s="24" t="s">
        <v>1907</v>
      </c>
      <c r="H1901" s="24" t="s">
        <v>1907</v>
      </c>
      <c r="J1901" s="24">
        <v>0.52910052910052907</v>
      </c>
      <c r="L1901" s="24">
        <v>11.640211640211641</v>
      </c>
      <c r="V1901" s="24">
        <v>5.8201058201058204</v>
      </c>
      <c r="X1901" s="24" t="s">
        <v>1907</v>
      </c>
      <c r="AA1901" s="24" t="s">
        <v>1907</v>
      </c>
      <c r="AH1901" s="24" t="s">
        <v>1907</v>
      </c>
      <c r="AI1901" s="24">
        <v>0.52910052910052907</v>
      </c>
      <c r="AJ1901" s="24" t="s">
        <v>1907</v>
      </c>
      <c r="AL1901" s="24" t="s">
        <v>1907</v>
      </c>
      <c r="AM1901" s="24">
        <v>2.6455026455026456</v>
      </c>
      <c r="AN1901" s="24" t="s">
        <v>1907</v>
      </c>
      <c r="AO1901" s="24" t="s">
        <v>1907</v>
      </c>
      <c r="AQ1901" s="24" t="s">
        <v>1907</v>
      </c>
      <c r="AT1901" s="24" t="s">
        <v>1907</v>
      </c>
      <c r="AU1901" s="24" t="s">
        <v>1907</v>
      </c>
      <c r="AV1901" s="24">
        <v>0.52910052910052907</v>
      </c>
      <c r="AW1901" s="24" t="s">
        <v>1907</v>
      </c>
      <c r="BB1901" s="24">
        <v>4.2328042328042326</v>
      </c>
      <c r="BC1901" s="24" t="s">
        <v>1907</v>
      </c>
      <c r="BE1901" s="24" t="s">
        <v>1907</v>
      </c>
      <c r="BF1901" s="24" t="s">
        <v>1907</v>
      </c>
      <c r="BG1901" s="24" t="s">
        <v>1907</v>
      </c>
      <c r="BH1901" s="24" t="s">
        <v>1907</v>
      </c>
      <c r="BI1901" s="24" t="s">
        <v>1907</v>
      </c>
      <c r="BJ1901" s="24" t="s">
        <v>1907</v>
      </c>
      <c r="BL1901" s="24" t="s">
        <v>1907</v>
      </c>
      <c r="BO1901" s="24" t="s">
        <v>1907</v>
      </c>
      <c r="BR1901" s="24" t="s">
        <v>1907</v>
      </c>
      <c r="BS1901" s="24" t="s">
        <v>1907</v>
      </c>
      <c r="BT1901" s="24" t="s">
        <v>1907</v>
      </c>
      <c r="BY1901" s="24" t="s">
        <v>1907</v>
      </c>
      <c r="BZ1901" s="24" t="s">
        <v>1907</v>
      </c>
      <c r="CA1901" s="24" t="s">
        <v>1907</v>
      </c>
      <c r="CF1901" s="24" t="s">
        <v>1907</v>
      </c>
      <c r="CG1901" s="24" t="s">
        <v>1907</v>
      </c>
      <c r="CI1901" s="24" t="s">
        <v>1907</v>
      </c>
    </row>
    <row r="1902" spans="1:87" x14ac:dyDescent="0.2">
      <c r="A1902" s="24" t="s">
        <v>2068</v>
      </c>
      <c r="B1902" s="24">
        <v>53.2</v>
      </c>
      <c r="C1902" s="24">
        <v>36.96</v>
      </c>
      <c r="D1902" s="24" t="s">
        <v>1906</v>
      </c>
      <c r="E1902" s="24">
        <f t="shared" si="29"/>
        <v>62.048192771084324</v>
      </c>
      <c r="G1902" s="24" t="s">
        <v>1907</v>
      </c>
      <c r="H1902" s="24" t="s">
        <v>1907</v>
      </c>
      <c r="J1902" s="24">
        <v>1.8072289156626506</v>
      </c>
      <c r="L1902" s="24">
        <v>51.807228915662648</v>
      </c>
      <c r="V1902" s="24">
        <v>0.60240963855421692</v>
      </c>
      <c r="X1902" s="24" t="s">
        <v>1907</v>
      </c>
      <c r="AA1902" s="24" t="s">
        <v>1907</v>
      </c>
      <c r="AH1902" s="24" t="s">
        <v>1907</v>
      </c>
      <c r="AI1902" s="24">
        <v>1.2048192771084338</v>
      </c>
      <c r="AJ1902" s="24" t="s">
        <v>1907</v>
      </c>
      <c r="AL1902" s="24" t="s">
        <v>1907</v>
      </c>
      <c r="AM1902" s="24">
        <v>1.8072289156626506</v>
      </c>
      <c r="AN1902" s="24" t="s">
        <v>1907</v>
      </c>
      <c r="AO1902" s="24" t="s">
        <v>1907</v>
      </c>
      <c r="AQ1902" s="24" t="s">
        <v>1907</v>
      </c>
      <c r="AT1902" s="24" t="s">
        <v>1907</v>
      </c>
      <c r="AU1902" s="24" t="s">
        <v>1907</v>
      </c>
      <c r="AV1902" s="24">
        <v>0.60240963855421692</v>
      </c>
      <c r="AW1902" s="24" t="s">
        <v>1907</v>
      </c>
      <c r="BB1902" s="24">
        <v>4.2168674698795181</v>
      </c>
      <c r="BC1902" s="24" t="s">
        <v>1907</v>
      </c>
      <c r="BE1902" s="24" t="s">
        <v>1907</v>
      </c>
      <c r="BF1902" s="24" t="s">
        <v>1907</v>
      </c>
      <c r="BG1902" s="24" t="s">
        <v>1907</v>
      </c>
      <c r="BH1902" s="24" t="s">
        <v>1907</v>
      </c>
      <c r="BI1902" s="24" t="s">
        <v>1907</v>
      </c>
      <c r="BJ1902" s="24" t="s">
        <v>1907</v>
      </c>
      <c r="BL1902" s="24" t="s">
        <v>1907</v>
      </c>
      <c r="BO1902" s="24" t="s">
        <v>1907</v>
      </c>
      <c r="BR1902" s="24" t="s">
        <v>1907</v>
      </c>
      <c r="BS1902" s="24" t="s">
        <v>1907</v>
      </c>
      <c r="BT1902" s="24" t="s">
        <v>1907</v>
      </c>
      <c r="BY1902" s="24" t="s">
        <v>1907</v>
      </c>
      <c r="BZ1902" s="24" t="s">
        <v>1907</v>
      </c>
      <c r="CA1902" s="24" t="s">
        <v>1907</v>
      </c>
      <c r="CF1902" s="24" t="s">
        <v>1907</v>
      </c>
      <c r="CG1902" s="24" t="s">
        <v>1907</v>
      </c>
      <c r="CI1902" s="24" t="s">
        <v>1907</v>
      </c>
    </row>
    <row r="1903" spans="1:87" x14ac:dyDescent="0.2">
      <c r="A1903" s="24" t="s">
        <v>2069</v>
      </c>
      <c r="B1903" s="24">
        <v>53.16</v>
      </c>
      <c r="C1903" s="24">
        <v>36.979999999999997</v>
      </c>
      <c r="D1903" s="24" t="s">
        <v>1906</v>
      </c>
      <c r="E1903" s="24">
        <f t="shared" si="29"/>
        <v>70.796460176991147</v>
      </c>
      <c r="G1903" s="24" t="s">
        <v>1907</v>
      </c>
      <c r="H1903" s="24" t="s">
        <v>1907</v>
      </c>
      <c r="J1903" s="24" t="s">
        <v>1907</v>
      </c>
      <c r="L1903" s="24">
        <v>63.716814159292035</v>
      </c>
      <c r="V1903" s="24">
        <v>0.88495575221238942</v>
      </c>
      <c r="X1903" s="24" t="s">
        <v>1907</v>
      </c>
      <c r="AA1903" s="24" t="s">
        <v>1907</v>
      </c>
      <c r="AH1903" s="24" t="s">
        <v>1907</v>
      </c>
      <c r="AI1903" s="24" t="s">
        <v>1907</v>
      </c>
      <c r="AJ1903" s="24" t="s">
        <v>1907</v>
      </c>
      <c r="AL1903" s="24" t="s">
        <v>1907</v>
      </c>
      <c r="AM1903" s="24">
        <v>0.88495575221238942</v>
      </c>
      <c r="AN1903" s="24" t="s">
        <v>1907</v>
      </c>
      <c r="AO1903" s="24" t="s">
        <v>1907</v>
      </c>
      <c r="AQ1903" s="24" t="s">
        <v>1907</v>
      </c>
      <c r="AT1903" s="24" t="s">
        <v>1907</v>
      </c>
      <c r="AU1903" s="24" t="s">
        <v>1907</v>
      </c>
      <c r="AV1903" s="24">
        <v>0.88495575221238942</v>
      </c>
      <c r="AW1903" s="24" t="s">
        <v>1907</v>
      </c>
      <c r="BB1903" s="24">
        <v>4.4247787610619467</v>
      </c>
      <c r="BC1903" s="24" t="s">
        <v>1907</v>
      </c>
      <c r="BE1903" s="24" t="s">
        <v>1907</v>
      </c>
      <c r="BF1903" s="24" t="s">
        <v>1907</v>
      </c>
      <c r="BG1903" s="24" t="s">
        <v>1907</v>
      </c>
      <c r="BH1903" s="24" t="s">
        <v>1907</v>
      </c>
      <c r="BI1903" s="24" t="s">
        <v>1907</v>
      </c>
      <c r="BJ1903" s="24" t="s">
        <v>1907</v>
      </c>
      <c r="BL1903" s="24" t="s">
        <v>1907</v>
      </c>
      <c r="BO1903" s="24" t="s">
        <v>1907</v>
      </c>
      <c r="BR1903" s="24" t="s">
        <v>1907</v>
      </c>
      <c r="BS1903" s="24" t="s">
        <v>1907</v>
      </c>
      <c r="BT1903" s="24" t="s">
        <v>1907</v>
      </c>
      <c r="BY1903" s="24" t="s">
        <v>1907</v>
      </c>
      <c r="BZ1903" s="24" t="s">
        <v>1907</v>
      </c>
      <c r="CA1903" s="24" t="s">
        <v>1907</v>
      </c>
      <c r="CF1903" s="24" t="s">
        <v>1907</v>
      </c>
      <c r="CG1903" s="24" t="s">
        <v>1907</v>
      </c>
      <c r="CI1903" s="24" t="s">
        <v>1907</v>
      </c>
    </row>
    <row r="1904" spans="1:87" x14ac:dyDescent="0.2">
      <c r="A1904" s="24" t="s">
        <v>2070</v>
      </c>
      <c r="B1904" s="24">
        <v>53.13</v>
      </c>
      <c r="C1904" s="24">
        <v>36.979999999999997</v>
      </c>
      <c r="D1904" s="24" t="s">
        <v>1906</v>
      </c>
      <c r="E1904" s="24">
        <f t="shared" si="29"/>
        <v>41.044776119402975</v>
      </c>
      <c r="G1904" s="24" t="s">
        <v>1907</v>
      </c>
      <c r="H1904" s="24" t="s">
        <v>1907</v>
      </c>
      <c r="J1904" s="24">
        <v>0.74626865671641796</v>
      </c>
      <c r="L1904" s="24">
        <v>35.07462686567164</v>
      </c>
      <c r="V1904" s="24">
        <v>1.4925373134328359</v>
      </c>
      <c r="X1904" s="24" t="s">
        <v>1907</v>
      </c>
      <c r="AA1904" s="24" t="s">
        <v>1907</v>
      </c>
      <c r="AH1904" s="24" t="s">
        <v>1907</v>
      </c>
      <c r="AI1904" s="24" t="s">
        <v>1907</v>
      </c>
      <c r="AJ1904" s="24" t="s">
        <v>1907</v>
      </c>
      <c r="AL1904" s="24" t="s">
        <v>1907</v>
      </c>
      <c r="AM1904" s="24">
        <v>0.74626865671641796</v>
      </c>
      <c r="AN1904" s="24" t="s">
        <v>1907</v>
      </c>
      <c r="AO1904" s="24" t="s">
        <v>1907</v>
      </c>
      <c r="AQ1904" s="24" t="s">
        <v>1907</v>
      </c>
      <c r="AT1904" s="24" t="s">
        <v>1907</v>
      </c>
      <c r="AU1904" s="24" t="s">
        <v>1907</v>
      </c>
      <c r="AV1904" s="24">
        <v>0.74626865671641796</v>
      </c>
      <c r="AW1904" s="24" t="s">
        <v>1907</v>
      </c>
      <c r="BB1904" s="24">
        <v>2.2388059701492535</v>
      </c>
      <c r="BC1904" s="24" t="s">
        <v>1907</v>
      </c>
      <c r="BE1904" s="24" t="s">
        <v>1907</v>
      </c>
      <c r="BF1904" s="24" t="s">
        <v>1907</v>
      </c>
      <c r="BG1904" s="24" t="s">
        <v>1907</v>
      </c>
      <c r="BH1904" s="24" t="s">
        <v>1907</v>
      </c>
      <c r="BI1904" s="24" t="s">
        <v>1907</v>
      </c>
      <c r="BJ1904" s="24" t="s">
        <v>1907</v>
      </c>
      <c r="BL1904" s="24" t="s">
        <v>1907</v>
      </c>
      <c r="BO1904" s="24" t="s">
        <v>1907</v>
      </c>
      <c r="BR1904" s="24" t="s">
        <v>1907</v>
      </c>
      <c r="BS1904" s="24" t="s">
        <v>1907</v>
      </c>
      <c r="BT1904" s="24" t="s">
        <v>1907</v>
      </c>
      <c r="BY1904" s="24" t="s">
        <v>1907</v>
      </c>
      <c r="BZ1904" s="24" t="s">
        <v>1907</v>
      </c>
      <c r="CA1904" s="24" t="s">
        <v>1907</v>
      </c>
      <c r="CF1904" s="24" t="s">
        <v>1907</v>
      </c>
      <c r="CG1904" s="24" t="s">
        <v>1907</v>
      </c>
      <c r="CI1904" s="24" t="s">
        <v>1907</v>
      </c>
    </row>
    <row r="1905" spans="1:87" x14ac:dyDescent="0.2">
      <c r="A1905" s="24" t="s">
        <v>2071</v>
      </c>
      <c r="B1905" s="24">
        <v>53.1</v>
      </c>
      <c r="C1905" s="24">
        <v>36.979999999999997</v>
      </c>
      <c r="D1905" s="24" t="s">
        <v>1906</v>
      </c>
      <c r="E1905" s="24">
        <f t="shared" si="29"/>
        <v>77.981651376146786</v>
      </c>
      <c r="G1905" s="24" t="s">
        <v>1907</v>
      </c>
      <c r="H1905" s="24" t="s">
        <v>1907</v>
      </c>
      <c r="J1905" s="24">
        <v>0.91743119266055051</v>
      </c>
      <c r="L1905" s="24">
        <v>68.807339449541288</v>
      </c>
      <c r="V1905" s="24">
        <v>0.91743119266055051</v>
      </c>
      <c r="X1905" s="24" t="s">
        <v>1907</v>
      </c>
      <c r="AA1905" s="24" t="s">
        <v>1907</v>
      </c>
      <c r="AH1905" s="24" t="s">
        <v>1907</v>
      </c>
      <c r="AI1905" s="24" t="s">
        <v>1907</v>
      </c>
      <c r="AJ1905" s="24" t="s">
        <v>1907</v>
      </c>
      <c r="AL1905" s="24" t="s">
        <v>1907</v>
      </c>
      <c r="AM1905" s="24">
        <v>1.834862385321101</v>
      </c>
      <c r="AN1905" s="24" t="s">
        <v>1907</v>
      </c>
      <c r="AO1905" s="24" t="s">
        <v>1907</v>
      </c>
      <c r="AQ1905" s="24" t="s">
        <v>1907</v>
      </c>
      <c r="AT1905" s="24" t="s">
        <v>1907</v>
      </c>
      <c r="AU1905" s="24" t="s">
        <v>1907</v>
      </c>
      <c r="AV1905" s="24" t="s">
        <v>1907</v>
      </c>
      <c r="AW1905" s="24" t="s">
        <v>1907</v>
      </c>
      <c r="BB1905" s="24">
        <v>5.5045871559633026</v>
      </c>
      <c r="BC1905" s="24" t="s">
        <v>1907</v>
      </c>
      <c r="BE1905" s="24" t="s">
        <v>1907</v>
      </c>
      <c r="BF1905" s="24" t="s">
        <v>1907</v>
      </c>
      <c r="BG1905" s="24" t="s">
        <v>1907</v>
      </c>
      <c r="BH1905" s="24" t="s">
        <v>1907</v>
      </c>
      <c r="BI1905" s="24" t="s">
        <v>1907</v>
      </c>
      <c r="BJ1905" s="24" t="s">
        <v>1907</v>
      </c>
      <c r="BL1905" s="24" t="s">
        <v>1907</v>
      </c>
      <c r="BO1905" s="24" t="s">
        <v>1907</v>
      </c>
      <c r="BR1905" s="24" t="s">
        <v>1907</v>
      </c>
      <c r="BS1905" s="24" t="s">
        <v>1907</v>
      </c>
      <c r="BT1905" s="24" t="s">
        <v>1907</v>
      </c>
      <c r="BY1905" s="24" t="s">
        <v>1907</v>
      </c>
      <c r="BZ1905" s="24" t="s">
        <v>1907</v>
      </c>
      <c r="CA1905" s="24" t="s">
        <v>1907</v>
      </c>
      <c r="CF1905" s="24" t="s">
        <v>1907</v>
      </c>
      <c r="CG1905" s="24" t="s">
        <v>1907</v>
      </c>
      <c r="CI1905" s="24" t="s">
        <v>1907</v>
      </c>
    </row>
    <row r="1906" spans="1:87" x14ac:dyDescent="0.2">
      <c r="A1906" s="24" t="s">
        <v>2072</v>
      </c>
      <c r="B1906" s="24">
        <v>53.06</v>
      </c>
      <c r="C1906" s="24">
        <v>37</v>
      </c>
      <c r="D1906" s="24" t="s">
        <v>1906</v>
      </c>
      <c r="E1906" s="24">
        <f t="shared" si="29"/>
        <v>71.551724137931032</v>
      </c>
      <c r="G1906" s="24" t="s">
        <v>1907</v>
      </c>
      <c r="H1906" s="24" t="s">
        <v>1907</v>
      </c>
      <c r="J1906" s="24" t="s">
        <v>1907</v>
      </c>
      <c r="L1906" s="24">
        <v>56.03448275862069</v>
      </c>
      <c r="V1906" s="24">
        <v>1.7241379310344827</v>
      </c>
      <c r="X1906" s="24" t="s">
        <v>1907</v>
      </c>
      <c r="AA1906" s="24" t="s">
        <v>1907</v>
      </c>
      <c r="AH1906" s="24" t="s">
        <v>1907</v>
      </c>
      <c r="AI1906" s="24" t="s">
        <v>1907</v>
      </c>
      <c r="AJ1906" s="24" t="s">
        <v>1907</v>
      </c>
      <c r="AL1906" s="24" t="s">
        <v>1907</v>
      </c>
      <c r="AM1906" s="24" t="s">
        <v>1907</v>
      </c>
      <c r="AN1906" s="24" t="s">
        <v>1907</v>
      </c>
      <c r="AO1906" s="24" t="s">
        <v>1907</v>
      </c>
      <c r="AQ1906" s="24" t="s">
        <v>1907</v>
      </c>
      <c r="AT1906" s="24" t="s">
        <v>1907</v>
      </c>
      <c r="AU1906" s="24" t="s">
        <v>1907</v>
      </c>
      <c r="AV1906" s="24">
        <v>1.7241379310344827</v>
      </c>
      <c r="AW1906" s="24" t="s">
        <v>1907</v>
      </c>
      <c r="BB1906" s="24">
        <v>12.068965517241379</v>
      </c>
      <c r="BC1906" s="24" t="s">
        <v>1907</v>
      </c>
      <c r="BE1906" s="24" t="s">
        <v>1907</v>
      </c>
      <c r="BF1906" s="24" t="s">
        <v>1907</v>
      </c>
      <c r="BG1906" s="24" t="s">
        <v>1907</v>
      </c>
      <c r="BH1906" s="24" t="s">
        <v>1907</v>
      </c>
      <c r="BI1906" s="24" t="s">
        <v>1907</v>
      </c>
      <c r="BJ1906" s="24" t="s">
        <v>1907</v>
      </c>
      <c r="BL1906" s="24" t="s">
        <v>1907</v>
      </c>
      <c r="BO1906" s="24" t="s">
        <v>1907</v>
      </c>
      <c r="BR1906" s="24" t="s">
        <v>1907</v>
      </c>
      <c r="BS1906" s="24" t="s">
        <v>1907</v>
      </c>
      <c r="BT1906" s="24" t="s">
        <v>1907</v>
      </c>
      <c r="BY1906" s="24" t="s">
        <v>1907</v>
      </c>
      <c r="BZ1906" s="24" t="s">
        <v>1907</v>
      </c>
      <c r="CA1906" s="24" t="s">
        <v>1907</v>
      </c>
      <c r="CF1906" s="24" t="s">
        <v>1907</v>
      </c>
      <c r="CG1906" s="24" t="s">
        <v>1907</v>
      </c>
      <c r="CI1906" s="24" t="s">
        <v>1907</v>
      </c>
    </row>
    <row r="1907" spans="1:87" x14ac:dyDescent="0.2">
      <c r="A1907" s="24" t="s">
        <v>2073</v>
      </c>
      <c r="B1907" s="24">
        <v>49.93</v>
      </c>
      <c r="C1907" s="24">
        <v>37.5</v>
      </c>
      <c r="D1907" s="24" t="s">
        <v>1906</v>
      </c>
      <c r="E1907" s="24">
        <f t="shared" si="29"/>
        <v>32.978723404255319</v>
      </c>
      <c r="G1907" s="24" t="s">
        <v>1907</v>
      </c>
      <c r="H1907" s="24" t="s">
        <v>1907</v>
      </c>
      <c r="J1907" s="24" t="s">
        <v>1907</v>
      </c>
      <c r="L1907" s="24">
        <v>12.76595744680851</v>
      </c>
      <c r="V1907" s="24">
        <v>13.829787234042554</v>
      </c>
      <c r="X1907" s="24" t="s">
        <v>1907</v>
      </c>
      <c r="AA1907" s="24" t="s">
        <v>1907</v>
      </c>
      <c r="AH1907" s="24" t="s">
        <v>1907</v>
      </c>
      <c r="AI1907" s="24" t="s">
        <v>1907</v>
      </c>
      <c r="AJ1907" s="24" t="s">
        <v>1907</v>
      </c>
      <c r="AL1907" s="24" t="s">
        <v>1907</v>
      </c>
      <c r="AM1907" s="24">
        <v>2.1276595744680851</v>
      </c>
      <c r="AN1907" s="24" t="s">
        <v>1907</v>
      </c>
      <c r="AO1907" s="24" t="s">
        <v>1907</v>
      </c>
      <c r="AQ1907" s="24" t="s">
        <v>1907</v>
      </c>
      <c r="AT1907" s="24" t="s">
        <v>1907</v>
      </c>
      <c r="AU1907" s="24" t="s">
        <v>1907</v>
      </c>
      <c r="AV1907" s="24" t="s">
        <v>1907</v>
      </c>
      <c r="AW1907" s="24" t="s">
        <v>1907</v>
      </c>
      <c r="BB1907" s="24">
        <v>4.2553191489361701</v>
      </c>
      <c r="BC1907" s="24" t="s">
        <v>1907</v>
      </c>
      <c r="BE1907" s="24" t="s">
        <v>1907</v>
      </c>
      <c r="BF1907" s="24" t="s">
        <v>1907</v>
      </c>
      <c r="BG1907" s="24" t="s">
        <v>1907</v>
      </c>
      <c r="BH1907" s="24" t="s">
        <v>1907</v>
      </c>
      <c r="BI1907" s="24" t="s">
        <v>1907</v>
      </c>
      <c r="BJ1907" s="24" t="s">
        <v>1907</v>
      </c>
      <c r="BL1907" s="24" t="s">
        <v>1907</v>
      </c>
      <c r="BO1907" s="24" t="s">
        <v>1907</v>
      </c>
      <c r="BR1907" s="24" t="s">
        <v>1907</v>
      </c>
      <c r="BS1907" s="24" t="s">
        <v>1907</v>
      </c>
      <c r="BT1907" s="24" t="s">
        <v>1907</v>
      </c>
      <c r="BY1907" s="24" t="s">
        <v>1907</v>
      </c>
      <c r="BZ1907" s="24" t="s">
        <v>1907</v>
      </c>
      <c r="CA1907" s="24" t="s">
        <v>1907</v>
      </c>
      <c r="CF1907" s="24" t="s">
        <v>1907</v>
      </c>
      <c r="CG1907" s="24" t="s">
        <v>1907</v>
      </c>
      <c r="CI1907" s="24" t="s">
        <v>1907</v>
      </c>
    </row>
    <row r="1908" spans="1:87" x14ac:dyDescent="0.2">
      <c r="A1908" s="24" t="s">
        <v>2074</v>
      </c>
      <c r="B1908" s="24">
        <v>48.96</v>
      </c>
      <c r="C1908" s="24">
        <v>37.479999999999997</v>
      </c>
      <c r="D1908" s="24" t="s">
        <v>1906</v>
      </c>
      <c r="E1908" s="24">
        <f t="shared" si="29"/>
        <v>46</v>
      </c>
      <c r="G1908" s="24" t="s">
        <v>1907</v>
      </c>
      <c r="H1908" s="24" t="s">
        <v>1907</v>
      </c>
      <c r="J1908" s="24">
        <v>1</v>
      </c>
      <c r="L1908" s="24">
        <v>26</v>
      </c>
      <c r="V1908" s="24">
        <v>11</v>
      </c>
      <c r="X1908" s="24" t="s">
        <v>1907</v>
      </c>
      <c r="AA1908" s="24" t="s">
        <v>1907</v>
      </c>
      <c r="AH1908" s="24" t="s">
        <v>1907</v>
      </c>
      <c r="AI1908" s="24" t="s">
        <v>1907</v>
      </c>
      <c r="AJ1908" s="24" t="s">
        <v>1907</v>
      </c>
      <c r="AL1908" s="24" t="s">
        <v>1907</v>
      </c>
      <c r="AM1908" s="24" t="s">
        <v>1907</v>
      </c>
      <c r="AN1908" s="24" t="s">
        <v>1907</v>
      </c>
      <c r="AO1908" s="24" t="s">
        <v>1907</v>
      </c>
      <c r="AQ1908" s="24" t="s">
        <v>1907</v>
      </c>
      <c r="AT1908" s="24" t="s">
        <v>1907</v>
      </c>
      <c r="AU1908" s="24" t="s">
        <v>1907</v>
      </c>
      <c r="AV1908" s="24">
        <v>1</v>
      </c>
      <c r="AW1908" s="24" t="s">
        <v>1907</v>
      </c>
      <c r="BB1908" s="24">
        <v>7</v>
      </c>
      <c r="BC1908" s="24" t="s">
        <v>1907</v>
      </c>
      <c r="BE1908" s="24" t="s">
        <v>1907</v>
      </c>
      <c r="BF1908" s="24" t="s">
        <v>1907</v>
      </c>
      <c r="BG1908" s="24" t="s">
        <v>1907</v>
      </c>
      <c r="BH1908" s="24" t="s">
        <v>1907</v>
      </c>
      <c r="BI1908" s="24" t="s">
        <v>1907</v>
      </c>
      <c r="BJ1908" s="24" t="s">
        <v>1907</v>
      </c>
      <c r="BL1908" s="24" t="s">
        <v>1907</v>
      </c>
      <c r="BO1908" s="24" t="s">
        <v>1907</v>
      </c>
      <c r="BR1908" s="24" t="s">
        <v>1907</v>
      </c>
      <c r="BS1908" s="24" t="s">
        <v>1907</v>
      </c>
      <c r="BT1908" s="24" t="s">
        <v>1907</v>
      </c>
      <c r="BY1908" s="24" t="s">
        <v>1907</v>
      </c>
      <c r="BZ1908" s="24" t="s">
        <v>1907</v>
      </c>
      <c r="CA1908" s="24" t="s">
        <v>1907</v>
      </c>
      <c r="CF1908" s="24" t="s">
        <v>1907</v>
      </c>
      <c r="CG1908" s="24" t="s">
        <v>1907</v>
      </c>
      <c r="CI1908" s="24" t="s">
        <v>1907</v>
      </c>
    </row>
    <row r="1909" spans="1:87" x14ac:dyDescent="0.2">
      <c r="A1909" s="24" t="s">
        <v>2075</v>
      </c>
      <c r="B1909" s="24">
        <v>49.9</v>
      </c>
      <c r="C1909" s="24">
        <v>37.479999999999997</v>
      </c>
      <c r="D1909" s="24" t="s">
        <v>1906</v>
      </c>
      <c r="E1909" s="24">
        <f t="shared" si="29"/>
        <v>24.183006535947712</v>
      </c>
      <c r="G1909" s="24" t="s">
        <v>1907</v>
      </c>
      <c r="H1909" s="24" t="s">
        <v>1907</v>
      </c>
      <c r="J1909" s="24" t="s">
        <v>1907</v>
      </c>
      <c r="L1909" s="24">
        <v>13.398692810457517</v>
      </c>
      <c r="V1909" s="24">
        <v>5.2287581699346406</v>
      </c>
      <c r="X1909" s="24" t="s">
        <v>1907</v>
      </c>
      <c r="AA1909" s="24" t="s">
        <v>1907</v>
      </c>
      <c r="AH1909" s="24" t="s">
        <v>1907</v>
      </c>
      <c r="AI1909" s="24">
        <v>0.32679738562091504</v>
      </c>
      <c r="AJ1909" s="24" t="s">
        <v>1907</v>
      </c>
      <c r="AL1909" s="24" t="s">
        <v>1907</v>
      </c>
      <c r="AM1909" s="24">
        <v>2.2875816993464051</v>
      </c>
      <c r="AN1909" s="24" t="s">
        <v>1907</v>
      </c>
      <c r="AO1909" s="24" t="s">
        <v>1907</v>
      </c>
      <c r="AQ1909" s="24" t="s">
        <v>1907</v>
      </c>
      <c r="AT1909" s="24" t="s">
        <v>1907</v>
      </c>
      <c r="AU1909" s="24" t="s">
        <v>1907</v>
      </c>
      <c r="AV1909" s="24">
        <v>1.3071895424836601</v>
      </c>
      <c r="AW1909" s="24" t="s">
        <v>1907</v>
      </c>
      <c r="BB1909" s="24">
        <v>1.6339869281045751</v>
      </c>
      <c r="BC1909" s="24" t="s">
        <v>1907</v>
      </c>
      <c r="BE1909" s="24" t="s">
        <v>1907</v>
      </c>
      <c r="BF1909" s="24" t="s">
        <v>1907</v>
      </c>
      <c r="BG1909" s="24" t="s">
        <v>1907</v>
      </c>
      <c r="BH1909" s="24" t="s">
        <v>1907</v>
      </c>
      <c r="BI1909" s="24" t="s">
        <v>1907</v>
      </c>
      <c r="BJ1909" s="24" t="s">
        <v>1907</v>
      </c>
      <c r="BL1909" s="24" t="s">
        <v>1907</v>
      </c>
      <c r="BO1909" s="24" t="s">
        <v>1907</v>
      </c>
      <c r="BR1909" s="24" t="s">
        <v>1907</v>
      </c>
      <c r="BS1909" s="24" t="s">
        <v>1907</v>
      </c>
      <c r="BT1909" s="24" t="s">
        <v>1907</v>
      </c>
      <c r="BY1909" s="24" t="s">
        <v>1907</v>
      </c>
      <c r="BZ1909" s="24" t="s">
        <v>1907</v>
      </c>
      <c r="CA1909" s="24" t="s">
        <v>1907</v>
      </c>
      <c r="CF1909" s="24" t="s">
        <v>1907</v>
      </c>
      <c r="CG1909" s="24" t="s">
        <v>1907</v>
      </c>
      <c r="CI1909" s="24" t="s">
        <v>1907</v>
      </c>
    </row>
    <row r="1910" spans="1:87" x14ac:dyDescent="0.2">
      <c r="A1910" s="24" t="s">
        <v>2076</v>
      </c>
      <c r="B1910" s="24">
        <v>49.9</v>
      </c>
      <c r="C1910" s="24">
        <v>37.53</v>
      </c>
      <c r="D1910" s="24" t="s">
        <v>1906</v>
      </c>
      <c r="E1910" s="24">
        <f t="shared" si="29"/>
        <v>37.931034482758619</v>
      </c>
      <c r="G1910" s="24" t="s">
        <v>1907</v>
      </c>
      <c r="H1910" s="24" t="s">
        <v>1907</v>
      </c>
      <c r="J1910" s="24" t="s">
        <v>1907</v>
      </c>
      <c r="L1910" s="24">
        <v>22.758620689655171</v>
      </c>
      <c r="V1910" s="24">
        <v>2.7586206896551726</v>
      </c>
      <c r="X1910" s="24" t="s">
        <v>1907</v>
      </c>
      <c r="AA1910" s="24" t="s">
        <v>1907</v>
      </c>
      <c r="AH1910" s="24" t="s">
        <v>1907</v>
      </c>
      <c r="AI1910" s="24">
        <v>2.0689655172413794</v>
      </c>
      <c r="AJ1910" s="24" t="s">
        <v>1907</v>
      </c>
      <c r="AL1910" s="24" t="s">
        <v>1907</v>
      </c>
      <c r="AM1910" s="24">
        <v>2.0689655172413794</v>
      </c>
      <c r="AN1910" s="24" t="s">
        <v>1907</v>
      </c>
      <c r="AO1910" s="24" t="s">
        <v>1907</v>
      </c>
      <c r="AQ1910" s="24" t="s">
        <v>1907</v>
      </c>
      <c r="AT1910" s="24" t="s">
        <v>1907</v>
      </c>
      <c r="AU1910" s="24" t="s">
        <v>1907</v>
      </c>
      <c r="AV1910" s="24">
        <v>0.68965517241379315</v>
      </c>
      <c r="AW1910" s="24" t="s">
        <v>1907</v>
      </c>
      <c r="BB1910" s="24">
        <v>7.5862068965517242</v>
      </c>
      <c r="BC1910" s="24" t="s">
        <v>1907</v>
      </c>
      <c r="BE1910" s="24" t="s">
        <v>1907</v>
      </c>
      <c r="BF1910" s="24" t="s">
        <v>1907</v>
      </c>
      <c r="BG1910" s="24" t="s">
        <v>1907</v>
      </c>
      <c r="BH1910" s="24" t="s">
        <v>1907</v>
      </c>
      <c r="BI1910" s="24" t="s">
        <v>1907</v>
      </c>
      <c r="BJ1910" s="24" t="s">
        <v>1907</v>
      </c>
      <c r="BL1910" s="24" t="s">
        <v>1907</v>
      </c>
      <c r="BO1910" s="24" t="s">
        <v>1907</v>
      </c>
      <c r="BR1910" s="24" t="s">
        <v>1907</v>
      </c>
      <c r="BS1910" s="24" t="s">
        <v>1907</v>
      </c>
      <c r="BT1910" s="24" t="s">
        <v>1907</v>
      </c>
      <c r="BY1910" s="24" t="s">
        <v>1907</v>
      </c>
      <c r="BZ1910" s="24" t="s">
        <v>1907</v>
      </c>
      <c r="CA1910" s="24" t="s">
        <v>1907</v>
      </c>
      <c r="CF1910" s="24" t="s">
        <v>1907</v>
      </c>
      <c r="CG1910" s="24" t="s">
        <v>1907</v>
      </c>
      <c r="CI1910" s="24" t="s">
        <v>1907</v>
      </c>
    </row>
    <row r="1911" spans="1:87" x14ac:dyDescent="0.2">
      <c r="A1911" s="24" t="s">
        <v>2077</v>
      </c>
      <c r="B1911" s="24">
        <v>49.88</v>
      </c>
      <c r="C1911" s="24">
        <v>37.549999999999997</v>
      </c>
      <c r="D1911" s="24" t="s">
        <v>1906</v>
      </c>
      <c r="E1911" s="24">
        <f t="shared" si="29"/>
        <v>42.748091603053446</v>
      </c>
      <c r="G1911" s="24" t="s">
        <v>1907</v>
      </c>
      <c r="H1911" s="24" t="s">
        <v>1907</v>
      </c>
      <c r="J1911" s="24">
        <v>2.2900763358778624</v>
      </c>
      <c r="L1911" s="24">
        <v>31.297709923664122</v>
      </c>
      <c r="V1911" s="24">
        <v>4.5801526717557248</v>
      </c>
      <c r="X1911" s="24" t="s">
        <v>1907</v>
      </c>
      <c r="AA1911" s="24" t="s">
        <v>1907</v>
      </c>
      <c r="AH1911" s="24" t="s">
        <v>1907</v>
      </c>
      <c r="AI1911" s="24">
        <v>0.76335877862595425</v>
      </c>
      <c r="AJ1911" s="24" t="s">
        <v>1907</v>
      </c>
      <c r="AL1911" s="24" t="s">
        <v>1907</v>
      </c>
      <c r="AM1911" s="24">
        <v>0.76335877862595425</v>
      </c>
      <c r="AN1911" s="24" t="s">
        <v>1907</v>
      </c>
      <c r="AO1911" s="24" t="s">
        <v>1907</v>
      </c>
      <c r="AQ1911" s="24" t="s">
        <v>1907</v>
      </c>
      <c r="AT1911" s="24" t="s">
        <v>1907</v>
      </c>
      <c r="AU1911" s="24" t="s">
        <v>1907</v>
      </c>
      <c r="AV1911" s="24" t="s">
        <v>1907</v>
      </c>
      <c r="AW1911" s="24" t="s">
        <v>1907</v>
      </c>
      <c r="BB1911" s="24">
        <v>3.053435114503817</v>
      </c>
      <c r="BC1911" s="24" t="s">
        <v>1907</v>
      </c>
      <c r="BE1911" s="24" t="s">
        <v>1907</v>
      </c>
      <c r="BF1911" s="24" t="s">
        <v>1907</v>
      </c>
      <c r="BG1911" s="24" t="s">
        <v>1907</v>
      </c>
      <c r="BH1911" s="24" t="s">
        <v>1907</v>
      </c>
      <c r="BI1911" s="24" t="s">
        <v>1907</v>
      </c>
      <c r="BJ1911" s="24" t="s">
        <v>1907</v>
      </c>
      <c r="BL1911" s="24" t="s">
        <v>1907</v>
      </c>
      <c r="BO1911" s="24" t="s">
        <v>1907</v>
      </c>
      <c r="BR1911" s="24" t="s">
        <v>1907</v>
      </c>
      <c r="BS1911" s="24" t="s">
        <v>1907</v>
      </c>
      <c r="BT1911" s="24" t="s">
        <v>1907</v>
      </c>
      <c r="BY1911" s="24" t="s">
        <v>1907</v>
      </c>
      <c r="BZ1911" s="24" t="s">
        <v>1907</v>
      </c>
      <c r="CA1911" s="24" t="s">
        <v>1907</v>
      </c>
      <c r="CF1911" s="24" t="s">
        <v>1907</v>
      </c>
      <c r="CG1911" s="24" t="s">
        <v>1907</v>
      </c>
      <c r="CI1911" s="24" t="s">
        <v>1907</v>
      </c>
    </row>
    <row r="1912" spans="1:87" x14ac:dyDescent="0.2">
      <c r="A1912" s="24" t="s">
        <v>2078</v>
      </c>
      <c r="B1912" s="24">
        <v>49.88</v>
      </c>
      <c r="C1912" s="24">
        <v>37.56</v>
      </c>
      <c r="D1912" s="24" t="s">
        <v>1906</v>
      </c>
      <c r="E1912" s="24">
        <f t="shared" si="29"/>
        <v>48.739495798319318</v>
      </c>
      <c r="G1912" s="24" t="s">
        <v>1907</v>
      </c>
      <c r="H1912" s="24" t="s">
        <v>1907</v>
      </c>
      <c r="J1912" s="24">
        <v>1.680672268907563</v>
      </c>
      <c r="L1912" s="24">
        <v>36.134453781512605</v>
      </c>
      <c r="V1912" s="24">
        <v>2.5210084033613445</v>
      </c>
      <c r="X1912" s="24" t="s">
        <v>1907</v>
      </c>
      <c r="AA1912" s="24" t="s">
        <v>1907</v>
      </c>
      <c r="AH1912" s="24" t="s">
        <v>1907</v>
      </c>
      <c r="AI1912" s="24">
        <v>0.84033613445378152</v>
      </c>
      <c r="AJ1912" s="24" t="s">
        <v>1907</v>
      </c>
      <c r="AL1912" s="24" t="s">
        <v>1907</v>
      </c>
      <c r="AM1912" s="24" t="s">
        <v>1907</v>
      </c>
      <c r="AN1912" s="24" t="s">
        <v>1907</v>
      </c>
      <c r="AO1912" s="24" t="s">
        <v>1907</v>
      </c>
      <c r="AQ1912" s="24" t="s">
        <v>1907</v>
      </c>
      <c r="AT1912" s="24" t="s">
        <v>1907</v>
      </c>
      <c r="AU1912" s="24" t="s">
        <v>1907</v>
      </c>
      <c r="AV1912" s="24">
        <v>0.84033613445378152</v>
      </c>
      <c r="AW1912" s="24" t="s">
        <v>1907</v>
      </c>
      <c r="BB1912" s="24">
        <v>6.7226890756302522</v>
      </c>
      <c r="BC1912" s="24" t="s">
        <v>1907</v>
      </c>
      <c r="BE1912" s="24" t="s">
        <v>1907</v>
      </c>
      <c r="BF1912" s="24" t="s">
        <v>1907</v>
      </c>
      <c r="BG1912" s="24" t="s">
        <v>1907</v>
      </c>
      <c r="BH1912" s="24" t="s">
        <v>1907</v>
      </c>
      <c r="BI1912" s="24" t="s">
        <v>1907</v>
      </c>
      <c r="BJ1912" s="24" t="s">
        <v>1907</v>
      </c>
      <c r="BL1912" s="24" t="s">
        <v>1907</v>
      </c>
      <c r="BO1912" s="24" t="s">
        <v>1907</v>
      </c>
      <c r="BR1912" s="24" t="s">
        <v>1907</v>
      </c>
      <c r="BS1912" s="24" t="s">
        <v>1907</v>
      </c>
      <c r="BT1912" s="24" t="s">
        <v>1907</v>
      </c>
      <c r="BY1912" s="24" t="s">
        <v>1907</v>
      </c>
      <c r="BZ1912" s="24" t="s">
        <v>1907</v>
      </c>
      <c r="CA1912" s="24" t="s">
        <v>1907</v>
      </c>
      <c r="CF1912" s="24" t="s">
        <v>1907</v>
      </c>
      <c r="CG1912" s="24" t="s">
        <v>1907</v>
      </c>
      <c r="CI1912" s="24" t="s">
        <v>1907</v>
      </c>
    </row>
    <row r="1913" spans="1:87" x14ac:dyDescent="0.2">
      <c r="A1913" s="24" t="s">
        <v>2079</v>
      </c>
      <c r="B1913" s="24">
        <v>49.88</v>
      </c>
      <c r="C1913" s="24">
        <v>37.58</v>
      </c>
      <c r="D1913" s="24" t="s">
        <v>1906</v>
      </c>
      <c r="E1913" s="24">
        <f t="shared" si="29"/>
        <v>48.35164835164835</v>
      </c>
      <c r="G1913" s="24" t="s">
        <v>1907</v>
      </c>
      <c r="H1913" s="24" t="s">
        <v>1907</v>
      </c>
      <c r="J1913" s="24" t="s">
        <v>1907</v>
      </c>
      <c r="L1913" s="24">
        <v>36.81318681318681</v>
      </c>
      <c r="V1913" s="24" t="s">
        <v>1907</v>
      </c>
      <c r="X1913" s="24" t="s">
        <v>1907</v>
      </c>
      <c r="AA1913" s="24" t="s">
        <v>1907</v>
      </c>
      <c r="AH1913" s="24" t="s">
        <v>1907</v>
      </c>
      <c r="AI1913" s="24">
        <v>0.5494505494505495</v>
      </c>
      <c r="AJ1913" s="24" t="s">
        <v>1907</v>
      </c>
      <c r="AL1913" s="24" t="s">
        <v>1907</v>
      </c>
      <c r="AM1913" s="24">
        <v>1.098901098901099</v>
      </c>
      <c r="AN1913" s="24" t="s">
        <v>1907</v>
      </c>
      <c r="AO1913" s="24" t="s">
        <v>1907</v>
      </c>
      <c r="AQ1913" s="24" t="s">
        <v>1907</v>
      </c>
      <c r="AT1913" s="24" t="s">
        <v>1907</v>
      </c>
      <c r="AU1913" s="24" t="s">
        <v>1907</v>
      </c>
      <c r="AV1913" s="24">
        <v>2.197802197802198</v>
      </c>
      <c r="AW1913" s="24" t="s">
        <v>1907</v>
      </c>
      <c r="BB1913" s="24">
        <v>7.6923076923076925</v>
      </c>
      <c r="BC1913" s="24" t="s">
        <v>1907</v>
      </c>
      <c r="BE1913" s="24" t="s">
        <v>1907</v>
      </c>
      <c r="BF1913" s="24" t="s">
        <v>1907</v>
      </c>
      <c r="BG1913" s="24" t="s">
        <v>1907</v>
      </c>
      <c r="BH1913" s="24" t="s">
        <v>1907</v>
      </c>
      <c r="BI1913" s="24" t="s">
        <v>1907</v>
      </c>
      <c r="BJ1913" s="24" t="s">
        <v>1907</v>
      </c>
      <c r="BL1913" s="24" t="s">
        <v>1907</v>
      </c>
      <c r="BO1913" s="24" t="s">
        <v>1907</v>
      </c>
      <c r="BR1913" s="24" t="s">
        <v>1907</v>
      </c>
      <c r="BS1913" s="24" t="s">
        <v>1907</v>
      </c>
      <c r="BT1913" s="24" t="s">
        <v>1907</v>
      </c>
      <c r="BY1913" s="24" t="s">
        <v>1907</v>
      </c>
      <c r="BZ1913" s="24" t="s">
        <v>1907</v>
      </c>
      <c r="CA1913" s="24" t="s">
        <v>1907</v>
      </c>
      <c r="CF1913" s="24" t="s">
        <v>1907</v>
      </c>
      <c r="CG1913" s="24" t="s">
        <v>1907</v>
      </c>
      <c r="CI1913" s="24" t="s">
        <v>1907</v>
      </c>
    </row>
    <row r="1914" spans="1:87" x14ac:dyDescent="0.2">
      <c r="A1914" s="24" t="s">
        <v>2080</v>
      </c>
      <c r="B1914" s="24">
        <v>59.23</v>
      </c>
      <c r="C1914" s="24">
        <v>45.96</v>
      </c>
      <c r="D1914" s="24" t="s">
        <v>1906</v>
      </c>
      <c r="E1914" s="24">
        <f t="shared" si="29"/>
        <v>69</v>
      </c>
      <c r="G1914" s="24" t="s">
        <v>1907</v>
      </c>
      <c r="H1914" s="24" t="s">
        <v>1907</v>
      </c>
      <c r="J1914" s="24" t="s">
        <v>1907</v>
      </c>
      <c r="L1914" s="24">
        <v>8</v>
      </c>
      <c r="V1914" s="24">
        <v>30</v>
      </c>
      <c r="X1914" s="24" t="s">
        <v>1907</v>
      </c>
      <c r="AA1914" s="24" t="s">
        <v>1907</v>
      </c>
      <c r="AH1914" s="24" t="s">
        <v>1907</v>
      </c>
      <c r="AI1914" s="24">
        <v>7</v>
      </c>
      <c r="AJ1914" s="24" t="s">
        <v>1907</v>
      </c>
      <c r="AL1914" s="24" t="s">
        <v>1907</v>
      </c>
      <c r="AM1914" s="24" t="s">
        <v>1907</v>
      </c>
      <c r="AN1914" s="24">
        <v>1</v>
      </c>
      <c r="AO1914" s="24" t="s">
        <v>1907</v>
      </c>
      <c r="AQ1914" s="24" t="s">
        <v>1907</v>
      </c>
      <c r="AT1914" s="24" t="s">
        <v>1907</v>
      </c>
      <c r="AU1914" s="24" t="s">
        <v>1907</v>
      </c>
      <c r="AV1914" s="24" t="s">
        <v>1907</v>
      </c>
      <c r="AW1914" s="24" t="s">
        <v>1907</v>
      </c>
      <c r="BB1914" s="24">
        <v>23</v>
      </c>
      <c r="BC1914" s="24" t="s">
        <v>1907</v>
      </c>
      <c r="BE1914" s="24" t="s">
        <v>1907</v>
      </c>
      <c r="BF1914" s="24" t="s">
        <v>1907</v>
      </c>
      <c r="BG1914" s="24" t="s">
        <v>1907</v>
      </c>
      <c r="BH1914" s="24" t="s">
        <v>1907</v>
      </c>
      <c r="BI1914" s="24" t="s">
        <v>1907</v>
      </c>
      <c r="BJ1914" s="24" t="s">
        <v>1907</v>
      </c>
      <c r="BL1914" s="24" t="s">
        <v>1907</v>
      </c>
      <c r="BO1914" s="24" t="s">
        <v>1907</v>
      </c>
      <c r="BR1914" s="24" t="s">
        <v>1907</v>
      </c>
      <c r="BS1914" s="24" t="s">
        <v>1907</v>
      </c>
      <c r="BT1914" s="24" t="s">
        <v>1907</v>
      </c>
      <c r="BY1914" s="24" t="s">
        <v>1907</v>
      </c>
      <c r="BZ1914" s="24" t="s">
        <v>1907</v>
      </c>
      <c r="CA1914" s="24" t="s">
        <v>1907</v>
      </c>
      <c r="CF1914" s="24" t="s">
        <v>1907</v>
      </c>
      <c r="CG1914" s="24" t="s">
        <v>1907</v>
      </c>
      <c r="CI1914" s="24" t="s">
        <v>1907</v>
      </c>
    </row>
    <row r="1915" spans="1:87" x14ac:dyDescent="0.2">
      <c r="A1915" s="24" t="s">
        <v>2081</v>
      </c>
      <c r="B1915" s="24">
        <v>58.58</v>
      </c>
      <c r="C1915" s="24">
        <v>45.039000000000001</v>
      </c>
      <c r="D1915" s="24" t="s">
        <v>1906</v>
      </c>
      <c r="E1915" s="24">
        <f t="shared" si="29"/>
        <v>63.265306122448976</v>
      </c>
      <c r="G1915" s="24" t="s">
        <v>1907</v>
      </c>
      <c r="H1915" s="24" t="s">
        <v>1907</v>
      </c>
      <c r="J1915" s="24" t="s">
        <v>1907</v>
      </c>
      <c r="L1915" s="24">
        <v>25.170068027210885</v>
      </c>
      <c r="V1915" s="24">
        <v>14.965986394557824</v>
      </c>
      <c r="X1915" s="24" t="s">
        <v>1907</v>
      </c>
      <c r="AA1915" s="24" t="s">
        <v>1907</v>
      </c>
      <c r="AH1915" s="24" t="s">
        <v>1907</v>
      </c>
      <c r="AI1915" s="24">
        <v>11.564625850340136</v>
      </c>
      <c r="AJ1915" s="24" t="s">
        <v>1907</v>
      </c>
      <c r="AL1915" s="24" t="s">
        <v>1907</v>
      </c>
      <c r="AM1915" s="24" t="s">
        <v>1907</v>
      </c>
      <c r="AN1915" s="24" t="s">
        <v>1907</v>
      </c>
      <c r="AO1915" s="24" t="s">
        <v>1907</v>
      </c>
      <c r="AQ1915" s="24" t="s">
        <v>1907</v>
      </c>
      <c r="AT1915" s="24" t="s">
        <v>1907</v>
      </c>
      <c r="AU1915" s="24" t="s">
        <v>1907</v>
      </c>
      <c r="AV1915" s="24">
        <v>10.204081632653061</v>
      </c>
      <c r="AW1915" s="24" t="s">
        <v>1907</v>
      </c>
      <c r="BB1915" s="24">
        <v>1.3605442176870748</v>
      </c>
      <c r="BC1915" s="24" t="s">
        <v>1907</v>
      </c>
      <c r="BE1915" s="24" t="s">
        <v>1907</v>
      </c>
      <c r="BF1915" s="24" t="s">
        <v>1907</v>
      </c>
      <c r="BG1915" s="24" t="s">
        <v>1907</v>
      </c>
      <c r="BH1915" s="24" t="s">
        <v>1907</v>
      </c>
      <c r="BI1915" s="24" t="s">
        <v>1907</v>
      </c>
      <c r="BJ1915" s="24" t="s">
        <v>1907</v>
      </c>
      <c r="BL1915" s="24" t="s">
        <v>1907</v>
      </c>
      <c r="BO1915" s="24" t="s">
        <v>1907</v>
      </c>
      <c r="BR1915" s="24" t="s">
        <v>1907</v>
      </c>
      <c r="BS1915" s="24" t="s">
        <v>1907</v>
      </c>
      <c r="BT1915" s="24" t="s">
        <v>1907</v>
      </c>
      <c r="BY1915" s="24" t="s">
        <v>1907</v>
      </c>
      <c r="BZ1915" s="24" t="s">
        <v>1907</v>
      </c>
      <c r="CA1915" s="24" t="s">
        <v>1907</v>
      </c>
      <c r="CF1915" s="24" t="s">
        <v>1907</v>
      </c>
      <c r="CG1915" s="24" t="s">
        <v>1907</v>
      </c>
      <c r="CI1915" s="24" t="s">
        <v>1907</v>
      </c>
    </row>
    <row r="1916" spans="1:87" x14ac:dyDescent="0.2">
      <c r="A1916" s="24">
        <v>4209</v>
      </c>
      <c r="B1916" s="24">
        <v>-11.08</v>
      </c>
      <c r="C1916" s="24">
        <v>30.35</v>
      </c>
      <c r="D1916" s="24" t="s">
        <v>2082</v>
      </c>
      <c r="E1916" s="24">
        <f t="shared" si="29"/>
        <v>99.095435684647285</v>
      </c>
      <c r="K1916" s="24">
        <v>1.6597510373443984</v>
      </c>
      <c r="O1916" s="24">
        <v>0.82987551867219922</v>
      </c>
      <c r="Q1916" s="24">
        <v>0.82987551867219922</v>
      </c>
      <c r="V1916" s="24">
        <v>69.294605809128626</v>
      </c>
      <c r="AA1916" s="24">
        <v>2.904564315352697</v>
      </c>
      <c r="AH1916" s="24">
        <v>0.41493775933609961</v>
      </c>
      <c r="AT1916" s="24">
        <v>1.6597510373443984</v>
      </c>
      <c r="AZ1916" s="24">
        <v>1.2448132780082988</v>
      </c>
      <c r="BB1916" s="24">
        <v>2</v>
      </c>
      <c r="BJ1916" s="24">
        <v>1.2448132780082988</v>
      </c>
      <c r="BM1916" s="24">
        <v>0.41493775933609961</v>
      </c>
      <c r="BP1916" s="24">
        <v>2.4896265560165975</v>
      </c>
      <c r="BR1916" s="24">
        <v>0.41493775933609961</v>
      </c>
      <c r="BT1916" s="24">
        <v>12.448132780082988</v>
      </c>
      <c r="BU1916" s="24">
        <v>1.2448132780082988</v>
      </c>
    </row>
    <row r="1917" spans="1:87" x14ac:dyDescent="0.2">
      <c r="A1917" s="24">
        <v>4207</v>
      </c>
      <c r="B1917" s="24">
        <v>-11.07</v>
      </c>
      <c r="C1917" s="24">
        <v>30.86</v>
      </c>
      <c r="D1917" s="24" t="s">
        <v>2082</v>
      </c>
      <c r="E1917" s="24">
        <f t="shared" si="29"/>
        <v>101.88127853881278</v>
      </c>
      <c r="K1917" s="24">
        <v>0.75</v>
      </c>
      <c r="V1917" s="24">
        <v>78.25</v>
      </c>
      <c r="AA1917" s="24">
        <v>0.25</v>
      </c>
      <c r="AT1917" s="24">
        <v>0.25</v>
      </c>
      <c r="AZ1917" s="24">
        <v>1</v>
      </c>
      <c r="BB1917" s="24">
        <v>3.8812785388127855</v>
      </c>
      <c r="BJ1917" s="24">
        <v>0.25</v>
      </c>
      <c r="BM1917" s="24">
        <v>0.25</v>
      </c>
      <c r="BP1917" s="24">
        <v>4.75</v>
      </c>
      <c r="BR1917" s="24">
        <v>0.5</v>
      </c>
      <c r="BT1917" s="24">
        <v>11.25</v>
      </c>
      <c r="BU1917" s="24">
        <v>0.25</v>
      </c>
      <c r="CA1917" s="24">
        <v>0.25</v>
      </c>
    </row>
    <row r="1918" spans="1:87" x14ac:dyDescent="0.2">
      <c r="A1918" s="24">
        <v>4206</v>
      </c>
      <c r="B1918" s="24">
        <v>-11.01</v>
      </c>
      <c r="C1918" s="24">
        <v>31.49</v>
      </c>
      <c r="D1918" s="24" t="s">
        <v>2082</v>
      </c>
      <c r="E1918" s="24">
        <f t="shared" si="29"/>
        <v>105.73410607657185</v>
      </c>
      <c r="K1918" s="24">
        <v>0.91324200913242004</v>
      </c>
      <c r="V1918" s="24">
        <v>79.452054794520549</v>
      </c>
      <c r="AA1918" s="24">
        <v>1.1415525114155252</v>
      </c>
      <c r="AL1918" s="24">
        <v>0.22831050228310501</v>
      </c>
      <c r="AQ1918" s="24">
        <v>0.68493150684931503</v>
      </c>
      <c r="AZ1918" s="24">
        <v>1.8264840182648401</v>
      </c>
      <c r="BB1918" s="24">
        <v>9.615384615384615</v>
      </c>
      <c r="BM1918" s="24">
        <v>0.22831050228310501</v>
      </c>
      <c r="BN1918" s="24">
        <v>0.45662100456621002</v>
      </c>
      <c r="BP1918" s="24">
        <v>3.1963470319634704</v>
      </c>
      <c r="BR1918" s="24">
        <v>0.22831050228310501</v>
      </c>
      <c r="BT1918" s="24">
        <v>6.8493150684931505</v>
      </c>
      <c r="BU1918" s="24">
        <v>0.45662100456621002</v>
      </c>
      <c r="CA1918" s="24">
        <v>0.45662100456621002</v>
      </c>
    </row>
    <row r="1919" spans="1:87" x14ac:dyDescent="0.2">
      <c r="A1919" s="24">
        <v>4205</v>
      </c>
      <c r="B1919" s="24">
        <v>-11.64</v>
      </c>
      <c r="C1919" s="24">
        <v>32.18</v>
      </c>
      <c r="D1919" s="24" t="s">
        <v>2082</v>
      </c>
      <c r="E1919" s="24">
        <f t="shared" si="29"/>
        <v>103.3257918552036</v>
      </c>
      <c r="K1919" s="24">
        <v>5.7692307692307692</v>
      </c>
      <c r="O1919" s="24">
        <v>1.9230769230769231</v>
      </c>
      <c r="Q1919" s="24">
        <v>3.8461538461538463</v>
      </c>
      <c r="V1919" s="24">
        <v>15.384615384615385</v>
      </c>
      <c r="AA1919" s="24">
        <v>3.8461538461538463</v>
      </c>
      <c r="AL1919" s="24">
        <v>1.9230769230769231</v>
      </c>
      <c r="AZ1919" s="24">
        <v>7.6923076923076925</v>
      </c>
      <c r="BB1919" s="24">
        <v>12.941176470588236</v>
      </c>
      <c r="BJ1919" s="24">
        <v>1.9230769230769231</v>
      </c>
      <c r="BP1919" s="24">
        <v>19.23076923076923</v>
      </c>
      <c r="BT1919" s="24">
        <v>26.923076923076923</v>
      </c>
      <c r="CA1919" s="24">
        <v>1.9230769230769231</v>
      </c>
    </row>
    <row r="1920" spans="1:87" x14ac:dyDescent="0.2">
      <c r="A1920" s="24">
        <v>4204</v>
      </c>
      <c r="B1920" s="24">
        <v>-11.94</v>
      </c>
      <c r="C1920" s="24">
        <v>32.01</v>
      </c>
      <c r="D1920" s="24" t="s">
        <v>2082</v>
      </c>
      <c r="E1920" s="24">
        <f t="shared" si="29"/>
        <v>105.63025210084032</v>
      </c>
      <c r="K1920" s="24">
        <v>3.5294117647058822</v>
      </c>
      <c r="V1920" s="24">
        <v>40</v>
      </c>
      <c r="AA1920" s="24">
        <v>1.1764705882352942</v>
      </c>
      <c r="AL1920" s="24">
        <v>2.3529411764705883</v>
      </c>
      <c r="BB1920" s="24">
        <v>18.571428571428573</v>
      </c>
      <c r="BM1920" s="24">
        <v>2.3529411764705883</v>
      </c>
      <c r="BP1920" s="24">
        <v>9.4117647058823533</v>
      </c>
      <c r="BT1920" s="24">
        <v>25.882352941176471</v>
      </c>
      <c r="BU1920" s="24">
        <v>1.1764705882352942</v>
      </c>
      <c r="CA1920" s="24">
        <v>1.1764705882352942</v>
      </c>
    </row>
    <row r="1921" spans="1:82" x14ac:dyDescent="0.2">
      <c r="A1921" s="24">
        <v>4202</v>
      </c>
      <c r="B1921" s="24">
        <v>-13.66</v>
      </c>
      <c r="C1921" s="24">
        <v>32.47</v>
      </c>
      <c r="D1921" s="24" t="s">
        <v>2082</v>
      </c>
      <c r="E1921" s="24">
        <f t="shared" si="29"/>
        <v>84.102368220015279</v>
      </c>
      <c r="K1921" s="24">
        <v>2.8571428571428572</v>
      </c>
      <c r="N1921" s="24">
        <v>2.8571428571428572</v>
      </c>
      <c r="O1921" s="24">
        <v>4.2857142857142856</v>
      </c>
      <c r="Q1921" s="24">
        <v>2.8571428571428572</v>
      </c>
      <c r="V1921" s="24">
        <v>11.428571428571429</v>
      </c>
      <c r="AA1921" s="24">
        <v>15.714285714285714</v>
      </c>
      <c r="AH1921" s="24">
        <v>2.8571428571428572</v>
      </c>
      <c r="AQ1921" s="24">
        <v>1.4285714285714286</v>
      </c>
      <c r="AT1921" s="24">
        <v>7.1428571428571432</v>
      </c>
      <c r="AZ1921" s="24">
        <v>2.8571428571428572</v>
      </c>
      <c r="BB1921" s="24">
        <v>2.6737967914438503</v>
      </c>
      <c r="BM1921" s="24">
        <v>1.4285714285714286</v>
      </c>
      <c r="BP1921" s="24">
        <v>5.7142857142857144</v>
      </c>
      <c r="BT1921" s="24">
        <v>15.714285714285714</v>
      </c>
      <c r="BU1921" s="24">
        <v>1.4285714285714286</v>
      </c>
      <c r="CA1921" s="24">
        <v>2.8571428571428572</v>
      </c>
    </row>
    <row r="1922" spans="1:82" x14ac:dyDescent="0.2">
      <c r="A1922" s="24">
        <v>4211</v>
      </c>
      <c r="B1922" s="24">
        <v>-10.82</v>
      </c>
      <c r="C1922" s="24">
        <v>30.19</v>
      </c>
      <c r="D1922" s="24" t="s">
        <v>2082</v>
      </c>
      <c r="E1922" s="24">
        <f t="shared" si="29"/>
        <v>97.326203208556151</v>
      </c>
      <c r="K1922" s="24">
        <v>0.80213903743315507</v>
      </c>
      <c r="Q1922" s="24">
        <v>0.53475935828877008</v>
      </c>
      <c r="V1922" s="24">
        <v>67.379679144385022</v>
      </c>
      <c r="AA1922" s="24">
        <v>1.3368983957219251</v>
      </c>
      <c r="AH1922" s="24">
        <v>0.80213903743315507</v>
      </c>
      <c r="AT1922" s="24">
        <v>0.80213903743315507</v>
      </c>
      <c r="AZ1922" s="24">
        <v>1.3368983957219251</v>
      </c>
      <c r="BJ1922" s="24">
        <v>0.26737967914438504</v>
      </c>
      <c r="BM1922" s="24">
        <v>0.53475935828877008</v>
      </c>
      <c r="BP1922" s="24">
        <v>2.9411764705882355</v>
      </c>
      <c r="BT1922" s="24">
        <v>18.983957219251337</v>
      </c>
      <c r="BU1922" s="24">
        <v>0.26737967914438504</v>
      </c>
      <c r="CA1922" s="24">
        <v>1.3368983957219251</v>
      </c>
    </row>
    <row r="1923" spans="1:82" x14ac:dyDescent="0.2">
      <c r="A1923" s="24">
        <v>4212</v>
      </c>
      <c r="B1923" s="24">
        <v>-10.95</v>
      </c>
      <c r="C1923" s="24">
        <v>29.6</v>
      </c>
      <c r="D1923" s="24" t="s">
        <v>2082</v>
      </c>
      <c r="E1923" s="24">
        <f t="shared" ref="E1923:E1986" si="30">SUM(F1923:CR1923)</f>
        <v>103.58744394618834</v>
      </c>
      <c r="K1923" s="24">
        <v>2.0408163265306123</v>
      </c>
      <c r="V1923" s="24">
        <v>38.775510204081634</v>
      </c>
      <c r="AA1923" s="24">
        <v>3.0612244897959182</v>
      </c>
      <c r="AZ1923" s="24">
        <v>1.0204081632653061</v>
      </c>
      <c r="BB1923" s="24">
        <v>3.5874439461883409</v>
      </c>
      <c r="BP1923" s="24">
        <v>2.0408163265306123</v>
      </c>
      <c r="BT1923" s="24">
        <v>48.979591836734691</v>
      </c>
      <c r="CA1923" s="24">
        <v>4.0816326530612246</v>
      </c>
    </row>
    <row r="1924" spans="1:82" x14ac:dyDescent="0.2">
      <c r="A1924" s="24">
        <v>4214</v>
      </c>
      <c r="B1924" s="24">
        <v>-11.19</v>
      </c>
      <c r="C1924" s="24">
        <v>29.78</v>
      </c>
      <c r="D1924" s="24" t="s">
        <v>2082</v>
      </c>
      <c r="E1924" s="24">
        <f t="shared" si="30"/>
        <v>102.38270530754301</v>
      </c>
      <c r="K1924" s="24">
        <v>1.3452914798206279</v>
      </c>
      <c r="O1924" s="24">
        <v>0.89686098654708524</v>
      </c>
      <c r="Q1924" s="24">
        <v>0.89686098654708524</v>
      </c>
      <c r="V1924" s="24">
        <v>26.457399103139014</v>
      </c>
      <c r="AA1924" s="24">
        <v>1.3452914798206279</v>
      </c>
      <c r="AT1924" s="24">
        <v>0.44843049327354262</v>
      </c>
      <c r="AZ1924" s="24">
        <v>2.6905829596412558</v>
      </c>
      <c r="BB1924" s="24">
        <v>5.9701492537313436</v>
      </c>
      <c r="BJ1924" s="24">
        <v>0.89686098654708524</v>
      </c>
      <c r="BM1924" s="24">
        <v>0.89686098654708524</v>
      </c>
      <c r="BP1924" s="24">
        <v>8.52017937219731</v>
      </c>
      <c r="BT1924" s="24">
        <v>43.946188340807176</v>
      </c>
      <c r="CA1924" s="24">
        <v>8.071748878923767</v>
      </c>
    </row>
    <row r="1925" spans="1:82" x14ac:dyDescent="0.2">
      <c r="A1925" s="24">
        <v>4215</v>
      </c>
      <c r="B1925" s="24">
        <v>-11.55</v>
      </c>
      <c r="C1925" s="24">
        <v>30.03</v>
      </c>
      <c r="D1925" s="24" t="s">
        <v>2082</v>
      </c>
      <c r="E1925" s="24">
        <f t="shared" si="30"/>
        <v>94.02985074626865</v>
      </c>
      <c r="K1925" s="24">
        <v>1.4925373134328359</v>
      </c>
      <c r="N1925" s="24">
        <v>1.4925373134328359</v>
      </c>
      <c r="O1925" s="24">
        <v>0.49751243781094528</v>
      </c>
      <c r="Q1925" s="24">
        <v>0.49751243781094528</v>
      </c>
      <c r="V1925" s="24">
        <v>57.711442786069654</v>
      </c>
      <c r="AA1925" s="24">
        <v>1.4925373134328359</v>
      </c>
      <c r="AZ1925" s="24">
        <v>1.4925373134328359</v>
      </c>
      <c r="BM1925" s="24">
        <v>0.49751243781094528</v>
      </c>
      <c r="BP1925" s="24">
        <v>0.99502487562189057</v>
      </c>
      <c r="BR1925" s="24">
        <v>0.49751243781094528</v>
      </c>
      <c r="BT1925" s="24">
        <v>22.885572139303484</v>
      </c>
      <c r="CA1925" s="24">
        <v>4.4776119402985071</v>
      </c>
    </row>
    <row r="1926" spans="1:82" x14ac:dyDescent="0.2">
      <c r="A1926" s="24">
        <v>4221</v>
      </c>
      <c r="B1926" s="24">
        <v>-12.33</v>
      </c>
      <c r="C1926" s="24">
        <v>29.77</v>
      </c>
      <c r="D1926" s="24" t="s">
        <v>2082</v>
      </c>
      <c r="E1926" s="24">
        <f t="shared" si="30"/>
        <v>102.32558139534881</v>
      </c>
      <c r="K1926" s="24">
        <v>6.25</v>
      </c>
      <c r="N1926" s="24">
        <v>2.0833333333333335</v>
      </c>
      <c r="Q1926" s="24">
        <v>4.166666666666667</v>
      </c>
      <c r="V1926" s="24">
        <v>54.166666666666664</v>
      </c>
      <c r="AA1926" s="24">
        <v>10.416666666666666</v>
      </c>
      <c r="AT1926" s="24">
        <v>2.0833333333333335</v>
      </c>
      <c r="AZ1926" s="24">
        <v>2.0833333333333335</v>
      </c>
      <c r="BB1926" s="24">
        <v>2.3255813953488373</v>
      </c>
      <c r="BM1926" s="24">
        <v>2.0833333333333335</v>
      </c>
      <c r="BP1926" s="24">
        <v>2.0833333333333335</v>
      </c>
      <c r="BT1926" s="24">
        <v>12.5</v>
      </c>
      <c r="CA1926" s="24">
        <v>2.0833333333333335</v>
      </c>
    </row>
    <row r="1927" spans="1:82" x14ac:dyDescent="0.2">
      <c r="A1927" s="24">
        <v>4223</v>
      </c>
      <c r="B1927" s="24">
        <v>-12.46</v>
      </c>
      <c r="C1927" s="24">
        <v>29.01</v>
      </c>
      <c r="D1927" s="24" t="s">
        <v>2082</v>
      </c>
      <c r="E1927" s="24">
        <f t="shared" si="30"/>
        <v>100.1954270080125</v>
      </c>
      <c r="K1927" s="24">
        <v>2.3255813953488373</v>
      </c>
      <c r="O1927" s="24">
        <v>0.33222591362126247</v>
      </c>
      <c r="Q1927" s="24">
        <v>0.99667774086378735</v>
      </c>
      <c r="V1927" s="24">
        <v>48.837209302325583</v>
      </c>
      <c r="AA1927" s="24">
        <v>8.6378737541528245</v>
      </c>
      <c r="AH1927" s="24">
        <v>1.6611295681063123</v>
      </c>
      <c r="AL1927" s="24">
        <v>2.3255813953488373</v>
      </c>
      <c r="AT1927" s="24">
        <v>1.3289036544850499</v>
      </c>
      <c r="AZ1927" s="24">
        <v>0.99667774086378735</v>
      </c>
      <c r="BB1927" s="24">
        <v>2.5210084033613445</v>
      </c>
      <c r="BM1927" s="24">
        <v>0.99667774086378735</v>
      </c>
      <c r="BT1927" s="24">
        <v>17.940199335548172</v>
      </c>
      <c r="BU1927" s="24">
        <v>0.33222591362126247</v>
      </c>
      <c r="CA1927" s="24">
        <v>10.963455149501661</v>
      </c>
    </row>
    <row r="1928" spans="1:82" x14ac:dyDescent="0.2">
      <c r="A1928" s="24">
        <v>4228</v>
      </c>
      <c r="B1928" s="24">
        <v>-12.99</v>
      </c>
      <c r="C1928" s="24">
        <v>29.47</v>
      </c>
      <c r="D1928" s="24" t="s">
        <v>2082</v>
      </c>
      <c r="E1928" s="24">
        <f t="shared" si="30"/>
        <v>99.118335858933733</v>
      </c>
      <c r="K1928" s="24">
        <v>6.7226890756302522</v>
      </c>
      <c r="Q1928" s="24">
        <v>0.84033613445378152</v>
      </c>
      <c r="V1928" s="24">
        <v>18.487394957983192</v>
      </c>
      <c r="AH1928" s="24">
        <v>1.680672268907563</v>
      </c>
      <c r="AL1928" s="24">
        <v>0.84033613445378152</v>
      </c>
      <c r="AT1928" s="24">
        <v>1.680672268907563</v>
      </c>
      <c r="AZ1928" s="24">
        <v>0.84033613445378152</v>
      </c>
      <c r="BB1928" s="24">
        <v>1.639344262295082</v>
      </c>
      <c r="BJ1928" s="24">
        <v>0.84033613445378152</v>
      </c>
      <c r="BM1928" s="24">
        <v>0.84033613445378152</v>
      </c>
      <c r="BP1928" s="24">
        <v>1.680672268907563</v>
      </c>
      <c r="BT1928" s="24">
        <v>41.176470588235297</v>
      </c>
      <c r="CA1928" s="24">
        <v>21.84873949579832</v>
      </c>
    </row>
    <row r="1929" spans="1:82" x14ac:dyDescent="0.2">
      <c r="A1929" s="24">
        <v>4237</v>
      </c>
      <c r="B1929" s="24">
        <v>-13.01</v>
      </c>
      <c r="C1929" s="24">
        <v>28.72</v>
      </c>
      <c r="D1929" s="24" t="s">
        <v>2082</v>
      </c>
      <c r="E1929" s="24">
        <f t="shared" si="30"/>
        <v>98.970411835265907</v>
      </c>
      <c r="K1929" s="24">
        <v>1.0928961748633881</v>
      </c>
      <c r="O1929" s="24">
        <v>1.639344262295082</v>
      </c>
      <c r="V1929" s="24">
        <v>31.693989071038253</v>
      </c>
      <c r="AA1929" s="24">
        <v>7.6502732240437155</v>
      </c>
      <c r="AH1929" s="24">
        <v>1.0928961748633881</v>
      </c>
      <c r="AZ1929" s="24">
        <v>3.8251366120218577</v>
      </c>
      <c r="BB1929" s="24">
        <v>0.6097560975609756</v>
      </c>
      <c r="BJ1929" s="24">
        <v>1.0928961748633881</v>
      </c>
      <c r="BP1929" s="24">
        <v>1.639344262295082</v>
      </c>
      <c r="BT1929" s="24">
        <v>21.311475409836067</v>
      </c>
      <c r="BU1929" s="24">
        <v>1.0928961748633881</v>
      </c>
      <c r="CA1929" s="24">
        <v>26.229508196721312</v>
      </c>
    </row>
    <row r="1930" spans="1:82" x14ac:dyDescent="0.2">
      <c r="A1930" s="24">
        <v>4239</v>
      </c>
      <c r="B1930" s="24">
        <v>-13.18</v>
      </c>
      <c r="C1930" s="24">
        <v>28.49</v>
      </c>
      <c r="D1930" s="24" t="s">
        <v>2082</v>
      </c>
      <c r="E1930" s="24">
        <f t="shared" si="30"/>
        <v>101.82926829268291</v>
      </c>
      <c r="K1930" s="24">
        <v>1.8292682926829269</v>
      </c>
      <c r="V1930" s="24">
        <v>52.439024390243901</v>
      </c>
      <c r="AA1930" s="24">
        <v>6.7073170731707314</v>
      </c>
      <c r="AZ1930" s="24">
        <v>1.8292682926829269</v>
      </c>
      <c r="BB1930" s="24">
        <v>2.4390243902439024</v>
      </c>
      <c r="BJ1930" s="24">
        <v>1.2195121951219512</v>
      </c>
      <c r="BP1930" s="24">
        <v>0.6097560975609756</v>
      </c>
      <c r="BT1930" s="24">
        <v>12.195121951219512</v>
      </c>
      <c r="BU1930" s="24">
        <v>0.6097560975609756</v>
      </c>
      <c r="CA1930" s="24">
        <v>21.951219512195124</v>
      </c>
    </row>
    <row r="1931" spans="1:82" x14ac:dyDescent="0.2">
      <c r="A1931" s="24">
        <v>4241</v>
      </c>
      <c r="B1931" s="24">
        <v>-15.46</v>
      </c>
      <c r="C1931" s="24">
        <v>29.15</v>
      </c>
      <c r="D1931" s="24" t="s">
        <v>2082</v>
      </c>
      <c r="E1931" s="24">
        <f t="shared" si="30"/>
        <v>129.53376472540236</v>
      </c>
      <c r="K1931" s="24">
        <v>2.4390243902439024</v>
      </c>
      <c r="Q1931" s="24">
        <v>2.4390243902439024</v>
      </c>
      <c r="V1931" s="24">
        <v>60.975609756097562</v>
      </c>
      <c r="AA1931" s="24">
        <v>14.634146341463415</v>
      </c>
      <c r="AH1931" s="24">
        <v>7.3170731707317076</v>
      </c>
      <c r="AL1931" s="24">
        <v>2.4390243902439024</v>
      </c>
      <c r="BB1931" s="24">
        <v>31.972789115646258</v>
      </c>
      <c r="BT1931" s="24">
        <v>7.3170731707317076</v>
      </c>
    </row>
    <row r="1932" spans="1:82" x14ac:dyDescent="0.2">
      <c r="A1932" s="24">
        <v>6872</v>
      </c>
      <c r="B1932" s="24">
        <v>8.0299999999999994</v>
      </c>
      <c r="C1932" s="24">
        <v>-0.33</v>
      </c>
      <c r="D1932" s="24" t="s">
        <v>2082</v>
      </c>
      <c r="E1932" s="24">
        <f t="shared" si="30"/>
        <v>99.376114081996448</v>
      </c>
      <c r="K1932" s="24">
        <v>6.0606060606060606</v>
      </c>
      <c r="O1932" s="24">
        <v>7.5757575757575761</v>
      </c>
      <c r="V1932" s="24">
        <v>31.818181818181817</v>
      </c>
      <c r="X1932" s="24">
        <v>1.5151515151515151</v>
      </c>
      <c r="AB1932" s="24">
        <v>12.121212121212121</v>
      </c>
      <c r="AF1932" s="24">
        <v>7.5757575757575761</v>
      </c>
      <c r="AH1932" s="24">
        <v>1.5151515151515151</v>
      </c>
      <c r="AJ1932" s="24">
        <v>9.0909090909090917</v>
      </c>
      <c r="AL1932" s="24">
        <v>1.5151515151515151</v>
      </c>
      <c r="AQ1932" s="24">
        <v>9.0909090909090917</v>
      </c>
      <c r="AT1932" s="24">
        <v>6.0606060606060606</v>
      </c>
      <c r="BB1932" s="24">
        <v>3.9215686274509802</v>
      </c>
      <c r="CD1932" s="24">
        <v>1.5151515151515151</v>
      </c>
    </row>
    <row r="1933" spans="1:82" x14ac:dyDescent="0.2">
      <c r="A1933" s="24">
        <v>6871</v>
      </c>
      <c r="B1933" s="24">
        <v>6.93</v>
      </c>
      <c r="C1933" s="24">
        <v>-0.72</v>
      </c>
      <c r="D1933" s="24" t="s">
        <v>2082</v>
      </c>
      <c r="E1933" s="24">
        <f t="shared" si="30"/>
        <v>159.66538789428813</v>
      </c>
      <c r="K1933" s="24">
        <v>16.993464052287582</v>
      </c>
      <c r="O1933" s="24">
        <v>5.882352941176471</v>
      </c>
      <c r="V1933" s="24">
        <v>30.718954248366014</v>
      </c>
      <c r="X1933" s="24">
        <v>4.5751633986928102</v>
      </c>
      <c r="AA1933" s="24">
        <v>15.686274509803921</v>
      </c>
      <c r="AF1933" s="24">
        <v>1.3071895424836601</v>
      </c>
      <c r="AG1933" s="24">
        <v>1.9607843137254901</v>
      </c>
      <c r="AH1933" s="24">
        <v>1.9607843137254901</v>
      </c>
      <c r="AJ1933" s="24">
        <v>7.8431372549019605</v>
      </c>
      <c r="AL1933" s="24">
        <v>0.65359477124183007</v>
      </c>
      <c r="AM1933" s="24">
        <v>0.65359477124183007</v>
      </c>
      <c r="AN1933" s="24">
        <v>0.65359477124183007</v>
      </c>
      <c r="AQ1933" s="24">
        <v>0.65359477124183007</v>
      </c>
      <c r="AT1933" s="24">
        <v>3.2679738562091503</v>
      </c>
      <c r="BB1933" s="24">
        <v>63.586956521739133</v>
      </c>
      <c r="BE1933" s="24">
        <v>0.65359477124183007</v>
      </c>
      <c r="BJ1933" s="24">
        <v>2.6143790849673203</v>
      </c>
    </row>
    <row r="1934" spans="1:82" x14ac:dyDescent="0.2">
      <c r="A1934" s="24">
        <v>6867</v>
      </c>
      <c r="B1934" s="24">
        <v>5.0999999999999996</v>
      </c>
      <c r="C1934" s="24">
        <v>-2.2000000000000002</v>
      </c>
      <c r="D1934" s="24" t="s">
        <v>2082</v>
      </c>
      <c r="E1934" s="24">
        <f t="shared" si="30"/>
        <v>99.910574558461903</v>
      </c>
      <c r="K1934" s="24">
        <v>17.460317460317459</v>
      </c>
      <c r="N1934" s="24">
        <v>1.5873015873015872</v>
      </c>
      <c r="O1934" s="24">
        <v>3.9682539682539684</v>
      </c>
      <c r="V1934" s="24">
        <v>15.079365079365079</v>
      </c>
      <c r="X1934" s="24">
        <v>7.9365079365079367</v>
      </c>
      <c r="AA1934" s="24">
        <v>10.317460317460318</v>
      </c>
      <c r="AB1934" s="24">
        <v>1.5873015873015872</v>
      </c>
      <c r="AC1934" s="24">
        <v>1.5873015873015872</v>
      </c>
      <c r="AF1934" s="24">
        <v>0.79365079365079361</v>
      </c>
      <c r="AG1934" s="24">
        <v>3.1746031746031744</v>
      </c>
      <c r="AH1934" s="24">
        <v>14.285714285714286</v>
      </c>
      <c r="AJ1934" s="24">
        <v>14.285714285714286</v>
      </c>
      <c r="AQ1934" s="24">
        <v>6.3492063492063489</v>
      </c>
      <c r="AV1934" s="24">
        <v>0.79365079365079361</v>
      </c>
      <c r="BB1934" s="24">
        <v>0.70422535211267601</v>
      </c>
    </row>
    <row r="1935" spans="1:82" x14ac:dyDescent="0.2">
      <c r="A1935" s="24">
        <v>6865</v>
      </c>
      <c r="B1935" s="24">
        <v>6.05</v>
      </c>
      <c r="C1935" s="24">
        <v>2.67</v>
      </c>
      <c r="D1935" s="24" t="s">
        <v>2082</v>
      </c>
      <c r="E1935" s="24">
        <f t="shared" si="30"/>
        <v>110.45276896983997</v>
      </c>
      <c r="K1935" s="24">
        <v>7.746478873239437</v>
      </c>
      <c r="O1935" s="24">
        <v>5.6338028169014081</v>
      </c>
      <c r="P1935" s="24">
        <v>1.408450704225352</v>
      </c>
      <c r="V1935" s="24">
        <v>2.816901408450704</v>
      </c>
      <c r="X1935" s="24">
        <v>4.225352112676056</v>
      </c>
      <c r="Z1935" s="24">
        <v>30.281690140845072</v>
      </c>
      <c r="AA1935" s="24">
        <v>2.112676056338028</v>
      </c>
      <c r="AB1935" s="24">
        <v>2.816901408450704</v>
      </c>
      <c r="AC1935" s="24">
        <v>1.408450704225352</v>
      </c>
      <c r="AD1935" s="24">
        <v>0.70422535211267601</v>
      </c>
      <c r="AF1935" s="24">
        <v>1.408450704225352</v>
      </c>
      <c r="AG1935" s="24">
        <v>0.70422535211267601</v>
      </c>
      <c r="AH1935" s="24">
        <v>20.422535211267604</v>
      </c>
      <c r="AJ1935" s="24">
        <v>0.70422535211267601</v>
      </c>
      <c r="AM1935" s="24">
        <v>0.70422535211267601</v>
      </c>
      <c r="AQ1935" s="24">
        <v>3.5211267605633805</v>
      </c>
      <c r="AT1935" s="24">
        <v>6.3380281690140849</v>
      </c>
      <c r="AV1935" s="24">
        <v>3.5211267605633805</v>
      </c>
      <c r="BB1935" s="24">
        <v>12.565445026178011</v>
      </c>
      <c r="BH1935" s="24">
        <v>0.70422535211267601</v>
      </c>
      <c r="BJ1935" s="24">
        <v>0.70422535211267601</v>
      </c>
    </row>
    <row r="1936" spans="1:82" x14ac:dyDescent="0.2">
      <c r="A1936" s="24">
        <v>6864</v>
      </c>
      <c r="B1936" s="24">
        <v>6.28</v>
      </c>
      <c r="C1936" s="24">
        <v>3.15</v>
      </c>
      <c r="D1936" s="24" t="s">
        <v>2082</v>
      </c>
      <c r="E1936" s="24">
        <f t="shared" si="30"/>
        <v>123.62592827882321</v>
      </c>
      <c r="K1936" s="24">
        <v>7.8534031413612562</v>
      </c>
      <c r="N1936" s="24">
        <v>0.52356020942408377</v>
      </c>
      <c r="O1936" s="24">
        <v>3.6649214659685865</v>
      </c>
      <c r="V1936" s="24">
        <v>17.801047120418847</v>
      </c>
      <c r="X1936" s="24">
        <v>4.1884816753926701</v>
      </c>
      <c r="Z1936" s="24">
        <v>21.98952879581152</v>
      </c>
      <c r="AA1936" s="24">
        <v>3.1413612565445028</v>
      </c>
      <c r="AB1936" s="24">
        <v>1.5706806282722514</v>
      </c>
      <c r="AF1936" s="24">
        <v>0.52356020942408377</v>
      </c>
      <c r="AG1936" s="24">
        <v>0.52356020942408377</v>
      </c>
      <c r="AH1936" s="24">
        <v>4.7120418848167542</v>
      </c>
      <c r="AJ1936" s="24">
        <v>1.0471204188481675</v>
      </c>
      <c r="AL1936" s="24">
        <v>0.52356020942408377</v>
      </c>
      <c r="AM1936" s="24">
        <v>1.0471204188481675</v>
      </c>
      <c r="AO1936" s="24">
        <v>0.52356020942408377</v>
      </c>
      <c r="AQ1936" s="24">
        <v>2.6178010471204187</v>
      </c>
      <c r="AT1936" s="24">
        <v>8.3769633507853403</v>
      </c>
      <c r="AV1936" s="24">
        <v>1.0471204188481675</v>
      </c>
      <c r="BB1936" s="24">
        <v>37.238493723849373</v>
      </c>
      <c r="BF1936" s="24">
        <v>3.1413612565445028</v>
      </c>
      <c r="BH1936" s="24">
        <v>0.52356020942408377</v>
      </c>
      <c r="BJ1936" s="24">
        <v>1.0471204188481675</v>
      </c>
    </row>
    <row r="1937" spans="1:82" x14ac:dyDescent="0.2">
      <c r="A1937" s="24">
        <v>6863</v>
      </c>
      <c r="B1937" s="24">
        <v>6.4</v>
      </c>
      <c r="C1937" s="24">
        <v>3.38</v>
      </c>
      <c r="D1937" s="24" t="s">
        <v>2082</v>
      </c>
      <c r="E1937" s="24">
        <f t="shared" si="30"/>
        <v>84.191835730107925</v>
      </c>
      <c r="K1937" s="24">
        <v>2.510460251046025</v>
      </c>
      <c r="O1937" s="24">
        <v>2.0920502092050208</v>
      </c>
      <c r="Q1937" s="24">
        <v>0.41841004184100417</v>
      </c>
      <c r="V1937" s="24">
        <v>9.6234309623430967</v>
      </c>
      <c r="Z1937" s="24">
        <v>17.573221757322177</v>
      </c>
      <c r="AA1937" s="24">
        <v>2.0920502092050208</v>
      </c>
      <c r="AB1937" s="24">
        <v>2.510460251046025</v>
      </c>
      <c r="AH1937" s="24">
        <v>2.0920502092050208</v>
      </c>
      <c r="AJ1937" s="24">
        <v>0.83682008368200833</v>
      </c>
      <c r="AL1937" s="24">
        <v>1.2552301255230125</v>
      </c>
      <c r="AM1937" s="24">
        <v>0.83682008368200833</v>
      </c>
      <c r="AO1937" s="24">
        <v>1.6736401673640167</v>
      </c>
      <c r="AQ1937" s="24">
        <v>5.4393305439330542</v>
      </c>
      <c r="AT1937" s="24">
        <v>6.6945606694560666</v>
      </c>
      <c r="AV1937" s="24">
        <v>0.41841004184100417</v>
      </c>
      <c r="BB1937" s="24">
        <v>21.84873949579832</v>
      </c>
      <c r="BF1937" s="24">
        <v>4.1841004184100417</v>
      </c>
      <c r="BH1937" s="24">
        <v>0.41841004184100417</v>
      </c>
      <c r="BJ1937" s="24">
        <v>0.41841004184100417</v>
      </c>
      <c r="BR1937" s="24">
        <v>0.41841004184100417</v>
      </c>
      <c r="CD1937" s="24">
        <v>0.83682008368200833</v>
      </c>
    </row>
    <row r="1938" spans="1:82" x14ac:dyDescent="0.2">
      <c r="A1938" s="24">
        <v>6862</v>
      </c>
      <c r="B1938" s="24">
        <v>6.48</v>
      </c>
      <c r="C1938" s="24">
        <v>3.53</v>
      </c>
      <c r="D1938" s="24" t="s">
        <v>2082</v>
      </c>
      <c r="E1938" s="24">
        <f t="shared" si="30"/>
        <v>109.6186166774402</v>
      </c>
      <c r="K1938" s="24">
        <v>0.84033613445378152</v>
      </c>
      <c r="O1938" s="24">
        <v>2.5210084033613445</v>
      </c>
      <c r="V1938" s="24">
        <v>9.2436974789915958</v>
      </c>
      <c r="X1938" s="24">
        <v>0.84033613445378152</v>
      </c>
      <c r="Z1938" s="24">
        <v>29.411764705882351</v>
      </c>
      <c r="AA1938" s="24">
        <v>1.680672268907563</v>
      </c>
      <c r="AB1938" s="24">
        <v>2.5210084033613445</v>
      </c>
      <c r="AD1938" s="24">
        <v>0.84033613445378152</v>
      </c>
      <c r="AH1938" s="24">
        <v>5.0420168067226889</v>
      </c>
      <c r="AJ1938" s="24">
        <v>2.5210084033613445</v>
      </c>
      <c r="AQ1938" s="24">
        <v>6.7226890756302522</v>
      </c>
      <c r="AT1938" s="24">
        <v>6.7226890756302522</v>
      </c>
      <c r="AV1938" s="24">
        <v>4.2016806722689077</v>
      </c>
      <c r="BB1938" s="24">
        <v>32.307692307692307</v>
      </c>
      <c r="BF1938" s="24">
        <v>3.3613445378151261</v>
      </c>
      <c r="CD1938" s="24">
        <v>0.84033613445378152</v>
      </c>
    </row>
    <row r="1939" spans="1:82" x14ac:dyDescent="0.2">
      <c r="A1939" s="24">
        <v>6861</v>
      </c>
      <c r="B1939" s="24">
        <v>6.5</v>
      </c>
      <c r="C1939" s="24">
        <v>3.62</v>
      </c>
      <c r="D1939" s="24" t="s">
        <v>2082</v>
      </c>
      <c r="E1939" s="24">
        <f t="shared" si="30"/>
        <v>75.488917861799223</v>
      </c>
      <c r="K1939" s="24">
        <v>0.51282051282051277</v>
      </c>
      <c r="V1939" s="24">
        <v>10.256410256410257</v>
      </c>
      <c r="X1939" s="24">
        <v>2.0512820512820511</v>
      </c>
      <c r="Z1939" s="24">
        <v>16.410256410256409</v>
      </c>
      <c r="AA1939" s="24">
        <v>4.615384615384615</v>
      </c>
      <c r="AB1939" s="24">
        <v>2.0512820512820511</v>
      </c>
      <c r="AH1939" s="24">
        <v>7.6923076923076925</v>
      </c>
      <c r="AJ1939" s="24">
        <v>5.1282051282051286</v>
      </c>
      <c r="AL1939" s="24">
        <v>1.0256410256410255</v>
      </c>
      <c r="AM1939" s="24">
        <v>0.51282051282051277</v>
      </c>
      <c r="AQ1939" s="24">
        <v>1.5384615384615385</v>
      </c>
      <c r="AS1939" s="24">
        <v>0.51282051282051277</v>
      </c>
      <c r="AT1939" s="24">
        <v>6.1538461538461542</v>
      </c>
      <c r="AV1939" s="24">
        <v>3.5897435897435899</v>
      </c>
      <c r="BB1939" s="24">
        <v>7.7966101694915251</v>
      </c>
      <c r="BF1939" s="24">
        <v>2.0512820512820511</v>
      </c>
      <c r="CD1939" s="24">
        <v>3.5897435897435899</v>
      </c>
    </row>
    <row r="1940" spans="1:82" x14ac:dyDescent="0.2">
      <c r="A1940" s="24">
        <v>6860</v>
      </c>
      <c r="B1940" s="24">
        <v>6.48</v>
      </c>
      <c r="C1940" s="24">
        <v>3.72</v>
      </c>
      <c r="D1940" s="24" t="s">
        <v>2082</v>
      </c>
      <c r="E1940" s="24">
        <f t="shared" si="30"/>
        <v>134.12258174970037</v>
      </c>
      <c r="O1940" s="24">
        <v>0.67796610169491522</v>
      </c>
      <c r="Q1940" s="24">
        <v>0.33898305084745761</v>
      </c>
      <c r="V1940" s="24">
        <v>22.033898305084747</v>
      </c>
      <c r="X1940" s="24">
        <v>0.67796610169491522</v>
      </c>
      <c r="Z1940" s="24">
        <v>21.35593220338983</v>
      </c>
      <c r="AA1940" s="24">
        <v>2.0338983050847457</v>
      </c>
      <c r="AB1940" s="24">
        <v>4.0677966101694913</v>
      </c>
      <c r="AC1940" s="24">
        <v>0.33898305084745761</v>
      </c>
      <c r="AH1940" s="24">
        <v>12.881355932203389</v>
      </c>
      <c r="AJ1940" s="24">
        <v>6.101694915254237</v>
      </c>
      <c r="AL1940" s="24">
        <v>2.0338983050847457</v>
      </c>
      <c r="AM1940" s="24">
        <v>0.67796610169491522</v>
      </c>
      <c r="AO1940" s="24">
        <v>0.33898305084745761</v>
      </c>
      <c r="AQ1940" s="24">
        <v>5.0847457627118642</v>
      </c>
      <c r="AT1940" s="24">
        <v>6.4406779661016946</v>
      </c>
      <c r="AV1940" s="24">
        <v>0.33898305084745761</v>
      </c>
      <c r="BB1940" s="24">
        <v>41.919191919191917</v>
      </c>
      <c r="BF1940" s="24">
        <v>0.33898305084745761</v>
      </c>
      <c r="BG1940" s="24">
        <v>0.33898305084745761</v>
      </c>
      <c r="BH1940" s="24">
        <v>0.33898305084745761</v>
      </c>
      <c r="BJ1940" s="24">
        <v>0.33898305084745761</v>
      </c>
      <c r="CD1940" s="24">
        <v>5.4237288135593218</v>
      </c>
    </row>
    <row r="1941" spans="1:82" x14ac:dyDescent="0.2">
      <c r="A1941" s="24">
        <v>6859</v>
      </c>
      <c r="B1941" s="24">
        <v>6.48</v>
      </c>
      <c r="C1941" s="24">
        <v>3.9</v>
      </c>
      <c r="D1941" s="24" t="s">
        <v>2082</v>
      </c>
      <c r="E1941" s="24">
        <f t="shared" si="30"/>
        <v>58.045241143832705</v>
      </c>
      <c r="V1941" s="24">
        <v>11.616161616161616</v>
      </c>
      <c r="Z1941" s="24">
        <v>11.111111111111111</v>
      </c>
      <c r="AA1941" s="24">
        <v>4.5454545454545459</v>
      </c>
      <c r="AB1941" s="24">
        <v>3.5353535353535355</v>
      </c>
      <c r="AH1941" s="24">
        <v>8.0808080808080813</v>
      </c>
      <c r="AJ1941" s="24">
        <v>1.0101010101010102</v>
      </c>
      <c r="AM1941" s="24">
        <v>0.50505050505050508</v>
      </c>
      <c r="AQ1941" s="24">
        <v>5.5555555555555554</v>
      </c>
      <c r="AT1941" s="24">
        <v>2.5252525252525251</v>
      </c>
      <c r="AV1941" s="24">
        <v>0.50505050505050508</v>
      </c>
      <c r="BB1941" s="24">
        <v>0.46948356807511737</v>
      </c>
      <c r="BF1941" s="24">
        <v>4.0404040404040407</v>
      </c>
      <c r="BG1941" s="24">
        <v>0.50505050505050508</v>
      </c>
      <c r="BH1941" s="24">
        <v>1.0101010101010102</v>
      </c>
      <c r="BJ1941" s="24">
        <v>1.0101010101010102</v>
      </c>
      <c r="CD1941" s="24">
        <v>2.0202020202020203</v>
      </c>
    </row>
    <row r="1942" spans="1:82" x14ac:dyDescent="0.2">
      <c r="A1942" s="24">
        <v>6856</v>
      </c>
      <c r="B1942" s="24">
        <v>3.4</v>
      </c>
      <c r="C1942" s="24">
        <v>4.8</v>
      </c>
      <c r="D1942" s="24" t="s">
        <v>2082</v>
      </c>
      <c r="E1942" s="24">
        <f t="shared" si="30"/>
        <v>98.591549295774655</v>
      </c>
      <c r="K1942" s="24">
        <v>7.511737089201878</v>
      </c>
      <c r="O1942" s="24">
        <v>1.408450704225352</v>
      </c>
      <c r="Q1942" s="24">
        <v>0.46948356807511737</v>
      </c>
      <c r="X1942" s="24">
        <v>5.6338028169014081</v>
      </c>
      <c r="Z1942" s="24">
        <v>22.535211267605632</v>
      </c>
      <c r="AA1942" s="24">
        <v>6.572769953051643</v>
      </c>
      <c r="AB1942" s="24">
        <v>2.816901408450704</v>
      </c>
      <c r="AG1942" s="24">
        <v>2.816901408450704</v>
      </c>
      <c r="AH1942" s="24">
        <v>4.225352112676056</v>
      </c>
      <c r="AJ1942" s="24">
        <v>6.572769953051643</v>
      </c>
      <c r="AM1942" s="24">
        <v>0.46948356807511737</v>
      </c>
      <c r="AN1942" s="24">
        <v>0.46948356807511737</v>
      </c>
      <c r="AO1942" s="24">
        <v>0.46948356807511737</v>
      </c>
      <c r="AQ1942" s="24">
        <v>4.225352112676056</v>
      </c>
      <c r="AS1942" s="24">
        <v>0.46948356807511737</v>
      </c>
      <c r="AT1942" s="24">
        <v>8.92018779342723</v>
      </c>
      <c r="AV1942" s="24">
        <v>22.065727699530516</v>
      </c>
      <c r="BH1942" s="24">
        <v>0.46948356807511737</v>
      </c>
      <c r="BJ1942" s="24">
        <v>0.46948356807511737</v>
      </c>
    </row>
    <row r="1943" spans="1:82" x14ac:dyDescent="0.2">
      <c r="A1943" s="24">
        <v>6855</v>
      </c>
      <c r="B1943" s="24">
        <v>3.77</v>
      </c>
      <c r="C1943" s="24">
        <v>5.5</v>
      </c>
      <c r="D1943" s="24" t="s">
        <v>2082</v>
      </c>
      <c r="E1943" s="24">
        <f t="shared" si="30"/>
        <v>160.47619047619045</v>
      </c>
      <c r="K1943" s="24">
        <v>11.585365853658537</v>
      </c>
      <c r="N1943" s="24">
        <v>1.2195121951219512</v>
      </c>
      <c r="O1943" s="24">
        <v>6.0975609756097562</v>
      </c>
      <c r="Q1943" s="24">
        <v>0.6097560975609756</v>
      </c>
      <c r="X1943" s="24">
        <v>9.7560975609756095</v>
      </c>
      <c r="Z1943" s="24">
        <v>16.463414634146343</v>
      </c>
      <c r="AA1943" s="24">
        <v>3.6585365853658538</v>
      </c>
      <c r="AB1943" s="24">
        <v>6.0975609756097562</v>
      </c>
      <c r="AF1943" s="24">
        <v>2.4390243902439024</v>
      </c>
      <c r="AG1943" s="24">
        <v>1.2195121951219512</v>
      </c>
      <c r="AH1943" s="24">
        <v>3.0487804878048781</v>
      </c>
      <c r="AJ1943" s="24">
        <v>13.414634146341463</v>
      </c>
      <c r="AM1943" s="24">
        <v>0.6097560975609756</v>
      </c>
      <c r="AO1943" s="24">
        <v>0.6097560975609756</v>
      </c>
      <c r="AQ1943" s="24">
        <v>4.8780487804878048</v>
      </c>
      <c r="AT1943" s="24">
        <v>13.414634146341463</v>
      </c>
      <c r="AV1943" s="24">
        <v>3.6585365853658538</v>
      </c>
      <c r="BB1943" s="24">
        <v>60.476190476190474</v>
      </c>
      <c r="BF1943" s="24">
        <v>1.2195121951219512</v>
      </c>
    </row>
    <row r="1944" spans="1:82" x14ac:dyDescent="0.2">
      <c r="A1944" s="24">
        <v>6854</v>
      </c>
      <c r="B1944" s="24">
        <v>3.6</v>
      </c>
      <c r="C1944" s="24">
        <v>6.02</v>
      </c>
      <c r="D1944" s="24" t="s">
        <v>2082</v>
      </c>
      <c r="E1944" s="24">
        <f t="shared" si="30"/>
        <v>102.08079440306928</v>
      </c>
      <c r="K1944" s="24">
        <v>1.4285714285714286</v>
      </c>
      <c r="O1944" s="24">
        <v>0.95238095238095233</v>
      </c>
      <c r="V1944" s="24">
        <v>0.47619047619047616</v>
      </c>
      <c r="X1944" s="24">
        <v>2.3809523809523809</v>
      </c>
      <c r="Z1944" s="24">
        <v>7.1428571428571432</v>
      </c>
      <c r="AA1944" s="24">
        <v>0.95238095238095233</v>
      </c>
      <c r="AB1944" s="24">
        <v>0.95238095238095233</v>
      </c>
      <c r="AH1944" s="24">
        <v>2.3809523809523809</v>
      </c>
      <c r="AJ1944" s="24">
        <v>4.2857142857142856</v>
      </c>
      <c r="AL1944" s="24">
        <v>0.95238095238095233</v>
      </c>
      <c r="AO1944" s="24">
        <v>0.95238095238095233</v>
      </c>
      <c r="AQ1944" s="24">
        <v>0.95238095238095233</v>
      </c>
      <c r="AT1944" s="24">
        <v>9.5238095238095237</v>
      </c>
      <c r="BB1944" s="24">
        <v>63.03317535545024</v>
      </c>
      <c r="BF1944" s="24">
        <v>2.3809523809523809</v>
      </c>
      <c r="BH1944" s="24">
        <v>0.95238095238095233</v>
      </c>
      <c r="BJ1944" s="24">
        <v>2.3809523809523809</v>
      </c>
    </row>
    <row r="1945" spans="1:82" x14ac:dyDescent="0.2">
      <c r="A1945" s="24">
        <v>6852</v>
      </c>
      <c r="B1945" s="24">
        <v>3.63</v>
      </c>
      <c r="C1945" s="24">
        <v>6.07</v>
      </c>
      <c r="D1945" s="24" t="s">
        <v>2082</v>
      </c>
      <c r="E1945" s="24">
        <f t="shared" si="30"/>
        <v>73.374591634841025</v>
      </c>
      <c r="O1945" s="24">
        <v>2.8436018957345972</v>
      </c>
      <c r="V1945" s="24">
        <v>0.94786729857819907</v>
      </c>
      <c r="X1945" s="24">
        <v>1.4218009478672986</v>
      </c>
      <c r="Z1945" s="24">
        <v>6.6350710900473935</v>
      </c>
      <c r="AA1945" s="24">
        <v>4.7393364928909953</v>
      </c>
      <c r="AB1945" s="24">
        <v>2.3696682464454977</v>
      </c>
      <c r="AD1945" s="24">
        <v>0.47393364928909953</v>
      </c>
      <c r="AF1945" s="24">
        <v>0.47393364928909953</v>
      </c>
      <c r="AH1945" s="24">
        <v>0.94786729857819907</v>
      </c>
      <c r="AJ1945" s="24">
        <v>2.8436018957345972</v>
      </c>
      <c r="AL1945" s="24">
        <v>1.4218009478672986</v>
      </c>
      <c r="AM1945" s="24">
        <v>0.94786729857819907</v>
      </c>
      <c r="AO1945" s="24">
        <v>1.8957345971563981</v>
      </c>
      <c r="AQ1945" s="24">
        <v>1.4218009478672986</v>
      </c>
      <c r="AT1945" s="24">
        <v>3.7914691943127963</v>
      </c>
      <c r="AV1945" s="24">
        <v>0.47393364928909953</v>
      </c>
      <c r="BB1945" s="24">
        <v>36.407766990291265</v>
      </c>
      <c r="BF1945" s="24">
        <v>2.8436018957345972</v>
      </c>
      <c r="BJ1945" s="24">
        <v>0.47393364928909953</v>
      </c>
    </row>
    <row r="1946" spans="1:82" x14ac:dyDescent="0.2">
      <c r="A1946" s="24">
        <v>6850</v>
      </c>
      <c r="B1946" s="24">
        <v>3.67</v>
      </c>
      <c r="C1946" s="24">
        <v>6.1</v>
      </c>
      <c r="D1946" s="24" t="s">
        <v>2082</v>
      </c>
      <c r="E1946" s="24">
        <f t="shared" si="30"/>
        <v>98.5065266874158</v>
      </c>
      <c r="O1946" s="24">
        <v>0.4854368932038835</v>
      </c>
      <c r="V1946" s="24">
        <v>3.3980582524271843</v>
      </c>
      <c r="X1946" s="24">
        <v>0.4854368932038835</v>
      </c>
      <c r="Z1946" s="24">
        <v>5.3398058252427187</v>
      </c>
      <c r="AA1946" s="24">
        <v>2.4271844660194173</v>
      </c>
      <c r="AB1946" s="24">
        <v>4.8543689320388346</v>
      </c>
      <c r="AD1946" s="24">
        <v>0.4854368932038835</v>
      </c>
      <c r="AF1946" s="24">
        <v>1.4563106796116505</v>
      </c>
      <c r="AH1946" s="24">
        <v>10.679611650485437</v>
      </c>
      <c r="AJ1946" s="24">
        <v>5.825242718446602</v>
      </c>
      <c r="AM1946" s="24">
        <v>0.4854368932038835</v>
      </c>
      <c r="AQ1946" s="24">
        <v>5.3398058252427187</v>
      </c>
      <c r="AS1946" s="24">
        <v>0.4854368932038835</v>
      </c>
      <c r="AT1946" s="24">
        <v>7.766990291262136</v>
      </c>
      <c r="AV1946" s="24">
        <v>4.8543689320388346</v>
      </c>
      <c r="BB1946" s="24">
        <v>35.885167464114829</v>
      </c>
      <c r="BF1946" s="24">
        <v>2.4271844660194173</v>
      </c>
      <c r="BH1946" s="24">
        <v>0.970873786407767</v>
      </c>
      <c r="BR1946" s="24">
        <v>0.970873786407767</v>
      </c>
      <c r="CD1946" s="24">
        <v>3.883495145631068</v>
      </c>
    </row>
    <row r="1947" spans="1:82" x14ac:dyDescent="0.2">
      <c r="A1947" s="24">
        <v>6849</v>
      </c>
      <c r="B1947" s="24">
        <v>3.7</v>
      </c>
      <c r="C1947" s="24">
        <v>6.17</v>
      </c>
      <c r="D1947" s="24" t="s">
        <v>2082</v>
      </c>
      <c r="E1947" s="24">
        <f t="shared" si="30"/>
        <v>86.68730650154798</v>
      </c>
      <c r="V1947" s="24">
        <v>3.3492822966507179</v>
      </c>
      <c r="Z1947" s="24">
        <v>11.961722488038278</v>
      </c>
      <c r="AA1947" s="24">
        <v>4.3062200956937797</v>
      </c>
      <c r="AB1947" s="24">
        <v>1.9138755980861244</v>
      </c>
      <c r="AF1947" s="24">
        <v>0.9569377990430622</v>
      </c>
      <c r="AH1947" s="24">
        <v>12.440191387559809</v>
      </c>
      <c r="AJ1947" s="24">
        <v>0.4784688995215311</v>
      </c>
      <c r="AL1947" s="24">
        <v>0.4784688995215311</v>
      </c>
      <c r="AM1947" s="24">
        <v>1.9138755980861244</v>
      </c>
      <c r="AO1947" s="24">
        <v>0.4784688995215311</v>
      </c>
      <c r="AQ1947" s="24">
        <v>7.6555023923444976</v>
      </c>
      <c r="AS1947" s="24">
        <v>0.4784688995215311</v>
      </c>
      <c r="AT1947" s="24">
        <v>8.6124401913875595</v>
      </c>
      <c r="AV1947" s="24">
        <v>1.4354066985645932</v>
      </c>
      <c r="BB1947" s="24">
        <v>23.529411764705884</v>
      </c>
      <c r="BF1947" s="24">
        <v>3.3492822966507179</v>
      </c>
      <c r="BR1947" s="24">
        <v>0.4784688995215311</v>
      </c>
      <c r="CD1947" s="24">
        <v>2.8708133971291865</v>
      </c>
    </row>
    <row r="1948" spans="1:82" x14ac:dyDescent="0.2">
      <c r="A1948" s="24">
        <v>6848</v>
      </c>
      <c r="B1948" s="24">
        <v>3.73</v>
      </c>
      <c r="C1948" s="24">
        <v>6.27</v>
      </c>
      <c r="D1948" s="24" t="s">
        <v>2082</v>
      </c>
      <c r="E1948" s="24">
        <f t="shared" si="30"/>
        <v>123.89915966386555</v>
      </c>
      <c r="X1948" s="24">
        <v>1.9607843137254901</v>
      </c>
      <c r="Z1948" s="24">
        <v>11.764705882352942</v>
      </c>
      <c r="AA1948" s="24">
        <v>1.9607843137254901</v>
      </c>
      <c r="AF1948" s="24">
        <v>1.9607843137254901</v>
      </c>
      <c r="AG1948" s="24">
        <v>1.9607843137254901</v>
      </c>
      <c r="AH1948" s="24">
        <v>17.647058823529413</v>
      </c>
      <c r="AM1948" s="24">
        <v>3.9215686274509802</v>
      </c>
      <c r="AO1948" s="24">
        <v>1.9607843137254901</v>
      </c>
      <c r="AQ1948" s="24">
        <v>5.882352941176471</v>
      </c>
      <c r="AT1948" s="24">
        <v>25.490196078431371</v>
      </c>
      <c r="BB1948" s="24">
        <v>47.428571428571431</v>
      </c>
      <c r="BF1948" s="24">
        <v>1.9607843137254901</v>
      </c>
    </row>
    <row r="1949" spans="1:82" x14ac:dyDescent="0.2">
      <c r="A1949" s="24">
        <v>6845</v>
      </c>
      <c r="B1949" s="24">
        <v>1.1499999999999999</v>
      </c>
      <c r="C1949" s="24">
        <v>5.55</v>
      </c>
      <c r="D1949" s="24" t="s">
        <v>2082</v>
      </c>
      <c r="E1949" s="24">
        <f t="shared" si="30"/>
        <v>126.00892857142857</v>
      </c>
      <c r="K1949" s="24">
        <v>0.5714285714285714</v>
      </c>
      <c r="V1949" s="24">
        <v>0.5714285714285714</v>
      </c>
      <c r="AA1949" s="24">
        <v>0.5714285714285714</v>
      </c>
      <c r="AB1949" s="24">
        <v>1.1428571428571428</v>
      </c>
      <c r="AD1949" s="24">
        <v>1.1428571428571428</v>
      </c>
      <c r="AF1949" s="24">
        <v>0.5714285714285714</v>
      </c>
      <c r="AH1949" s="24">
        <v>7.4285714285714288</v>
      </c>
      <c r="AJ1949" s="24">
        <v>9.7142857142857135</v>
      </c>
      <c r="AQ1949" s="24">
        <v>5.1428571428571432</v>
      </c>
      <c r="AT1949" s="24">
        <v>6.2857142857142856</v>
      </c>
      <c r="AV1949" s="24">
        <v>1.1428571428571428</v>
      </c>
      <c r="BB1949" s="24">
        <v>73.4375</v>
      </c>
      <c r="BE1949" s="24">
        <v>4</v>
      </c>
      <c r="BF1949" s="24">
        <v>0.5714285714285714</v>
      </c>
      <c r="BH1949" s="24">
        <v>1.1428571428571428</v>
      </c>
      <c r="BJ1949" s="24">
        <v>1.1428571428571428</v>
      </c>
      <c r="BR1949" s="24">
        <v>10.857142857142858</v>
      </c>
      <c r="CD1949" s="24">
        <v>0.5714285714285714</v>
      </c>
    </row>
    <row r="1950" spans="1:82" x14ac:dyDescent="0.2">
      <c r="A1950" s="24">
        <v>6844</v>
      </c>
      <c r="B1950" s="24">
        <v>1.1499999999999999</v>
      </c>
      <c r="C1950" s="24">
        <v>5.72</v>
      </c>
      <c r="D1950" s="24" t="s">
        <v>2082</v>
      </c>
      <c r="E1950" s="24">
        <f t="shared" si="30"/>
        <v>101.98582848837209</v>
      </c>
      <c r="O1950" s="24">
        <v>0.390625</v>
      </c>
      <c r="X1950" s="24">
        <v>0.78125</v>
      </c>
      <c r="AA1950" s="24">
        <v>0.390625</v>
      </c>
      <c r="AC1950" s="24">
        <v>0.390625</v>
      </c>
      <c r="AD1950" s="24">
        <v>0.390625</v>
      </c>
      <c r="AH1950" s="24">
        <v>3.125</v>
      </c>
      <c r="AJ1950" s="24">
        <v>1.171875</v>
      </c>
      <c r="AL1950" s="24">
        <v>0.390625</v>
      </c>
      <c r="AQ1950" s="24">
        <v>3.515625</v>
      </c>
      <c r="AT1950" s="24">
        <v>4.296875</v>
      </c>
      <c r="BB1950" s="24">
        <v>75.813953488372093</v>
      </c>
      <c r="BE1950" s="24">
        <v>1.953125</v>
      </c>
      <c r="BF1950" s="24">
        <v>1.953125</v>
      </c>
      <c r="BH1950" s="24">
        <v>0.390625</v>
      </c>
      <c r="BJ1950" s="24">
        <v>1.953125</v>
      </c>
      <c r="BR1950" s="24">
        <v>4.6875</v>
      </c>
      <c r="CD1950" s="24">
        <v>0.390625</v>
      </c>
    </row>
    <row r="1951" spans="1:82" x14ac:dyDescent="0.2">
      <c r="A1951" s="24">
        <v>6843</v>
      </c>
      <c r="B1951" s="24">
        <v>1.1499999999999999</v>
      </c>
      <c r="C1951" s="24">
        <v>5.77</v>
      </c>
      <c r="D1951" s="24" t="s">
        <v>2082</v>
      </c>
      <c r="E1951" s="24">
        <f t="shared" si="30"/>
        <v>41.188179140855091</v>
      </c>
      <c r="AB1951" s="24">
        <v>0.46511627906976744</v>
      </c>
      <c r="AJ1951" s="24">
        <v>4.1860465116279073</v>
      </c>
      <c r="AQ1951" s="24">
        <v>5.5813953488372094</v>
      </c>
      <c r="AT1951" s="24">
        <v>3.2558139534883721</v>
      </c>
      <c r="BB1951" s="24">
        <v>17.467248908296945</v>
      </c>
      <c r="BE1951" s="24">
        <v>2.3255813953488373</v>
      </c>
      <c r="BF1951" s="24">
        <v>1.3953488372093024</v>
      </c>
      <c r="BJ1951" s="24">
        <v>0.46511627906976744</v>
      </c>
      <c r="BR1951" s="24">
        <v>5.5813953488372094</v>
      </c>
      <c r="CD1951" s="24">
        <v>0.46511627906976744</v>
      </c>
    </row>
    <row r="1952" spans="1:82" x14ac:dyDescent="0.2">
      <c r="A1952" s="24">
        <v>6842</v>
      </c>
      <c r="B1952" s="24">
        <v>1.1499999999999999</v>
      </c>
      <c r="C1952" s="24">
        <v>5.32</v>
      </c>
      <c r="D1952" s="24" t="s">
        <v>2082</v>
      </c>
      <c r="E1952" s="24">
        <f t="shared" si="30"/>
        <v>103.05315962322709</v>
      </c>
      <c r="K1952" s="24">
        <v>0.4366812227074236</v>
      </c>
      <c r="O1952" s="24">
        <v>0.8733624454148472</v>
      </c>
      <c r="V1952" s="24">
        <v>1.7467248908296944</v>
      </c>
      <c r="X1952" s="24">
        <v>2.6200873362445414</v>
      </c>
      <c r="Z1952" s="24">
        <v>3.0567685589519651</v>
      </c>
      <c r="AA1952" s="24">
        <v>3.9301310043668121</v>
      </c>
      <c r="AB1952" s="24">
        <v>0.4366812227074236</v>
      </c>
      <c r="AF1952" s="24">
        <v>1.7467248908296944</v>
      </c>
      <c r="AG1952" s="24">
        <v>0.8733624454148472</v>
      </c>
      <c r="AH1952" s="24">
        <v>9.606986899563319</v>
      </c>
      <c r="AJ1952" s="24">
        <v>13.973799126637555</v>
      </c>
      <c r="AL1952" s="24">
        <v>0.4366812227074236</v>
      </c>
      <c r="AM1952" s="24">
        <v>1.7467248908296944</v>
      </c>
      <c r="AN1952" s="24">
        <v>0.4366812227074236</v>
      </c>
      <c r="AQ1952" s="24">
        <v>16.593886462882097</v>
      </c>
      <c r="AT1952" s="24">
        <v>10.043668122270743</v>
      </c>
      <c r="AV1952" s="24">
        <v>3.0567685589519651</v>
      </c>
      <c r="BB1952" s="24">
        <v>23.140495867768596</v>
      </c>
      <c r="BE1952" s="24">
        <v>4.3668122270742362</v>
      </c>
      <c r="BH1952" s="24">
        <v>0.8733624454148472</v>
      </c>
      <c r="BJ1952" s="24">
        <v>1.7467248908296944</v>
      </c>
      <c r="BR1952" s="24">
        <v>0.8733624454148472</v>
      </c>
      <c r="CD1952" s="24">
        <v>0.4366812227074236</v>
      </c>
    </row>
    <row r="1953" spans="1:82" x14ac:dyDescent="0.2">
      <c r="A1953" s="24">
        <v>6841</v>
      </c>
      <c r="B1953" s="24">
        <v>1.1499999999999999</v>
      </c>
      <c r="C1953" s="24">
        <v>5.32</v>
      </c>
      <c r="D1953" s="24" t="s">
        <v>2082</v>
      </c>
      <c r="E1953" s="24">
        <f t="shared" si="30"/>
        <v>76.880515478358305</v>
      </c>
      <c r="V1953" s="24">
        <v>1.2396694214876034</v>
      </c>
      <c r="Z1953" s="24">
        <v>2.0661157024793386</v>
      </c>
      <c r="AB1953" s="24">
        <v>0.41322314049586778</v>
      </c>
      <c r="AF1953" s="24">
        <v>0.82644628099173556</v>
      </c>
      <c r="AH1953" s="24">
        <v>3.3057851239669422</v>
      </c>
      <c r="AJ1953" s="24">
        <v>13.636363636363637</v>
      </c>
      <c r="AL1953" s="24">
        <v>1.2396694214876034</v>
      </c>
      <c r="AM1953" s="24">
        <v>1.6528925619834711</v>
      </c>
      <c r="AN1953" s="24">
        <v>0.41322314049586778</v>
      </c>
      <c r="AO1953" s="24">
        <v>0.82644628099173556</v>
      </c>
      <c r="AQ1953" s="24">
        <v>11.570247933884298</v>
      </c>
      <c r="AT1953" s="24">
        <v>10.330578512396695</v>
      </c>
      <c r="BB1953" s="24">
        <v>0.84745762711864403</v>
      </c>
      <c r="BE1953" s="24">
        <v>12.396694214876034</v>
      </c>
      <c r="BF1953" s="24">
        <v>2.0661157024793386</v>
      </c>
      <c r="BH1953" s="24">
        <v>0.41322314049586778</v>
      </c>
      <c r="BJ1953" s="24">
        <v>1.2396694214876034</v>
      </c>
      <c r="BL1953" s="24">
        <v>0.41322314049586778</v>
      </c>
      <c r="BR1953" s="24">
        <v>9.9173553719008272</v>
      </c>
      <c r="CD1953" s="24">
        <v>2.0661157024793386</v>
      </c>
    </row>
    <row r="1954" spans="1:82" x14ac:dyDescent="0.2">
      <c r="A1954" s="24">
        <v>6838</v>
      </c>
      <c r="B1954" s="24">
        <v>1.18</v>
      </c>
      <c r="C1954" s="24">
        <v>4.6500000000000004</v>
      </c>
      <c r="D1954" s="24" t="s">
        <v>2082</v>
      </c>
      <c r="E1954" s="24">
        <f t="shared" si="30"/>
        <v>98.728813559322035</v>
      </c>
      <c r="K1954" s="24">
        <v>4.2372881355932206</v>
      </c>
      <c r="O1954" s="24">
        <v>4.2372881355932206</v>
      </c>
      <c r="Q1954" s="24">
        <v>0.42372881355932202</v>
      </c>
      <c r="V1954" s="24">
        <v>0.84745762711864403</v>
      </c>
      <c r="X1954" s="24">
        <v>10.169491525423728</v>
      </c>
      <c r="Z1954" s="24">
        <v>3.3898305084745761</v>
      </c>
      <c r="AA1954" s="24">
        <v>1.6949152542372881</v>
      </c>
      <c r="AB1954" s="24">
        <v>3.8135593220338984</v>
      </c>
      <c r="AC1954" s="24">
        <v>1.271186440677966</v>
      </c>
      <c r="AD1954" s="24">
        <v>0.42372881355932202</v>
      </c>
      <c r="AF1954" s="24">
        <v>1.6949152542372881</v>
      </c>
      <c r="AG1954" s="24">
        <v>0.42372881355932202</v>
      </c>
      <c r="AH1954" s="24">
        <v>7.2033898305084749</v>
      </c>
      <c r="AJ1954" s="24">
        <v>16.949152542372882</v>
      </c>
      <c r="AL1954" s="24">
        <v>1.6949152542372881</v>
      </c>
      <c r="AO1954" s="24">
        <v>0.42372881355932202</v>
      </c>
      <c r="AQ1954" s="24">
        <v>13.559322033898304</v>
      </c>
      <c r="AT1954" s="24">
        <v>18.64406779661017</v>
      </c>
      <c r="AV1954" s="24">
        <v>5.0847457627118642</v>
      </c>
      <c r="BF1954" s="24">
        <v>0.84745762711864403</v>
      </c>
      <c r="BJ1954" s="24">
        <v>1.271186440677966</v>
      </c>
      <c r="CD1954" s="24">
        <v>0.42372881355932202</v>
      </c>
    </row>
    <row r="1955" spans="1:82" x14ac:dyDescent="0.2">
      <c r="A1955" s="24">
        <v>6837</v>
      </c>
      <c r="B1955" s="24">
        <v>0.73</v>
      </c>
      <c r="C1955" s="24">
        <v>3.67</v>
      </c>
      <c r="D1955" s="24" t="s">
        <v>2082</v>
      </c>
      <c r="E1955" s="24">
        <f t="shared" si="30"/>
        <v>99.565217391304316</v>
      </c>
      <c r="K1955" s="24">
        <v>9.5652173913043477</v>
      </c>
      <c r="O1955" s="24">
        <v>3.0434782608695654</v>
      </c>
      <c r="P1955" s="24">
        <v>0.43478260869565216</v>
      </c>
      <c r="Q1955" s="24">
        <v>0.86956521739130432</v>
      </c>
      <c r="V1955" s="24">
        <v>0.43478260869565216</v>
      </c>
      <c r="X1955" s="24">
        <v>19.130434782608695</v>
      </c>
      <c r="Z1955" s="24">
        <v>3.0434782608695654</v>
      </c>
      <c r="AA1955" s="24">
        <v>1.7391304347826086</v>
      </c>
      <c r="AB1955" s="24">
        <v>3.0434782608695654</v>
      </c>
      <c r="AF1955" s="24">
        <v>0.86956521739130432</v>
      </c>
      <c r="AG1955" s="24">
        <v>1.3043478260869565</v>
      </c>
      <c r="AH1955" s="24">
        <v>4.7826086956521738</v>
      </c>
      <c r="AJ1955" s="24">
        <v>22.173913043478262</v>
      </c>
      <c r="AL1955" s="24">
        <v>2.6086956521739131</v>
      </c>
      <c r="AM1955" s="24">
        <v>0.86956521739130432</v>
      </c>
      <c r="AN1955" s="24">
        <v>0.43478260869565216</v>
      </c>
      <c r="AO1955" s="24">
        <v>0.86956521739130432</v>
      </c>
      <c r="AQ1955" s="24">
        <v>8.2608695652173907</v>
      </c>
      <c r="AT1955" s="24">
        <v>11.739130434782609</v>
      </c>
      <c r="AV1955" s="24">
        <v>2.6086956521739131</v>
      </c>
      <c r="BF1955" s="24">
        <v>0.43478260869565216</v>
      </c>
      <c r="BH1955" s="24">
        <v>0.43478260869565216</v>
      </c>
      <c r="BJ1955" s="24">
        <v>0.86956521739130432</v>
      </c>
    </row>
    <row r="1956" spans="1:82" x14ac:dyDescent="0.2">
      <c r="A1956" s="24">
        <v>6836</v>
      </c>
      <c r="B1956" s="24">
        <v>-1.08</v>
      </c>
      <c r="C1956" s="24">
        <v>4.1500000000000004</v>
      </c>
      <c r="D1956" s="24" t="s">
        <v>2082</v>
      </c>
      <c r="E1956" s="24">
        <f t="shared" si="30"/>
        <v>111.25</v>
      </c>
      <c r="K1956" s="24">
        <v>1.8050541516245486</v>
      </c>
      <c r="V1956" s="24">
        <v>0.72202166064981954</v>
      </c>
      <c r="X1956" s="24">
        <v>2.5270758122743682</v>
      </c>
      <c r="Z1956" s="24">
        <v>0.36101083032490977</v>
      </c>
      <c r="AB1956" s="24">
        <v>1.0830324909747293</v>
      </c>
      <c r="AG1956" s="24">
        <v>0.36101083032490977</v>
      </c>
      <c r="AH1956" s="24">
        <v>1.0830324909747293</v>
      </c>
      <c r="AJ1956" s="24">
        <v>73.285198555956683</v>
      </c>
      <c r="AL1956" s="24">
        <v>1.0830324909747293</v>
      </c>
      <c r="AM1956" s="24">
        <v>1.0830324909747293</v>
      </c>
      <c r="AQ1956" s="24">
        <v>5.7761732851985563</v>
      </c>
      <c r="AT1956" s="24">
        <v>7.9422382671480145</v>
      </c>
      <c r="AV1956" s="24">
        <v>0.72202166064981954</v>
      </c>
      <c r="BB1956" s="24">
        <v>11.25</v>
      </c>
      <c r="BJ1956" s="24">
        <v>1.4440433212996391</v>
      </c>
      <c r="CD1956" s="24">
        <v>0.72202166064981954</v>
      </c>
    </row>
    <row r="1957" spans="1:82" x14ac:dyDescent="0.2">
      <c r="A1957" s="24">
        <v>6835</v>
      </c>
      <c r="B1957" s="24">
        <v>-1.1499999999999999</v>
      </c>
      <c r="C1957" s="24">
        <v>4.2300000000000004</v>
      </c>
      <c r="D1957" s="24" t="s">
        <v>2082</v>
      </c>
      <c r="E1957" s="24">
        <f t="shared" si="30"/>
        <v>97.083333333333329</v>
      </c>
      <c r="K1957" s="24">
        <v>0.3125</v>
      </c>
      <c r="O1957" s="24">
        <v>0.3125</v>
      </c>
      <c r="Q1957" s="24">
        <v>0.3125</v>
      </c>
      <c r="V1957" s="24">
        <v>3.4375</v>
      </c>
      <c r="X1957" s="24">
        <v>4.0625</v>
      </c>
      <c r="AA1957" s="24">
        <v>0.3125</v>
      </c>
      <c r="AB1957" s="24">
        <v>0.625</v>
      </c>
      <c r="AF1957" s="24">
        <v>0.3125</v>
      </c>
      <c r="AG1957" s="24">
        <v>0.625</v>
      </c>
      <c r="AH1957" s="24">
        <v>2.8125</v>
      </c>
      <c r="AJ1957" s="24">
        <v>46.5625</v>
      </c>
      <c r="AL1957" s="24">
        <v>1.25</v>
      </c>
      <c r="AM1957" s="24">
        <v>1.5625</v>
      </c>
      <c r="AN1957" s="24">
        <v>0.3125</v>
      </c>
      <c r="AQ1957" s="24">
        <v>8.75</v>
      </c>
      <c r="AT1957" s="24">
        <v>5.3125</v>
      </c>
      <c r="AV1957" s="24">
        <v>0.9375</v>
      </c>
      <c r="BB1957" s="24">
        <v>8.3333333333333339</v>
      </c>
      <c r="BF1957" s="24">
        <v>1.5625</v>
      </c>
      <c r="BJ1957" s="24">
        <v>6.25</v>
      </c>
      <c r="BR1957" s="24">
        <v>2.5</v>
      </c>
      <c r="CD1957" s="24">
        <v>0.625</v>
      </c>
    </row>
    <row r="1958" spans="1:82" x14ac:dyDescent="0.2">
      <c r="A1958" s="24">
        <v>6833</v>
      </c>
      <c r="B1958" s="24">
        <v>-1.1499999999999999</v>
      </c>
      <c r="C1958" s="24">
        <v>4.32</v>
      </c>
      <c r="D1958" s="24" t="s">
        <v>2082</v>
      </c>
      <c r="E1958" s="24">
        <f t="shared" si="30"/>
        <v>108.63393207695327</v>
      </c>
      <c r="O1958" s="24">
        <v>0.34722222222222221</v>
      </c>
      <c r="V1958" s="24">
        <v>6.9444444444444446</v>
      </c>
      <c r="X1958" s="24">
        <v>2.4305555555555554</v>
      </c>
      <c r="Z1958" s="24">
        <v>0.34722222222222221</v>
      </c>
      <c r="AA1958" s="24">
        <v>0.34722222222222221</v>
      </c>
      <c r="AB1958" s="24">
        <v>0.69444444444444442</v>
      </c>
      <c r="AH1958" s="24">
        <v>3.125</v>
      </c>
      <c r="AJ1958" s="24">
        <v>39.236111111111114</v>
      </c>
      <c r="AL1958" s="24">
        <v>4.8611111111111107</v>
      </c>
      <c r="AM1958" s="24">
        <v>1.7361111111111112</v>
      </c>
      <c r="AQ1958" s="24">
        <v>11.111111111111111</v>
      </c>
      <c r="AT1958" s="24">
        <v>5.208333333333333</v>
      </c>
      <c r="AV1958" s="24">
        <v>0.69444444444444442</v>
      </c>
      <c r="BB1958" s="24">
        <v>17.314487632508833</v>
      </c>
      <c r="BF1958" s="24">
        <v>0.34722222222222221</v>
      </c>
      <c r="BJ1958" s="24">
        <v>0.34722222222222221</v>
      </c>
      <c r="BR1958" s="24">
        <v>12.152777777777779</v>
      </c>
      <c r="CD1958" s="24">
        <v>1.3888888888888888</v>
      </c>
    </row>
    <row r="1959" spans="1:82" x14ac:dyDescent="0.2">
      <c r="A1959" s="24">
        <v>6832</v>
      </c>
      <c r="B1959" s="24">
        <v>-1.1299999999999999</v>
      </c>
      <c r="C1959" s="24">
        <v>4.33</v>
      </c>
      <c r="D1959" s="24" t="s">
        <v>2082</v>
      </c>
      <c r="E1959" s="24">
        <f t="shared" si="30"/>
        <v>102.30529513775703</v>
      </c>
      <c r="V1959" s="24">
        <v>4.946996466431095</v>
      </c>
      <c r="X1959" s="24">
        <v>4.2402826855123674</v>
      </c>
      <c r="Z1959" s="24">
        <v>1.0600706713780919</v>
      </c>
      <c r="AA1959" s="24">
        <v>0.35335689045936397</v>
      </c>
      <c r="AB1959" s="24">
        <v>2.4734982332155475</v>
      </c>
      <c r="AH1959" s="24">
        <v>2.1201413427561837</v>
      </c>
      <c r="AJ1959" s="24">
        <v>24.734982332155479</v>
      </c>
      <c r="AL1959" s="24">
        <v>4.5936395759717312</v>
      </c>
      <c r="AQ1959" s="24">
        <v>14.840989399293287</v>
      </c>
      <c r="AT1959" s="24">
        <v>7.7738515901060072</v>
      </c>
      <c r="BB1959" s="24">
        <v>21.033210332103319</v>
      </c>
      <c r="BF1959" s="24">
        <v>0.35335689045936397</v>
      </c>
      <c r="BH1959" s="24">
        <v>0.70671378091872794</v>
      </c>
      <c r="BJ1959" s="24">
        <v>0.70671378091872794</v>
      </c>
      <c r="BR1959" s="24">
        <v>11.307420494699647</v>
      </c>
      <c r="CD1959" s="24">
        <v>1.0600706713780919</v>
      </c>
    </row>
    <row r="1960" spans="1:82" x14ac:dyDescent="0.2">
      <c r="A1960" s="24">
        <v>6831</v>
      </c>
      <c r="B1960" s="24">
        <v>-1.1499999999999999</v>
      </c>
      <c r="C1960" s="24">
        <v>4.3499999999999996</v>
      </c>
      <c r="D1960" s="24" t="s">
        <v>2082</v>
      </c>
      <c r="E1960" s="24">
        <f t="shared" si="30"/>
        <v>99.233348497868533</v>
      </c>
      <c r="K1960" s="24">
        <v>0.36900369003690037</v>
      </c>
      <c r="O1960" s="24">
        <v>0.36900369003690037</v>
      </c>
      <c r="V1960" s="24">
        <v>4.0590405904059041</v>
      </c>
      <c r="X1960" s="24">
        <v>3.6900369003690039</v>
      </c>
      <c r="AA1960" s="24">
        <v>0.36900369003690037</v>
      </c>
      <c r="AB1960" s="24">
        <v>1.4760147601476015</v>
      </c>
      <c r="AH1960" s="24">
        <v>2.2140221402214024</v>
      </c>
      <c r="AJ1960" s="24">
        <v>30.258302583025831</v>
      </c>
      <c r="AL1960" s="24">
        <v>6.2730627306273066</v>
      </c>
      <c r="AM1960" s="24">
        <v>1.4760147601476015</v>
      </c>
      <c r="AQ1960" s="24">
        <v>8.4870848708487081</v>
      </c>
      <c r="AT1960" s="24">
        <v>4.4280442804428048</v>
      </c>
      <c r="AV1960" s="24">
        <v>0.36900369003690037</v>
      </c>
      <c r="BB1960" s="24">
        <v>21.004566210045663</v>
      </c>
      <c r="BF1960" s="24">
        <v>0.36900369003690037</v>
      </c>
      <c r="BH1960" s="24">
        <v>1.4760147601476015</v>
      </c>
      <c r="BR1960" s="24">
        <v>10.701107011070111</v>
      </c>
      <c r="CD1960" s="24">
        <v>1.8450184501845019</v>
      </c>
    </row>
    <row r="1961" spans="1:82" x14ac:dyDescent="0.2">
      <c r="A1961" s="24">
        <v>6830</v>
      </c>
      <c r="B1961" s="24">
        <v>-1.1499999999999999</v>
      </c>
      <c r="C1961" s="24">
        <v>4.3499999999999996</v>
      </c>
      <c r="D1961" s="24" t="s">
        <v>2082</v>
      </c>
      <c r="E1961" s="24">
        <f t="shared" si="30"/>
        <v>85.805769016594269</v>
      </c>
      <c r="V1961" s="24">
        <v>5.4794520547945202</v>
      </c>
      <c r="Z1961" s="24">
        <v>0.45662100456621002</v>
      </c>
      <c r="AB1961" s="24">
        <v>0.91324200913242004</v>
      </c>
      <c r="AH1961" s="24">
        <v>1.8264840182648401</v>
      </c>
      <c r="AJ1961" s="24">
        <v>15.525114155251142</v>
      </c>
      <c r="AL1961" s="24">
        <v>10.045662100456621</v>
      </c>
      <c r="AM1961" s="24">
        <v>0.45662100456621002</v>
      </c>
      <c r="AQ1961" s="24">
        <v>12.328767123287671</v>
      </c>
      <c r="AT1961" s="24">
        <v>5.9360730593607309</v>
      </c>
      <c r="BB1961" s="24">
        <v>7.7235772357723578</v>
      </c>
      <c r="BF1961" s="24">
        <v>0.91324200913242004</v>
      </c>
      <c r="BR1961" s="24">
        <v>21.004566210045663</v>
      </c>
      <c r="CD1961" s="24">
        <v>3.1963470319634704</v>
      </c>
    </row>
    <row r="1962" spans="1:82" x14ac:dyDescent="0.2">
      <c r="A1962" s="24">
        <v>6829</v>
      </c>
      <c r="B1962" s="24">
        <v>-1.1499999999999999</v>
      </c>
      <c r="C1962" s="24">
        <v>4.38</v>
      </c>
      <c r="D1962" s="24" t="s">
        <v>2082</v>
      </c>
      <c r="E1962" s="24">
        <f t="shared" si="30"/>
        <v>136.72086720867208</v>
      </c>
      <c r="V1962" s="24">
        <v>4.4715447154471546</v>
      </c>
      <c r="AA1962" s="24">
        <v>0.4065040650406504</v>
      </c>
      <c r="AB1962" s="24">
        <v>0.4065040650406504</v>
      </c>
      <c r="AH1962" s="24">
        <v>0.4065040650406504</v>
      </c>
      <c r="AJ1962" s="24">
        <v>23.983739837398375</v>
      </c>
      <c r="AL1962" s="24">
        <v>15.040650406504065</v>
      </c>
      <c r="AM1962" s="24">
        <v>0.81300813008130079</v>
      </c>
      <c r="AQ1962" s="24">
        <v>10.16260162601626</v>
      </c>
      <c r="AT1962" s="24">
        <v>10.16260162601626</v>
      </c>
      <c r="AV1962" s="24">
        <v>0.4065040650406504</v>
      </c>
      <c r="BB1962" s="24">
        <v>44.444444444444443</v>
      </c>
      <c r="BF1962" s="24">
        <v>1.6260162601626016</v>
      </c>
      <c r="BG1962" s="24">
        <v>0.4065040650406504</v>
      </c>
      <c r="BJ1962" s="24">
        <v>1.6260162601626016</v>
      </c>
      <c r="BR1962" s="24">
        <v>21.54471544715447</v>
      </c>
      <c r="CD1962" s="24">
        <v>0.81300813008130079</v>
      </c>
    </row>
    <row r="1963" spans="1:82" x14ac:dyDescent="0.2">
      <c r="A1963" s="24">
        <v>6828</v>
      </c>
      <c r="B1963" s="24">
        <v>-1.1299999999999999</v>
      </c>
      <c r="C1963" s="24">
        <v>4.42</v>
      </c>
      <c r="D1963" s="24" t="s">
        <v>2082</v>
      </c>
      <c r="E1963" s="24">
        <f t="shared" si="30"/>
        <v>79.968701095461654</v>
      </c>
      <c r="AA1963" s="24">
        <v>0.7407407407407407</v>
      </c>
      <c r="AB1963" s="24">
        <v>1.4814814814814814</v>
      </c>
      <c r="AH1963" s="24">
        <v>0.7407407407407407</v>
      </c>
      <c r="AJ1963" s="24">
        <v>11.111111111111111</v>
      </c>
      <c r="AL1963" s="24">
        <v>2.2222222222222223</v>
      </c>
      <c r="AQ1963" s="24">
        <v>6.666666666666667</v>
      </c>
      <c r="AT1963" s="24">
        <v>0.7407407407407407</v>
      </c>
      <c r="BB1963" s="24">
        <v>24.413145539906104</v>
      </c>
      <c r="BE1963" s="24">
        <v>0.7407407407407407</v>
      </c>
      <c r="BF1963" s="24">
        <v>1.4814814814814814</v>
      </c>
      <c r="BH1963" s="24">
        <v>2.2222222222222223</v>
      </c>
      <c r="BJ1963" s="24">
        <v>4.4444444444444446</v>
      </c>
      <c r="BR1963" s="24">
        <v>20.74074074074074</v>
      </c>
      <c r="CD1963" s="24">
        <v>2.2222222222222223</v>
      </c>
    </row>
    <row r="1964" spans="1:82" x14ac:dyDescent="0.2">
      <c r="A1964" s="24">
        <v>6827</v>
      </c>
      <c r="B1964" s="24">
        <v>-1.1299999999999999</v>
      </c>
      <c r="C1964" s="24">
        <v>4.97</v>
      </c>
      <c r="D1964" s="24" t="s">
        <v>2082</v>
      </c>
      <c r="E1964" s="24">
        <f t="shared" si="30"/>
        <v>75.117370892018783</v>
      </c>
      <c r="AJ1964" s="24">
        <v>10.7981220657277</v>
      </c>
      <c r="AL1964" s="24">
        <v>4.225352112676056</v>
      </c>
      <c r="AQ1964" s="24">
        <v>8.4507042253521121</v>
      </c>
      <c r="AT1964" s="24">
        <v>5.164319248826291</v>
      </c>
      <c r="BE1964" s="24">
        <v>0.46948356807511737</v>
      </c>
      <c r="BF1964" s="24">
        <v>0.93896713615023475</v>
      </c>
      <c r="BG1964" s="24">
        <v>0.46948356807511737</v>
      </c>
      <c r="BH1964" s="24">
        <v>0.93896713615023475</v>
      </c>
      <c r="BR1964" s="24">
        <v>38.967136150234744</v>
      </c>
      <c r="CD1964" s="24">
        <v>4.694835680751174</v>
      </c>
    </row>
    <row r="1965" spans="1:82" x14ac:dyDescent="0.2">
      <c r="A1965" s="24">
        <v>6825</v>
      </c>
      <c r="B1965" s="24">
        <v>-1.78</v>
      </c>
      <c r="C1965" s="24">
        <v>4.67</v>
      </c>
      <c r="D1965" s="24" t="s">
        <v>2082</v>
      </c>
      <c r="E1965" s="24">
        <f t="shared" si="30"/>
        <v>106.50619939271255</v>
      </c>
      <c r="K1965" s="24">
        <v>10.15625</v>
      </c>
      <c r="O1965" s="24">
        <v>1.5625</v>
      </c>
      <c r="X1965" s="24">
        <v>32.8125</v>
      </c>
      <c r="AB1965" s="24">
        <v>2.34375</v>
      </c>
      <c r="AD1965" s="24">
        <v>0.78125</v>
      </c>
      <c r="AG1965" s="24">
        <v>3.125</v>
      </c>
      <c r="AH1965" s="24">
        <v>1.5625</v>
      </c>
      <c r="AJ1965" s="24">
        <v>25.78125</v>
      </c>
      <c r="AL1965" s="24">
        <v>2.34375</v>
      </c>
      <c r="AM1965" s="24">
        <v>0.78125</v>
      </c>
      <c r="AN1965" s="24">
        <v>0.78125</v>
      </c>
      <c r="AQ1965" s="24">
        <v>4.6875</v>
      </c>
      <c r="AT1965" s="24">
        <v>3.125</v>
      </c>
      <c r="AV1965" s="24">
        <v>9.375</v>
      </c>
      <c r="BB1965" s="24">
        <v>7.287449392712551</v>
      </c>
    </row>
    <row r="1966" spans="1:82" x14ac:dyDescent="0.2">
      <c r="A1966" s="24">
        <v>6824</v>
      </c>
      <c r="B1966" s="24">
        <v>-2.2000000000000002</v>
      </c>
      <c r="C1966" s="24">
        <v>4.7699999999999996</v>
      </c>
      <c r="D1966" s="24" t="s">
        <v>2082</v>
      </c>
      <c r="E1966" s="24">
        <f t="shared" si="30"/>
        <v>103.02197802197801</v>
      </c>
      <c r="V1966" s="24">
        <v>0.40485829959514169</v>
      </c>
      <c r="AB1966" s="24">
        <v>0.80971659919028338</v>
      </c>
      <c r="AH1966" s="24">
        <v>1.6194331983805668</v>
      </c>
      <c r="AJ1966" s="24">
        <v>24.696356275303643</v>
      </c>
      <c r="AL1966" s="24">
        <v>2.0242914979757085</v>
      </c>
      <c r="AQ1966" s="24">
        <v>8.9068825910931171</v>
      </c>
      <c r="AT1966" s="24">
        <v>9.7165991902834001</v>
      </c>
      <c r="BB1966" s="24">
        <v>10.714285714285714</v>
      </c>
      <c r="BE1966" s="24">
        <v>2.42914979757085</v>
      </c>
      <c r="BH1966" s="24">
        <v>0.40485829959514169</v>
      </c>
      <c r="BR1966" s="24">
        <v>38.46153846153846</v>
      </c>
      <c r="CD1966" s="24">
        <v>2.834008097165992</v>
      </c>
    </row>
    <row r="1967" spans="1:82" x14ac:dyDescent="0.2">
      <c r="A1967" s="24">
        <v>6823</v>
      </c>
      <c r="B1967" s="24">
        <v>-2.23</v>
      </c>
      <c r="C1967" s="24">
        <v>4.67</v>
      </c>
      <c r="D1967" s="24" t="s">
        <v>2082</v>
      </c>
      <c r="E1967" s="24">
        <f t="shared" si="30"/>
        <v>109.07670760611937</v>
      </c>
      <c r="AA1967" s="24">
        <v>0.3968253968253968</v>
      </c>
      <c r="AD1967" s="24">
        <v>0.3968253968253968</v>
      </c>
      <c r="AH1967" s="24">
        <v>2.3809523809523809</v>
      </c>
      <c r="AJ1967" s="24">
        <v>17.460317460317459</v>
      </c>
      <c r="AM1967" s="24">
        <v>0.3968253968253968</v>
      </c>
      <c r="AN1967" s="24">
        <v>0.79365079365079361</v>
      </c>
      <c r="AQ1967" s="24">
        <v>15.476190476190476</v>
      </c>
      <c r="AT1967" s="24">
        <v>9.5238095238095237</v>
      </c>
      <c r="BB1967" s="24">
        <v>22.171945701357465</v>
      </c>
      <c r="BE1967" s="24">
        <v>0.79365079365079361</v>
      </c>
      <c r="BF1967" s="24">
        <v>1.5873015873015872</v>
      </c>
      <c r="BG1967" s="24">
        <v>2.3809523809523809</v>
      </c>
      <c r="BH1967" s="24">
        <v>0.79365079365079361</v>
      </c>
      <c r="BR1967" s="24">
        <v>33.333333333333336</v>
      </c>
      <c r="CD1967" s="24">
        <v>1.1904761904761905</v>
      </c>
    </row>
    <row r="1968" spans="1:82" x14ac:dyDescent="0.2">
      <c r="A1968" s="24">
        <v>6821</v>
      </c>
      <c r="B1968" s="24">
        <v>-2.2999999999999998</v>
      </c>
      <c r="C1968" s="24">
        <v>4.55</v>
      </c>
      <c r="D1968" s="24" t="s">
        <v>2082</v>
      </c>
      <c r="E1968" s="24">
        <f t="shared" si="30"/>
        <v>87.754524886877817</v>
      </c>
      <c r="V1968" s="24">
        <v>0.45248868778280543</v>
      </c>
      <c r="Z1968" s="24">
        <v>0.45248868778280543</v>
      </c>
      <c r="AB1968" s="24">
        <v>0.45248868778280543</v>
      </c>
      <c r="AH1968" s="24">
        <v>0.90497737556561086</v>
      </c>
      <c r="AJ1968" s="24">
        <v>18.099547511312217</v>
      </c>
      <c r="AL1968" s="24">
        <v>0.45248868778280543</v>
      </c>
      <c r="AO1968" s="24">
        <v>0.45248868778280543</v>
      </c>
      <c r="AQ1968" s="24">
        <v>6.7873303167420813</v>
      </c>
      <c r="AT1968" s="24">
        <v>4.0723981900452486</v>
      </c>
      <c r="AV1968" s="24">
        <v>0.45248868778280543</v>
      </c>
      <c r="BB1968" s="24">
        <v>9.9264705882352935</v>
      </c>
      <c r="BE1968" s="24">
        <v>0.45248868778280543</v>
      </c>
      <c r="BF1968" s="24">
        <v>0.45248868778280543</v>
      </c>
      <c r="BJ1968" s="24">
        <v>2.2624434389140271</v>
      </c>
      <c r="BR1968" s="24">
        <v>37.556561085972852</v>
      </c>
      <c r="CD1968" s="24">
        <v>4.5248868778280542</v>
      </c>
    </row>
    <row r="1969" spans="1:83" x14ac:dyDescent="0.2">
      <c r="A1969" s="24">
        <v>6820</v>
      </c>
      <c r="B1969" s="24">
        <v>-2.2999999999999998</v>
      </c>
      <c r="C1969" s="24">
        <v>4.5</v>
      </c>
      <c r="D1969" s="24" t="s">
        <v>2082</v>
      </c>
      <c r="E1969" s="24">
        <f t="shared" si="30"/>
        <v>92.87073220896751</v>
      </c>
      <c r="V1969" s="24">
        <v>0.73529411764705888</v>
      </c>
      <c r="X1969" s="24">
        <v>0.36764705882352944</v>
      </c>
      <c r="Z1969" s="24">
        <v>0.36764705882352944</v>
      </c>
      <c r="AB1969" s="24">
        <v>0.36764705882352944</v>
      </c>
      <c r="AJ1969" s="24">
        <v>45.588235294117645</v>
      </c>
      <c r="AL1969" s="24">
        <v>0.73529411764705888</v>
      </c>
      <c r="AM1969" s="24">
        <v>0.36764705882352944</v>
      </c>
      <c r="AQ1969" s="24">
        <v>12.867647058823529</v>
      </c>
      <c r="AT1969" s="24">
        <v>4.4117647058823533</v>
      </c>
      <c r="BB1969" s="24">
        <v>2.7972027972027971</v>
      </c>
      <c r="BF1969" s="24">
        <v>0.36764705882352944</v>
      </c>
      <c r="BJ1969" s="24">
        <v>0.36764705882352944</v>
      </c>
      <c r="BR1969" s="24">
        <v>20.588235294117649</v>
      </c>
      <c r="CD1969" s="24">
        <v>2.9411764705882355</v>
      </c>
    </row>
    <row r="1970" spans="1:83" x14ac:dyDescent="0.2">
      <c r="A1970" s="24">
        <v>6819</v>
      </c>
      <c r="B1970" s="24">
        <v>-2.33</v>
      </c>
      <c r="C1970" s="24">
        <v>4.43</v>
      </c>
      <c r="D1970" s="24" t="s">
        <v>2082</v>
      </c>
      <c r="E1970" s="24">
        <f t="shared" si="30"/>
        <v>105.89844937671025</v>
      </c>
      <c r="O1970" s="24">
        <v>0.34965034965034963</v>
      </c>
      <c r="V1970" s="24">
        <v>0.69930069930069927</v>
      </c>
      <c r="AH1970" s="24">
        <v>0.34965034965034963</v>
      </c>
      <c r="AJ1970" s="24">
        <v>63.636363636363633</v>
      </c>
      <c r="AL1970" s="24">
        <v>2.7972027972027971</v>
      </c>
      <c r="AQ1970" s="24">
        <v>15.034965034965035</v>
      </c>
      <c r="AT1970" s="24">
        <v>1.7482517482517483</v>
      </c>
      <c r="BB1970" s="24">
        <v>8.695652173913043</v>
      </c>
      <c r="BH1970" s="24">
        <v>0.34965034965034963</v>
      </c>
      <c r="BJ1970" s="24">
        <v>0.34965034965034963</v>
      </c>
      <c r="BR1970" s="24">
        <v>10.48951048951049</v>
      </c>
      <c r="CD1970" s="24">
        <v>1.3986013986013985</v>
      </c>
    </row>
    <row r="1971" spans="1:83" x14ac:dyDescent="0.2">
      <c r="A1971" s="24">
        <v>6818</v>
      </c>
      <c r="B1971" s="24">
        <v>-2.37</v>
      </c>
      <c r="C1971" s="24">
        <v>4.38</v>
      </c>
      <c r="D1971" s="24" t="s">
        <v>2082</v>
      </c>
      <c r="E1971" s="24">
        <f t="shared" si="30"/>
        <v>97.921994884910475</v>
      </c>
      <c r="V1971" s="24">
        <v>0.72463768115942029</v>
      </c>
      <c r="X1971" s="24">
        <v>0.36231884057971014</v>
      </c>
      <c r="AB1971" s="24">
        <v>1.4492753623188406</v>
      </c>
      <c r="AF1971" s="24">
        <v>0.36231884057971014</v>
      </c>
      <c r="AH1971" s="24">
        <v>0.36231884057971014</v>
      </c>
      <c r="AJ1971" s="24">
        <v>61.594202898550726</v>
      </c>
      <c r="AL1971" s="24">
        <v>1.4492753623188406</v>
      </c>
      <c r="AQ1971" s="24">
        <v>7.9710144927536231</v>
      </c>
      <c r="AT1971" s="24">
        <v>4.3478260869565215</v>
      </c>
      <c r="BB1971" s="24">
        <v>6.617647058823529</v>
      </c>
      <c r="BF1971" s="24">
        <v>1.8115942028985508</v>
      </c>
      <c r="BH1971" s="24">
        <v>0.36231884057971014</v>
      </c>
      <c r="BJ1971" s="24">
        <v>0.72463768115942029</v>
      </c>
      <c r="BR1971" s="24">
        <v>8.695652173913043</v>
      </c>
      <c r="CD1971" s="24">
        <v>1.0869565217391304</v>
      </c>
    </row>
    <row r="1972" spans="1:83" x14ac:dyDescent="0.2">
      <c r="A1972" s="24">
        <v>6817</v>
      </c>
      <c r="B1972" s="24">
        <v>-2.38</v>
      </c>
      <c r="C1972" s="24">
        <v>4.32</v>
      </c>
      <c r="D1972" s="24" t="s">
        <v>2082</v>
      </c>
      <c r="E1972" s="24">
        <f t="shared" si="30"/>
        <v>103.60294117647065</v>
      </c>
      <c r="I1972" s="24">
        <v>0.36764705882352944</v>
      </c>
      <c r="V1972" s="24">
        <v>0.36764705882352944</v>
      </c>
      <c r="X1972" s="24">
        <v>0.36764705882352944</v>
      </c>
      <c r="AB1972" s="24">
        <v>0.73529411764705888</v>
      </c>
      <c r="AF1972" s="24">
        <v>0.36764705882352944</v>
      </c>
      <c r="AH1972" s="24">
        <v>0.36764705882352944</v>
      </c>
      <c r="AJ1972" s="24">
        <v>69.852941176470594</v>
      </c>
      <c r="AL1972" s="24">
        <v>2.5735294117647061</v>
      </c>
      <c r="AQ1972" s="24">
        <v>9.5588235294117645</v>
      </c>
      <c r="AT1972" s="24">
        <v>4.0441176470588234</v>
      </c>
      <c r="BB1972" s="24">
        <v>10.588235294117647</v>
      </c>
      <c r="BE1972" s="24">
        <v>0.36764705882352944</v>
      </c>
      <c r="BF1972" s="24">
        <v>0.36764705882352944</v>
      </c>
      <c r="BG1972" s="24">
        <v>0.36764705882352944</v>
      </c>
      <c r="BJ1972" s="24">
        <v>0.36764705882352944</v>
      </c>
      <c r="BR1972" s="24">
        <v>1.838235294117647</v>
      </c>
      <c r="CD1972" s="24">
        <v>1.1029411764705883</v>
      </c>
    </row>
    <row r="1973" spans="1:83" x14ac:dyDescent="0.2">
      <c r="A1973" s="24">
        <v>6815</v>
      </c>
      <c r="B1973" s="24">
        <v>-4.5199999999999996</v>
      </c>
      <c r="C1973" s="24">
        <v>4.97</v>
      </c>
      <c r="D1973" s="24" t="s">
        <v>2082</v>
      </c>
      <c r="E1973" s="24">
        <f t="shared" si="30"/>
        <v>89.019607843137251</v>
      </c>
      <c r="O1973" s="24">
        <v>0.39215686274509803</v>
      </c>
      <c r="V1973" s="24">
        <v>2.7450980392156863</v>
      </c>
      <c r="X1973" s="24">
        <v>10.196078431372548</v>
      </c>
      <c r="AA1973" s="24">
        <v>1.1764705882352942</v>
      </c>
      <c r="AB1973" s="24">
        <v>1.1764705882352942</v>
      </c>
      <c r="AG1973" s="24">
        <v>0.78431372549019607</v>
      </c>
      <c r="AH1973" s="24">
        <v>2.3529411764705883</v>
      </c>
      <c r="AJ1973" s="24">
        <v>19.607843137254903</v>
      </c>
      <c r="AL1973" s="24">
        <v>16.862745098039216</v>
      </c>
      <c r="AM1973" s="24">
        <v>1.1764705882352942</v>
      </c>
      <c r="AQ1973" s="24">
        <v>15.294117647058824</v>
      </c>
      <c r="AT1973" s="24">
        <v>7.4509803921568629</v>
      </c>
      <c r="AZ1973" s="24">
        <v>0.39215686274509803</v>
      </c>
      <c r="BF1973" s="24">
        <v>1.5686274509803921</v>
      </c>
      <c r="BH1973" s="24">
        <v>0.39215686274509803</v>
      </c>
      <c r="BR1973" s="24">
        <v>1.1764705882352942</v>
      </c>
      <c r="CD1973" s="24">
        <v>6.2745098039215685</v>
      </c>
    </row>
    <row r="1974" spans="1:83" x14ac:dyDescent="0.2">
      <c r="A1974" s="24">
        <v>6807</v>
      </c>
      <c r="B1974" s="24">
        <v>-3.05</v>
      </c>
      <c r="C1974" s="24">
        <v>3.72</v>
      </c>
      <c r="D1974" s="24" t="s">
        <v>2082</v>
      </c>
      <c r="E1974" s="24">
        <f t="shared" si="30"/>
        <v>116.92668696093352</v>
      </c>
      <c r="I1974" s="24">
        <v>3.4246575342465753</v>
      </c>
      <c r="K1974" s="24">
        <v>2.0547945205479454</v>
      </c>
      <c r="Q1974" s="24">
        <v>0.68493150684931503</v>
      </c>
      <c r="V1974" s="24">
        <v>1.3698630136986301</v>
      </c>
      <c r="X1974" s="24">
        <v>49.315068493150683</v>
      </c>
      <c r="AA1974" s="24">
        <v>1.3698630136986301</v>
      </c>
      <c r="AG1974" s="24">
        <v>1.3698630136986301</v>
      </c>
      <c r="AH1974" s="24">
        <v>1.3698630136986301</v>
      </c>
      <c r="AJ1974" s="24">
        <v>16.438356164383563</v>
      </c>
      <c r="AL1974" s="24">
        <v>1.3698630136986301</v>
      </c>
      <c r="AM1974" s="24">
        <v>0.68493150684931503</v>
      </c>
      <c r="AO1974" s="24">
        <v>0.68493150684931503</v>
      </c>
      <c r="AQ1974" s="24">
        <v>6.1643835616438354</v>
      </c>
      <c r="AT1974" s="24">
        <v>4.7945205479452051</v>
      </c>
      <c r="AV1974" s="24">
        <v>6.8493150684931505</v>
      </c>
      <c r="BB1974" s="24">
        <v>18.981481481481481</v>
      </c>
    </row>
    <row r="1975" spans="1:83" x14ac:dyDescent="0.2">
      <c r="A1975" s="24">
        <v>6806</v>
      </c>
      <c r="B1975" s="24">
        <v>-4.55</v>
      </c>
      <c r="C1975" s="24">
        <v>4.95</v>
      </c>
      <c r="D1975" s="24" t="s">
        <v>2082</v>
      </c>
      <c r="E1975" s="24">
        <f t="shared" si="30"/>
        <v>96.656378600823047</v>
      </c>
      <c r="I1975" s="24">
        <v>0.46296296296296297</v>
      </c>
      <c r="K1975" s="24">
        <v>1.3888888888888888</v>
      </c>
      <c r="O1975" s="24">
        <v>0.46296296296296297</v>
      </c>
      <c r="R1975" s="24">
        <v>0.46296296296296297</v>
      </c>
      <c r="V1975" s="24">
        <v>1.8518518518518519</v>
      </c>
      <c r="X1975" s="24">
        <v>6.0185185185185182</v>
      </c>
      <c r="AA1975" s="24">
        <v>1.3888888888888888</v>
      </c>
      <c r="AB1975" s="24">
        <v>0.46296296296296297</v>
      </c>
      <c r="AD1975" s="24">
        <v>0.46296296296296297</v>
      </c>
      <c r="AH1975" s="24">
        <v>2.7777777777777777</v>
      </c>
      <c r="AJ1975" s="24">
        <v>15.277777777777779</v>
      </c>
      <c r="AL1975" s="24">
        <v>9.7222222222222214</v>
      </c>
      <c r="AM1975" s="24">
        <v>0.92592592592592593</v>
      </c>
      <c r="AO1975" s="24">
        <v>0.46296296296296297</v>
      </c>
      <c r="AQ1975" s="24">
        <v>16.203703703703702</v>
      </c>
      <c r="AT1975" s="24">
        <v>3.7037037037037037</v>
      </c>
      <c r="AV1975" s="24">
        <v>5.0925925925925926</v>
      </c>
      <c r="AZ1975" s="24">
        <v>3.7037037037037037</v>
      </c>
      <c r="BB1975" s="24">
        <v>15.637860082304526</v>
      </c>
      <c r="BF1975" s="24">
        <v>1.8518518518518519</v>
      </c>
      <c r="BH1975" s="24">
        <v>1.8518518518518519</v>
      </c>
      <c r="BJ1975" s="24">
        <v>0.46296296296296297</v>
      </c>
      <c r="BR1975" s="24">
        <v>1.3888888888888888</v>
      </c>
      <c r="BU1975" s="24">
        <v>0.46296296296296297</v>
      </c>
      <c r="CD1975" s="24">
        <v>4.166666666666667</v>
      </c>
    </row>
    <row r="1976" spans="1:83" x14ac:dyDescent="0.2">
      <c r="A1976" s="24">
        <v>6805</v>
      </c>
      <c r="B1976" s="24">
        <v>-4.58</v>
      </c>
      <c r="C1976" s="24">
        <v>4.8</v>
      </c>
      <c r="D1976" s="24" t="s">
        <v>2082</v>
      </c>
      <c r="E1976" s="24">
        <f t="shared" si="30"/>
        <v>109.54199603280338</v>
      </c>
      <c r="K1976" s="24">
        <v>0.41152263374485598</v>
      </c>
      <c r="O1976" s="24">
        <v>0.41152263374485598</v>
      </c>
      <c r="Q1976" s="24">
        <v>0.41152263374485598</v>
      </c>
      <c r="V1976" s="24">
        <v>1.6460905349794239</v>
      </c>
      <c r="X1976" s="24">
        <v>4.9382716049382713</v>
      </c>
      <c r="AA1976" s="24">
        <v>0.41152263374485598</v>
      </c>
      <c r="AB1976" s="24">
        <v>1.2345679012345678</v>
      </c>
      <c r="AD1976" s="24">
        <v>0.41152263374485598</v>
      </c>
      <c r="AH1976" s="24">
        <v>2.880658436213992</v>
      </c>
      <c r="AJ1976" s="24">
        <v>44.855967078189302</v>
      </c>
      <c r="AL1976" s="24">
        <v>0.82304526748971196</v>
      </c>
      <c r="AM1976" s="24">
        <v>2.4691358024691357</v>
      </c>
      <c r="AQ1976" s="24">
        <v>11.522633744855968</v>
      </c>
      <c r="AT1976" s="24">
        <v>4.1152263374485596</v>
      </c>
      <c r="AV1976" s="24">
        <v>4.5267489711934159</v>
      </c>
      <c r="BB1976" s="24">
        <v>25.179856115107913</v>
      </c>
      <c r="BD1976" s="24">
        <v>0.41152263374485598</v>
      </c>
      <c r="BE1976" s="24">
        <v>0.41152263374485598</v>
      </c>
      <c r="BF1976" s="24">
        <v>0.82304526748971196</v>
      </c>
      <c r="BH1976" s="24">
        <v>0.82304526748971196</v>
      </c>
      <c r="BU1976" s="24">
        <v>0.41152263374485598</v>
      </c>
      <c r="CD1976" s="24">
        <v>0.41152263374485598</v>
      </c>
    </row>
    <row r="1977" spans="1:83" x14ac:dyDescent="0.2">
      <c r="A1977" s="24">
        <v>6804</v>
      </c>
      <c r="B1977" s="24">
        <v>-4.67</v>
      </c>
      <c r="C1977" s="24">
        <v>4.47</v>
      </c>
      <c r="D1977" s="24" t="s">
        <v>2082</v>
      </c>
      <c r="E1977" s="24">
        <f t="shared" si="30"/>
        <v>87.045849214045688</v>
      </c>
      <c r="K1977" s="24">
        <v>0.71942446043165464</v>
      </c>
      <c r="N1977" s="24">
        <v>0.35971223021582732</v>
      </c>
      <c r="O1977" s="24">
        <v>0.71942446043165464</v>
      </c>
      <c r="T1977" s="24">
        <v>0.35971223021582732</v>
      </c>
      <c r="V1977" s="24">
        <v>1.7985611510791366</v>
      </c>
      <c r="X1977" s="24">
        <v>5.3956834532374103</v>
      </c>
      <c r="AA1977" s="24">
        <v>0.35971223021582732</v>
      </c>
      <c r="AB1977" s="24">
        <v>0.35971223021582732</v>
      </c>
      <c r="AG1977" s="24">
        <v>1.7985611510791366</v>
      </c>
      <c r="AJ1977" s="24">
        <v>34.89208633093525</v>
      </c>
      <c r="AM1977" s="24">
        <v>2.1582733812949639</v>
      </c>
      <c r="AQ1977" s="24">
        <v>10.791366906474821</v>
      </c>
      <c r="AT1977" s="24">
        <v>2.5179856115107913</v>
      </c>
      <c r="AV1977" s="24">
        <v>2.8776978417266186</v>
      </c>
      <c r="AZ1977" s="24">
        <v>3.5971223021582732</v>
      </c>
      <c r="BB1977" s="24">
        <v>12.225705329153605</v>
      </c>
      <c r="BE1977" s="24">
        <v>0.35971223021582732</v>
      </c>
      <c r="BF1977" s="24">
        <v>2.5179856115107913</v>
      </c>
      <c r="BH1977" s="24">
        <v>0.71942446043165464</v>
      </c>
      <c r="BR1977" s="24">
        <v>1.4388489208633093</v>
      </c>
      <c r="CD1977" s="24">
        <v>0.35971223021582732</v>
      </c>
      <c r="CE1977" s="24">
        <v>0.71942446043165464</v>
      </c>
    </row>
    <row r="1978" spans="1:83" x14ac:dyDescent="0.2">
      <c r="A1978" s="24">
        <v>6800</v>
      </c>
      <c r="B1978" s="24">
        <v>-6.43</v>
      </c>
      <c r="C1978" s="24">
        <v>4.47</v>
      </c>
      <c r="D1978" s="24" t="s">
        <v>2082</v>
      </c>
      <c r="E1978" s="24">
        <f t="shared" si="30"/>
        <v>106.77429467084639</v>
      </c>
      <c r="K1978" s="24">
        <v>0.94043887147335425</v>
      </c>
      <c r="O1978" s="24">
        <v>0.31347962382445144</v>
      </c>
      <c r="V1978" s="24">
        <v>5.6426332288401255</v>
      </c>
      <c r="X1978" s="24">
        <v>7.523510971786834</v>
      </c>
      <c r="AA1978" s="24">
        <v>0.31347962382445144</v>
      </c>
      <c r="AB1978" s="24">
        <v>0.94043887147335425</v>
      </c>
      <c r="AD1978" s="24">
        <v>0.31347962382445144</v>
      </c>
      <c r="AH1978" s="24">
        <v>1.8808777429467085</v>
      </c>
      <c r="AJ1978" s="24">
        <v>14.733542319749215</v>
      </c>
      <c r="AL1978" s="24">
        <v>9.4043887147335425</v>
      </c>
      <c r="AM1978" s="24">
        <v>2.5078369905956115</v>
      </c>
      <c r="AQ1978" s="24">
        <v>25.705329153605014</v>
      </c>
      <c r="AT1978" s="24">
        <v>7.523510971786834</v>
      </c>
      <c r="AV1978" s="24">
        <v>0.31347962382445144</v>
      </c>
      <c r="AZ1978" s="24">
        <v>2.1943573667711598</v>
      </c>
      <c r="BB1978" s="24">
        <v>19</v>
      </c>
      <c r="BE1978" s="24">
        <v>0.31347962382445144</v>
      </c>
      <c r="BF1978" s="24">
        <v>2.1943573667711598</v>
      </c>
      <c r="BH1978" s="24">
        <v>1.567398119122257</v>
      </c>
      <c r="BR1978" s="24">
        <v>1.8808777429467085</v>
      </c>
      <c r="CD1978" s="24">
        <v>1.567398119122257</v>
      </c>
    </row>
    <row r="1979" spans="1:83" x14ac:dyDescent="0.2">
      <c r="A1979" s="24">
        <v>6799</v>
      </c>
      <c r="B1979" s="24">
        <v>-6.43</v>
      </c>
      <c r="C1979" s="24">
        <v>4.43</v>
      </c>
      <c r="D1979" s="24" t="s">
        <v>2082</v>
      </c>
      <c r="E1979" s="24">
        <f t="shared" si="30"/>
        <v>81</v>
      </c>
      <c r="O1979" s="24">
        <v>1</v>
      </c>
      <c r="V1979" s="24">
        <v>6</v>
      </c>
      <c r="X1979" s="24">
        <v>17.5</v>
      </c>
      <c r="AA1979" s="24">
        <v>0.5</v>
      </c>
      <c r="AH1979" s="24">
        <v>1.5</v>
      </c>
      <c r="AJ1979" s="24">
        <v>4</v>
      </c>
      <c r="AL1979" s="24">
        <v>11.5</v>
      </c>
      <c r="AM1979" s="24">
        <v>3.5</v>
      </c>
      <c r="AO1979" s="24">
        <v>1</v>
      </c>
      <c r="AQ1979" s="24">
        <v>23.5</v>
      </c>
      <c r="AT1979" s="24">
        <v>5.5</v>
      </c>
      <c r="AZ1979" s="24">
        <v>1</v>
      </c>
      <c r="BF1979" s="24">
        <v>1</v>
      </c>
      <c r="CD1979" s="24">
        <v>3.5</v>
      </c>
    </row>
    <row r="1980" spans="1:83" x14ac:dyDescent="0.2">
      <c r="A1980" s="24">
        <v>6798</v>
      </c>
      <c r="B1980" s="24">
        <v>-6.4</v>
      </c>
      <c r="C1980" s="24">
        <v>4.33</v>
      </c>
      <c r="D1980" s="24" t="s">
        <v>2082</v>
      </c>
      <c r="E1980" s="24">
        <f t="shared" si="30"/>
        <v>99.672131147540995</v>
      </c>
      <c r="K1980" s="24">
        <v>0.65573770491803274</v>
      </c>
      <c r="M1980" s="24">
        <v>0.32786885245901637</v>
      </c>
      <c r="O1980" s="24">
        <v>0.65573770491803274</v>
      </c>
      <c r="V1980" s="24">
        <v>1.639344262295082</v>
      </c>
      <c r="X1980" s="24">
        <v>35.409836065573771</v>
      </c>
      <c r="AA1980" s="24">
        <v>2.2950819672131146</v>
      </c>
      <c r="AD1980" s="24">
        <v>0.32786885245901637</v>
      </c>
      <c r="AH1980" s="24">
        <v>4.918032786885246</v>
      </c>
      <c r="AJ1980" s="24">
        <v>7.5409836065573774</v>
      </c>
      <c r="AL1980" s="24">
        <v>6.8852459016393439</v>
      </c>
      <c r="AM1980" s="24">
        <v>1.3114754098360655</v>
      </c>
      <c r="AN1980" s="24">
        <v>0.32786885245901637</v>
      </c>
      <c r="AQ1980" s="24">
        <v>21.311475409836067</v>
      </c>
      <c r="AT1980" s="24">
        <v>10.163934426229508</v>
      </c>
      <c r="AV1980" s="24">
        <v>3.6065573770491803</v>
      </c>
      <c r="AZ1980" s="24">
        <v>0.32786885245901637</v>
      </c>
      <c r="BF1980" s="24">
        <v>0.32786885245901637</v>
      </c>
      <c r="BR1980" s="24">
        <v>0.32786885245901637</v>
      </c>
      <c r="CD1980" s="24">
        <v>0.98360655737704916</v>
      </c>
      <c r="CE1980" s="24">
        <v>0.32786885245901637</v>
      </c>
    </row>
    <row r="1981" spans="1:83" x14ac:dyDescent="0.2">
      <c r="A1981" s="24">
        <v>6797</v>
      </c>
      <c r="B1981" s="24">
        <v>-6.35</v>
      </c>
      <c r="C1981" s="24">
        <v>4.2300000000000004</v>
      </c>
      <c r="D1981" s="24" t="s">
        <v>2082</v>
      </c>
      <c r="E1981" s="24">
        <f t="shared" si="30"/>
        <v>100.00000000000001</v>
      </c>
      <c r="I1981" s="24">
        <v>0.38167938931297712</v>
      </c>
      <c r="K1981" s="24">
        <v>1.1450381679389312</v>
      </c>
      <c r="O1981" s="24">
        <v>0.38167938931297712</v>
      </c>
      <c r="V1981" s="24">
        <v>0.38167938931297712</v>
      </c>
      <c r="X1981" s="24">
        <v>28.244274809160306</v>
      </c>
      <c r="AA1981" s="24">
        <v>1.1450381679389312</v>
      </c>
      <c r="AG1981" s="24">
        <v>0.38167938931297712</v>
      </c>
      <c r="AH1981" s="24">
        <v>3.053435114503817</v>
      </c>
      <c r="AJ1981" s="24">
        <v>13.740458015267176</v>
      </c>
      <c r="AL1981" s="24">
        <v>12.213740458015268</v>
      </c>
      <c r="AM1981" s="24">
        <v>3.053435114503817</v>
      </c>
      <c r="AO1981" s="24">
        <v>0.38167938931297712</v>
      </c>
      <c r="AQ1981" s="24">
        <v>17.557251908396946</v>
      </c>
      <c r="AT1981" s="24">
        <v>11.450381679389313</v>
      </c>
      <c r="AV1981" s="24">
        <v>4.1984732824427482</v>
      </c>
      <c r="BJ1981" s="24">
        <v>1.1450381679389312</v>
      </c>
      <c r="CD1981" s="24">
        <v>1.1450381679389312</v>
      </c>
    </row>
    <row r="1982" spans="1:83" x14ac:dyDescent="0.2">
      <c r="A1982" s="24">
        <v>6788</v>
      </c>
      <c r="B1982" s="24">
        <v>-9.27</v>
      </c>
      <c r="C1982" s="24">
        <v>4.43</v>
      </c>
      <c r="D1982" s="24" t="s">
        <v>2082</v>
      </c>
      <c r="E1982" s="24">
        <f t="shared" si="30"/>
        <v>99.999999999999986</v>
      </c>
      <c r="V1982" s="24">
        <v>0.31948881789137379</v>
      </c>
      <c r="X1982" s="24">
        <v>18.530351437699679</v>
      </c>
      <c r="AA1982" s="24">
        <v>0.63897763578274758</v>
      </c>
      <c r="AB1982" s="24">
        <v>0.31948881789137379</v>
      </c>
      <c r="AH1982" s="24">
        <v>2.2364217252396168</v>
      </c>
      <c r="AJ1982" s="24">
        <v>9.2651757188498394</v>
      </c>
      <c r="AL1982" s="24">
        <v>44.728434504792332</v>
      </c>
      <c r="AM1982" s="24">
        <v>0.95846645367412142</v>
      </c>
      <c r="AQ1982" s="24">
        <v>19.808306709265175</v>
      </c>
      <c r="AT1982" s="24">
        <v>0.95846645367412142</v>
      </c>
      <c r="AV1982" s="24">
        <v>0.95846645367412142</v>
      </c>
      <c r="BF1982" s="24">
        <v>0.31948881789137379</v>
      </c>
      <c r="BJ1982" s="24">
        <v>0.31948881789137379</v>
      </c>
      <c r="CD1982" s="24">
        <v>0.63897763578274758</v>
      </c>
    </row>
    <row r="1983" spans="1:83" x14ac:dyDescent="0.2">
      <c r="A1983" s="24">
        <v>6778</v>
      </c>
      <c r="B1983" s="24">
        <v>-9.73</v>
      </c>
      <c r="C1983" s="24">
        <v>4.13</v>
      </c>
      <c r="D1983" s="24" t="s">
        <v>2082</v>
      </c>
      <c r="E1983" s="24">
        <f t="shared" si="30"/>
        <v>116.36363636363635</v>
      </c>
      <c r="K1983" s="24">
        <v>2.3255813953488373</v>
      </c>
      <c r="O1983" s="24">
        <v>0.93023255813953487</v>
      </c>
      <c r="X1983" s="24">
        <v>40.930232558139537</v>
      </c>
      <c r="AA1983" s="24">
        <v>0.46511627906976744</v>
      </c>
      <c r="AB1983" s="24">
        <v>0.46511627906976744</v>
      </c>
      <c r="AG1983" s="24">
        <v>0.46511627906976744</v>
      </c>
      <c r="AH1983" s="24">
        <v>3.2558139534883721</v>
      </c>
      <c r="AJ1983" s="24">
        <v>6.9767441860465116</v>
      </c>
      <c r="AL1983" s="24">
        <v>11.162790697674419</v>
      </c>
      <c r="AM1983" s="24">
        <v>1.3953488372093024</v>
      </c>
      <c r="AO1983" s="24">
        <v>1.3953488372093024</v>
      </c>
      <c r="AQ1983" s="24">
        <v>17.209302325581394</v>
      </c>
      <c r="AT1983" s="24">
        <v>10.697674418604651</v>
      </c>
      <c r="AV1983" s="24">
        <v>2.3255813953488373</v>
      </c>
      <c r="BB1983" s="24">
        <v>16.363636363636363</v>
      </c>
    </row>
    <row r="1984" spans="1:83" x14ac:dyDescent="0.2">
      <c r="A1984" s="24">
        <v>6776</v>
      </c>
      <c r="B1984" s="24">
        <v>-11.38</v>
      </c>
      <c r="C1984" s="24">
        <v>3.73</v>
      </c>
      <c r="D1984" s="24" t="s">
        <v>2082</v>
      </c>
      <c r="E1984" s="24">
        <f t="shared" si="30"/>
        <v>91.855541718555429</v>
      </c>
      <c r="K1984" s="24">
        <v>9.0909090909090917</v>
      </c>
      <c r="O1984" s="24">
        <v>1.8181818181818181</v>
      </c>
      <c r="X1984" s="24">
        <v>21.818181818181817</v>
      </c>
      <c r="AB1984" s="24">
        <v>1.8181818181818181</v>
      </c>
      <c r="AJ1984" s="24">
        <v>18.181818181818183</v>
      </c>
      <c r="AL1984" s="24">
        <v>7.2727272727272725</v>
      </c>
      <c r="AQ1984" s="24">
        <v>21.818181818181817</v>
      </c>
      <c r="AT1984" s="24">
        <v>1.8181818181818181</v>
      </c>
      <c r="BB1984" s="24">
        <v>8.2191780821917817</v>
      </c>
    </row>
    <row r="1985" spans="1:83" x14ac:dyDescent="0.2">
      <c r="A1985" s="24">
        <v>6772</v>
      </c>
      <c r="B1985" s="24">
        <v>-11.97</v>
      </c>
      <c r="C1985" s="24">
        <v>-1.33</v>
      </c>
      <c r="D1985" s="24" t="s">
        <v>2082</v>
      </c>
      <c r="E1985" s="24">
        <f t="shared" si="30"/>
        <v>91.780821917808211</v>
      </c>
      <c r="K1985" s="24">
        <v>54.794520547945204</v>
      </c>
      <c r="N1985" s="24">
        <v>5.4794520547945202</v>
      </c>
      <c r="O1985" s="24">
        <v>17.80821917808219</v>
      </c>
      <c r="P1985" s="24">
        <v>2.7397260273972601</v>
      </c>
      <c r="Q1985" s="24">
        <v>1.3698630136986301</v>
      </c>
      <c r="X1985" s="24">
        <v>6.8493150684931505</v>
      </c>
      <c r="AG1985" s="24">
        <v>2.7397260273972601</v>
      </c>
    </row>
    <row r="1986" spans="1:83" x14ac:dyDescent="0.2">
      <c r="A1986" s="24">
        <v>6769</v>
      </c>
      <c r="B1986" s="24">
        <v>-16.27</v>
      </c>
      <c r="C1986" s="24">
        <v>6.12</v>
      </c>
      <c r="D1986" s="24" t="s">
        <v>2082</v>
      </c>
      <c r="E1986" s="24">
        <f t="shared" si="30"/>
        <v>100</v>
      </c>
      <c r="K1986" s="24">
        <v>14.754098360655737</v>
      </c>
      <c r="N1986" s="24">
        <v>6.557377049180328</v>
      </c>
      <c r="O1986" s="24">
        <v>1.639344262295082</v>
      </c>
      <c r="P1986" s="24">
        <v>1.639344262295082</v>
      </c>
      <c r="Q1986" s="24">
        <v>1.639344262295082</v>
      </c>
      <c r="V1986" s="24">
        <v>11.475409836065573</v>
      </c>
      <c r="X1986" s="24">
        <v>8.1967213114754092</v>
      </c>
      <c r="AA1986" s="24">
        <v>9.8360655737704921</v>
      </c>
      <c r="AB1986" s="24">
        <v>6.557377049180328</v>
      </c>
      <c r="AF1986" s="24">
        <v>1.639344262295082</v>
      </c>
      <c r="AH1986" s="24">
        <v>1.639344262295082</v>
      </c>
      <c r="AJ1986" s="24">
        <v>9.8360655737704921</v>
      </c>
      <c r="AL1986" s="24">
        <v>3.278688524590164</v>
      </c>
      <c r="AN1986" s="24">
        <v>1.639344262295082</v>
      </c>
      <c r="AQ1986" s="24">
        <v>3.278688524590164</v>
      </c>
      <c r="AT1986" s="24">
        <v>13.114754098360656</v>
      </c>
      <c r="CD1986" s="24">
        <v>3.278688524590164</v>
      </c>
    </row>
    <row r="1987" spans="1:83" x14ac:dyDescent="0.2">
      <c r="A1987" s="24">
        <v>6768</v>
      </c>
      <c r="B1987" s="24">
        <v>-15.17</v>
      </c>
      <c r="C1987" s="24">
        <v>7.62</v>
      </c>
      <c r="D1987" s="24" t="s">
        <v>2082</v>
      </c>
      <c r="E1987" s="24">
        <f t="shared" ref="E1987:E2050" si="31">SUM(F1987:CR1987)</f>
        <v>99.999999999999986</v>
      </c>
      <c r="K1987" s="24">
        <v>11.538461538461538</v>
      </c>
      <c r="N1987" s="24">
        <v>0.96153846153846156</v>
      </c>
      <c r="O1987" s="24">
        <v>0.96153846153846156</v>
      </c>
      <c r="V1987" s="24">
        <v>4.8076923076923075</v>
      </c>
      <c r="X1987" s="24">
        <v>6.7307692307692308</v>
      </c>
      <c r="AA1987" s="24">
        <v>3.8461538461538463</v>
      </c>
      <c r="AB1987" s="24">
        <v>0.96153846153846156</v>
      </c>
      <c r="AF1987" s="24">
        <v>0.96153846153846156</v>
      </c>
      <c r="AG1987" s="24">
        <v>0.96153846153846156</v>
      </c>
      <c r="AH1987" s="24">
        <v>9.615384615384615</v>
      </c>
      <c r="AJ1987" s="24">
        <v>16.346153846153847</v>
      </c>
      <c r="AL1987" s="24">
        <v>3.8461538461538463</v>
      </c>
      <c r="AM1987" s="24">
        <v>0.96153846153846156</v>
      </c>
      <c r="AQ1987" s="24">
        <v>20.192307692307693</v>
      </c>
      <c r="AT1987" s="24">
        <v>14.423076923076923</v>
      </c>
      <c r="AV1987" s="24">
        <v>2.8846153846153846</v>
      </c>
    </row>
    <row r="1988" spans="1:83" x14ac:dyDescent="0.2">
      <c r="A1988" s="24">
        <v>6767</v>
      </c>
      <c r="B1988" s="24">
        <v>-14.72</v>
      </c>
      <c r="C1988" s="24">
        <v>8.1</v>
      </c>
      <c r="D1988" s="24" t="s">
        <v>2082</v>
      </c>
      <c r="E1988" s="24">
        <f t="shared" si="31"/>
        <v>115.89053621579257</v>
      </c>
      <c r="I1988" s="24">
        <v>8.1967213114754092</v>
      </c>
      <c r="K1988" s="24">
        <v>3.278688524590164</v>
      </c>
      <c r="N1988" s="24">
        <v>0.81967213114754101</v>
      </c>
      <c r="O1988" s="24">
        <v>2.459016393442623</v>
      </c>
      <c r="V1988" s="24">
        <v>1.639344262295082</v>
      </c>
      <c r="X1988" s="24">
        <v>4.0983606557377046</v>
      </c>
      <c r="Z1988" s="24">
        <v>0.81967213114754101</v>
      </c>
      <c r="AA1988" s="24">
        <v>10.655737704918034</v>
      </c>
      <c r="AB1988" s="24">
        <v>0.81967213114754101</v>
      </c>
      <c r="AC1988" s="24">
        <v>0.81967213114754101</v>
      </c>
      <c r="AH1988" s="24">
        <v>2.459016393442623</v>
      </c>
      <c r="AJ1988" s="24">
        <v>12.295081967213115</v>
      </c>
      <c r="AM1988" s="24">
        <v>1.639344262295082</v>
      </c>
      <c r="AQ1988" s="24">
        <v>18.032786885245901</v>
      </c>
      <c r="AT1988" s="24">
        <v>11.475409836065573</v>
      </c>
      <c r="AV1988" s="24">
        <v>11.475409836065573</v>
      </c>
      <c r="BB1988" s="24">
        <v>17.529880478087648</v>
      </c>
      <c r="BJ1988" s="24">
        <v>6.557377049180328</v>
      </c>
      <c r="CD1988" s="24">
        <v>0.81967213114754101</v>
      </c>
    </row>
    <row r="1989" spans="1:83" x14ac:dyDescent="0.2">
      <c r="A1989" s="24">
        <v>6766</v>
      </c>
      <c r="B1989" s="24">
        <v>-14.53</v>
      </c>
      <c r="C1989" s="24">
        <v>8.2799999999999994</v>
      </c>
      <c r="D1989" s="24" t="s">
        <v>2082</v>
      </c>
      <c r="E1989" s="24">
        <f t="shared" si="31"/>
        <v>125.39464782379915</v>
      </c>
      <c r="I1989" s="24">
        <v>9.1633466135458175</v>
      </c>
      <c r="K1989" s="24">
        <v>0.39840637450199201</v>
      </c>
      <c r="O1989" s="24">
        <v>0.39840637450199201</v>
      </c>
      <c r="R1989" s="24">
        <v>0.79681274900398402</v>
      </c>
      <c r="V1989" s="24">
        <v>3.9840637450199203</v>
      </c>
      <c r="X1989" s="24">
        <v>4.382470119521912</v>
      </c>
      <c r="AA1989" s="24">
        <v>2.3904382470119523</v>
      </c>
      <c r="AB1989" s="24">
        <v>2.7888446215139444</v>
      </c>
      <c r="AD1989" s="24">
        <v>0.39840637450199201</v>
      </c>
      <c r="AH1989" s="24">
        <v>6.7729083665338647</v>
      </c>
      <c r="AJ1989" s="24">
        <v>7.1713147410358564</v>
      </c>
      <c r="AL1989" s="24">
        <v>2.3904382470119523</v>
      </c>
      <c r="AM1989" s="24">
        <v>1.9920318725099602</v>
      </c>
      <c r="AN1989" s="24">
        <v>0.39840637450199201</v>
      </c>
      <c r="AO1989" s="24">
        <v>1.1952191235059761</v>
      </c>
      <c r="AQ1989" s="24">
        <v>5.5776892430278888</v>
      </c>
      <c r="AT1989" s="24">
        <v>6.3745019920318722</v>
      </c>
      <c r="AV1989" s="24">
        <v>1.9920318725099602</v>
      </c>
      <c r="AZ1989" s="24">
        <v>7.1713147410358564</v>
      </c>
      <c r="BB1989" s="24">
        <v>42.924528301886788</v>
      </c>
      <c r="BD1989" s="24">
        <v>1.593625498007968</v>
      </c>
      <c r="BE1989" s="24">
        <v>0.39840637450199201</v>
      </c>
      <c r="BF1989" s="24">
        <v>5.5776892430278888</v>
      </c>
      <c r="BH1989" s="24">
        <v>0.79681274900398402</v>
      </c>
      <c r="BJ1989" s="24">
        <v>6.7729083665338647</v>
      </c>
      <c r="BU1989" s="24">
        <v>0.39840637450199201</v>
      </c>
      <c r="CD1989" s="24">
        <v>1.1952191235059761</v>
      </c>
    </row>
    <row r="1990" spans="1:83" x14ac:dyDescent="0.2">
      <c r="A1990" s="24">
        <v>6765</v>
      </c>
      <c r="B1990" s="24">
        <v>-14.48</v>
      </c>
      <c r="C1990" s="24">
        <v>8.32</v>
      </c>
      <c r="D1990" s="24" t="s">
        <v>2082</v>
      </c>
      <c r="E1990" s="24">
        <f t="shared" si="31"/>
        <v>99.83862959285004</v>
      </c>
      <c r="I1990" s="24">
        <v>0.47169811320754718</v>
      </c>
      <c r="O1990" s="24">
        <v>0.47169811320754718</v>
      </c>
      <c r="V1990" s="24">
        <v>1.4150943396226414</v>
      </c>
      <c r="X1990" s="24">
        <v>1.8867924528301887</v>
      </c>
      <c r="AA1990" s="24">
        <v>3.3018867924528301</v>
      </c>
      <c r="AB1990" s="24">
        <v>2.358490566037736</v>
      </c>
      <c r="AD1990" s="24">
        <v>0.47169811320754718</v>
      </c>
      <c r="AF1990" s="24">
        <v>0.47169811320754718</v>
      </c>
      <c r="AH1990" s="24">
        <v>3.7735849056603774</v>
      </c>
      <c r="AJ1990" s="24">
        <v>3.7735849056603774</v>
      </c>
      <c r="AL1990" s="24">
        <v>0.47169811320754718</v>
      </c>
      <c r="AM1990" s="24">
        <v>2.8301886792452828</v>
      </c>
      <c r="AO1990" s="24">
        <v>1.4150943396226414</v>
      </c>
      <c r="AQ1990" s="24">
        <v>5.1886792452830193</v>
      </c>
      <c r="AT1990" s="24">
        <v>6.6037735849056602</v>
      </c>
      <c r="AZ1990" s="24">
        <v>0.47169811320754718</v>
      </c>
      <c r="BB1990" s="24">
        <v>42.763157894736842</v>
      </c>
      <c r="BD1990" s="24">
        <v>3.3018867924528301</v>
      </c>
      <c r="BE1990" s="24">
        <v>0.94339622641509435</v>
      </c>
      <c r="BF1990" s="24">
        <v>4.716981132075472</v>
      </c>
      <c r="BH1990" s="24">
        <v>3.7735849056603774</v>
      </c>
      <c r="BJ1990" s="24">
        <v>4.716981132075472</v>
      </c>
      <c r="BL1990" s="24">
        <v>0.47169811320754718</v>
      </c>
      <c r="CD1990" s="24">
        <v>3.7735849056603774</v>
      </c>
    </row>
    <row r="1991" spans="1:83" x14ac:dyDescent="0.2">
      <c r="A1991" s="24">
        <v>6764</v>
      </c>
      <c r="B1991" s="24">
        <v>-14.43</v>
      </c>
      <c r="C1991" s="24">
        <v>8.3699999999999992</v>
      </c>
      <c r="D1991" s="24" t="s">
        <v>2082</v>
      </c>
      <c r="E1991" s="24">
        <f t="shared" si="31"/>
        <v>58.579123984457802</v>
      </c>
      <c r="K1991" s="24">
        <v>0.65789473684210531</v>
      </c>
      <c r="O1991" s="24">
        <v>1.3157894736842106</v>
      </c>
      <c r="V1991" s="24">
        <v>1.9736842105263157</v>
      </c>
      <c r="X1991" s="24">
        <v>1.3157894736842106</v>
      </c>
      <c r="AA1991" s="24">
        <v>7.8947368421052628</v>
      </c>
      <c r="AB1991" s="24">
        <v>2.6315789473684212</v>
      </c>
      <c r="AF1991" s="24">
        <v>0.65789473684210531</v>
      </c>
      <c r="AH1991" s="24">
        <v>4.6052631578947372</v>
      </c>
      <c r="AJ1991" s="24">
        <v>3.2894736842105261</v>
      </c>
      <c r="AQ1991" s="24">
        <v>4.6052631578947372</v>
      </c>
      <c r="AT1991" s="24">
        <v>3.9473684210526314</v>
      </c>
      <c r="AV1991" s="24">
        <v>4.6052631578947372</v>
      </c>
      <c r="BB1991" s="24">
        <v>1.3422818791946309</v>
      </c>
      <c r="BD1991" s="24">
        <v>1.3157894736842106</v>
      </c>
      <c r="BF1991" s="24">
        <v>9.8684210526315788</v>
      </c>
      <c r="BH1991" s="24">
        <v>2.6315789473684212</v>
      </c>
      <c r="BL1991" s="24">
        <v>1.3157894736842106</v>
      </c>
      <c r="CD1991" s="24">
        <v>4.6052631578947372</v>
      </c>
    </row>
    <row r="1992" spans="1:83" x14ac:dyDescent="0.2">
      <c r="A1992" s="24">
        <v>6558</v>
      </c>
      <c r="B1992" s="24">
        <v>-16.78</v>
      </c>
      <c r="C1992" s="24">
        <v>8.75</v>
      </c>
      <c r="D1992" s="24" t="s">
        <v>2082</v>
      </c>
      <c r="E1992" s="24">
        <f t="shared" si="31"/>
        <v>114.36653038134176</v>
      </c>
      <c r="K1992" s="24">
        <v>16.778523489932887</v>
      </c>
      <c r="N1992" s="24">
        <v>0.67114093959731547</v>
      </c>
      <c r="Q1992" s="24">
        <v>0.67114093959731547</v>
      </c>
      <c r="V1992" s="24">
        <v>2.0134228187919465</v>
      </c>
      <c r="X1992" s="24">
        <v>8.724832214765101</v>
      </c>
      <c r="AA1992" s="24">
        <v>11.409395973154362</v>
      </c>
      <c r="AG1992" s="24">
        <v>0.67114093959731547</v>
      </c>
      <c r="AH1992" s="24">
        <v>7.3825503355704694</v>
      </c>
      <c r="AJ1992" s="24">
        <v>2.0134228187919465</v>
      </c>
      <c r="AL1992" s="24">
        <v>3.3557046979865772</v>
      </c>
      <c r="AM1992" s="24">
        <v>0.67114093959731547</v>
      </c>
      <c r="AQ1992" s="24">
        <v>5.3691275167785237</v>
      </c>
      <c r="AT1992" s="24">
        <v>7.3825503355704694</v>
      </c>
      <c r="AV1992" s="24">
        <v>28.859060402684563</v>
      </c>
      <c r="BB1992" s="24">
        <v>15.708812260536398</v>
      </c>
      <c r="BF1992" s="24">
        <v>1.3422818791946309</v>
      </c>
      <c r="CD1992" s="24">
        <v>1.3422818791946309</v>
      </c>
    </row>
    <row r="1993" spans="1:83" x14ac:dyDescent="0.2">
      <c r="A1993" s="24">
        <v>6755</v>
      </c>
      <c r="B1993" s="24">
        <v>-16.850000000000001</v>
      </c>
      <c r="C1993" s="24">
        <v>9.25</v>
      </c>
      <c r="D1993" s="24" t="s">
        <v>2082</v>
      </c>
      <c r="E1993" s="24">
        <f t="shared" si="31"/>
        <v>89.539001150542333</v>
      </c>
      <c r="K1993" s="24">
        <v>3.8314176245210727</v>
      </c>
      <c r="N1993" s="24">
        <v>0.38314176245210729</v>
      </c>
      <c r="O1993" s="24">
        <v>2.2988505747126435</v>
      </c>
      <c r="R1993" s="24">
        <v>0.38314176245210729</v>
      </c>
      <c r="V1993" s="24">
        <v>4.9808429118773949</v>
      </c>
      <c r="X1993" s="24">
        <v>6.8965517241379306</v>
      </c>
      <c r="AA1993" s="24">
        <v>9.5785440613026829</v>
      </c>
      <c r="AB1993" s="24">
        <v>1.1494252873563218</v>
      </c>
      <c r="AF1993" s="24">
        <v>1.1494252873563218</v>
      </c>
      <c r="AG1993" s="24">
        <v>1.1494252873563218</v>
      </c>
      <c r="AH1993" s="24">
        <v>8.0459770114942533</v>
      </c>
      <c r="AJ1993" s="24">
        <v>9.5785440613026829</v>
      </c>
      <c r="AL1993" s="24">
        <v>0.38314176245210729</v>
      </c>
      <c r="AM1993" s="24">
        <v>1.1494252873563218</v>
      </c>
      <c r="AQ1993" s="24">
        <v>4.9808429118773949</v>
      </c>
      <c r="AS1993" s="24">
        <v>0.38314176245210729</v>
      </c>
      <c r="AT1993" s="24">
        <v>10.344827586206897</v>
      </c>
      <c r="AV1993" s="24">
        <v>9.1954022988505741</v>
      </c>
      <c r="BB1993" s="24">
        <v>5.2478134110787176</v>
      </c>
      <c r="BF1993" s="24">
        <v>7.6628352490421454</v>
      </c>
      <c r="BH1993" s="24">
        <v>0.38314176245210729</v>
      </c>
      <c r="CD1993" s="24">
        <v>0.38314176245210729</v>
      </c>
    </row>
    <row r="1994" spans="1:83" x14ac:dyDescent="0.2">
      <c r="A1994" s="24">
        <v>6437</v>
      </c>
      <c r="B1994" s="24">
        <v>-17.920000000000002</v>
      </c>
      <c r="C1994" s="24">
        <v>16.93</v>
      </c>
      <c r="D1994" s="24" t="s">
        <v>2082</v>
      </c>
      <c r="E1994" s="24">
        <f t="shared" si="31"/>
        <v>94.460641399416915</v>
      </c>
      <c r="K1994" s="24">
        <v>15.451895043731778</v>
      </c>
      <c r="N1994" s="24">
        <v>0.87463556851311952</v>
      </c>
      <c r="O1994" s="24">
        <v>8.7463556851311957</v>
      </c>
      <c r="P1994" s="24">
        <v>0.29154518950437319</v>
      </c>
      <c r="V1994" s="24">
        <v>55.685131195335273</v>
      </c>
      <c r="X1994" s="24">
        <v>0.87463556851311952</v>
      </c>
      <c r="AA1994" s="24">
        <v>2.0408163265306123</v>
      </c>
      <c r="AB1994" s="24">
        <v>0.29154518950437319</v>
      </c>
      <c r="AG1994" s="24">
        <v>0.58309037900874638</v>
      </c>
      <c r="AJ1994" s="24">
        <v>4.0816326530612246</v>
      </c>
      <c r="AO1994" s="24">
        <v>0.29154518950437319</v>
      </c>
      <c r="AQ1994" s="24">
        <v>1.749271137026239</v>
      </c>
      <c r="AT1994" s="24">
        <v>1.4577259475218658</v>
      </c>
      <c r="BF1994" s="24">
        <v>0.29154518950437319</v>
      </c>
      <c r="BH1994" s="24">
        <v>1.4577259475218658</v>
      </c>
      <c r="CD1994" s="24">
        <v>0.29154518950437319</v>
      </c>
    </row>
    <row r="1995" spans="1:83" x14ac:dyDescent="0.2">
      <c r="A1995" s="24">
        <v>6425</v>
      </c>
      <c r="B1995" s="24">
        <v>-19.02</v>
      </c>
      <c r="C1995" s="24">
        <v>9.1300000000000008</v>
      </c>
      <c r="D1995" s="24" t="s">
        <v>2082</v>
      </c>
      <c r="E1995" s="24">
        <f t="shared" si="31"/>
        <v>98.733227768980754</v>
      </c>
      <c r="K1995" s="24">
        <v>28.169014084507044</v>
      </c>
      <c r="N1995" s="24">
        <v>1.408450704225352</v>
      </c>
      <c r="O1995" s="24">
        <v>4.225352112676056</v>
      </c>
      <c r="R1995" s="24">
        <v>2.816901408450704</v>
      </c>
      <c r="V1995" s="24">
        <v>1.408450704225352</v>
      </c>
      <c r="X1995" s="24">
        <v>9.8591549295774641</v>
      </c>
      <c r="AA1995" s="24">
        <v>2.816901408450704</v>
      </c>
      <c r="AB1995" s="24">
        <v>1.408450704225352</v>
      </c>
      <c r="AC1995" s="24">
        <v>1.408450704225352</v>
      </c>
      <c r="AG1995" s="24">
        <v>4.225352112676056</v>
      </c>
      <c r="AH1995" s="24">
        <v>4.225352112676056</v>
      </c>
      <c r="AJ1995" s="24">
        <v>9.8591549295774641</v>
      </c>
      <c r="AL1995" s="24">
        <v>1.408450704225352</v>
      </c>
      <c r="AO1995" s="24">
        <v>2.816901408450704</v>
      </c>
      <c r="AQ1995" s="24">
        <v>5.6338028169014081</v>
      </c>
      <c r="AT1995" s="24">
        <v>7.042253521126761</v>
      </c>
      <c r="AV1995" s="24">
        <v>7.042253521126761</v>
      </c>
      <c r="BB1995" s="24">
        <v>2.9585798816568047</v>
      </c>
    </row>
    <row r="1996" spans="1:83" x14ac:dyDescent="0.2">
      <c r="A1996" s="24">
        <v>6421</v>
      </c>
      <c r="B1996" s="24">
        <v>-17.87</v>
      </c>
      <c r="C1996" s="24">
        <v>9.8800000000000008</v>
      </c>
      <c r="D1996" s="24" t="s">
        <v>2082</v>
      </c>
      <c r="E1996" s="24">
        <f t="shared" si="31"/>
        <v>97.227851179379101</v>
      </c>
      <c r="K1996" s="24">
        <v>5.3254437869822482</v>
      </c>
      <c r="N1996" s="24">
        <v>0.59171597633136097</v>
      </c>
      <c r="O1996" s="24">
        <v>4.1420118343195265</v>
      </c>
      <c r="P1996" s="24">
        <v>0.59171597633136097</v>
      </c>
      <c r="V1996" s="24">
        <v>0.59171597633136097</v>
      </c>
      <c r="X1996" s="24">
        <v>1.7751479289940828</v>
      </c>
      <c r="AA1996" s="24">
        <v>8.8757396449704142</v>
      </c>
      <c r="AB1996" s="24">
        <v>6.5088757396449708</v>
      </c>
      <c r="AF1996" s="24">
        <v>2.3668639053254439</v>
      </c>
      <c r="AH1996" s="24">
        <v>7.1005917159763312</v>
      </c>
      <c r="AJ1996" s="24">
        <v>34.911242603550299</v>
      </c>
      <c r="AL1996" s="24">
        <v>0.59171597633136097</v>
      </c>
      <c r="AM1996" s="24">
        <v>1.7751479289940828</v>
      </c>
      <c r="AO1996" s="24">
        <v>0.59171597633136097</v>
      </c>
      <c r="AQ1996" s="24">
        <v>4.1420118343195265</v>
      </c>
      <c r="AT1996" s="24">
        <v>13.609467455621301</v>
      </c>
      <c r="AV1996" s="24">
        <v>1.1834319526627219</v>
      </c>
      <c r="BB1996" s="24">
        <v>1.3698630136986301</v>
      </c>
      <c r="BF1996" s="24">
        <v>0.59171597633136097</v>
      </c>
      <c r="BJ1996" s="24">
        <v>0.59171597633136097</v>
      </c>
    </row>
    <row r="1997" spans="1:83" x14ac:dyDescent="0.2">
      <c r="A1997" s="24">
        <v>6414</v>
      </c>
      <c r="B1997" s="24">
        <v>-19.25</v>
      </c>
      <c r="C1997" s="24">
        <v>9.9700000000000006</v>
      </c>
      <c r="D1997" s="24" t="s">
        <v>2082</v>
      </c>
      <c r="E1997" s="24">
        <f t="shared" si="31"/>
        <v>97.260273972602732</v>
      </c>
      <c r="K1997" s="24">
        <v>19.17808219178082</v>
      </c>
      <c r="O1997" s="24">
        <v>9.5890410958904102</v>
      </c>
      <c r="Q1997" s="24">
        <v>2.7397260273972601</v>
      </c>
      <c r="V1997" s="24">
        <v>1.3698630136986301</v>
      </c>
      <c r="X1997" s="24">
        <v>5.4794520547945202</v>
      </c>
      <c r="AA1997" s="24">
        <v>4.1095890410958908</v>
      </c>
      <c r="AG1997" s="24">
        <v>1.3698630136986301</v>
      </c>
      <c r="AH1997" s="24">
        <v>6.8493150684931505</v>
      </c>
      <c r="AJ1997" s="24">
        <v>36.986301369863014</v>
      </c>
      <c r="AL1997" s="24">
        <v>2.7397260273972601</v>
      </c>
      <c r="AM1997" s="24">
        <v>1.3698630136986301</v>
      </c>
      <c r="AT1997" s="24">
        <v>4.1095890410958908</v>
      </c>
      <c r="AV1997" s="24">
        <v>1.3698630136986301</v>
      </c>
    </row>
    <row r="1998" spans="1:83" x14ac:dyDescent="0.2">
      <c r="A1998" s="24">
        <v>6407</v>
      </c>
      <c r="B1998" s="24">
        <v>-21.95</v>
      </c>
      <c r="C1998" s="24">
        <v>9.0299999999999994</v>
      </c>
      <c r="D1998" s="24" t="s">
        <v>2082</v>
      </c>
      <c r="E1998" s="24">
        <f t="shared" si="31"/>
        <v>104.71698113207546</v>
      </c>
      <c r="K1998" s="24">
        <v>42.857142857142854</v>
      </c>
      <c r="N1998" s="24">
        <v>5.1948051948051948</v>
      </c>
      <c r="O1998" s="24">
        <v>15.584415584415584</v>
      </c>
      <c r="Q1998" s="24">
        <v>5.1948051948051948</v>
      </c>
      <c r="R1998" s="24">
        <v>2.5974025974025974</v>
      </c>
      <c r="X1998" s="24">
        <v>11.688311688311689</v>
      </c>
      <c r="AA1998" s="24">
        <v>1.2987012987012987</v>
      </c>
      <c r="AG1998" s="24">
        <v>3.8961038961038961</v>
      </c>
      <c r="AH1998" s="24">
        <v>2.5974025974025974</v>
      </c>
      <c r="AQ1998" s="24">
        <v>3.8961038961038961</v>
      </c>
      <c r="AT1998" s="24">
        <v>5.1948051948051948</v>
      </c>
      <c r="BB1998" s="24">
        <v>4.716981132075472</v>
      </c>
    </row>
    <row r="1999" spans="1:83" x14ac:dyDescent="0.2">
      <c r="A1999" s="24">
        <v>6405</v>
      </c>
      <c r="B1999" s="24">
        <v>-21.4</v>
      </c>
      <c r="C1999" s="24">
        <v>12.25</v>
      </c>
      <c r="D1999" s="24" t="s">
        <v>2082</v>
      </c>
      <c r="E1999" s="24">
        <f t="shared" si="31"/>
        <v>94.33962264150945</v>
      </c>
      <c r="K1999" s="24">
        <v>23.584905660377359</v>
      </c>
      <c r="N1999" s="24">
        <v>0.94339622641509435</v>
      </c>
      <c r="O1999" s="24">
        <v>22.641509433962263</v>
      </c>
      <c r="Q1999" s="24">
        <v>2.8301886792452828</v>
      </c>
      <c r="V1999" s="24">
        <v>3.7735849056603774</v>
      </c>
      <c r="X1999" s="24">
        <v>0.94339622641509435</v>
      </c>
      <c r="AA1999" s="24">
        <v>2.8301886792452828</v>
      </c>
      <c r="AB1999" s="24">
        <v>4.716981132075472</v>
      </c>
      <c r="AC1999" s="24">
        <v>0.94339622641509435</v>
      </c>
      <c r="AF1999" s="24">
        <v>2.8301886792452828</v>
      </c>
      <c r="AG1999" s="24">
        <v>2.8301886792452828</v>
      </c>
      <c r="AH1999" s="24">
        <v>2.8301886792452828</v>
      </c>
      <c r="AJ1999" s="24">
        <v>4.716981132075472</v>
      </c>
      <c r="AL1999" s="24">
        <v>1.8867924528301887</v>
      </c>
      <c r="AM1999" s="24">
        <v>2.8301886792452828</v>
      </c>
      <c r="AQ1999" s="24">
        <v>5.6603773584905657</v>
      </c>
      <c r="AT1999" s="24">
        <v>5.6603773584905657</v>
      </c>
      <c r="BF1999" s="24">
        <v>1.8867924528301887</v>
      </c>
    </row>
    <row r="2000" spans="1:83" x14ac:dyDescent="0.2">
      <c r="A2000" s="24">
        <v>6404</v>
      </c>
      <c r="B2000" s="24">
        <v>-21.28</v>
      </c>
      <c r="C2000" s="24">
        <v>12.67</v>
      </c>
      <c r="D2000" s="24" t="s">
        <v>2082</v>
      </c>
      <c r="E2000" s="24">
        <f t="shared" si="31"/>
        <v>99.668756654442191</v>
      </c>
      <c r="K2000" s="24">
        <v>18.9873417721519</v>
      </c>
      <c r="N2000" s="24">
        <v>5.0632911392405067</v>
      </c>
      <c r="O2000" s="24">
        <v>27.848101265822784</v>
      </c>
      <c r="V2000" s="24">
        <v>16.455696202531644</v>
      </c>
      <c r="X2000" s="24">
        <v>2.5316455696202533</v>
      </c>
      <c r="AA2000" s="24">
        <v>7.5949367088607591</v>
      </c>
      <c r="AC2000" s="24">
        <v>1.2658227848101267</v>
      </c>
      <c r="AF2000" s="24">
        <v>1.2658227848101267</v>
      </c>
      <c r="AH2000" s="24">
        <v>6.3291139240506329</v>
      </c>
      <c r="AJ2000" s="24">
        <v>1.2658227848101267</v>
      </c>
      <c r="AL2000" s="24">
        <v>1.2658227848101267</v>
      </c>
      <c r="AT2000" s="24">
        <v>6.3291139240506329</v>
      </c>
      <c r="AV2000" s="24">
        <v>1.2658227848101267</v>
      </c>
      <c r="BB2000" s="24">
        <v>0.93457943925233644</v>
      </c>
      <c r="CE2000" s="24">
        <v>1.2658227848101267</v>
      </c>
    </row>
    <row r="2001" spans="1:83" x14ac:dyDescent="0.2">
      <c r="A2001" s="24">
        <v>6402</v>
      </c>
      <c r="B2001" s="24">
        <v>-20.57</v>
      </c>
      <c r="C2001" s="24">
        <v>14.42</v>
      </c>
      <c r="D2001" s="24" t="s">
        <v>2082</v>
      </c>
      <c r="E2001" s="24">
        <f t="shared" si="31"/>
        <v>120.68704218236928</v>
      </c>
      <c r="K2001" s="24">
        <v>6.5420560747663554</v>
      </c>
      <c r="N2001" s="24">
        <v>1.8691588785046729</v>
      </c>
      <c r="O2001" s="24">
        <v>14.953271028037383</v>
      </c>
      <c r="V2001" s="24">
        <v>24.299065420560748</v>
      </c>
      <c r="AA2001" s="24">
        <v>5.6074766355140184</v>
      </c>
      <c r="AB2001" s="24">
        <v>1.8691588785046729</v>
      </c>
      <c r="AF2001" s="24">
        <v>0.93457943925233644</v>
      </c>
      <c r="AH2001" s="24">
        <v>0.93457943925233644</v>
      </c>
      <c r="AJ2001" s="24">
        <v>33.644859813084111</v>
      </c>
      <c r="AM2001" s="24">
        <v>2.8037383177570092</v>
      </c>
      <c r="AQ2001" s="24">
        <v>0.93457943925233644</v>
      </c>
      <c r="AT2001" s="24">
        <v>4.6728971962616823</v>
      </c>
      <c r="BB2001" s="24">
        <v>21.621621621621621</v>
      </c>
    </row>
    <row r="2002" spans="1:83" x14ac:dyDescent="0.2">
      <c r="A2002" s="24" t="s">
        <v>2083</v>
      </c>
      <c r="B2002" s="24">
        <v>11.11</v>
      </c>
      <c r="C2002" s="24">
        <v>-5.0599999999999996</v>
      </c>
      <c r="D2002" s="24" t="s">
        <v>2082</v>
      </c>
      <c r="E2002" s="24">
        <f t="shared" si="31"/>
        <v>85.105415894549182</v>
      </c>
      <c r="K2002" s="24">
        <v>0.54054054054054057</v>
      </c>
      <c r="V2002" s="24">
        <v>18.918918918918919</v>
      </c>
      <c r="AA2002" s="24">
        <v>54.054054054054056</v>
      </c>
      <c r="AC2002" s="24">
        <v>0.54054054054054057</v>
      </c>
      <c r="AF2002" s="24">
        <v>0.54054054054054057</v>
      </c>
      <c r="AT2002" s="24">
        <v>2.7027027027027026</v>
      </c>
      <c r="BB2002" s="24">
        <v>6.7270375161707632</v>
      </c>
      <c r="BJ2002" s="24">
        <v>0.54054054054054057</v>
      </c>
      <c r="CD2002" s="24">
        <v>0.54054054054054057</v>
      </c>
    </row>
    <row r="2003" spans="1:83" x14ac:dyDescent="0.2">
      <c r="A2003" s="24" t="s">
        <v>2084</v>
      </c>
      <c r="B2003" s="24">
        <v>10.09</v>
      </c>
      <c r="C2003" s="24">
        <v>-5.0999999999999996</v>
      </c>
      <c r="D2003" s="24" t="s">
        <v>2082</v>
      </c>
      <c r="E2003" s="24">
        <f t="shared" si="31"/>
        <v>113.02604890358234</v>
      </c>
      <c r="K2003" s="24">
        <v>0.12936610608020699</v>
      </c>
      <c r="N2003" s="24">
        <v>0.12936610608020699</v>
      </c>
      <c r="O2003" s="24">
        <v>0.12936610608020699</v>
      </c>
      <c r="X2003" s="24">
        <v>0.25873221216041398</v>
      </c>
      <c r="AA2003" s="24">
        <v>86.675291073738677</v>
      </c>
      <c r="AC2003" s="24">
        <v>0.38809831824062097</v>
      </c>
      <c r="AF2003" s="24">
        <v>0.12936610608020699</v>
      </c>
      <c r="AJ2003" s="24">
        <v>1.2936610608020698</v>
      </c>
      <c r="AL2003" s="24">
        <v>0.38809831824062097</v>
      </c>
      <c r="AO2003" s="24">
        <v>0.38809831824062097</v>
      </c>
      <c r="AQ2003" s="24">
        <v>0.38809831824062097</v>
      </c>
      <c r="AT2003" s="24">
        <v>1.1642949547218628</v>
      </c>
      <c r="BB2003" s="24">
        <v>19.753086419753085</v>
      </c>
      <c r="BD2003" s="24">
        <v>0.64683053040103489</v>
      </c>
      <c r="BF2003" s="24">
        <v>0.38809831824062097</v>
      </c>
      <c r="BH2003" s="24">
        <v>0.64683053040103489</v>
      </c>
      <c r="BJ2003" s="24">
        <v>0.12936610608020699</v>
      </c>
    </row>
    <row r="2004" spans="1:83" x14ac:dyDescent="0.2">
      <c r="A2004" s="24" t="s">
        <v>2085</v>
      </c>
      <c r="B2004" s="24">
        <v>12.45</v>
      </c>
      <c r="C2004" s="24">
        <v>-12.02</v>
      </c>
      <c r="D2004" s="24" t="s">
        <v>2082</v>
      </c>
      <c r="E2004" s="24">
        <f t="shared" si="31"/>
        <v>93.203724211476128</v>
      </c>
      <c r="K2004" s="24">
        <v>3.0864197530864197</v>
      </c>
      <c r="O2004" s="24">
        <v>1.8518518518518519</v>
      </c>
      <c r="V2004" s="24">
        <v>6.1728395061728394</v>
      </c>
      <c r="AA2004" s="24">
        <v>38.271604938271608</v>
      </c>
      <c r="AB2004" s="24">
        <v>0.61728395061728392</v>
      </c>
      <c r="AJ2004" s="24">
        <v>7.4074074074074074</v>
      </c>
      <c r="AQ2004" s="24">
        <v>0.61728395061728392</v>
      </c>
      <c r="AT2004" s="24">
        <v>17.901234567901234</v>
      </c>
      <c r="BB2004" s="24">
        <v>12.956810631229235</v>
      </c>
      <c r="BF2004" s="24">
        <v>0.61728395061728392</v>
      </c>
      <c r="BH2004" s="24">
        <v>3.0864197530864197</v>
      </c>
      <c r="BJ2004" s="24">
        <v>0.61728395061728392</v>
      </c>
    </row>
    <row r="2005" spans="1:83" x14ac:dyDescent="0.2">
      <c r="A2005" s="24" t="s">
        <v>2086</v>
      </c>
      <c r="B2005" s="24">
        <v>13.25</v>
      </c>
      <c r="C2005" s="24">
        <v>-11.93</v>
      </c>
      <c r="D2005" s="24" t="s">
        <v>2082</v>
      </c>
      <c r="E2005" s="24">
        <f t="shared" si="31"/>
        <v>97.927543110267365</v>
      </c>
      <c r="N2005" s="24">
        <v>0.66445182724252494</v>
      </c>
      <c r="O2005" s="24">
        <v>0.33222591362126247</v>
      </c>
      <c r="V2005" s="24">
        <v>5.9800664451827243</v>
      </c>
      <c r="X2005" s="24">
        <v>0.33222591362126247</v>
      </c>
      <c r="AA2005" s="24">
        <v>58.139534883720927</v>
      </c>
      <c r="AJ2005" s="24">
        <v>10.631229235880399</v>
      </c>
      <c r="AL2005" s="24">
        <v>0.66445182724252494</v>
      </c>
      <c r="AQ2005" s="24">
        <v>1.6611295681063123</v>
      </c>
      <c r="AT2005" s="24">
        <v>7.308970099667774</v>
      </c>
      <c r="BB2005" s="24">
        <v>10.884353741496598</v>
      </c>
      <c r="BE2005" s="24">
        <v>0.33222591362126247</v>
      </c>
      <c r="BH2005" s="24">
        <v>0.33222591362126247</v>
      </c>
      <c r="BJ2005" s="24">
        <v>0.66445182724252494</v>
      </c>
    </row>
    <row r="2006" spans="1:83" x14ac:dyDescent="0.2">
      <c r="A2006" s="24" t="s">
        <v>2087</v>
      </c>
      <c r="B2006" s="24">
        <v>13.38</v>
      </c>
      <c r="C2006" s="24">
        <v>-11.92</v>
      </c>
      <c r="D2006" s="24" t="s">
        <v>2082</v>
      </c>
      <c r="E2006" s="24">
        <f t="shared" si="31"/>
        <v>106.83218169157426</v>
      </c>
      <c r="V2006" s="24">
        <v>2.0408163265306123</v>
      </c>
      <c r="AA2006" s="24">
        <v>71.088435374149654</v>
      </c>
      <c r="AB2006" s="24">
        <v>1.7006802721088434</v>
      </c>
      <c r="AF2006" s="24">
        <v>0.3401360544217687</v>
      </c>
      <c r="AJ2006" s="24">
        <v>4.4217687074829932</v>
      </c>
      <c r="AL2006" s="24">
        <v>0.3401360544217687</v>
      </c>
      <c r="AQ2006" s="24">
        <v>0.68027210884353739</v>
      </c>
      <c r="AT2006" s="24">
        <v>4.4217687074829932</v>
      </c>
      <c r="BB2006" s="24">
        <v>17.716535433070867</v>
      </c>
      <c r="BF2006" s="24">
        <v>0.68027210884353739</v>
      </c>
      <c r="BH2006" s="24">
        <v>1.0204081632653061</v>
      </c>
      <c r="BJ2006" s="24">
        <v>0.3401360544217687</v>
      </c>
      <c r="CD2006" s="24">
        <v>2.0408163265306123</v>
      </c>
    </row>
    <row r="2007" spans="1:83" x14ac:dyDescent="0.2">
      <c r="A2007" s="24" t="s">
        <v>2088</v>
      </c>
      <c r="B2007" s="24">
        <v>11.51</v>
      </c>
      <c r="C2007" s="24">
        <v>-14.23</v>
      </c>
      <c r="D2007" s="24" t="s">
        <v>2082</v>
      </c>
      <c r="E2007" s="24">
        <f t="shared" si="31"/>
        <v>137.08773502956257</v>
      </c>
      <c r="N2007" s="24">
        <v>2.7559055118110236</v>
      </c>
      <c r="O2007" s="24">
        <v>2.3622047244094486</v>
      </c>
      <c r="Q2007" s="24">
        <v>0.39370078740157483</v>
      </c>
      <c r="V2007" s="24">
        <v>3.1496062992125986</v>
      </c>
      <c r="AA2007" s="24">
        <v>19.291338582677167</v>
      </c>
      <c r="AB2007" s="24">
        <v>0.78740157480314965</v>
      </c>
      <c r="AJ2007" s="24">
        <v>24.803149606299211</v>
      </c>
      <c r="AL2007" s="24">
        <v>1.1811023622047243</v>
      </c>
      <c r="AQ2007" s="24">
        <v>1.1811023622047243</v>
      </c>
      <c r="AT2007" s="24">
        <v>25.590551181102363</v>
      </c>
      <c r="BB2007" s="24">
        <v>54.804270462633454</v>
      </c>
      <c r="BF2007" s="24">
        <v>0.39370078740157483</v>
      </c>
      <c r="CD2007" s="24">
        <v>0.39370078740157483</v>
      </c>
    </row>
    <row r="2008" spans="1:83" x14ac:dyDescent="0.2">
      <c r="A2008" s="24" t="s">
        <v>2089</v>
      </c>
      <c r="B2008" s="24">
        <v>11.03</v>
      </c>
      <c r="C2008" s="24">
        <v>-16.72</v>
      </c>
      <c r="D2008" s="24" t="s">
        <v>2082</v>
      </c>
      <c r="E2008" s="24">
        <f t="shared" si="31"/>
        <v>85.724062414453883</v>
      </c>
      <c r="N2008" s="24">
        <v>0.35587188612099646</v>
      </c>
      <c r="O2008" s="24">
        <v>0.35587188612099646</v>
      </c>
      <c r="V2008" s="24">
        <v>2.1352313167259784</v>
      </c>
      <c r="AA2008" s="24">
        <v>11.032028469750889</v>
      </c>
      <c r="AB2008" s="24">
        <v>0.35587188612099646</v>
      </c>
      <c r="AJ2008" s="24">
        <v>8.185053380782918</v>
      </c>
      <c r="AL2008" s="24">
        <v>0.35587188612099646</v>
      </c>
      <c r="AO2008" s="24">
        <v>0.35587188612099646</v>
      </c>
      <c r="AQ2008" s="24">
        <v>0.35587188612099646</v>
      </c>
      <c r="AT2008" s="24">
        <v>16.370106761565836</v>
      </c>
      <c r="BB2008" s="24">
        <v>42.307692307692307</v>
      </c>
      <c r="BF2008" s="24">
        <v>1.0676156583629892</v>
      </c>
      <c r="BH2008" s="24">
        <v>0.71174377224199292</v>
      </c>
      <c r="BJ2008" s="24">
        <v>1.4234875444839858</v>
      </c>
      <c r="BO2008" s="24">
        <v>0.35587188612099646</v>
      </c>
    </row>
    <row r="2009" spans="1:83" x14ac:dyDescent="0.2">
      <c r="A2009" s="24" t="s">
        <v>2090</v>
      </c>
      <c r="B2009" s="24">
        <v>10.84</v>
      </c>
      <c r="C2009" s="24">
        <v>-16.57</v>
      </c>
      <c r="D2009" s="24" t="s">
        <v>2082</v>
      </c>
      <c r="E2009" s="24">
        <f t="shared" si="31"/>
        <v>77.367171915723873</v>
      </c>
      <c r="K2009" s="24">
        <v>0.85470085470085466</v>
      </c>
      <c r="N2009" s="24">
        <v>1.7094017094017093</v>
      </c>
      <c r="O2009" s="24">
        <v>2.5641025641025643</v>
      </c>
      <c r="P2009" s="24">
        <v>0.42735042735042733</v>
      </c>
      <c r="V2009" s="24">
        <v>1.2820512820512822</v>
      </c>
      <c r="X2009" s="24">
        <v>1.2820512820512822</v>
      </c>
      <c r="AA2009" s="24">
        <v>14.957264957264957</v>
      </c>
      <c r="AB2009" s="24">
        <v>0.42735042735042733</v>
      </c>
      <c r="AF2009" s="24">
        <v>0.42735042735042733</v>
      </c>
      <c r="AJ2009" s="24">
        <v>11.538461538461538</v>
      </c>
      <c r="AL2009" s="24">
        <v>0.85470085470085466</v>
      </c>
      <c r="AQ2009" s="24">
        <v>0.42735042735042733</v>
      </c>
      <c r="AT2009" s="24">
        <v>14.957264957264957</v>
      </c>
      <c r="BB2009" s="24">
        <v>20.102214650766609</v>
      </c>
      <c r="BF2009" s="24">
        <v>0.85470085470085466</v>
      </c>
      <c r="BH2009" s="24">
        <v>0.42735042735042733</v>
      </c>
      <c r="BJ2009" s="24">
        <v>4.2735042735042734</v>
      </c>
    </row>
    <row r="2010" spans="1:83" x14ac:dyDescent="0.2">
      <c r="A2010" s="24" t="s">
        <v>2091</v>
      </c>
      <c r="B2010" s="24">
        <v>12.54</v>
      </c>
      <c r="C2010" s="24">
        <v>-22.26</v>
      </c>
      <c r="D2010" s="24" t="s">
        <v>2082</v>
      </c>
      <c r="E2010" s="24">
        <f t="shared" si="31"/>
        <v>79.897785349233416</v>
      </c>
      <c r="N2010" s="24">
        <v>0.17035775127768313</v>
      </c>
      <c r="O2010" s="24">
        <v>0.68143100511073251</v>
      </c>
      <c r="P2010" s="24">
        <v>0.68143100511073251</v>
      </c>
      <c r="X2010" s="24">
        <v>5.7921635434412266</v>
      </c>
      <c r="AA2010" s="24">
        <v>60.988074957410561</v>
      </c>
      <c r="AB2010" s="24">
        <v>0.68143100511073251</v>
      </c>
      <c r="AF2010" s="24">
        <v>0.34071550255536626</v>
      </c>
      <c r="AG2010" s="24">
        <v>0.68143100511073251</v>
      </c>
      <c r="AL2010" s="24">
        <v>0.34071550255536626</v>
      </c>
      <c r="BF2010" s="24">
        <v>4.0885860306643949</v>
      </c>
      <c r="BH2010" s="24">
        <v>1.7035775127768313</v>
      </c>
      <c r="BJ2010" s="24">
        <v>3.7478705281090288</v>
      </c>
    </row>
    <row r="2011" spans="1:83" x14ac:dyDescent="0.2">
      <c r="A2011" s="24" t="s">
        <v>2092</v>
      </c>
      <c r="B2011" s="24">
        <v>-19.760000000000002</v>
      </c>
      <c r="C2011" s="24">
        <v>-31.614999999999998</v>
      </c>
      <c r="D2011" s="24" t="s">
        <v>2082</v>
      </c>
      <c r="E2011" s="24">
        <f t="shared" si="31"/>
        <v>98.393574297188735</v>
      </c>
      <c r="K2011" s="24">
        <v>41.76706827309237</v>
      </c>
      <c r="M2011" s="24">
        <v>0.40160642570281124</v>
      </c>
      <c r="N2011" s="24">
        <v>2.0080321285140563</v>
      </c>
      <c r="P2011" s="24">
        <v>16.867469879518072</v>
      </c>
      <c r="Q2011" s="24">
        <v>13.654618473895582</v>
      </c>
      <c r="R2011" s="24">
        <v>1.2048192771084338</v>
      </c>
      <c r="U2011" s="24">
        <v>8.0321285140562253</v>
      </c>
      <c r="X2011" s="24">
        <v>2.4096385542168677</v>
      </c>
      <c r="AA2011" s="24">
        <v>0.80321285140562249</v>
      </c>
      <c r="AB2011" s="24">
        <v>2.0080321285140563</v>
      </c>
      <c r="AG2011" s="24">
        <v>5.6224899598393572</v>
      </c>
      <c r="AQ2011" s="24">
        <v>0.40160642570281124</v>
      </c>
      <c r="AT2011" s="24">
        <v>1.2048192771084338</v>
      </c>
      <c r="CE2011" s="24">
        <v>2.0080321285140563</v>
      </c>
    </row>
    <row r="2012" spans="1:83" x14ac:dyDescent="0.2">
      <c r="A2012" s="24" t="s">
        <v>2093</v>
      </c>
      <c r="B2012" s="24">
        <v>-37.950000000000003</v>
      </c>
      <c r="C2012" s="24">
        <v>-27.626999999999999</v>
      </c>
      <c r="D2012" s="24" t="s">
        <v>2082</v>
      </c>
      <c r="E2012" s="24">
        <f t="shared" si="31"/>
        <v>100.51020408163266</v>
      </c>
      <c r="K2012" s="24">
        <v>16.894977168949772</v>
      </c>
      <c r="M2012" s="24">
        <v>0.91324200913242004</v>
      </c>
      <c r="N2012" s="24">
        <v>0.45662100456621002</v>
      </c>
      <c r="O2012" s="24">
        <v>0.91324200913242004</v>
      </c>
      <c r="P2012" s="24">
        <v>6.8493150684931505</v>
      </c>
      <c r="Q2012" s="24">
        <v>6.3926940639269407</v>
      </c>
      <c r="U2012" s="24">
        <v>2.7397260273972601</v>
      </c>
      <c r="V2012" s="24">
        <v>0.91324200913242004</v>
      </c>
      <c r="X2012" s="24">
        <v>8.6757990867579906</v>
      </c>
      <c r="AA2012" s="24">
        <v>42.009132420091326</v>
      </c>
      <c r="AF2012" s="24">
        <v>3.1963470319634704</v>
      </c>
      <c r="AG2012" s="24">
        <v>0.45662100456621002</v>
      </c>
      <c r="AL2012" s="24">
        <v>1.3698630136986301</v>
      </c>
      <c r="AQ2012" s="24">
        <v>1.3698630136986301</v>
      </c>
      <c r="AT2012" s="24">
        <v>6.3926940639269407</v>
      </c>
      <c r="BB2012" s="24">
        <v>0.51020408163265307</v>
      </c>
      <c r="CE2012" s="24">
        <v>0.45662100456621002</v>
      </c>
    </row>
    <row r="2013" spans="1:83" x14ac:dyDescent="0.2">
      <c r="A2013" s="24" t="s">
        <v>2094</v>
      </c>
      <c r="B2013" s="24">
        <v>-36.33</v>
      </c>
      <c r="C2013" s="24">
        <v>-26.233000000000001</v>
      </c>
      <c r="D2013" s="24" t="s">
        <v>2082</v>
      </c>
      <c r="E2013" s="24">
        <f t="shared" si="31"/>
        <v>100.61893609902975</v>
      </c>
      <c r="K2013" s="24">
        <v>13.775510204081632</v>
      </c>
      <c r="N2013" s="24">
        <v>7.6530612244897958</v>
      </c>
      <c r="O2013" s="24">
        <v>3.5714285714285716</v>
      </c>
      <c r="P2013" s="24">
        <v>12.244897959183673</v>
      </c>
      <c r="Q2013" s="24">
        <v>4.591836734693878</v>
      </c>
      <c r="V2013" s="24">
        <v>1.0204081632653061</v>
      </c>
      <c r="X2013" s="24">
        <v>5.1020408163265305</v>
      </c>
      <c r="AA2013" s="24">
        <v>41.326530612244895</v>
      </c>
      <c r="AB2013" s="24">
        <v>1.5306122448979591</v>
      </c>
      <c r="AF2013" s="24">
        <v>0.51020408163265307</v>
      </c>
      <c r="AH2013" s="24">
        <v>0.51020408163265307</v>
      </c>
      <c r="AL2013" s="24">
        <v>1.0204081632653061</v>
      </c>
      <c r="AQ2013" s="24">
        <v>0.51020408163265307</v>
      </c>
      <c r="AT2013" s="24">
        <v>5.6122448979591839</v>
      </c>
      <c r="BB2013" s="24">
        <v>1.639344262295082</v>
      </c>
    </row>
    <row r="2014" spans="1:83" x14ac:dyDescent="0.2">
      <c r="A2014" s="24" t="s">
        <v>2095</v>
      </c>
      <c r="B2014" s="24">
        <v>-38.006999999999998</v>
      </c>
      <c r="C2014" s="24">
        <v>-25.32</v>
      </c>
      <c r="D2014" s="24" t="s">
        <v>2082</v>
      </c>
      <c r="E2014" s="24">
        <f t="shared" si="31"/>
        <v>99.278086930365447</v>
      </c>
      <c r="K2014" s="24">
        <v>16.393442622950818</v>
      </c>
      <c r="N2014" s="24">
        <v>0.54644808743169404</v>
      </c>
      <c r="O2014" s="24">
        <v>2.7322404371584699</v>
      </c>
      <c r="P2014" s="24">
        <v>4.918032786885246</v>
      </c>
      <c r="Q2014" s="24">
        <v>7.6502732240437155</v>
      </c>
      <c r="S2014" s="24">
        <v>0.54644808743169404</v>
      </c>
      <c r="V2014" s="24">
        <v>1.0928961748633881</v>
      </c>
      <c r="X2014" s="24">
        <v>2.1857923497267762</v>
      </c>
      <c r="AA2014" s="24">
        <v>43.715846994535518</v>
      </c>
      <c r="AB2014" s="24">
        <v>1.0928961748633881</v>
      </c>
      <c r="AG2014" s="24">
        <v>1.0928961748633881</v>
      </c>
      <c r="AL2014" s="24">
        <v>0.54644808743169404</v>
      </c>
      <c r="AS2014" s="24">
        <v>1.0928961748633881</v>
      </c>
      <c r="AT2014" s="24">
        <v>14.754098360655737</v>
      </c>
      <c r="BB2014" s="24">
        <v>0.91743119266055051</v>
      </c>
    </row>
    <row r="2015" spans="1:83" x14ac:dyDescent="0.2">
      <c r="A2015" s="24" t="s">
        <v>2096</v>
      </c>
      <c r="B2015" s="24">
        <v>-38.548000000000002</v>
      </c>
      <c r="C2015" s="24">
        <v>-25.032</v>
      </c>
      <c r="D2015" s="24" t="s">
        <v>2082</v>
      </c>
      <c r="E2015" s="24">
        <f t="shared" si="31"/>
        <v>98.165137614678898</v>
      </c>
      <c r="K2015" s="24">
        <v>19.724770642201836</v>
      </c>
      <c r="N2015" s="24">
        <v>1.834862385321101</v>
      </c>
      <c r="O2015" s="24">
        <v>0.45871559633027525</v>
      </c>
      <c r="P2015" s="24">
        <v>4.1284403669724767</v>
      </c>
      <c r="Q2015" s="24">
        <v>5.0458715596330279</v>
      </c>
      <c r="V2015" s="24">
        <v>0.45871559633027525</v>
      </c>
      <c r="X2015" s="24">
        <v>1.3761467889908257</v>
      </c>
      <c r="AA2015" s="24">
        <v>46.330275229357795</v>
      </c>
      <c r="AB2015" s="24">
        <v>1.3761467889908257</v>
      </c>
      <c r="AG2015" s="24">
        <v>0.91743119266055051</v>
      </c>
      <c r="AL2015" s="24">
        <v>0.91743119266055051</v>
      </c>
      <c r="AQ2015" s="24">
        <v>0.45871559633027525</v>
      </c>
      <c r="AS2015" s="24">
        <v>1.834862385321101</v>
      </c>
      <c r="AT2015" s="24">
        <v>12.385321100917432</v>
      </c>
      <c r="AV2015" s="24">
        <v>0.45871559633027525</v>
      </c>
      <c r="CE2015" s="24">
        <v>0.45871559633027525</v>
      </c>
    </row>
    <row r="2016" spans="1:83" x14ac:dyDescent="0.2">
      <c r="A2016" s="24" t="s">
        <v>2097</v>
      </c>
      <c r="B2016" s="24">
        <v>-28.105</v>
      </c>
      <c r="C2016" s="24">
        <v>-7.4649999999999999</v>
      </c>
      <c r="D2016" s="24" t="s">
        <v>2082</v>
      </c>
      <c r="E2016" s="24">
        <f t="shared" si="31"/>
        <v>127.68361581920904</v>
      </c>
      <c r="K2016" s="24">
        <v>26.424870466321245</v>
      </c>
      <c r="N2016" s="24">
        <v>9.3264248704663206</v>
      </c>
      <c r="O2016" s="24">
        <v>9.8445595854922274</v>
      </c>
      <c r="P2016" s="24">
        <v>25.388601036269431</v>
      </c>
      <c r="Q2016" s="24">
        <v>14.507772020725389</v>
      </c>
      <c r="X2016" s="24">
        <v>2.0725388601036268</v>
      </c>
      <c r="AA2016" s="24">
        <v>1.5544041450777202</v>
      </c>
      <c r="AB2016" s="24">
        <v>3.6269430051813472</v>
      </c>
      <c r="AG2016" s="24">
        <v>4.6632124352331603</v>
      </c>
      <c r="AT2016" s="24">
        <v>1.0362694300518134</v>
      </c>
      <c r="BB2016" s="24">
        <v>27.683615819209038</v>
      </c>
      <c r="CE2016" s="24">
        <v>1.5544041450777202</v>
      </c>
    </row>
    <row r="2017" spans="1:83" x14ac:dyDescent="0.2">
      <c r="A2017" s="24" t="s">
        <v>2098</v>
      </c>
      <c r="B2017" s="24">
        <v>-23.433</v>
      </c>
      <c r="C2017" s="24">
        <v>-5.0000000000000001E-3</v>
      </c>
      <c r="D2017" s="24" t="s">
        <v>2082</v>
      </c>
      <c r="E2017" s="24">
        <f t="shared" si="31"/>
        <v>81.517019190362788</v>
      </c>
      <c r="K2017" s="24">
        <v>37.288135593220339</v>
      </c>
      <c r="N2017" s="24">
        <v>4.5197740112994351</v>
      </c>
      <c r="O2017" s="24">
        <v>3.9548022598870056</v>
      </c>
      <c r="P2017" s="24">
        <v>2.8248587570621471</v>
      </c>
      <c r="Q2017" s="24">
        <v>0.56497175141242939</v>
      </c>
      <c r="X2017" s="24">
        <v>7.3446327683615822</v>
      </c>
      <c r="AA2017" s="24">
        <v>3.3898305084745761</v>
      </c>
      <c r="AB2017" s="24">
        <v>1.6949152542372881</v>
      </c>
      <c r="AG2017" s="24">
        <v>2.2598870056497176</v>
      </c>
      <c r="AT2017" s="24">
        <v>5.6497175141242941</v>
      </c>
      <c r="AV2017" s="24">
        <v>1.1299435028248588</v>
      </c>
      <c r="BB2017" s="24">
        <v>10.330578512396695</v>
      </c>
      <c r="BE2017" s="24">
        <v>0.56497175141242939</v>
      </c>
    </row>
    <row r="2018" spans="1:83" x14ac:dyDescent="0.2">
      <c r="A2018" s="24" t="s">
        <v>2099</v>
      </c>
      <c r="B2018" s="24">
        <v>-36.21</v>
      </c>
      <c r="C2018" s="24">
        <v>-3.5430000000000001</v>
      </c>
      <c r="D2018" s="24" t="s">
        <v>2082</v>
      </c>
      <c r="E2018" s="24">
        <f t="shared" si="31"/>
        <v>102.28771801757178</v>
      </c>
      <c r="K2018" s="24">
        <v>9.0909090909090917</v>
      </c>
      <c r="O2018" s="24">
        <v>2.4793388429752068</v>
      </c>
      <c r="P2018" s="24">
        <v>1.2396694214876034</v>
      </c>
      <c r="V2018" s="24">
        <v>2.0661157024793386</v>
      </c>
      <c r="X2018" s="24">
        <v>1.2396694214876034</v>
      </c>
      <c r="AA2018" s="24">
        <v>3.71900826446281</v>
      </c>
      <c r="AB2018" s="24">
        <v>0.82644628099173556</v>
      </c>
      <c r="AL2018" s="24">
        <v>3.3057851239669422</v>
      </c>
      <c r="AQ2018" s="24">
        <v>0.82644628099173556</v>
      </c>
      <c r="AS2018" s="24">
        <v>0.41322314049586778</v>
      </c>
      <c r="AT2018" s="24">
        <v>35.123966942148762</v>
      </c>
      <c r="AV2018" s="24">
        <v>26.859504132231404</v>
      </c>
      <c r="AZ2018" s="24">
        <v>1.2396694214876034</v>
      </c>
      <c r="BB2018" s="24">
        <v>12.618296529968454</v>
      </c>
      <c r="BJ2018" s="24">
        <v>0.41322314049586778</v>
      </c>
      <c r="BW2018" s="24">
        <v>0.41322314049586778</v>
      </c>
      <c r="BX2018" s="24">
        <v>0.41322314049586778</v>
      </c>
    </row>
    <row r="2019" spans="1:83" x14ac:dyDescent="0.2">
      <c r="A2019" s="24" t="s">
        <v>2100</v>
      </c>
      <c r="B2019" s="24">
        <v>-36.347000000000001</v>
      </c>
      <c r="C2019" s="24">
        <v>-4.2450000000000001</v>
      </c>
      <c r="D2019" s="24" t="s">
        <v>2082</v>
      </c>
      <c r="E2019" s="24">
        <f t="shared" si="31"/>
        <v>108.48262090122421</v>
      </c>
      <c r="K2019" s="24">
        <v>3.7854889589905363</v>
      </c>
      <c r="N2019" s="24">
        <v>0.63091482649842268</v>
      </c>
      <c r="O2019" s="24">
        <v>0.63091482649842268</v>
      </c>
      <c r="P2019" s="24">
        <v>0.31545741324921134</v>
      </c>
      <c r="Q2019" s="24">
        <v>0.94637223974763407</v>
      </c>
      <c r="V2019" s="24">
        <v>0.94637223974763407</v>
      </c>
      <c r="X2019" s="24">
        <v>0.94637223974763407</v>
      </c>
      <c r="AA2019" s="24">
        <v>3.1545741324921135</v>
      </c>
      <c r="AB2019" s="24">
        <v>0.31545741324921134</v>
      </c>
      <c r="AG2019" s="24">
        <v>0.63091482649842268</v>
      </c>
      <c r="AL2019" s="24">
        <v>2.8391167192429023</v>
      </c>
      <c r="AQ2019" s="24">
        <v>1.8927444794952681</v>
      </c>
      <c r="AT2019" s="24">
        <v>12.302839116719243</v>
      </c>
      <c r="AV2019" s="24">
        <v>56.466876971608833</v>
      </c>
      <c r="AZ2019" s="24">
        <v>0.63091482649842268</v>
      </c>
      <c r="BB2019" s="24">
        <v>21.100917431192659</v>
      </c>
      <c r="BF2019" s="24">
        <v>0.63091482649842268</v>
      </c>
      <c r="BX2019" s="24">
        <v>0.31545741324921134</v>
      </c>
    </row>
    <row r="2020" spans="1:83" x14ac:dyDescent="0.2">
      <c r="A2020" s="24" t="s">
        <v>2101</v>
      </c>
      <c r="B2020" s="24">
        <v>-36.634999999999998</v>
      </c>
      <c r="C2020" s="24">
        <v>-4.6130000000000004</v>
      </c>
      <c r="D2020" s="24" t="s">
        <v>2082</v>
      </c>
      <c r="E2020" s="24">
        <f t="shared" si="31"/>
        <v>92.738368283093038</v>
      </c>
      <c r="K2020" s="24">
        <v>0.91743119266055051</v>
      </c>
      <c r="N2020" s="24">
        <v>0.3058103975535168</v>
      </c>
      <c r="O2020" s="24">
        <v>0.91743119266055051</v>
      </c>
      <c r="P2020" s="24">
        <v>0.6116207951070336</v>
      </c>
      <c r="Q2020" s="24">
        <v>0.3058103975535168</v>
      </c>
      <c r="V2020" s="24">
        <v>0.6116207951070336</v>
      </c>
      <c r="AA2020" s="24">
        <v>10.397553516819572</v>
      </c>
      <c r="AB2020" s="24">
        <v>0.6116207951070336</v>
      </c>
      <c r="AH2020" s="24">
        <v>0.91743119266055051</v>
      </c>
      <c r="AL2020" s="24">
        <v>3.0581039755351682</v>
      </c>
      <c r="AN2020" s="24">
        <v>0.3058103975535168</v>
      </c>
      <c r="AQ2020" s="24">
        <v>0.6116207951070336</v>
      </c>
      <c r="AS2020" s="24">
        <v>0.3058103975535168</v>
      </c>
      <c r="AT2020" s="24">
        <v>31.804281345565748</v>
      </c>
      <c r="AV2020" s="24">
        <v>24.159021406727827</v>
      </c>
      <c r="AZ2020" s="24">
        <v>0.3058103975535168</v>
      </c>
      <c r="BB2020" s="24">
        <v>13.839285714285714</v>
      </c>
      <c r="BF2020" s="24">
        <v>0.3058103975535168</v>
      </c>
      <c r="BH2020" s="24">
        <v>0.3058103975535168</v>
      </c>
      <c r="BL2020" s="24">
        <v>0.3058103975535168</v>
      </c>
      <c r="BU2020" s="24">
        <v>0.3058103975535168</v>
      </c>
      <c r="BX2020" s="24">
        <v>1.5290519877675841</v>
      </c>
    </row>
    <row r="2021" spans="1:83" x14ac:dyDescent="0.2">
      <c r="A2021" s="24" t="s">
        <v>2102</v>
      </c>
      <c r="B2021" s="24">
        <v>-37.718000000000004</v>
      </c>
      <c r="C2021" s="24">
        <v>-3.665</v>
      </c>
      <c r="D2021" s="24" t="s">
        <v>2082</v>
      </c>
      <c r="E2021" s="24">
        <f t="shared" si="31"/>
        <v>94.947325164375357</v>
      </c>
      <c r="K2021" s="24">
        <v>2.2321428571428572</v>
      </c>
      <c r="O2021" s="24">
        <v>0.8928571428571429</v>
      </c>
      <c r="P2021" s="24">
        <v>0.44642857142857145</v>
      </c>
      <c r="Q2021" s="24">
        <v>0.44642857142857145</v>
      </c>
      <c r="X2021" s="24">
        <v>0.44642857142857145</v>
      </c>
      <c r="AA2021" s="24">
        <v>8.0357142857142865</v>
      </c>
      <c r="AB2021" s="24">
        <v>2.2321428571428572</v>
      </c>
      <c r="AL2021" s="24">
        <v>6.25</v>
      </c>
      <c r="AQ2021" s="24">
        <v>0.8928571428571429</v>
      </c>
      <c r="AT2021" s="24">
        <v>31.25</v>
      </c>
      <c r="AV2021" s="24">
        <v>28.125</v>
      </c>
      <c r="AZ2021" s="24">
        <v>1.3392857142857142</v>
      </c>
      <c r="BB2021" s="24">
        <v>8.7866108786610884</v>
      </c>
      <c r="BF2021" s="24">
        <v>0.44642857142857145</v>
      </c>
      <c r="BN2021" s="24">
        <v>0.44642857142857145</v>
      </c>
      <c r="BU2021" s="24">
        <v>1.3392857142857142</v>
      </c>
      <c r="BX2021" s="24">
        <v>1.3392857142857142</v>
      </c>
    </row>
    <row r="2022" spans="1:83" x14ac:dyDescent="0.2">
      <c r="A2022" s="24" t="s">
        <v>2103</v>
      </c>
      <c r="B2022" s="24">
        <v>-38.313000000000002</v>
      </c>
      <c r="C2022" s="24">
        <v>-2.8969999999999998</v>
      </c>
      <c r="D2022" s="24" t="s">
        <v>2082</v>
      </c>
      <c r="E2022" s="24">
        <f t="shared" si="31"/>
        <v>115.25185065980044</v>
      </c>
      <c r="K2022" s="24">
        <v>6.2761506276150625</v>
      </c>
      <c r="O2022" s="24">
        <v>1.2552301255230125</v>
      </c>
      <c r="Q2022" s="24">
        <v>0.41841004184100417</v>
      </c>
      <c r="V2022" s="24">
        <v>1.2552301255230125</v>
      </c>
      <c r="X2022" s="24">
        <v>0.83682008368200833</v>
      </c>
      <c r="AA2022" s="24">
        <v>5.4393305439330542</v>
      </c>
      <c r="AB2022" s="24">
        <v>2.0920502092050208</v>
      </c>
      <c r="AG2022" s="24">
        <v>0.41841004184100417</v>
      </c>
      <c r="AL2022" s="24">
        <v>5.4393305439330542</v>
      </c>
      <c r="AQ2022" s="24">
        <v>0.41841004184100417</v>
      </c>
      <c r="AT2022" s="24">
        <v>17.573221757322177</v>
      </c>
      <c r="AV2022" s="24">
        <v>48.535564853556487</v>
      </c>
      <c r="AZ2022" s="24">
        <v>0.83682008368200833</v>
      </c>
      <c r="BB2022" s="24">
        <v>24.03846153846154</v>
      </c>
      <c r="BX2022" s="24">
        <v>0.41841004184100417</v>
      </c>
    </row>
    <row r="2023" spans="1:83" x14ac:dyDescent="0.2">
      <c r="A2023" s="24" t="s">
        <v>2104</v>
      </c>
      <c r="B2023" s="24">
        <v>-38.228000000000002</v>
      </c>
      <c r="C2023" s="24">
        <v>-2.7250000000000001</v>
      </c>
      <c r="D2023" s="24" t="s">
        <v>2082</v>
      </c>
      <c r="E2023" s="24">
        <f t="shared" si="31"/>
        <v>98.89386928860614</v>
      </c>
      <c r="K2023" s="24">
        <v>13.942307692307692</v>
      </c>
      <c r="N2023" s="24">
        <v>3.3653846153846154</v>
      </c>
      <c r="O2023" s="24">
        <v>1.4423076923076923</v>
      </c>
      <c r="P2023" s="24">
        <v>0.48076923076923078</v>
      </c>
      <c r="Q2023" s="24">
        <v>0.96153846153846156</v>
      </c>
      <c r="V2023" s="24">
        <v>4.3269230769230766</v>
      </c>
      <c r="X2023" s="24">
        <v>0.96153846153846156</v>
      </c>
      <c r="AA2023" s="24">
        <v>9.615384615384615</v>
      </c>
      <c r="AB2023" s="24">
        <v>2.4038461538461537</v>
      </c>
      <c r="AF2023" s="24">
        <v>0.48076923076923078</v>
      </c>
      <c r="AG2023" s="24">
        <v>1.4423076923076923</v>
      </c>
      <c r="AH2023" s="24">
        <v>0.48076923076923078</v>
      </c>
      <c r="AL2023" s="24">
        <v>2.4038461538461537</v>
      </c>
      <c r="AQ2023" s="24">
        <v>0.48076923076923078</v>
      </c>
      <c r="AT2023" s="24">
        <v>16.346153846153847</v>
      </c>
      <c r="AV2023" s="24">
        <v>13.461538461538462</v>
      </c>
      <c r="AZ2023" s="24">
        <v>2.4038461538461537</v>
      </c>
      <c r="BB2023" s="24">
        <v>22.93233082706767</v>
      </c>
      <c r="BF2023" s="24">
        <v>0.48076923076923078</v>
      </c>
      <c r="BJ2023" s="24">
        <v>0.48076923076923078</v>
      </c>
    </row>
    <row r="2024" spans="1:83" x14ac:dyDescent="0.2">
      <c r="A2024" s="24" t="s">
        <v>2105</v>
      </c>
      <c r="B2024" s="24">
        <v>-48.432000000000002</v>
      </c>
      <c r="C2024" s="24">
        <v>1.698</v>
      </c>
      <c r="D2024" s="24" t="s">
        <v>2082</v>
      </c>
      <c r="E2024" s="24">
        <f t="shared" si="31"/>
        <v>124.26766917293236</v>
      </c>
      <c r="K2024" s="24">
        <v>0.37593984962406013</v>
      </c>
      <c r="V2024" s="24">
        <v>6.7669172932330826</v>
      </c>
      <c r="AA2024" s="24">
        <v>25.18796992481203</v>
      </c>
      <c r="AB2024" s="24">
        <v>0.75187969924812026</v>
      </c>
      <c r="AL2024" s="24">
        <v>0.37593984962406013</v>
      </c>
      <c r="AT2024" s="24">
        <v>20.300751879699249</v>
      </c>
      <c r="AV2024" s="24">
        <v>1.5037593984962405</v>
      </c>
      <c r="AZ2024" s="24">
        <v>3.3834586466165413</v>
      </c>
      <c r="BB2024" s="24">
        <v>47.2</v>
      </c>
      <c r="BC2024" s="24">
        <v>3.007518796992481</v>
      </c>
      <c r="BJ2024" s="24">
        <v>14.285714285714286</v>
      </c>
      <c r="BL2024" s="24">
        <v>0.37593984962406013</v>
      </c>
      <c r="BX2024" s="24">
        <v>0.37593984962406013</v>
      </c>
      <c r="CD2024" s="24">
        <v>0.37593984962406013</v>
      </c>
    </row>
    <row r="2025" spans="1:83" x14ac:dyDescent="0.2">
      <c r="A2025" s="24" t="s">
        <v>2106</v>
      </c>
      <c r="B2025" s="24">
        <v>-50.405000000000001</v>
      </c>
      <c r="C2025" s="24">
        <v>3.7050000000000001</v>
      </c>
      <c r="D2025" s="24" t="s">
        <v>2082</v>
      </c>
      <c r="E2025" s="24">
        <f t="shared" si="31"/>
        <v>92.540259740259742</v>
      </c>
      <c r="V2025" s="24">
        <v>1.2</v>
      </c>
      <c r="AA2025" s="24">
        <v>9.1999999999999993</v>
      </c>
      <c r="AH2025" s="24">
        <v>0.4</v>
      </c>
      <c r="AL2025" s="24">
        <v>0.4</v>
      </c>
      <c r="AT2025" s="24">
        <v>6</v>
      </c>
      <c r="AZ2025" s="24">
        <v>7.2</v>
      </c>
      <c r="BB2025" s="24">
        <v>39.740259740259738</v>
      </c>
      <c r="BC2025" s="24">
        <v>1.2</v>
      </c>
      <c r="BJ2025" s="24">
        <v>13.6</v>
      </c>
      <c r="BL2025" s="24">
        <v>1.2</v>
      </c>
      <c r="BW2025" s="24">
        <v>0.4</v>
      </c>
      <c r="BX2025" s="24">
        <v>12</v>
      </c>
    </row>
    <row r="2026" spans="1:83" x14ac:dyDescent="0.2">
      <c r="A2026" s="24" t="s">
        <v>2107</v>
      </c>
      <c r="B2026" s="24">
        <v>-47.53</v>
      </c>
      <c r="C2026" s="24">
        <v>5.1429999999999998</v>
      </c>
      <c r="D2026" s="24" t="s">
        <v>2082</v>
      </c>
      <c r="E2026" s="24">
        <f t="shared" si="31"/>
        <v>95.686274509803923</v>
      </c>
      <c r="K2026" s="24">
        <v>2.0779220779220777</v>
      </c>
      <c r="O2026" s="24">
        <v>0.51948051948051943</v>
      </c>
      <c r="P2026" s="24">
        <v>0.77922077922077926</v>
      </c>
      <c r="Q2026" s="24">
        <v>0.51948051948051943</v>
      </c>
      <c r="V2026" s="24">
        <v>7.5324675324675328</v>
      </c>
      <c r="X2026" s="24">
        <v>1.0389610389610389</v>
      </c>
      <c r="AA2026" s="24">
        <v>14.285714285714286</v>
      </c>
      <c r="AB2026" s="24">
        <v>1.2987012987012987</v>
      </c>
      <c r="AG2026" s="24">
        <v>0.51948051948051943</v>
      </c>
      <c r="AL2026" s="24">
        <v>1.0389610389610389</v>
      </c>
      <c r="AT2026" s="24">
        <v>2.5974025974025974</v>
      </c>
      <c r="AV2026" s="24">
        <v>1.2987012987012987</v>
      </c>
      <c r="AZ2026" s="24">
        <v>13.766233766233766</v>
      </c>
      <c r="BB2026" s="24">
        <v>35.686274509803923</v>
      </c>
      <c r="BH2026" s="24">
        <v>1.0389610389610389</v>
      </c>
      <c r="BJ2026" s="24">
        <v>11.428571428571429</v>
      </c>
      <c r="BV2026" s="24">
        <v>0.25974025974025972</v>
      </c>
    </row>
    <row r="2027" spans="1:83" x14ac:dyDescent="0.2">
      <c r="A2027" s="24" t="s">
        <v>2108</v>
      </c>
      <c r="B2027" s="24">
        <v>-59.387999999999998</v>
      </c>
      <c r="C2027" s="24">
        <v>12.613</v>
      </c>
      <c r="D2027" s="24" t="s">
        <v>2082</v>
      </c>
      <c r="E2027" s="24">
        <f t="shared" si="31"/>
        <v>87.997936016511858</v>
      </c>
      <c r="I2027" s="24">
        <v>1.1764705882352942</v>
      </c>
      <c r="K2027" s="24">
        <v>5.882352941176471</v>
      </c>
      <c r="O2027" s="24">
        <v>0.78431372549019607</v>
      </c>
      <c r="P2027" s="24">
        <v>0.39215686274509803</v>
      </c>
      <c r="V2027" s="24">
        <v>10.196078431372548</v>
      </c>
      <c r="X2027" s="24">
        <v>0.39215686274509803</v>
      </c>
      <c r="AA2027" s="24">
        <v>27.058823529411764</v>
      </c>
      <c r="AB2027" s="24">
        <v>1.1764705882352942</v>
      </c>
      <c r="AG2027" s="24">
        <v>2.3529411764705883</v>
      </c>
      <c r="AL2027" s="24">
        <v>0.39215686274509803</v>
      </c>
      <c r="AT2027" s="24">
        <v>6.666666666666667</v>
      </c>
      <c r="AV2027" s="24">
        <v>0.39215686274509803</v>
      </c>
      <c r="AZ2027" s="24">
        <v>1.9607843137254901</v>
      </c>
      <c r="BB2027" s="24">
        <v>23.684210526315791</v>
      </c>
      <c r="BC2027" s="24">
        <v>0.78431372549019607</v>
      </c>
      <c r="BH2027" s="24">
        <v>1.9607843137254901</v>
      </c>
      <c r="BJ2027" s="24">
        <v>2.7450980392156863</v>
      </c>
    </row>
    <row r="2028" spans="1:83" x14ac:dyDescent="0.2">
      <c r="A2028" s="24" t="s">
        <v>2109</v>
      </c>
      <c r="B2028" s="24">
        <v>-59.003</v>
      </c>
      <c r="C2028" s="24">
        <v>12.72</v>
      </c>
      <c r="D2028" s="24" t="s">
        <v>2082</v>
      </c>
      <c r="E2028" s="24">
        <f t="shared" si="31"/>
        <v>106.48820326678765</v>
      </c>
      <c r="I2028" s="24">
        <v>0.52631578947368418</v>
      </c>
      <c r="K2028" s="24">
        <v>8.9473684210526319</v>
      </c>
      <c r="Q2028" s="24">
        <v>2.1052631578947367</v>
      </c>
      <c r="V2028" s="24">
        <v>21.578947368421051</v>
      </c>
      <c r="X2028" s="24">
        <v>5.7894736842105265</v>
      </c>
      <c r="AA2028" s="24">
        <v>14.210526315789474</v>
      </c>
      <c r="AB2028" s="24">
        <v>1.5789473684210527</v>
      </c>
      <c r="AG2028" s="24">
        <v>2.6315789473684212</v>
      </c>
      <c r="AQ2028" s="24">
        <v>2.1052631578947367</v>
      </c>
      <c r="AT2028" s="24">
        <v>6.8421052631578947</v>
      </c>
      <c r="AV2028" s="24">
        <v>6.3157894736842106</v>
      </c>
      <c r="AZ2028" s="24">
        <v>0.52631578947368418</v>
      </c>
      <c r="BB2028" s="24">
        <v>30.172413793103448</v>
      </c>
      <c r="BF2028" s="24">
        <v>1.5789473684210527</v>
      </c>
      <c r="BJ2028" s="24">
        <v>1.5789473684210527</v>
      </c>
    </row>
    <row r="2029" spans="1:83" x14ac:dyDescent="0.2">
      <c r="A2029" s="24" t="s">
        <v>2110</v>
      </c>
      <c r="B2029" s="24">
        <v>-58.765000000000001</v>
      </c>
      <c r="C2029" s="24">
        <v>12.558</v>
      </c>
      <c r="D2029" s="24" t="s">
        <v>2082</v>
      </c>
      <c r="E2029" s="24">
        <f t="shared" si="31"/>
        <v>86.755042290175666</v>
      </c>
      <c r="I2029" s="24">
        <v>0.43103448275862066</v>
      </c>
      <c r="K2029" s="24">
        <v>5.6034482758620694</v>
      </c>
      <c r="O2029" s="24">
        <v>1.2931034482758621</v>
      </c>
      <c r="P2029" s="24">
        <v>1.7241379310344827</v>
      </c>
      <c r="Q2029" s="24">
        <v>2.1551724137931036</v>
      </c>
      <c r="V2029" s="24">
        <v>9.4827586206896548</v>
      </c>
      <c r="X2029" s="24">
        <v>3.8793103448275863</v>
      </c>
      <c r="AA2029" s="24">
        <v>19.827586206896552</v>
      </c>
      <c r="AB2029" s="24">
        <v>1.7241379310344827</v>
      </c>
      <c r="AG2029" s="24">
        <v>2.1551724137931036</v>
      </c>
      <c r="AL2029" s="24">
        <v>0.43103448275862066</v>
      </c>
      <c r="AT2029" s="24">
        <v>9.9137931034482758</v>
      </c>
      <c r="AV2029" s="24">
        <v>6.0344827586206895</v>
      </c>
      <c r="AZ2029" s="24">
        <v>1.7241379310344827</v>
      </c>
      <c r="BB2029" s="24">
        <v>17.358490566037737</v>
      </c>
      <c r="BF2029" s="24">
        <v>0.43103448275862066</v>
      </c>
      <c r="BH2029" s="24">
        <v>0.43103448275862066</v>
      </c>
      <c r="BJ2029" s="24">
        <v>1.7241379310344827</v>
      </c>
      <c r="CE2029" s="24">
        <v>0.43103448275862066</v>
      </c>
    </row>
    <row r="2030" spans="1:83" x14ac:dyDescent="0.2">
      <c r="A2030" s="24" t="s">
        <v>2111</v>
      </c>
      <c r="B2030" s="24">
        <v>-58.33</v>
      </c>
      <c r="C2030" s="24">
        <v>12.257</v>
      </c>
      <c r="D2030" s="24" t="s">
        <v>2082</v>
      </c>
      <c r="E2030" s="24">
        <f t="shared" si="31"/>
        <v>115.79016250408986</v>
      </c>
      <c r="K2030" s="24">
        <v>8.6792452830188687</v>
      </c>
      <c r="O2030" s="24">
        <v>1.8867924528301887</v>
      </c>
      <c r="P2030" s="24">
        <v>0.75471698113207553</v>
      </c>
      <c r="Q2030" s="24">
        <v>1.5094339622641511</v>
      </c>
      <c r="V2030" s="24">
        <v>20.754716981132077</v>
      </c>
      <c r="X2030" s="24">
        <v>7.9245283018867925</v>
      </c>
      <c r="AA2030" s="24">
        <v>26.037735849056602</v>
      </c>
      <c r="AB2030" s="24">
        <v>0.75471698113207553</v>
      </c>
      <c r="AG2030" s="24">
        <v>0.37735849056603776</v>
      </c>
      <c r="AH2030" s="24">
        <v>0.37735849056603776</v>
      </c>
      <c r="AQ2030" s="24">
        <v>0.37735849056603776</v>
      </c>
      <c r="AT2030" s="24">
        <v>7.1698113207547172</v>
      </c>
      <c r="AV2030" s="24">
        <v>3.3962264150943398</v>
      </c>
      <c r="BB2030" s="24">
        <v>33.52601156069364</v>
      </c>
      <c r="BC2030" s="24">
        <v>0.37735849056603776</v>
      </c>
      <c r="BH2030" s="24">
        <v>0.75471698113207553</v>
      </c>
      <c r="BJ2030" s="24">
        <v>0.75471698113207553</v>
      </c>
      <c r="BU2030" s="24">
        <v>0.37735849056603776</v>
      </c>
    </row>
    <row r="2031" spans="1:83" x14ac:dyDescent="0.2">
      <c r="A2031" s="24" t="s">
        <v>2112</v>
      </c>
      <c r="B2031" s="24">
        <v>-58.097999999999999</v>
      </c>
      <c r="C2031" s="24">
        <v>12.587999999999999</v>
      </c>
      <c r="D2031" s="24" t="s">
        <v>2082</v>
      </c>
      <c r="E2031" s="24">
        <f t="shared" si="31"/>
        <v>108.84686979523858</v>
      </c>
      <c r="K2031" s="24">
        <v>8.6705202312138727</v>
      </c>
      <c r="O2031" s="24">
        <v>0.5780346820809249</v>
      </c>
      <c r="P2031" s="24">
        <v>2.3121387283236996</v>
      </c>
      <c r="Q2031" s="24">
        <v>1.1560693641618498</v>
      </c>
      <c r="V2031" s="24">
        <v>9.2485549132947984</v>
      </c>
      <c r="X2031" s="24">
        <v>2.3121387283236996</v>
      </c>
      <c r="AA2031" s="24">
        <v>17.919075144508671</v>
      </c>
      <c r="AB2031" s="24">
        <v>1.7341040462427746</v>
      </c>
      <c r="AF2031" s="24">
        <v>0.5780346820809249</v>
      </c>
      <c r="AG2031" s="24">
        <v>1.7341040462427746</v>
      </c>
      <c r="AL2031" s="24">
        <v>0.5780346820809249</v>
      </c>
      <c r="AQ2031" s="24">
        <v>1.7341040462427746</v>
      </c>
      <c r="AT2031" s="24">
        <v>9.2485549132947984</v>
      </c>
      <c r="AV2031" s="24">
        <v>2.8901734104046244</v>
      </c>
      <c r="BB2031" s="24">
        <v>42.372881355932201</v>
      </c>
      <c r="BC2031" s="24">
        <v>0.5780346820809249</v>
      </c>
      <c r="BH2031" s="24">
        <v>3.4682080924855492</v>
      </c>
      <c r="BJ2031" s="24">
        <v>0.5780346820809249</v>
      </c>
      <c r="BU2031" s="24">
        <v>0.5780346820809249</v>
      </c>
      <c r="BX2031" s="24">
        <v>0.5780346820809249</v>
      </c>
    </row>
    <row r="2032" spans="1:83" x14ac:dyDescent="0.2">
      <c r="A2032" s="24" t="s">
        <v>2113</v>
      </c>
      <c r="B2032" s="24">
        <v>-43.762</v>
      </c>
      <c r="C2032" s="24">
        <v>4.798</v>
      </c>
      <c r="D2032" s="24" t="s">
        <v>2082</v>
      </c>
      <c r="E2032" s="24">
        <f t="shared" si="31"/>
        <v>84.055690072639209</v>
      </c>
      <c r="K2032" s="24">
        <v>11.016949152542374</v>
      </c>
      <c r="O2032" s="24">
        <v>2.5423728813559321</v>
      </c>
      <c r="Q2032" s="24">
        <v>1.6949152542372881</v>
      </c>
      <c r="V2032" s="24">
        <v>9.3220338983050848</v>
      </c>
      <c r="X2032" s="24">
        <v>3.3898305084745761</v>
      </c>
      <c r="AA2032" s="24">
        <v>4.2372881355932206</v>
      </c>
      <c r="AB2032" s="24">
        <v>2.5423728813559321</v>
      </c>
      <c r="AG2032" s="24">
        <v>1.6949152542372881</v>
      </c>
      <c r="AL2032" s="24">
        <v>1.6949152542372881</v>
      </c>
      <c r="AQ2032" s="24">
        <v>0.84745762711864403</v>
      </c>
      <c r="AT2032" s="24">
        <v>8.4745762711864412</v>
      </c>
      <c r="AV2032" s="24">
        <v>0.84745762711864403</v>
      </c>
      <c r="AZ2032" s="24">
        <v>2.5423728813559321</v>
      </c>
      <c r="BB2032" s="24">
        <v>26.428571428571427</v>
      </c>
      <c r="BF2032" s="24">
        <v>0.84745762711864403</v>
      </c>
      <c r="BJ2032" s="24">
        <v>5.0847457627118642</v>
      </c>
      <c r="BW2032" s="24">
        <v>0.84745762711864403</v>
      </c>
    </row>
    <row r="2033" spans="1:83" x14ac:dyDescent="0.2">
      <c r="A2033" s="24" t="s">
        <v>2114</v>
      </c>
      <c r="B2033" s="24">
        <v>-43.738</v>
      </c>
      <c r="C2033" s="24">
        <v>6.0570000000000004</v>
      </c>
      <c r="D2033" s="24" t="s">
        <v>2082</v>
      </c>
      <c r="E2033" s="24">
        <f t="shared" si="31"/>
        <v>108.70656370656368</v>
      </c>
      <c r="K2033" s="24">
        <v>15</v>
      </c>
      <c r="N2033" s="24">
        <v>0.7142857142857143</v>
      </c>
      <c r="P2033" s="24">
        <v>1.4285714285714286</v>
      </c>
      <c r="Q2033" s="24">
        <v>1.4285714285714286</v>
      </c>
      <c r="V2033" s="24">
        <v>15.714285714285714</v>
      </c>
      <c r="X2033" s="24">
        <v>8.5714285714285712</v>
      </c>
      <c r="AA2033" s="24">
        <v>5.7142857142857144</v>
      </c>
      <c r="AB2033" s="24">
        <v>1.4285714285714286</v>
      </c>
      <c r="AG2033" s="24">
        <v>2.1428571428571428</v>
      </c>
      <c r="AL2033" s="24">
        <v>0.7142857142857143</v>
      </c>
      <c r="AT2033" s="24">
        <v>10.714285714285714</v>
      </c>
      <c r="AZ2033" s="24">
        <v>1.4285714285714286</v>
      </c>
      <c r="BB2033" s="24">
        <v>35.135135135135137</v>
      </c>
      <c r="BC2033" s="24">
        <v>0.7142857142857143</v>
      </c>
      <c r="BH2033" s="24">
        <v>3.5714285714285716</v>
      </c>
      <c r="BJ2033" s="24">
        <v>3.5714285714285716</v>
      </c>
      <c r="CA2033" s="24">
        <v>0.7142857142857143</v>
      </c>
    </row>
    <row r="2034" spans="1:83" x14ac:dyDescent="0.2">
      <c r="A2034" s="24" t="s">
        <v>2115</v>
      </c>
      <c r="B2034" s="24">
        <v>-46.128</v>
      </c>
      <c r="C2034" s="24">
        <v>3.6680000000000001</v>
      </c>
      <c r="D2034" s="24" t="s">
        <v>2082</v>
      </c>
      <c r="E2034" s="24">
        <f t="shared" si="31"/>
        <v>92.806041335453088</v>
      </c>
      <c r="K2034" s="24">
        <v>10.810810810810811</v>
      </c>
      <c r="N2034" s="24">
        <v>0.45045045045045046</v>
      </c>
      <c r="O2034" s="24">
        <v>0.90090090090090091</v>
      </c>
      <c r="P2034" s="24">
        <v>1.3513513513513513</v>
      </c>
      <c r="Q2034" s="24">
        <v>0.45045045045045046</v>
      </c>
      <c r="V2034" s="24">
        <v>16.666666666666668</v>
      </c>
      <c r="X2034" s="24">
        <v>2.2522522522522523</v>
      </c>
      <c r="AA2034" s="24">
        <v>9.0090090090090094</v>
      </c>
      <c r="AB2034" s="24">
        <v>3.6036036036036037</v>
      </c>
      <c r="AG2034" s="24">
        <v>2.2522522522522523</v>
      </c>
      <c r="AL2034" s="24">
        <v>0.45045045045045046</v>
      </c>
      <c r="AT2034" s="24">
        <v>7.6576576576576576</v>
      </c>
      <c r="AV2034" s="24">
        <v>1.3513513513513513</v>
      </c>
      <c r="AZ2034" s="24">
        <v>0.90090090090090091</v>
      </c>
      <c r="BB2034" s="24">
        <v>27.941176470588236</v>
      </c>
      <c r="BC2034" s="24">
        <v>0.45045045045045046</v>
      </c>
      <c r="BF2034" s="24">
        <v>0.45045045045045046</v>
      </c>
      <c r="BH2034" s="24">
        <v>0.45045045045045046</v>
      </c>
      <c r="BJ2034" s="24">
        <v>4.954954954954955</v>
      </c>
      <c r="BL2034" s="24">
        <v>0.45045045045045046</v>
      </c>
    </row>
    <row r="2035" spans="1:83" x14ac:dyDescent="0.2">
      <c r="A2035" s="24" t="s">
        <v>2116</v>
      </c>
      <c r="B2035" s="24">
        <v>-44.36</v>
      </c>
      <c r="C2035" s="24">
        <v>5.7220000000000004</v>
      </c>
      <c r="D2035" s="24" t="s">
        <v>2082</v>
      </c>
      <c r="E2035" s="24">
        <f t="shared" si="31"/>
        <v>100.55623285583663</v>
      </c>
      <c r="K2035" s="24">
        <v>20.098039215686274</v>
      </c>
      <c r="N2035" s="24">
        <v>0.49019607843137253</v>
      </c>
      <c r="O2035" s="24">
        <v>1.4705882352941178</v>
      </c>
      <c r="P2035" s="24">
        <v>3.4313725490196076</v>
      </c>
      <c r="Q2035" s="24">
        <v>1.9607843137254901</v>
      </c>
      <c r="S2035" s="24">
        <v>0.49019607843137253</v>
      </c>
      <c r="V2035" s="24">
        <v>9.3137254901960791</v>
      </c>
      <c r="X2035" s="24">
        <v>4.4117647058823533</v>
      </c>
      <c r="AA2035" s="24">
        <v>4.9019607843137258</v>
      </c>
      <c r="AB2035" s="24">
        <v>0.49019607843137253</v>
      </c>
      <c r="AG2035" s="24">
        <v>0.98039215686274506</v>
      </c>
      <c r="AL2035" s="24">
        <v>3.4313725490196076</v>
      </c>
      <c r="AT2035" s="24">
        <v>7.8431372549019605</v>
      </c>
      <c r="AV2035" s="24">
        <v>0.49019607843137253</v>
      </c>
      <c r="AZ2035" s="24">
        <v>0.98039215686274506</v>
      </c>
      <c r="BB2035" s="24">
        <v>28.497409326424872</v>
      </c>
      <c r="BF2035" s="24">
        <v>1.9607843137254901</v>
      </c>
      <c r="BH2035" s="24">
        <v>6.8627450980392153</v>
      </c>
      <c r="BJ2035" s="24">
        <v>2.4509803921568629</v>
      </c>
    </row>
    <row r="2036" spans="1:83" x14ac:dyDescent="0.2">
      <c r="A2036" s="24" t="s">
        <v>2117</v>
      </c>
      <c r="B2036" s="24">
        <v>-46.575000000000003</v>
      </c>
      <c r="C2036" s="24">
        <v>5.1379999999999999</v>
      </c>
      <c r="D2036" s="24" t="s">
        <v>2082</v>
      </c>
      <c r="E2036" s="24">
        <f t="shared" si="31"/>
        <v>109.24768871279082</v>
      </c>
      <c r="K2036" s="24">
        <v>10.880829015544041</v>
      </c>
      <c r="N2036" s="24">
        <v>0.51813471502590669</v>
      </c>
      <c r="O2036" s="24">
        <v>0.51813471502590669</v>
      </c>
      <c r="P2036" s="24">
        <v>3.6269430051813472</v>
      </c>
      <c r="Q2036" s="24">
        <v>2.0725388601036268</v>
      </c>
      <c r="V2036" s="24">
        <v>21.243523316062177</v>
      </c>
      <c r="X2036" s="24">
        <v>2.0725388601036268</v>
      </c>
      <c r="AA2036" s="24">
        <v>6.2176165803108807</v>
      </c>
      <c r="AB2036" s="24">
        <v>4.1450777202072535</v>
      </c>
      <c r="AG2036" s="24">
        <v>4.6632124352331603</v>
      </c>
      <c r="AT2036" s="24">
        <v>8.290155440414507</v>
      </c>
      <c r="AV2036" s="24">
        <v>2.5906735751295336</v>
      </c>
      <c r="AZ2036" s="24">
        <v>1.0362694300518134</v>
      </c>
      <c r="BB2036" s="24">
        <v>37.745098039215684</v>
      </c>
      <c r="BH2036" s="24">
        <v>0.51813471502590669</v>
      </c>
      <c r="BJ2036" s="24">
        <v>2.0725388601036268</v>
      </c>
      <c r="BW2036" s="24">
        <v>0.51813471502590669</v>
      </c>
      <c r="CE2036" s="24">
        <v>0.51813471502590669</v>
      </c>
    </row>
    <row r="2037" spans="1:83" x14ac:dyDescent="0.2">
      <c r="A2037" s="24" t="s">
        <v>2118</v>
      </c>
      <c r="B2037" s="24">
        <v>-54.06</v>
      </c>
      <c r="C2037" s="24">
        <v>9.2560000000000002</v>
      </c>
      <c r="D2037" s="24" t="s">
        <v>2082</v>
      </c>
      <c r="E2037" s="24">
        <f t="shared" si="31"/>
        <v>62.254901960784302</v>
      </c>
      <c r="K2037" s="24">
        <v>1.2254901960784315</v>
      </c>
      <c r="P2037" s="24">
        <v>0.49019607843137253</v>
      </c>
      <c r="Q2037" s="24">
        <v>0.24509803921568626</v>
      </c>
      <c r="V2037" s="24">
        <v>19.117647058823529</v>
      </c>
      <c r="X2037" s="24">
        <v>0.73529411764705888</v>
      </c>
      <c r="AA2037" s="24">
        <v>19.117647058823529</v>
      </c>
      <c r="AQ2037" s="24">
        <v>0.24509803921568626</v>
      </c>
      <c r="AT2037" s="24">
        <v>1.7156862745098038</v>
      </c>
      <c r="AV2037" s="24">
        <v>0.24509803921568626</v>
      </c>
      <c r="AZ2037" s="24">
        <v>5.3921568627450984</v>
      </c>
      <c r="BF2037" s="24">
        <v>0.24509803921568626</v>
      </c>
      <c r="BH2037" s="24">
        <v>0.98039215686274506</v>
      </c>
      <c r="BJ2037" s="24">
        <v>12.254901960784315</v>
      </c>
      <c r="BW2037" s="24">
        <v>0.24509803921568626</v>
      </c>
    </row>
    <row r="2038" spans="1:83" x14ac:dyDescent="0.2">
      <c r="A2038" s="24" t="s">
        <v>2119</v>
      </c>
      <c r="B2038" s="24">
        <v>-45.234999999999999</v>
      </c>
      <c r="C2038" s="24">
        <v>17.882999999999999</v>
      </c>
      <c r="D2038" s="24" t="s">
        <v>2082</v>
      </c>
      <c r="E2038" s="24">
        <f t="shared" si="31"/>
        <v>101.42180094786733</v>
      </c>
      <c r="K2038" s="24">
        <v>51.677852348993291</v>
      </c>
      <c r="N2038" s="24">
        <v>4.6979865771812079</v>
      </c>
      <c r="O2038" s="24">
        <v>0.67114093959731547</v>
      </c>
      <c r="P2038" s="24">
        <v>16.107382550335572</v>
      </c>
      <c r="Q2038" s="24">
        <v>15.436241610738255</v>
      </c>
      <c r="X2038" s="24">
        <v>0.67114093959731547</v>
      </c>
      <c r="AA2038" s="24">
        <v>1.3422818791946309</v>
      </c>
      <c r="AB2038" s="24">
        <v>0.67114093959731547</v>
      </c>
      <c r="AG2038" s="24">
        <v>2.0134228187919465</v>
      </c>
      <c r="AH2038" s="24">
        <v>0.67114093959731547</v>
      </c>
      <c r="AQ2038" s="24">
        <v>0.67114093959731547</v>
      </c>
      <c r="AT2038" s="24">
        <v>4.6979865771812079</v>
      </c>
      <c r="BB2038" s="24">
        <v>1.4218009478672986</v>
      </c>
      <c r="CE2038" s="24">
        <v>0.67114093959731547</v>
      </c>
    </row>
    <row r="2039" spans="1:83" x14ac:dyDescent="0.2">
      <c r="A2039" s="24" t="s">
        <v>2120</v>
      </c>
      <c r="B2039" s="24">
        <v>-44.017000000000003</v>
      </c>
      <c r="C2039" s="24">
        <v>18.2</v>
      </c>
      <c r="D2039" s="24" t="s">
        <v>2082</v>
      </c>
      <c r="E2039" s="24">
        <f t="shared" si="31"/>
        <v>129.78387281099793</v>
      </c>
      <c r="K2039" s="24">
        <v>58.767772511848342</v>
      </c>
      <c r="N2039" s="24">
        <v>3.3175355450236967</v>
      </c>
      <c r="O2039" s="24">
        <v>0.94786729857819907</v>
      </c>
      <c r="P2039" s="24">
        <v>13.270142180094787</v>
      </c>
      <c r="Q2039" s="24">
        <v>15.639810426540285</v>
      </c>
      <c r="R2039" s="24">
        <v>0.47393364928909953</v>
      </c>
      <c r="AA2039" s="24">
        <v>1.4218009478672986</v>
      </c>
      <c r="AG2039" s="24">
        <v>2.8436018957345972</v>
      </c>
      <c r="AT2039" s="24">
        <v>0.94786729857819907</v>
      </c>
      <c r="BB2039" s="24">
        <v>31.205673758865249</v>
      </c>
      <c r="CE2039" s="24">
        <v>0.94786729857819907</v>
      </c>
    </row>
    <row r="2040" spans="1:83" x14ac:dyDescent="0.2">
      <c r="A2040" s="24" t="s">
        <v>2121</v>
      </c>
      <c r="B2040" s="24">
        <v>-38.021999999999998</v>
      </c>
      <c r="C2040" s="24">
        <v>8.3680000000000003</v>
      </c>
      <c r="D2040" s="24" t="s">
        <v>2082</v>
      </c>
      <c r="E2040" s="24">
        <f t="shared" si="31"/>
        <v>97.203417150225675</v>
      </c>
      <c r="K2040" s="24">
        <v>38.297872340425535</v>
      </c>
      <c r="N2040" s="24">
        <v>2.8368794326241136</v>
      </c>
      <c r="O2040" s="24">
        <v>7.0921985815602833</v>
      </c>
      <c r="P2040" s="24">
        <v>2.1276595744680851</v>
      </c>
      <c r="Q2040" s="24">
        <v>2.8368794326241136</v>
      </c>
      <c r="V2040" s="24">
        <v>1.4184397163120568</v>
      </c>
      <c r="X2040" s="24">
        <v>2.8368794326241136</v>
      </c>
      <c r="AA2040" s="24">
        <v>2.1276595744680851</v>
      </c>
      <c r="AB2040" s="24">
        <v>0.70921985815602839</v>
      </c>
      <c r="AG2040" s="24">
        <v>1.4184397163120568</v>
      </c>
      <c r="AL2040" s="24">
        <v>2.1276595744680851</v>
      </c>
      <c r="AQ2040" s="24">
        <v>0.70921985815602839</v>
      </c>
      <c r="AT2040" s="24">
        <v>1.4184397163120568</v>
      </c>
      <c r="AV2040" s="24">
        <v>0.70921985815602839</v>
      </c>
      <c r="AZ2040" s="24">
        <v>0.70921985815602839</v>
      </c>
      <c r="BB2040" s="24">
        <v>28.40909090909091</v>
      </c>
      <c r="BC2040" s="24">
        <v>0.70921985815602839</v>
      </c>
      <c r="BF2040" s="24">
        <v>0.70921985815602839</v>
      </c>
    </row>
    <row r="2041" spans="1:83" x14ac:dyDescent="0.2">
      <c r="A2041" s="24" t="s">
        <v>2122</v>
      </c>
      <c r="B2041" s="24">
        <v>-34.134999999999998</v>
      </c>
      <c r="C2041" s="24">
        <v>3.9929999999999999</v>
      </c>
      <c r="D2041" s="24" t="s">
        <v>2082</v>
      </c>
      <c r="E2041" s="24">
        <f t="shared" si="31"/>
        <v>75.099681020733627</v>
      </c>
      <c r="K2041" s="24">
        <v>43.18181818181818</v>
      </c>
      <c r="N2041" s="24">
        <v>1.1363636363636365</v>
      </c>
      <c r="O2041" s="24">
        <v>5.6818181818181817</v>
      </c>
      <c r="P2041" s="24">
        <v>0.56818181818181823</v>
      </c>
      <c r="X2041" s="24">
        <v>3.9772727272727271</v>
      </c>
      <c r="AA2041" s="24">
        <v>1.7045454545454546</v>
      </c>
      <c r="AB2041" s="24">
        <v>1.1363636363636365</v>
      </c>
      <c r="AG2041" s="24">
        <v>5.6818181818181817</v>
      </c>
      <c r="AL2041" s="24">
        <v>1.1363636363636365</v>
      </c>
      <c r="AT2041" s="24">
        <v>3.9772727272727271</v>
      </c>
      <c r="AV2041" s="24">
        <v>0.56818181818181823</v>
      </c>
      <c r="BB2041" s="24">
        <v>3.5087719298245612</v>
      </c>
      <c r="BF2041" s="24">
        <v>0.56818181818181823</v>
      </c>
      <c r="BH2041" s="24">
        <v>1.7045454545454546</v>
      </c>
      <c r="CA2041" s="24">
        <v>0.56818181818181823</v>
      </c>
    </row>
    <row r="2042" spans="1:83" x14ac:dyDescent="0.2">
      <c r="A2042" s="24" t="s">
        <v>2123</v>
      </c>
      <c r="B2042" s="24">
        <v>-25.684999999999999</v>
      </c>
      <c r="C2042" s="24">
        <v>-3.9129999999999998</v>
      </c>
      <c r="D2042" s="24" t="s">
        <v>2082</v>
      </c>
      <c r="E2042" s="24">
        <f t="shared" si="31"/>
        <v>137.50871614648707</v>
      </c>
      <c r="K2042" s="24">
        <v>45.614035087719301</v>
      </c>
      <c r="N2042" s="24">
        <v>3.5087719298245612</v>
      </c>
      <c r="O2042" s="24">
        <v>7.0175438596491224</v>
      </c>
      <c r="P2042" s="24">
        <v>17.543859649122808</v>
      </c>
      <c r="Q2042" s="24">
        <v>8.7719298245614041</v>
      </c>
      <c r="X2042" s="24">
        <v>3.5087719298245612</v>
      </c>
      <c r="AB2042" s="24">
        <v>3.5087719298245612</v>
      </c>
      <c r="AG2042" s="24">
        <v>5.2631578947368425</v>
      </c>
      <c r="AT2042" s="24">
        <v>1.7543859649122806</v>
      </c>
      <c r="BB2042" s="24">
        <v>41.017488076311608</v>
      </c>
    </row>
    <row r="2043" spans="1:83" x14ac:dyDescent="0.2">
      <c r="A2043" s="24">
        <v>1703</v>
      </c>
      <c r="B2043" s="24">
        <v>11.01</v>
      </c>
      <c r="C2043" s="24">
        <v>-17.45</v>
      </c>
      <c r="D2043" s="24" t="s">
        <v>2082</v>
      </c>
      <c r="E2043" s="24">
        <f t="shared" si="31"/>
        <v>94.930224341989046</v>
      </c>
      <c r="K2043" s="24">
        <v>0.47694753577106519</v>
      </c>
      <c r="P2043" s="24">
        <v>0.1589825119236884</v>
      </c>
      <c r="V2043" s="24">
        <v>0.47694753577106519</v>
      </c>
      <c r="X2043" s="24">
        <v>9.0620031796502385</v>
      </c>
      <c r="AA2043" s="24">
        <v>11.605723370429253</v>
      </c>
      <c r="AB2043" s="24">
        <v>0.79491255961844198</v>
      </c>
      <c r="AL2043" s="24">
        <v>3.9745627980922098</v>
      </c>
      <c r="AQ2043" s="24">
        <v>0.47694753577106519</v>
      </c>
      <c r="AS2043" s="24">
        <v>1.7488076311605723</v>
      </c>
      <c r="AT2043" s="24">
        <v>3.4976152623211445</v>
      </c>
      <c r="AZ2043" s="24">
        <v>12.241653418124006</v>
      </c>
      <c r="BB2043" s="24">
        <v>35.947712418300654</v>
      </c>
      <c r="BD2043" s="24">
        <v>0.1589825119236884</v>
      </c>
      <c r="BE2043" s="24">
        <v>0.47694753577106519</v>
      </c>
      <c r="BF2043" s="24">
        <v>1.7488076311605723</v>
      </c>
      <c r="BH2043" s="24">
        <v>4.6104928457869638</v>
      </c>
      <c r="BJ2043" s="24">
        <v>2.8616852146263909</v>
      </c>
      <c r="BL2043" s="24">
        <v>0.1589825119236884</v>
      </c>
      <c r="BN2043" s="24">
        <v>0.31796502384737679</v>
      </c>
      <c r="BR2043" s="24">
        <v>0.95389507154213038</v>
      </c>
      <c r="BU2043" s="24">
        <v>1.2718600953895072</v>
      </c>
      <c r="BV2043" s="24">
        <v>1.2718600953895072</v>
      </c>
      <c r="BX2043" s="24">
        <v>0.1589825119236884</v>
      </c>
      <c r="CA2043" s="24">
        <v>0.31796502384737679</v>
      </c>
      <c r="CE2043" s="24">
        <v>0.1589825119236884</v>
      </c>
    </row>
    <row r="2044" spans="1:83" x14ac:dyDescent="0.2">
      <c r="A2044" s="24">
        <v>1704</v>
      </c>
      <c r="B2044" s="24">
        <v>11.62</v>
      </c>
      <c r="C2044" s="24">
        <v>-19.399999999999999</v>
      </c>
      <c r="D2044" s="24" t="s">
        <v>2082</v>
      </c>
      <c r="E2044" s="24">
        <f t="shared" si="31"/>
        <v>93.580589468491794</v>
      </c>
      <c r="P2044" s="24">
        <v>0.2178649237472767</v>
      </c>
      <c r="V2044" s="24">
        <v>0.2178649237472767</v>
      </c>
      <c r="X2044" s="24">
        <v>14.596949891067538</v>
      </c>
      <c r="AA2044" s="24">
        <v>12.854030501089325</v>
      </c>
      <c r="AB2044" s="24">
        <v>0.65359477124183007</v>
      </c>
      <c r="AL2044" s="24">
        <v>2.0697167755991286</v>
      </c>
      <c r="AQ2044" s="24">
        <v>0.4357298474945534</v>
      </c>
      <c r="AS2044" s="24">
        <v>1.1982570806100219</v>
      </c>
      <c r="AT2044" s="24">
        <v>1.1982570806100219</v>
      </c>
      <c r="AV2044" s="24">
        <v>0.10893246187363835</v>
      </c>
      <c r="AZ2044" s="24">
        <v>9.2592592592592595</v>
      </c>
      <c r="BB2044" s="24">
        <v>29.528301886792452</v>
      </c>
      <c r="BE2044" s="24">
        <v>0.10893246187363835</v>
      </c>
      <c r="BF2044" s="24">
        <v>0.98039215686274506</v>
      </c>
      <c r="BH2044" s="24">
        <v>5.9912854030501093</v>
      </c>
      <c r="BJ2044" s="24">
        <v>9.5860566448801752</v>
      </c>
      <c r="BN2044" s="24">
        <v>0.98039215686274506</v>
      </c>
      <c r="BR2044" s="24">
        <v>1.0893246187363834</v>
      </c>
      <c r="BU2044" s="24">
        <v>0.54466230936819171</v>
      </c>
      <c r="BV2044" s="24">
        <v>1.3071895424836601</v>
      </c>
      <c r="BX2044" s="24">
        <v>0.54466230936819171</v>
      </c>
      <c r="CA2044" s="24">
        <v>0.10893246187363835</v>
      </c>
    </row>
    <row r="2045" spans="1:83" x14ac:dyDescent="0.2">
      <c r="A2045" s="24">
        <v>1705</v>
      </c>
      <c r="B2045" s="24">
        <v>11.38</v>
      </c>
      <c r="C2045" s="24">
        <v>-19.5</v>
      </c>
      <c r="D2045" s="24" t="s">
        <v>2082</v>
      </c>
      <c r="E2045" s="24">
        <f t="shared" si="31"/>
        <v>104.04257317631591</v>
      </c>
      <c r="K2045" s="24">
        <v>9.4339622641509441E-2</v>
      </c>
      <c r="O2045" s="24">
        <v>0.37735849056603776</v>
      </c>
      <c r="P2045" s="24">
        <v>9.4339622641509441E-2</v>
      </c>
      <c r="V2045" s="24">
        <v>0.18867924528301888</v>
      </c>
      <c r="X2045" s="24">
        <v>8.3018867924528301</v>
      </c>
      <c r="AA2045" s="24">
        <v>14.150943396226415</v>
      </c>
      <c r="AB2045" s="24">
        <v>0.56603773584905659</v>
      </c>
      <c r="AH2045" s="24">
        <v>9.4339622641509441E-2</v>
      </c>
      <c r="AL2045" s="24">
        <v>1.320754716981132</v>
      </c>
      <c r="AQ2045" s="24">
        <v>0.18867924528301888</v>
      </c>
      <c r="AS2045" s="24">
        <v>0.56603773584905659</v>
      </c>
      <c r="AT2045" s="24">
        <v>3.4905660377358489</v>
      </c>
      <c r="AV2045" s="24">
        <v>9.4339622641509441E-2</v>
      </c>
      <c r="AZ2045" s="24">
        <v>18.490566037735849</v>
      </c>
      <c r="BB2045" s="24">
        <v>33.665214685749845</v>
      </c>
      <c r="BD2045" s="24">
        <v>9.4339622641509441E-2</v>
      </c>
      <c r="BF2045" s="24">
        <v>0.47169811320754718</v>
      </c>
      <c r="BH2045" s="24">
        <v>4.3396226415094343</v>
      </c>
      <c r="BJ2045" s="24">
        <v>9.0566037735849054</v>
      </c>
      <c r="BN2045" s="24">
        <v>2.2641509433962264</v>
      </c>
      <c r="BR2045" s="24">
        <v>1.320754716981132</v>
      </c>
      <c r="BU2045" s="24">
        <v>0.28301886792452829</v>
      </c>
      <c r="BV2045" s="24">
        <v>3.3018867924528301</v>
      </c>
      <c r="BX2045" s="24">
        <v>1.2264150943396226</v>
      </c>
    </row>
    <row r="2046" spans="1:83" x14ac:dyDescent="0.2">
      <c r="A2046" s="24">
        <v>1706</v>
      </c>
      <c r="B2046" s="24">
        <v>11.18</v>
      </c>
      <c r="C2046" s="24">
        <v>-19.57</v>
      </c>
      <c r="D2046" s="24" t="s">
        <v>2082</v>
      </c>
      <c r="E2046" s="24">
        <f t="shared" si="31"/>
        <v>105.88821434136339</v>
      </c>
      <c r="I2046" s="24">
        <v>1.5556938394523958</v>
      </c>
      <c r="K2046" s="24">
        <v>6.2227753578095832E-2</v>
      </c>
      <c r="O2046" s="24">
        <v>6.2227753578095832E-2</v>
      </c>
      <c r="P2046" s="24">
        <v>6.2227753578095832E-2</v>
      </c>
      <c r="Q2046" s="24">
        <v>6.2227753578095832E-2</v>
      </c>
      <c r="X2046" s="24">
        <v>6.845052893590541</v>
      </c>
      <c r="AA2046" s="24">
        <v>18.23273179838208</v>
      </c>
      <c r="AB2046" s="24">
        <v>0.24891101431238333</v>
      </c>
      <c r="AL2046" s="24">
        <v>2.177971375233354</v>
      </c>
      <c r="AQ2046" s="24">
        <v>0.31113876789047917</v>
      </c>
      <c r="AS2046" s="24">
        <v>1.4312383322962041</v>
      </c>
      <c r="AT2046" s="24">
        <v>1.120099564405725</v>
      </c>
      <c r="AV2046" s="24">
        <v>0.18668326073428748</v>
      </c>
      <c r="AZ2046" s="24">
        <v>13.627878033602986</v>
      </c>
      <c r="BB2046" s="24">
        <v>39.553429027113239</v>
      </c>
      <c r="BD2046" s="24">
        <v>0.12445550715619166</v>
      </c>
      <c r="BF2046" s="24">
        <v>0.18668326073428748</v>
      </c>
      <c r="BH2046" s="24">
        <v>4.8537647790914749</v>
      </c>
      <c r="BJ2046" s="24">
        <v>6.2227753578095832</v>
      </c>
      <c r="BN2046" s="24">
        <v>0.74673304293714993</v>
      </c>
      <c r="BP2046" s="24">
        <v>0.18668326073428748</v>
      </c>
      <c r="BR2046" s="24">
        <v>0.24891101431238333</v>
      </c>
      <c r="BU2046" s="24">
        <v>2.4268823895457374</v>
      </c>
      <c r="BV2046" s="24">
        <v>2.6135656502800249</v>
      </c>
      <c r="BW2046" s="24">
        <v>1.2445550715619167</v>
      </c>
      <c r="BX2046" s="24">
        <v>1.4312383322962041</v>
      </c>
      <c r="CA2046" s="24">
        <v>6.2227753578095832E-2</v>
      </c>
    </row>
    <row r="2047" spans="1:83" x14ac:dyDescent="0.2">
      <c r="A2047" s="24">
        <v>1707</v>
      </c>
      <c r="B2047" s="24">
        <v>10.65</v>
      </c>
      <c r="C2047" s="24">
        <v>-19.7</v>
      </c>
      <c r="D2047" s="24" t="s">
        <v>2082</v>
      </c>
      <c r="E2047" s="24">
        <f t="shared" si="31"/>
        <v>88.755394502298515</v>
      </c>
      <c r="N2047" s="24">
        <v>0.31897926634768742</v>
      </c>
      <c r="O2047" s="24">
        <v>0.79744816586921852</v>
      </c>
      <c r="P2047" s="24">
        <v>0.9569377990430622</v>
      </c>
      <c r="Q2047" s="24">
        <v>0.15948963317384371</v>
      </c>
      <c r="X2047" s="24">
        <v>12.918660287081339</v>
      </c>
      <c r="AA2047" s="24">
        <v>9.7288676236044651</v>
      </c>
      <c r="AB2047" s="24">
        <v>0.9569377990430622</v>
      </c>
      <c r="AL2047" s="24">
        <v>0.9569377990430622</v>
      </c>
      <c r="AQ2047" s="24">
        <v>0.31897926634768742</v>
      </c>
      <c r="AS2047" s="24">
        <v>0.9569377990430622</v>
      </c>
      <c r="AT2047" s="24">
        <v>2.7113237639553427</v>
      </c>
      <c r="AV2047" s="24">
        <v>0.15948963317384371</v>
      </c>
      <c r="AZ2047" s="24">
        <v>7.6555023923444976</v>
      </c>
      <c r="BB2047" s="24">
        <v>28.308823529411764</v>
      </c>
      <c r="BD2047" s="24">
        <v>0.31897926634768742</v>
      </c>
      <c r="BF2047" s="24">
        <v>1.4354066985645932</v>
      </c>
      <c r="BH2047" s="24">
        <v>4.1467304625199359</v>
      </c>
      <c r="BJ2047" s="24">
        <v>7.1770334928229662</v>
      </c>
      <c r="BN2047" s="24">
        <v>3.0303030303030303</v>
      </c>
      <c r="BP2047" s="24">
        <v>0.31897926634768742</v>
      </c>
      <c r="BU2047" s="24">
        <v>1.594896331738437</v>
      </c>
      <c r="BV2047" s="24">
        <v>1.9138755980861244</v>
      </c>
      <c r="BX2047" s="24">
        <v>1.7543859649122806</v>
      </c>
      <c r="CA2047" s="24">
        <v>0.15948963317384371</v>
      </c>
    </row>
    <row r="2048" spans="1:83" x14ac:dyDescent="0.2">
      <c r="A2048" s="24">
        <v>1710</v>
      </c>
      <c r="B2048" s="24">
        <v>11.68</v>
      </c>
      <c r="C2048" s="24">
        <v>-23.43</v>
      </c>
      <c r="D2048" s="24" t="s">
        <v>2082</v>
      </c>
      <c r="E2048" s="24">
        <f t="shared" si="31"/>
        <v>107.62422179554318</v>
      </c>
      <c r="K2048" s="24">
        <v>7.3529411764705879</v>
      </c>
      <c r="O2048" s="24">
        <v>0.73529411764705888</v>
      </c>
      <c r="P2048" s="24">
        <v>5.882352941176471</v>
      </c>
      <c r="Q2048" s="24">
        <v>2.2058823529411766</v>
      </c>
      <c r="R2048" s="24">
        <v>0.36764705882352944</v>
      </c>
      <c r="U2048" s="24">
        <v>1.838235294117647</v>
      </c>
      <c r="X2048" s="24">
        <v>29.411764705882351</v>
      </c>
      <c r="AA2048" s="24">
        <v>8.0882352941176467</v>
      </c>
      <c r="AB2048" s="24">
        <v>0.36764705882352944</v>
      </c>
      <c r="AG2048" s="24">
        <v>6.9852941176470589</v>
      </c>
      <c r="AL2048" s="24">
        <v>1.1029411764705883</v>
      </c>
      <c r="AT2048" s="24">
        <v>0.73529411764705888</v>
      </c>
      <c r="AV2048" s="24">
        <v>0.36764705882352944</v>
      </c>
      <c r="BB2048" s="24">
        <v>36.30069238377844</v>
      </c>
      <c r="BF2048" s="24">
        <v>4.4117647058823533</v>
      </c>
      <c r="BH2048" s="24">
        <v>0.36764705882352944</v>
      </c>
      <c r="BJ2048" s="24">
        <v>0.36764705882352944</v>
      </c>
      <c r="BV2048" s="24">
        <v>0.36764705882352944</v>
      </c>
      <c r="CE2048" s="24">
        <v>0.36764705882352944</v>
      </c>
    </row>
    <row r="2049" spans="1:83" x14ac:dyDescent="0.2">
      <c r="A2049" s="24">
        <v>1711</v>
      </c>
      <c r="B2049" s="24">
        <v>12.37</v>
      </c>
      <c r="C2049" s="24">
        <v>-23.32</v>
      </c>
      <c r="D2049" s="24" t="s">
        <v>2082</v>
      </c>
      <c r="E2049" s="24">
        <f t="shared" si="31"/>
        <v>93.944637041838533</v>
      </c>
      <c r="G2049" s="24">
        <v>0.19782393669634027</v>
      </c>
      <c r="K2049" s="24">
        <v>1.2858555885262117</v>
      </c>
      <c r="N2049" s="24">
        <v>0.29673590504451036</v>
      </c>
      <c r="O2049" s="24">
        <v>0.6923837784371909</v>
      </c>
      <c r="P2049" s="24">
        <v>3.7586547972304647</v>
      </c>
      <c r="Q2049" s="24">
        <v>0.19782393669634027</v>
      </c>
      <c r="U2049" s="24">
        <v>0.79129574678536108</v>
      </c>
      <c r="X2049" s="24">
        <v>19.584569732937684</v>
      </c>
      <c r="AA2049" s="24">
        <v>16.518298714144411</v>
      </c>
      <c r="AB2049" s="24">
        <v>0.29673590504451036</v>
      </c>
      <c r="AG2049" s="24">
        <v>4.2532146389713157</v>
      </c>
      <c r="AL2049" s="24">
        <v>0.59347181008902072</v>
      </c>
      <c r="AQ2049" s="24">
        <v>0.29673590504451036</v>
      </c>
      <c r="AS2049" s="24">
        <v>9.8911968348170135E-2</v>
      </c>
      <c r="AT2049" s="24">
        <v>0.49455984174085066</v>
      </c>
      <c r="AZ2049" s="24">
        <v>5.2423343224530168</v>
      </c>
      <c r="BB2049" s="24">
        <v>30.344241393965152</v>
      </c>
      <c r="BF2049" s="24">
        <v>2.1760633036597428</v>
      </c>
      <c r="BH2049" s="24">
        <v>0.29673590504451036</v>
      </c>
      <c r="BJ2049" s="24">
        <v>1.8793273986152323</v>
      </c>
      <c r="BN2049" s="24">
        <v>0.19782393669634027</v>
      </c>
      <c r="BR2049" s="24">
        <v>0.39564787339268054</v>
      </c>
      <c r="BT2049" s="24">
        <v>0.19782393669634027</v>
      </c>
      <c r="BU2049" s="24">
        <v>0.59347181008902072</v>
      </c>
      <c r="BV2049" s="24">
        <v>2.3738872403560829</v>
      </c>
      <c r="BW2049" s="24">
        <v>0.6923837784371909</v>
      </c>
      <c r="BX2049" s="24">
        <v>9.8911968348170135E-2</v>
      </c>
      <c r="CE2049" s="24">
        <v>9.8911968348170135E-2</v>
      </c>
    </row>
    <row r="2050" spans="1:83" x14ac:dyDescent="0.2">
      <c r="A2050" s="24">
        <v>1712</v>
      </c>
      <c r="B2050" s="24">
        <v>12.8</v>
      </c>
      <c r="C2050" s="24">
        <v>-23.25</v>
      </c>
      <c r="D2050" s="24" t="s">
        <v>2082</v>
      </c>
      <c r="E2050" s="24">
        <f t="shared" si="31"/>
        <v>85.200502764365666</v>
      </c>
      <c r="O2050" s="24">
        <v>0.16999575010624735</v>
      </c>
      <c r="P2050" s="24">
        <v>4.2498937526561836E-2</v>
      </c>
      <c r="U2050" s="24">
        <v>4.2498937526561836E-2</v>
      </c>
      <c r="X2050" s="24">
        <v>5.1848703782405439</v>
      </c>
      <c r="AA2050" s="24">
        <v>44.368890777730556</v>
      </c>
      <c r="AB2050" s="24">
        <v>0.25499362515937102</v>
      </c>
      <c r="AG2050" s="24">
        <v>4.2498937526561836E-2</v>
      </c>
      <c r="AL2050" s="24">
        <v>0.5524861878453039</v>
      </c>
      <c r="AQ2050" s="24">
        <v>0.29749256268593283</v>
      </c>
      <c r="AT2050" s="24">
        <v>1.1899702507437313</v>
      </c>
      <c r="AV2050" s="24">
        <v>0.25499362515937102</v>
      </c>
      <c r="AZ2050" s="24">
        <v>7.2248193795155125</v>
      </c>
      <c r="BB2050" s="24">
        <v>15.629742033383915</v>
      </c>
      <c r="BF2050" s="24">
        <v>0.72248193795155125</v>
      </c>
      <c r="BH2050" s="24">
        <v>1.7849553761155972</v>
      </c>
      <c r="BJ2050" s="24">
        <v>2.3799405014874626</v>
      </c>
      <c r="BN2050" s="24">
        <v>0.72248193795155125</v>
      </c>
      <c r="BR2050" s="24">
        <v>4.2498937526561836E-2</v>
      </c>
      <c r="BU2050" s="24">
        <v>0.46748831279218017</v>
      </c>
      <c r="BV2050" s="24">
        <v>3.357416064598385</v>
      </c>
      <c r="BX2050" s="24">
        <v>0.46748831279218017</v>
      </c>
    </row>
    <row r="2051" spans="1:83" x14ac:dyDescent="0.2">
      <c r="A2051" s="24">
        <v>1713</v>
      </c>
      <c r="B2051" s="24">
        <v>13.02</v>
      </c>
      <c r="C2051" s="24">
        <v>-23.22</v>
      </c>
      <c r="D2051" s="24" t="s">
        <v>2082</v>
      </c>
      <c r="E2051" s="24">
        <f t="shared" ref="E2051:E2114" si="32">SUM(F2051:CR2051)</f>
        <v>130.51387498789268</v>
      </c>
      <c r="K2051" s="24">
        <v>7.5872534142640363E-2</v>
      </c>
      <c r="O2051" s="24">
        <v>7.5872534142640363E-2</v>
      </c>
      <c r="P2051" s="24">
        <v>7.5872534142640363E-2</v>
      </c>
      <c r="X2051" s="24">
        <v>10.166919575113809</v>
      </c>
      <c r="AA2051" s="24">
        <v>46.889226100151745</v>
      </c>
      <c r="AB2051" s="24">
        <v>0.30349013657056145</v>
      </c>
      <c r="AG2051" s="24">
        <v>7.5872534142640363E-2</v>
      </c>
      <c r="AL2051" s="24">
        <v>0.37936267071320184</v>
      </c>
      <c r="AQ2051" s="24">
        <v>0.30349013657056145</v>
      </c>
      <c r="AS2051" s="24">
        <v>7.5872534142640363E-2</v>
      </c>
      <c r="AT2051" s="24">
        <v>0.45523520485584218</v>
      </c>
      <c r="AV2051" s="24">
        <v>7.5872534142640363E-2</v>
      </c>
      <c r="AZ2051" s="24">
        <v>12.746585735963581</v>
      </c>
      <c r="BB2051" s="24">
        <v>46.143617021276597</v>
      </c>
      <c r="BF2051" s="24">
        <v>0.83459787556904397</v>
      </c>
      <c r="BH2051" s="24">
        <v>1.6691957511380879</v>
      </c>
      <c r="BJ2051" s="24">
        <v>2.1244309559939301</v>
      </c>
      <c r="BN2051" s="24">
        <v>2.2003034901365708</v>
      </c>
      <c r="BR2051" s="24">
        <v>7.5872534142640363E-2</v>
      </c>
      <c r="BU2051" s="24">
        <v>1.2139605462822458</v>
      </c>
      <c r="BV2051" s="24">
        <v>4.4764795144157814</v>
      </c>
      <c r="BX2051" s="24">
        <v>7.5872534142640363E-2</v>
      </c>
    </row>
    <row r="2052" spans="1:83" x14ac:dyDescent="0.2">
      <c r="A2052" s="24">
        <v>1714</v>
      </c>
      <c r="B2052" s="24">
        <v>13.55</v>
      </c>
      <c r="C2052" s="24">
        <v>-23.13</v>
      </c>
      <c r="D2052" s="24" t="s">
        <v>2082</v>
      </c>
      <c r="E2052" s="24">
        <f t="shared" si="32"/>
        <v>62.036342078927916</v>
      </c>
      <c r="P2052" s="24">
        <v>0.13297872340425532</v>
      </c>
      <c r="X2052" s="24">
        <v>9.1755319148936163</v>
      </c>
      <c r="AA2052" s="24">
        <v>6.5159574468085104</v>
      </c>
      <c r="AB2052" s="24">
        <v>0.53191489361702127</v>
      </c>
      <c r="AL2052" s="24">
        <v>0.93085106382978722</v>
      </c>
      <c r="AT2052" s="24">
        <v>0.13297872340425532</v>
      </c>
      <c r="AV2052" s="24">
        <v>0.13297872340425532</v>
      </c>
      <c r="AZ2052" s="24">
        <v>14.893617021276595</v>
      </c>
      <c r="BB2052" s="24">
        <v>8.1799591002044991</v>
      </c>
      <c r="BE2052" s="24">
        <v>0.26595744680851063</v>
      </c>
      <c r="BF2052" s="24">
        <v>0.13297872340425532</v>
      </c>
      <c r="BH2052" s="24">
        <v>5.5851063829787231</v>
      </c>
      <c r="BJ2052" s="24">
        <v>2.1276595744680851</v>
      </c>
      <c r="BN2052" s="24">
        <v>1.9946808510638299</v>
      </c>
      <c r="BT2052" s="24">
        <v>0.13297872340425532</v>
      </c>
      <c r="BU2052" s="24">
        <v>2.5265957446808511</v>
      </c>
      <c r="BV2052" s="24">
        <v>8.3776595744680851</v>
      </c>
      <c r="BX2052" s="24">
        <v>0.26595744680851063</v>
      </c>
    </row>
    <row r="2053" spans="1:83" x14ac:dyDescent="0.2">
      <c r="A2053" s="24">
        <v>1715</v>
      </c>
      <c r="B2053" s="24">
        <v>11.63</v>
      </c>
      <c r="C2053" s="24">
        <v>-26.48</v>
      </c>
      <c r="D2053" s="24" t="s">
        <v>2082</v>
      </c>
      <c r="E2053" s="24">
        <f t="shared" si="32"/>
        <v>98.314728914160298</v>
      </c>
      <c r="H2053" s="24">
        <v>0.61349693251533743</v>
      </c>
      <c r="K2053" s="24">
        <v>4.294478527607362</v>
      </c>
      <c r="O2053" s="24">
        <v>0.61349693251533743</v>
      </c>
      <c r="P2053" s="24">
        <v>1.0224948875255624</v>
      </c>
      <c r="Q2053" s="24">
        <v>0.20449897750511248</v>
      </c>
      <c r="R2053" s="24">
        <v>0.20449897750511248</v>
      </c>
      <c r="U2053" s="24">
        <v>0.40899795501022496</v>
      </c>
      <c r="X2053" s="24">
        <v>12.269938650306749</v>
      </c>
      <c r="AA2053" s="24">
        <v>48.261758691206545</v>
      </c>
      <c r="AB2053" s="24">
        <v>0.61349693251533743</v>
      </c>
      <c r="AG2053" s="24">
        <v>1.4314928425357873</v>
      </c>
      <c r="AL2053" s="24">
        <v>12.269938650306749</v>
      </c>
      <c r="AQ2053" s="24">
        <v>0.81799591002044991</v>
      </c>
      <c r="AT2053" s="24">
        <v>2.2494887525562373</v>
      </c>
      <c r="AV2053" s="24">
        <v>0.40899795501022496</v>
      </c>
      <c r="AZ2053" s="24">
        <v>3.0674846625766872</v>
      </c>
      <c r="BB2053" s="24">
        <v>6.6991869918699187</v>
      </c>
      <c r="BF2053" s="24">
        <v>0.20449897750511248</v>
      </c>
      <c r="BH2053" s="24">
        <v>0.40899795501022496</v>
      </c>
      <c r="BL2053" s="24">
        <v>0.20449897750511248</v>
      </c>
      <c r="BR2053" s="24">
        <v>0.20449897750511248</v>
      </c>
      <c r="BU2053" s="24">
        <v>0.81799591002044991</v>
      </c>
      <c r="BX2053" s="24">
        <v>1.0224948875255624</v>
      </c>
    </row>
    <row r="2054" spans="1:83" x14ac:dyDescent="0.2">
      <c r="A2054" s="24">
        <v>1716</v>
      </c>
      <c r="B2054" s="24">
        <v>14</v>
      </c>
      <c r="C2054" s="24">
        <v>-27.95</v>
      </c>
      <c r="D2054" s="24" t="s">
        <v>2082</v>
      </c>
      <c r="E2054" s="24">
        <f t="shared" si="32"/>
        <v>134.08825703230289</v>
      </c>
      <c r="H2054" s="24">
        <v>3.2520325203252036E-2</v>
      </c>
      <c r="K2054" s="24">
        <v>0.48780487804878048</v>
      </c>
      <c r="N2054" s="24">
        <v>3.2520325203252036E-2</v>
      </c>
      <c r="O2054" s="24">
        <v>3.2520325203252036E-2</v>
      </c>
      <c r="P2054" s="24">
        <v>0.35772357723577236</v>
      </c>
      <c r="X2054" s="24">
        <v>19.219512195121951</v>
      </c>
      <c r="AA2054" s="24">
        <v>64.065040650406502</v>
      </c>
      <c r="AB2054" s="24">
        <v>0.1951219512195122</v>
      </c>
      <c r="AG2054" s="24">
        <v>0.32520325203252032</v>
      </c>
      <c r="AL2054" s="24">
        <v>5.9837398373983737</v>
      </c>
      <c r="AQ2054" s="24">
        <v>0.52032520325203258</v>
      </c>
      <c r="AS2054" s="24">
        <v>6.5040650406504072E-2</v>
      </c>
      <c r="AT2054" s="24">
        <v>0.42276422764227645</v>
      </c>
      <c r="AV2054" s="24">
        <v>6.5040650406504072E-2</v>
      </c>
      <c r="AZ2054" s="24">
        <v>0.48780487804878048</v>
      </c>
      <c r="BB2054" s="24">
        <v>40.819964349376114</v>
      </c>
      <c r="BF2054" s="24">
        <v>3.2520325203252036E-2</v>
      </c>
      <c r="BH2054" s="24">
        <v>0.3902439024390244</v>
      </c>
      <c r="BJ2054" s="24">
        <v>9.7560975609756101E-2</v>
      </c>
      <c r="BN2054" s="24">
        <v>3.2520325203252036E-2</v>
      </c>
      <c r="BU2054" s="24">
        <v>0.32520325203252032</v>
      </c>
      <c r="BV2054" s="24">
        <v>6.5040650406504072E-2</v>
      </c>
      <c r="BW2054" s="24">
        <v>3.2520325203252036E-2</v>
      </c>
    </row>
    <row r="2055" spans="1:83" x14ac:dyDescent="0.2">
      <c r="A2055" s="24">
        <v>1717</v>
      </c>
      <c r="B2055" s="24">
        <v>14.42</v>
      </c>
      <c r="C2055" s="24">
        <v>-28.2</v>
      </c>
      <c r="D2055" s="24" t="s">
        <v>2082</v>
      </c>
      <c r="E2055" s="24">
        <f t="shared" si="32"/>
        <v>92.685190289799138</v>
      </c>
      <c r="X2055" s="24">
        <v>4.8128342245989302</v>
      </c>
      <c r="AA2055" s="24">
        <v>28.698752228163993</v>
      </c>
      <c r="AB2055" s="24">
        <v>0.17825311942959002</v>
      </c>
      <c r="AL2055" s="24">
        <v>3.9215686274509802</v>
      </c>
      <c r="AQ2055" s="24">
        <v>0.17825311942959002</v>
      </c>
      <c r="AT2055" s="24">
        <v>0.89126559714795006</v>
      </c>
      <c r="AZ2055" s="24">
        <v>7.8431372549019605</v>
      </c>
      <c r="BB2055" s="24">
        <v>33.505154639175259</v>
      </c>
      <c r="BF2055" s="24">
        <v>0.71301247771836007</v>
      </c>
      <c r="BH2055" s="24">
        <v>4.8128342245989302</v>
      </c>
      <c r="BJ2055" s="24">
        <v>0.17825311942959002</v>
      </c>
      <c r="BN2055" s="24">
        <v>2.1390374331550803</v>
      </c>
      <c r="BU2055" s="24">
        <v>2.3172905525846703</v>
      </c>
      <c r="BV2055" s="24">
        <v>1.0695187165775402</v>
      </c>
      <c r="BX2055" s="24">
        <v>1.2477718360071302</v>
      </c>
      <c r="CA2055" s="24">
        <v>0.17825311942959002</v>
      </c>
    </row>
    <row r="2056" spans="1:83" x14ac:dyDescent="0.2">
      <c r="A2056" s="24">
        <v>1718</v>
      </c>
      <c r="B2056" s="24">
        <v>15.21</v>
      </c>
      <c r="C2056" s="24">
        <v>-28.7</v>
      </c>
      <c r="D2056" s="24" t="s">
        <v>2082</v>
      </c>
      <c r="E2056" s="24">
        <f t="shared" si="32"/>
        <v>83.611476030371179</v>
      </c>
      <c r="G2056" s="24">
        <v>0.25773195876288657</v>
      </c>
      <c r="K2056" s="24">
        <v>0.51546391752577314</v>
      </c>
      <c r="P2056" s="24">
        <v>0.25773195876288657</v>
      </c>
      <c r="X2056" s="24">
        <v>1.2886597938144331</v>
      </c>
      <c r="AA2056" s="24">
        <v>36.855670103092784</v>
      </c>
      <c r="AL2056" s="24">
        <v>11.082474226804123</v>
      </c>
      <c r="AQ2056" s="24">
        <v>0.25773195876288657</v>
      </c>
      <c r="AT2056" s="24">
        <v>1.0309278350515463</v>
      </c>
      <c r="AZ2056" s="24">
        <v>2.3195876288659796</v>
      </c>
      <c r="BB2056" s="24">
        <v>17.116630669546435</v>
      </c>
      <c r="BF2056" s="24">
        <v>0.25773195876288657</v>
      </c>
      <c r="BH2056" s="24">
        <v>0.25773195876288657</v>
      </c>
      <c r="BN2056" s="24">
        <v>8.7628865979381452</v>
      </c>
      <c r="BU2056" s="24">
        <v>0.25773195876288657</v>
      </c>
      <c r="BV2056" s="24">
        <v>2.0618556701030926</v>
      </c>
      <c r="BW2056" s="24">
        <v>0.25773195876288657</v>
      </c>
      <c r="BX2056" s="24">
        <v>0.77319587628865982</v>
      </c>
    </row>
    <row r="2057" spans="1:83" x14ac:dyDescent="0.2">
      <c r="A2057" s="24">
        <v>1719</v>
      </c>
      <c r="B2057" s="24">
        <v>14.17</v>
      </c>
      <c r="C2057" s="24">
        <v>-28.93</v>
      </c>
      <c r="D2057" s="24" t="s">
        <v>2082</v>
      </c>
      <c r="E2057" s="24">
        <f t="shared" si="32"/>
        <v>86.480491632611859</v>
      </c>
      <c r="H2057" s="24">
        <v>0.5399568034557235</v>
      </c>
      <c r="K2057" s="24">
        <v>5.3995680345572353E-2</v>
      </c>
      <c r="O2057" s="24">
        <v>5.3995680345572353E-2</v>
      </c>
      <c r="P2057" s="24">
        <v>0.10799136069114471</v>
      </c>
      <c r="X2057" s="24">
        <v>3.7257019438444923</v>
      </c>
      <c r="AA2057" s="24">
        <v>58.477321814254857</v>
      </c>
      <c r="AB2057" s="24">
        <v>0.32397408207343414</v>
      </c>
      <c r="AF2057" s="24">
        <v>0.10799136069114471</v>
      </c>
      <c r="AL2057" s="24">
        <v>8.0453563714902803</v>
      </c>
      <c r="AQ2057" s="24">
        <v>1.83585313174946</v>
      </c>
      <c r="AS2057" s="24">
        <v>0.21598272138228941</v>
      </c>
      <c r="AT2057" s="24">
        <v>1.079913606911447</v>
      </c>
      <c r="AV2057" s="24">
        <v>0.10799136069114471</v>
      </c>
      <c r="AZ2057" s="24">
        <v>2.6997840172786178</v>
      </c>
      <c r="BB2057" s="24">
        <v>3.5971223021582732</v>
      </c>
      <c r="BF2057" s="24">
        <v>0.16198704103671707</v>
      </c>
      <c r="BH2057" s="24">
        <v>2.6997840172786178</v>
      </c>
      <c r="BJ2057" s="24">
        <v>1.2958963282937366</v>
      </c>
      <c r="BN2057" s="24">
        <v>0.10799136069114471</v>
      </c>
      <c r="BP2057" s="24">
        <v>5.3995680345572353E-2</v>
      </c>
      <c r="BU2057" s="24">
        <v>0.43196544276457882</v>
      </c>
      <c r="BV2057" s="24">
        <v>0.16198704103671707</v>
      </c>
      <c r="BX2057" s="24">
        <v>0.59395248380129595</v>
      </c>
    </row>
    <row r="2058" spans="1:83" x14ac:dyDescent="0.2">
      <c r="A2058" s="24">
        <v>1720</v>
      </c>
      <c r="B2058" s="24">
        <v>13.83</v>
      </c>
      <c r="C2058" s="24">
        <v>-29</v>
      </c>
      <c r="D2058" s="24" t="s">
        <v>2082</v>
      </c>
      <c r="E2058" s="24">
        <f t="shared" si="32"/>
        <v>113.78036032712293</v>
      </c>
      <c r="H2058" s="24">
        <v>0.14388489208633093</v>
      </c>
      <c r="K2058" s="24">
        <v>0.86330935251798557</v>
      </c>
      <c r="N2058" s="24">
        <v>0.14388489208633093</v>
      </c>
      <c r="P2058" s="24">
        <v>0.57553956834532372</v>
      </c>
      <c r="X2058" s="24">
        <v>15.39568345323741</v>
      </c>
      <c r="AA2058" s="24">
        <v>67.050359712230218</v>
      </c>
      <c r="AB2058" s="24">
        <v>0.28776978417266186</v>
      </c>
      <c r="AG2058" s="24">
        <v>1.5827338129496402</v>
      </c>
      <c r="AL2058" s="24">
        <v>6.9064748201438846</v>
      </c>
      <c r="AQ2058" s="24">
        <v>1.0071942446043165</v>
      </c>
      <c r="AS2058" s="24">
        <v>0.14388489208633093</v>
      </c>
      <c r="AT2058" s="24">
        <v>0.57553956834532372</v>
      </c>
      <c r="AV2058" s="24">
        <v>0.14388489208633093</v>
      </c>
      <c r="AZ2058" s="24">
        <v>0.43165467625899279</v>
      </c>
      <c r="BB2058" s="24">
        <v>17.521367521367523</v>
      </c>
      <c r="BH2058" s="24">
        <v>0.14388489208633093</v>
      </c>
      <c r="BJ2058" s="24">
        <v>0.86330935251798557</v>
      </c>
    </row>
    <row r="2059" spans="1:83" x14ac:dyDescent="0.2">
      <c r="A2059" s="24">
        <v>1721</v>
      </c>
      <c r="B2059" s="24">
        <v>13.08</v>
      </c>
      <c r="C2059" s="24">
        <v>-29.18</v>
      </c>
      <c r="D2059" s="24" t="s">
        <v>2082</v>
      </c>
      <c r="E2059" s="24">
        <f t="shared" si="32"/>
        <v>85.277088502894983</v>
      </c>
      <c r="K2059" s="24">
        <v>3.4188034188034186</v>
      </c>
      <c r="N2059" s="24">
        <v>0.42735042735042733</v>
      </c>
      <c r="O2059" s="24">
        <v>1.7094017094017093</v>
      </c>
      <c r="P2059" s="24">
        <v>2.9914529914529915</v>
      </c>
      <c r="Q2059" s="24">
        <v>0.42735042735042733</v>
      </c>
      <c r="X2059" s="24">
        <v>12.393162393162394</v>
      </c>
      <c r="AA2059" s="24">
        <v>43.162393162393165</v>
      </c>
      <c r="AG2059" s="24">
        <v>2.5641025641025643</v>
      </c>
      <c r="AL2059" s="24">
        <v>8.9743589743589745</v>
      </c>
      <c r="AQ2059" s="24">
        <v>1.7094017094017093</v>
      </c>
      <c r="AS2059" s="24">
        <v>0.85470085470085466</v>
      </c>
      <c r="AT2059" s="24">
        <v>0.85470085470085466</v>
      </c>
      <c r="AZ2059" s="24">
        <v>0.42735042735042733</v>
      </c>
      <c r="BB2059" s="24">
        <v>3.225806451612903</v>
      </c>
      <c r="BE2059" s="24">
        <v>0.42735042735042733</v>
      </c>
      <c r="BF2059" s="24">
        <v>0.42735042735042733</v>
      </c>
      <c r="BH2059" s="24">
        <v>0.42735042735042733</v>
      </c>
      <c r="BU2059" s="24">
        <v>0.42735042735042733</v>
      </c>
      <c r="BX2059" s="24">
        <v>0.42735042735042733</v>
      </c>
    </row>
    <row r="2060" spans="1:83" x14ac:dyDescent="0.2">
      <c r="A2060" s="24">
        <v>1722</v>
      </c>
      <c r="B2060" s="24">
        <v>11.75</v>
      </c>
      <c r="C2060" s="24">
        <v>-29.45</v>
      </c>
      <c r="D2060" s="24" t="s">
        <v>2082</v>
      </c>
      <c r="E2060" s="24">
        <f t="shared" si="32"/>
        <v>95.161290322580641</v>
      </c>
      <c r="H2060" s="24">
        <v>1.2096774193548387</v>
      </c>
      <c r="K2060" s="24">
        <v>15.725806451612904</v>
      </c>
      <c r="N2060" s="24">
        <v>2.8225806451612905</v>
      </c>
      <c r="O2060" s="24">
        <v>1.2096774193548387</v>
      </c>
      <c r="P2060" s="24">
        <v>8.870967741935484</v>
      </c>
      <c r="Q2060" s="24">
        <v>1.2096774193548387</v>
      </c>
      <c r="R2060" s="24">
        <v>0.80645161290322576</v>
      </c>
      <c r="X2060" s="24">
        <v>12.903225806451612</v>
      </c>
      <c r="AA2060" s="24">
        <v>33.064516129032256</v>
      </c>
      <c r="AG2060" s="24">
        <v>3.225806451612903</v>
      </c>
      <c r="AL2060" s="24">
        <v>2.8225806451612905</v>
      </c>
      <c r="AQ2060" s="24">
        <v>3.225806451612903</v>
      </c>
      <c r="AS2060" s="24">
        <v>2.4193548387096775</v>
      </c>
      <c r="AT2060" s="24">
        <v>3.225806451612903</v>
      </c>
      <c r="BF2060" s="24">
        <v>0.40322580645161288</v>
      </c>
      <c r="BJ2060" s="24">
        <v>0.80645161290322576</v>
      </c>
      <c r="CE2060" s="24">
        <v>1.2096774193548387</v>
      </c>
    </row>
    <row r="2061" spans="1:83" x14ac:dyDescent="0.2">
      <c r="A2061" s="24">
        <v>1724</v>
      </c>
      <c r="B2061" s="24">
        <v>8.0500000000000007</v>
      </c>
      <c r="C2061" s="24">
        <v>-29.96</v>
      </c>
      <c r="D2061" s="24" t="s">
        <v>2082</v>
      </c>
      <c r="E2061" s="24">
        <f t="shared" si="32"/>
        <v>106.70226969292389</v>
      </c>
      <c r="G2061" s="24">
        <v>0.46728971962616822</v>
      </c>
      <c r="K2061" s="24">
        <v>24.766355140186917</v>
      </c>
      <c r="M2061" s="24">
        <v>0.46728971962616822</v>
      </c>
      <c r="N2061" s="24">
        <v>6.5420560747663554</v>
      </c>
      <c r="P2061" s="24">
        <v>7.94392523364486</v>
      </c>
      <c r="Q2061" s="24">
        <v>4.2056074766355138</v>
      </c>
      <c r="R2061" s="24">
        <v>0.46728971962616822</v>
      </c>
      <c r="U2061" s="24">
        <v>6.0747663551401869</v>
      </c>
      <c r="X2061" s="24">
        <v>19.158878504672899</v>
      </c>
      <c r="AA2061" s="24">
        <v>14.485981308411215</v>
      </c>
      <c r="AB2061" s="24">
        <v>0.46728971962616822</v>
      </c>
      <c r="AG2061" s="24">
        <v>3.2710280373831777</v>
      </c>
      <c r="AL2061" s="24">
        <v>1.4018691588785046</v>
      </c>
      <c r="AQ2061" s="24">
        <v>2.3364485981308412</v>
      </c>
      <c r="AS2061" s="24">
        <v>0.46728971962616822</v>
      </c>
      <c r="AT2061" s="24">
        <v>0.93457943925233644</v>
      </c>
      <c r="AV2061" s="24">
        <v>1.8691588785046729</v>
      </c>
      <c r="BB2061" s="24">
        <v>8.5714285714285712</v>
      </c>
      <c r="BJ2061" s="24">
        <v>1.4018691588785046</v>
      </c>
      <c r="CE2061" s="24">
        <v>1.4018691588785046</v>
      </c>
    </row>
    <row r="2062" spans="1:83" x14ac:dyDescent="0.2">
      <c r="A2062" s="24">
        <v>1728</v>
      </c>
      <c r="B2062" s="24">
        <v>2.4</v>
      </c>
      <c r="C2062" s="24">
        <v>-29.83</v>
      </c>
      <c r="D2062" s="24" t="s">
        <v>2082</v>
      </c>
      <c r="E2062" s="24">
        <f t="shared" si="32"/>
        <v>96.742581090407171</v>
      </c>
      <c r="K2062" s="24">
        <v>31.428571428571427</v>
      </c>
      <c r="N2062" s="24">
        <v>17.142857142857142</v>
      </c>
      <c r="P2062" s="24">
        <v>2.8571428571428572</v>
      </c>
      <c r="Q2062" s="24">
        <v>11.428571428571429</v>
      </c>
      <c r="U2062" s="24">
        <v>2.8571428571428572</v>
      </c>
      <c r="X2062" s="24">
        <v>14.285714285714286</v>
      </c>
      <c r="AG2062" s="24">
        <v>5.7142857142857144</v>
      </c>
      <c r="BB2062" s="24">
        <v>5.3140096618357484</v>
      </c>
      <c r="CE2062" s="24">
        <v>5.7142857142857144</v>
      </c>
    </row>
    <row r="2063" spans="1:83" x14ac:dyDescent="0.2">
      <c r="A2063" s="24">
        <v>1729</v>
      </c>
      <c r="B2063" s="24">
        <v>1</v>
      </c>
      <c r="C2063" s="24">
        <v>-28.9</v>
      </c>
      <c r="D2063" s="24" t="s">
        <v>2082</v>
      </c>
      <c r="E2063" s="24">
        <f t="shared" si="32"/>
        <v>114.2980593036815</v>
      </c>
      <c r="K2063" s="24">
        <v>30.434782608695652</v>
      </c>
      <c r="N2063" s="24">
        <v>3.3816425120772946</v>
      </c>
      <c r="O2063" s="24">
        <v>0.96618357487922701</v>
      </c>
      <c r="P2063" s="24">
        <v>18.357487922705314</v>
      </c>
      <c r="Q2063" s="24">
        <v>15.458937198067632</v>
      </c>
      <c r="R2063" s="24">
        <v>2.8985507246376812</v>
      </c>
      <c r="U2063" s="24">
        <v>5.3140096618357484</v>
      </c>
      <c r="X2063" s="24">
        <v>7.7294685990338161</v>
      </c>
      <c r="AA2063" s="24">
        <v>1.932367149758454</v>
      </c>
      <c r="AB2063" s="24">
        <v>0.96618357487922701</v>
      </c>
      <c r="AC2063" s="24">
        <v>0.48309178743961351</v>
      </c>
      <c r="AG2063" s="24">
        <v>4.3478260869565215</v>
      </c>
      <c r="BB2063" s="24">
        <v>19.612068965517242</v>
      </c>
      <c r="BR2063" s="24">
        <v>0.48309178743961351</v>
      </c>
      <c r="CE2063" s="24">
        <v>1.932367149758454</v>
      </c>
    </row>
    <row r="2064" spans="1:83" x14ac:dyDescent="0.2">
      <c r="A2064" s="24">
        <v>2001</v>
      </c>
      <c r="B2064" s="24">
        <v>16.170000000000002</v>
      </c>
      <c r="C2064" s="24">
        <v>-31.88</v>
      </c>
      <c r="D2064" s="24" t="s">
        <v>2082</v>
      </c>
      <c r="E2064" s="24">
        <f t="shared" si="32"/>
        <v>103.34711470795216</v>
      </c>
      <c r="N2064" s="24">
        <v>0.21551724137931033</v>
      </c>
      <c r="P2064" s="24">
        <v>0.43103448275862066</v>
      </c>
      <c r="X2064" s="24">
        <v>1.0775862068965518</v>
      </c>
      <c r="AA2064" s="24">
        <v>40.301724137931032</v>
      </c>
      <c r="AB2064" s="24">
        <v>0.21551724137931033</v>
      </c>
      <c r="AL2064" s="24">
        <v>5.6034482758620694</v>
      </c>
      <c r="AQ2064" s="24">
        <v>0.43103448275862066</v>
      </c>
      <c r="AS2064" s="24">
        <v>14.655172413793103</v>
      </c>
      <c r="AT2064" s="24">
        <v>8.4051724137931032</v>
      </c>
      <c r="AV2064" s="24">
        <v>0.43103448275862066</v>
      </c>
      <c r="AZ2064" s="24">
        <v>2.1551724137931036</v>
      </c>
      <c r="BB2064" s="24">
        <v>22.959183673469386</v>
      </c>
      <c r="BF2064" s="24">
        <v>0.21551724137931033</v>
      </c>
      <c r="BH2064" s="24">
        <v>0.43103448275862066</v>
      </c>
      <c r="BJ2064" s="24">
        <v>4.7413793103448274</v>
      </c>
      <c r="BU2064" s="24">
        <v>0.21551724137931033</v>
      </c>
      <c r="BX2064" s="24">
        <v>0.43103448275862066</v>
      </c>
      <c r="CA2064" s="24">
        <v>0.21551724137931033</v>
      </c>
      <c r="CE2064" s="24">
        <v>0.21551724137931033</v>
      </c>
    </row>
    <row r="2065" spans="1:83" x14ac:dyDescent="0.2">
      <c r="A2065" s="24">
        <v>2007</v>
      </c>
      <c r="B2065" s="24">
        <v>12.15</v>
      </c>
      <c r="C2065" s="24">
        <v>-30.43</v>
      </c>
      <c r="D2065" s="24" t="s">
        <v>2082</v>
      </c>
      <c r="E2065" s="24">
        <f t="shared" si="32"/>
        <v>89.199515422607391</v>
      </c>
      <c r="K2065" s="24">
        <v>11.394557823129253</v>
      </c>
      <c r="N2065" s="24">
        <v>2.7210884353741496</v>
      </c>
      <c r="O2065" s="24">
        <v>0.68027210884353739</v>
      </c>
      <c r="P2065" s="24">
        <v>5.9523809523809526</v>
      </c>
      <c r="Q2065" s="24">
        <v>2.2108843537414966</v>
      </c>
      <c r="R2065" s="24">
        <v>0.17006802721088435</v>
      </c>
      <c r="U2065" s="24">
        <v>3.7414965986394559</v>
      </c>
      <c r="X2065" s="24">
        <v>5.1020408163265305</v>
      </c>
      <c r="AA2065" s="24">
        <v>23.639455782312925</v>
      </c>
      <c r="AB2065" s="24">
        <v>0.51020408163265307</v>
      </c>
      <c r="AG2065" s="24">
        <v>2.2108843537414966</v>
      </c>
      <c r="AL2065" s="24">
        <v>3.0612244897959182</v>
      </c>
      <c r="AQ2065" s="24">
        <v>0.51020408163265307</v>
      </c>
      <c r="AS2065" s="24">
        <v>4.9319727891156466</v>
      </c>
      <c r="AT2065" s="24">
        <v>2.7210884353741496</v>
      </c>
      <c r="AV2065" s="24">
        <v>0.51020408163265307</v>
      </c>
      <c r="AZ2065" s="24">
        <v>1.1904761904761905</v>
      </c>
      <c r="BB2065" s="24">
        <v>12.328767123287671</v>
      </c>
      <c r="BE2065" s="24">
        <v>0.3401360544217687</v>
      </c>
      <c r="BF2065" s="24">
        <v>0.68027210884353739</v>
      </c>
      <c r="BH2065" s="24">
        <v>0.68027210884353739</v>
      </c>
      <c r="BJ2065" s="24">
        <v>0.68027210884353739</v>
      </c>
      <c r="BL2065" s="24">
        <v>0.17006802721088435</v>
      </c>
      <c r="BN2065" s="24">
        <v>0.3401360544217687</v>
      </c>
      <c r="BT2065" s="24">
        <v>0.3401360544217687</v>
      </c>
      <c r="BU2065" s="24">
        <v>0.3401360544217687</v>
      </c>
      <c r="BW2065" s="24">
        <v>0.68027210884353739</v>
      </c>
      <c r="CA2065" s="24">
        <v>0.51020408163265307</v>
      </c>
      <c r="CE2065" s="24">
        <v>0.85034013605442171</v>
      </c>
    </row>
    <row r="2066" spans="1:83" x14ac:dyDescent="0.2">
      <c r="A2066" s="24">
        <v>2008</v>
      </c>
      <c r="B2066" s="24">
        <v>11.72</v>
      </c>
      <c r="C2066" s="24">
        <v>-31.08</v>
      </c>
      <c r="D2066" s="24" t="s">
        <v>2082</v>
      </c>
      <c r="E2066" s="24">
        <f t="shared" si="32"/>
        <v>87.884322678843247</v>
      </c>
      <c r="K2066" s="24">
        <v>12.328767123287671</v>
      </c>
      <c r="N2066" s="24">
        <v>1.7123287671232876</v>
      </c>
      <c r="O2066" s="24">
        <v>0.68493150684931503</v>
      </c>
      <c r="P2066" s="24">
        <v>4.1095890410958908</v>
      </c>
      <c r="Q2066" s="24">
        <v>3.7671232876712328</v>
      </c>
      <c r="U2066" s="24">
        <v>4.1095890410958908</v>
      </c>
      <c r="X2066" s="24">
        <v>7.1917808219178081</v>
      </c>
      <c r="AA2066" s="24">
        <v>28.082191780821919</v>
      </c>
      <c r="AB2066" s="24">
        <v>0.34246575342465752</v>
      </c>
      <c r="AC2066" s="24">
        <v>0.34246575342465752</v>
      </c>
      <c r="AG2066" s="24">
        <v>2.3972602739726026</v>
      </c>
      <c r="AL2066" s="24">
        <v>6.506849315068493</v>
      </c>
      <c r="AQ2066" s="24">
        <v>1.7123287671232876</v>
      </c>
      <c r="AS2066" s="24">
        <v>5.4794520547945202</v>
      </c>
      <c r="AT2066" s="24">
        <v>5.8219178082191778</v>
      </c>
      <c r="AV2066" s="24">
        <v>0.34246575342465752</v>
      </c>
      <c r="AZ2066" s="24">
        <v>0.34246575342465752</v>
      </c>
      <c r="BB2066" s="24">
        <v>0.55555555555555558</v>
      </c>
      <c r="BF2066" s="24">
        <v>0.68493150684931503</v>
      </c>
      <c r="BH2066" s="24">
        <v>0.34246575342465752</v>
      </c>
      <c r="BU2066" s="24">
        <v>0.34246575342465752</v>
      </c>
      <c r="BV2066" s="24">
        <v>0.34246575342465752</v>
      </c>
      <c r="CE2066" s="24">
        <v>0.34246575342465752</v>
      </c>
    </row>
    <row r="2067" spans="1:83" x14ac:dyDescent="0.2">
      <c r="A2067" s="24">
        <v>2009</v>
      </c>
      <c r="B2067" s="24">
        <v>10.85</v>
      </c>
      <c r="C2067" s="24">
        <v>-32.08</v>
      </c>
      <c r="D2067" s="24" t="s">
        <v>2082</v>
      </c>
      <c r="E2067" s="24">
        <f t="shared" si="32"/>
        <v>99.611668524712016</v>
      </c>
      <c r="K2067" s="24">
        <v>16.666666666666668</v>
      </c>
      <c r="N2067" s="24">
        <v>5.5555555555555554</v>
      </c>
      <c r="P2067" s="24">
        <v>8.3333333333333339</v>
      </c>
      <c r="Q2067" s="24">
        <v>7.2222222222222223</v>
      </c>
      <c r="U2067" s="24">
        <v>17.222222222222221</v>
      </c>
      <c r="X2067" s="24">
        <v>3.3333333333333335</v>
      </c>
      <c r="AA2067" s="24">
        <v>17.777777777777779</v>
      </c>
      <c r="AF2067" s="24">
        <v>0.55555555555555558</v>
      </c>
      <c r="AG2067" s="24">
        <v>1.6666666666666667</v>
      </c>
      <c r="AL2067" s="24">
        <v>3.3333333333333335</v>
      </c>
      <c r="AQ2067" s="24">
        <v>1.1111111111111112</v>
      </c>
      <c r="AS2067" s="24">
        <v>5.5555555555555554</v>
      </c>
      <c r="AT2067" s="24">
        <v>10.555555555555555</v>
      </c>
      <c r="BB2067" s="24">
        <v>0.16722408026755853</v>
      </c>
      <c r="BJ2067" s="24">
        <v>0.55555555555555558</v>
      </c>
    </row>
    <row r="2068" spans="1:83" x14ac:dyDescent="0.2">
      <c r="A2068" s="24">
        <v>2011</v>
      </c>
      <c r="B2068" s="24">
        <v>8.27</v>
      </c>
      <c r="C2068" s="24">
        <v>-35.58</v>
      </c>
      <c r="D2068" s="24" t="s">
        <v>2082</v>
      </c>
      <c r="E2068" s="24">
        <f t="shared" si="32"/>
        <v>118.61268022595256</v>
      </c>
      <c r="K2068" s="24">
        <v>2.0066889632107023</v>
      </c>
      <c r="M2068" s="24">
        <v>0.16722408026755853</v>
      </c>
      <c r="N2068" s="24">
        <v>1.6722408026755853</v>
      </c>
      <c r="O2068" s="24">
        <v>0.16722408026755853</v>
      </c>
      <c r="P2068" s="24">
        <v>1.5050167224080269</v>
      </c>
      <c r="Q2068" s="24">
        <v>0.83612040133779264</v>
      </c>
      <c r="U2068" s="24">
        <v>1.6722408026755853</v>
      </c>
      <c r="X2068" s="24">
        <v>4.0133779264214047</v>
      </c>
      <c r="AA2068" s="24">
        <v>56.521739130434781</v>
      </c>
      <c r="AB2068" s="24">
        <v>0.16722408026755853</v>
      </c>
      <c r="AC2068" s="24">
        <v>0.16722408026755853</v>
      </c>
      <c r="AL2068" s="24">
        <v>10.869565217391305</v>
      </c>
      <c r="AQ2068" s="24">
        <v>5.183946488294314</v>
      </c>
      <c r="AS2068" s="24">
        <v>1.5050167224080269</v>
      </c>
      <c r="AT2068" s="24">
        <v>7.6923076923076925</v>
      </c>
      <c r="AV2068" s="24">
        <v>0.16722408026755853</v>
      </c>
      <c r="BB2068" s="24">
        <v>18.779904306220097</v>
      </c>
      <c r="BJ2068" s="24">
        <v>2.0066889632107023</v>
      </c>
      <c r="BL2068" s="24">
        <v>0.16722408026755853</v>
      </c>
      <c r="BR2068" s="24">
        <v>3.1772575250836121</v>
      </c>
      <c r="CE2068" s="24">
        <v>0.16722408026755853</v>
      </c>
    </row>
    <row r="2069" spans="1:83" x14ac:dyDescent="0.2">
      <c r="A2069" s="24">
        <v>3601</v>
      </c>
      <c r="B2069" s="24">
        <v>17.87</v>
      </c>
      <c r="C2069" s="24">
        <v>-34.630000000000003</v>
      </c>
      <c r="D2069" s="24" t="s">
        <v>2082</v>
      </c>
      <c r="E2069" s="24">
        <f t="shared" si="32"/>
        <v>88.697903044662255</v>
      </c>
      <c r="K2069" s="24">
        <v>0.11961722488038277</v>
      </c>
      <c r="P2069" s="24">
        <v>0.11961722488038277</v>
      </c>
      <c r="R2069" s="24">
        <v>0.11961722488038277</v>
      </c>
      <c r="X2069" s="24">
        <v>0.59808612440191389</v>
      </c>
      <c r="AA2069" s="24">
        <v>27.751196172248804</v>
      </c>
      <c r="AB2069" s="24">
        <v>0.11961722488038277</v>
      </c>
      <c r="AF2069" s="24">
        <v>0.11961722488038277</v>
      </c>
      <c r="AG2069" s="24">
        <v>0.11961722488038277</v>
      </c>
      <c r="AL2069" s="24">
        <v>8.133971291866029</v>
      </c>
      <c r="AQ2069" s="24">
        <v>2.1531100478468899</v>
      </c>
      <c r="AS2069" s="24">
        <v>3.4688995215311005</v>
      </c>
      <c r="AT2069" s="24">
        <v>14.952153110047847</v>
      </c>
      <c r="AZ2069" s="24">
        <v>12.081339712918661</v>
      </c>
      <c r="BB2069" s="24">
        <v>7.717041800643087</v>
      </c>
      <c r="BF2069" s="24">
        <v>0.11961722488038277</v>
      </c>
      <c r="BH2069" s="24">
        <v>3.2296650717703348</v>
      </c>
      <c r="BJ2069" s="24">
        <v>3.1100478468899522</v>
      </c>
      <c r="BN2069" s="24">
        <v>0.23923444976076555</v>
      </c>
      <c r="BP2069" s="24">
        <v>0.11961722488038277</v>
      </c>
      <c r="BR2069" s="24">
        <v>0.71770334928229662</v>
      </c>
      <c r="BU2069" s="24">
        <v>1.7942583732057416</v>
      </c>
      <c r="BV2069" s="24">
        <v>1.3157894736842106</v>
      </c>
      <c r="BW2069" s="24">
        <v>0.23923444976076555</v>
      </c>
      <c r="BX2069" s="24">
        <v>0.23923444976076555</v>
      </c>
    </row>
    <row r="2070" spans="1:83" x14ac:dyDescent="0.2">
      <c r="A2070" s="24">
        <v>3602</v>
      </c>
      <c r="B2070" s="24">
        <v>17.75</v>
      </c>
      <c r="C2070" s="24">
        <v>-34.799999999999997</v>
      </c>
      <c r="D2070" s="24" t="s">
        <v>2082</v>
      </c>
      <c r="E2070" s="24">
        <f t="shared" si="32"/>
        <v>99.868391535182809</v>
      </c>
      <c r="H2070" s="24">
        <v>0.32154340836012862</v>
      </c>
      <c r="K2070" s="24">
        <v>1.607717041800643</v>
      </c>
      <c r="P2070" s="24">
        <v>1.2861736334405145</v>
      </c>
      <c r="X2070" s="24">
        <v>0.96463022508038587</v>
      </c>
      <c r="AA2070" s="24">
        <v>43.086816720257232</v>
      </c>
      <c r="AG2070" s="24">
        <v>0.32154340836012862</v>
      </c>
      <c r="AL2070" s="24">
        <v>10.932475884244372</v>
      </c>
      <c r="AQ2070" s="24">
        <v>1.9292604501607717</v>
      </c>
      <c r="AS2070" s="24">
        <v>6.109324758842444</v>
      </c>
      <c r="AT2070" s="24">
        <v>14.790996784565916</v>
      </c>
      <c r="AZ2070" s="24">
        <v>3.536977491961415</v>
      </c>
      <c r="BB2070" s="24">
        <v>7.9069767441860463</v>
      </c>
      <c r="BF2070" s="24">
        <v>1.2861736334405145</v>
      </c>
      <c r="BH2070" s="24">
        <v>0.64308681672025725</v>
      </c>
      <c r="BJ2070" s="24">
        <v>2.572347266881029</v>
      </c>
      <c r="BR2070" s="24">
        <v>0.64308681672025725</v>
      </c>
      <c r="BV2070" s="24">
        <v>0.32154340836012862</v>
      </c>
      <c r="BW2070" s="24">
        <v>1.2861736334405145</v>
      </c>
      <c r="CA2070" s="24">
        <v>0.32154340836012862</v>
      </c>
    </row>
    <row r="2071" spans="1:83" x14ac:dyDescent="0.2">
      <c r="A2071" s="24">
        <v>3603</v>
      </c>
      <c r="B2071" s="24">
        <v>17.53</v>
      </c>
      <c r="C2071" s="24">
        <v>-35.119999999999997</v>
      </c>
      <c r="D2071" s="24" t="s">
        <v>2082</v>
      </c>
      <c r="E2071" s="24">
        <f t="shared" si="32"/>
        <v>92.921752537581881</v>
      </c>
      <c r="K2071" s="24">
        <v>2.7906976744186047</v>
      </c>
      <c r="N2071" s="24">
        <v>0.93023255813953487</v>
      </c>
      <c r="P2071" s="24">
        <v>0.46511627906976744</v>
      </c>
      <c r="X2071" s="24">
        <v>0.93023255813953487</v>
      </c>
      <c r="AA2071" s="24">
        <v>51.627906976744185</v>
      </c>
      <c r="AB2071" s="24">
        <v>0.46511627906976744</v>
      </c>
      <c r="AL2071" s="24">
        <v>8.8372093023255811</v>
      </c>
      <c r="AQ2071" s="24">
        <v>0.46511627906976744</v>
      </c>
      <c r="AS2071" s="24">
        <v>6.5116279069767442</v>
      </c>
      <c r="AT2071" s="24">
        <v>11.627906976744185</v>
      </c>
      <c r="AV2071" s="24">
        <v>0.46511627906976744</v>
      </c>
      <c r="AZ2071" s="24">
        <v>5.5813953488372094</v>
      </c>
      <c r="BB2071" s="24">
        <v>0.82872928176795579</v>
      </c>
      <c r="BE2071" s="24">
        <v>0.46511627906976744</v>
      </c>
      <c r="BJ2071" s="24">
        <v>0.46511627906976744</v>
      </c>
      <c r="BV2071" s="24">
        <v>0.46511627906976744</v>
      </c>
    </row>
    <row r="2072" spans="1:83" x14ac:dyDescent="0.2">
      <c r="A2072" s="24">
        <v>3604</v>
      </c>
      <c r="B2072" s="24">
        <v>15.5</v>
      </c>
      <c r="C2072" s="24">
        <v>-31.78</v>
      </c>
      <c r="D2072" s="24" t="s">
        <v>2082</v>
      </c>
      <c r="E2072" s="24">
        <f t="shared" si="32"/>
        <v>104.36158213691722</v>
      </c>
      <c r="K2072" s="24">
        <v>0.82872928176795579</v>
      </c>
      <c r="N2072" s="24">
        <v>0.27624309392265195</v>
      </c>
      <c r="P2072" s="24">
        <v>0.27624309392265195</v>
      </c>
      <c r="X2072" s="24">
        <v>7.1823204419889501</v>
      </c>
      <c r="AA2072" s="24">
        <v>64.640883977900558</v>
      </c>
      <c r="AF2072" s="24">
        <v>0.27624309392265195</v>
      </c>
      <c r="AG2072" s="24">
        <v>0.27624309392265195</v>
      </c>
      <c r="AL2072" s="24">
        <v>10.497237569060774</v>
      </c>
      <c r="AQ2072" s="24">
        <v>1.3812154696132597</v>
      </c>
      <c r="AS2072" s="24">
        <v>2.2099447513812156</v>
      </c>
      <c r="AT2072" s="24">
        <v>9.3922651933701662</v>
      </c>
      <c r="AZ2072" s="24">
        <v>0.5524861878453039</v>
      </c>
      <c r="BB2072" s="24">
        <v>5.1903114186851207</v>
      </c>
      <c r="BF2072" s="24">
        <v>0.27624309392265195</v>
      </c>
      <c r="BJ2072" s="24">
        <v>0.27624309392265195</v>
      </c>
      <c r="BR2072" s="24">
        <v>0.5524861878453039</v>
      </c>
      <c r="BU2072" s="24">
        <v>0.27624309392265195</v>
      </c>
    </row>
    <row r="2073" spans="1:83" x14ac:dyDescent="0.2">
      <c r="A2073" s="24">
        <v>3605</v>
      </c>
      <c r="B2073" s="24">
        <v>15.3</v>
      </c>
      <c r="C2073" s="24">
        <v>-31.45</v>
      </c>
      <c r="D2073" s="24" t="s">
        <v>2082</v>
      </c>
      <c r="E2073" s="24">
        <f t="shared" si="32"/>
        <v>132.39713872341321</v>
      </c>
      <c r="H2073" s="24">
        <v>0.11534025374855825</v>
      </c>
      <c r="K2073" s="24">
        <v>0.34602076124567471</v>
      </c>
      <c r="N2073" s="24">
        <v>5.7670126874279123E-2</v>
      </c>
      <c r="O2073" s="24">
        <v>0.11534025374855825</v>
      </c>
      <c r="P2073" s="24">
        <v>0.34602076124567471</v>
      </c>
      <c r="Q2073" s="24">
        <v>5.7670126874279123E-2</v>
      </c>
      <c r="U2073" s="24">
        <v>5.7670126874279123E-2</v>
      </c>
      <c r="X2073" s="24">
        <v>4.4982698961937713</v>
      </c>
      <c r="AA2073" s="24">
        <v>64.532871972318333</v>
      </c>
      <c r="AG2073" s="24">
        <v>0.17301038062283736</v>
      </c>
      <c r="AL2073" s="24">
        <v>5.4209919261822375</v>
      </c>
      <c r="AN2073" s="24">
        <v>0.11534025374855825</v>
      </c>
      <c r="AQ2073" s="24">
        <v>2.7104959630911187</v>
      </c>
      <c r="AS2073" s="24">
        <v>2.364475201845444</v>
      </c>
      <c r="AT2073" s="24">
        <v>9.4579008073817761</v>
      </c>
      <c r="AV2073" s="24">
        <v>0.11534025374855825</v>
      </c>
      <c r="AZ2073" s="24">
        <v>1.7301038062283738</v>
      </c>
      <c r="BB2073" s="24">
        <v>37.702790395846854</v>
      </c>
      <c r="BF2073" s="24">
        <v>0.51903114186851207</v>
      </c>
      <c r="BH2073" s="24">
        <v>0.28835063437139563</v>
      </c>
      <c r="BJ2073" s="24">
        <v>1.2687427912341407</v>
      </c>
      <c r="BN2073" s="24">
        <v>5.7670126874279123E-2</v>
      </c>
      <c r="BU2073" s="24">
        <v>0.11534025374855825</v>
      </c>
      <c r="BV2073" s="24">
        <v>0.11534025374855825</v>
      </c>
      <c r="BW2073" s="24">
        <v>5.7670126874279123E-2</v>
      </c>
      <c r="BX2073" s="24">
        <v>5.7670126874279123E-2</v>
      </c>
    </row>
    <row r="2074" spans="1:83" x14ac:dyDescent="0.2">
      <c r="A2074" s="24">
        <v>3606</v>
      </c>
      <c r="B2074" s="24">
        <v>13.08</v>
      </c>
      <c r="C2074" s="24">
        <v>-25.46</v>
      </c>
      <c r="D2074" s="24" t="s">
        <v>2082</v>
      </c>
      <c r="E2074" s="24">
        <f t="shared" si="32"/>
        <v>125.21339789347577</v>
      </c>
      <c r="K2074" s="24">
        <v>0.19467878001297859</v>
      </c>
      <c r="O2074" s="24">
        <v>0.19467878001297859</v>
      </c>
      <c r="P2074" s="24">
        <v>0.58403634003893579</v>
      </c>
      <c r="U2074" s="24">
        <v>6.4892926670992862E-2</v>
      </c>
      <c r="X2074" s="24">
        <v>10.512654120700844</v>
      </c>
      <c r="AA2074" s="24">
        <v>37.702790395846854</v>
      </c>
      <c r="AB2074" s="24">
        <v>0.25957170668397145</v>
      </c>
      <c r="AG2074" s="24">
        <v>0.19467878001297859</v>
      </c>
      <c r="AL2074" s="24">
        <v>2.7255029201817003</v>
      </c>
      <c r="AQ2074" s="24">
        <v>0.19467878001297859</v>
      </c>
      <c r="AT2074" s="24">
        <v>0.25957170668397145</v>
      </c>
      <c r="AV2074" s="24">
        <v>6.4892926670992862E-2</v>
      </c>
      <c r="AZ2074" s="24">
        <v>3.3095392602206362</v>
      </c>
      <c r="BB2074" s="24">
        <v>62.916188289322619</v>
      </c>
      <c r="BF2074" s="24">
        <v>0.38935756002595717</v>
      </c>
      <c r="BH2074" s="24">
        <v>0.9733939000648929</v>
      </c>
      <c r="BJ2074" s="24">
        <v>0.5191434133679429</v>
      </c>
      <c r="BN2074" s="24">
        <v>0.9733939000648929</v>
      </c>
      <c r="BR2074" s="24">
        <v>0.19467878001297859</v>
      </c>
      <c r="BU2074" s="24">
        <v>1.4925373134328359</v>
      </c>
      <c r="BV2074" s="24">
        <v>0.58403634003893579</v>
      </c>
      <c r="BW2074" s="24">
        <v>0.45425048669695001</v>
      </c>
      <c r="BX2074" s="24">
        <v>0.45425048669695001</v>
      </c>
    </row>
    <row r="2075" spans="1:83" x14ac:dyDescent="0.2">
      <c r="A2075" s="24">
        <v>3607</v>
      </c>
      <c r="B2075" s="24">
        <v>14.33</v>
      </c>
      <c r="C2075" s="24">
        <v>-23.88</v>
      </c>
      <c r="D2075" s="24" t="s">
        <v>2082</v>
      </c>
      <c r="E2075" s="24">
        <f t="shared" si="32"/>
        <v>58.512383139248819</v>
      </c>
      <c r="G2075" s="24">
        <v>0.11481056257175661</v>
      </c>
      <c r="R2075" s="24">
        <v>0.11481056257175661</v>
      </c>
      <c r="X2075" s="24">
        <v>1.1481056257175659</v>
      </c>
      <c r="AA2075" s="24">
        <v>1.4925373134328359</v>
      </c>
      <c r="AB2075" s="24">
        <v>0.11481056257175661</v>
      </c>
      <c r="AL2075" s="24">
        <v>1.6073478760045925</v>
      </c>
      <c r="AQ2075" s="24">
        <v>0.22962112514351321</v>
      </c>
      <c r="AT2075" s="24">
        <v>0.68886337543053966</v>
      </c>
      <c r="AZ2075" s="24">
        <v>10.332950631458095</v>
      </c>
      <c r="BB2075" s="24">
        <v>21.428571428571427</v>
      </c>
      <c r="BF2075" s="24">
        <v>0.22962112514351321</v>
      </c>
      <c r="BH2075" s="24">
        <v>4.4776119402985071</v>
      </c>
      <c r="BJ2075" s="24">
        <v>0.22962112514351321</v>
      </c>
      <c r="BN2075" s="24">
        <v>0.68886337543053966</v>
      </c>
      <c r="BP2075" s="24">
        <v>0.11481056257175661</v>
      </c>
      <c r="BR2075" s="24">
        <v>0.11481056257175661</v>
      </c>
      <c r="BU2075" s="24">
        <v>8.8404133180252575</v>
      </c>
      <c r="BV2075" s="24">
        <v>2.640642939150402</v>
      </c>
      <c r="BW2075" s="24">
        <v>3.214695752009185</v>
      </c>
      <c r="BX2075" s="24">
        <v>0.68886337543053966</v>
      </c>
    </row>
    <row r="2076" spans="1:83" x14ac:dyDescent="0.2">
      <c r="A2076" s="24">
        <v>3608</v>
      </c>
      <c r="B2076" s="24">
        <v>12.2</v>
      </c>
      <c r="C2076" s="24">
        <v>-22.37</v>
      </c>
      <c r="D2076" s="24" t="s">
        <v>2082</v>
      </c>
      <c r="E2076" s="24">
        <f t="shared" si="32"/>
        <v>94.19008982903506</v>
      </c>
      <c r="K2076" s="24">
        <v>2.9556650246305418</v>
      </c>
      <c r="O2076" s="24">
        <v>0.49261083743842365</v>
      </c>
      <c r="P2076" s="24">
        <v>3.4482758620689653</v>
      </c>
      <c r="X2076" s="24">
        <v>33.743842364532021</v>
      </c>
      <c r="AA2076" s="24">
        <v>14.532019704433498</v>
      </c>
      <c r="AB2076" s="24">
        <v>0.24630541871921183</v>
      </c>
      <c r="AG2076" s="24">
        <v>4.9261083743842367</v>
      </c>
      <c r="AL2076" s="24">
        <v>0.73891625615763545</v>
      </c>
      <c r="AQ2076" s="24">
        <v>0.24630541871921183</v>
      </c>
      <c r="AV2076" s="24">
        <v>0.24630541871921183</v>
      </c>
      <c r="AZ2076" s="24">
        <v>5.4187192118226601</v>
      </c>
      <c r="BB2076" s="24">
        <v>15.61866125760649</v>
      </c>
      <c r="BF2076" s="24">
        <v>3.9408866995073892</v>
      </c>
      <c r="BH2076" s="24">
        <v>0.49261083743842365</v>
      </c>
      <c r="BJ2076" s="24">
        <v>1.7241379310344827</v>
      </c>
      <c r="BU2076" s="24">
        <v>0.24630541871921183</v>
      </c>
      <c r="BV2076" s="24">
        <v>4.1871921182266014</v>
      </c>
      <c r="BW2076" s="24">
        <v>0.98522167487684731</v>
      </c>
    </row>
    <row r="2077" spans="1:83" x14ac:dyDescent="0.2">
      <c r="A2077" s="24">
        <v>3717</v>
      </c>
      <c r="B2077" s="24">
        <v>13.35</v>
      </c>
      <c r="C2077" s="24">
        <v>-24.83</v>
      </c>
      <c r="D2077" s="24" t="s">
        <v>2082</v>
      </c>
      <c r="E2077" s="24">
        <f t="shared" si="32"/>
        <v>117.71467207572684</v>
      </c>
      <c r="O2077" s="24">
        <v>0.10141987829614604</v>
      </c>
      <c r="P2077" s="24">
        <v>0.40567951318458417</v>
      </c>
      <c r="U2077" s="24">
        <v>0.10141987829614604</v>
      </c>
      <c r="X2077" s="24">
        <v>6.7951318458417846</v>
      </c>
      <c r="AA2077" s="24">
        <v>53.144016227180529</v>
      </c>
      <c r="AG2077" s="24">
        <v>0.30425963488843816</v>
      </c>
      <c r="AL2077" s="24">
        <v>2.6369168356997972</v>
      </c>
      <c r="AQ2077" s="24">
        <v>0.50709939148073024</v>
      </c>
      <c r="AT2077" s="24">
        <v>1.2170385395537526</v>
      </c>
      <c r="AV2077" s="24">
        <v>0.10141987829614604</v>
      </c>
      <c r="AZ2077" s="24">
        <v>7.7079107505070992</v>
      </c>
      <c r="BB2077" s="24">
        <v>33.333333333333336</v>
      </c>
      <c r="BF2077" s="24">
        <v>0.20283975659229209</v>
      </c>
      <c r="BH2077" s="24">
        <v>2.3326572008113589</v>
      </c>
      <c r="BJ2077" s="24">
        <v>0.60851926977687631</v>
      </c>
      <c r="BN2077" s="24">
        <v>1.3184584178498986</v>
      </c>
      <c r="BU2077" s="24">
        <v>4.3610547667342798</v>
      </c>
      <c r="BV2077" s="24">
        <v>1.6227180527383367</v>
      </c>
      <c r="BW2077" s="24">
        <v>0.40567951318458417</v>
      </c>
      <c r="BX2077" s="24">
        <v>0.50709939148073024</v>
      </c>
    </row>
    <row r="2078" spans="1:83" x14ac:dyDescent="0.2">
      <c r="A2078" s="24">
        <v>3718</v>
      </c>
      <c r="B2078" s="24">
        <v>13.17</v>
      </c>
      <c r="C2078" s="24">
        <v>-24.9</v>
      </c>
      <c r="D2078" s="24" t="s">
        <v>2082</v>
      </c>
      <c r="E2078" s="24">
        <f t="shared" si="32"/>
        <v>74.418604651162781</v>
      </c>
      <c r="H2078" s="24">
        <v>0.31746031746031744</v>
      </c>
      <c r="P2078" s="24">
        <v>0.47619047619047616</v>
      </c>
      <c r="U2078" s="24">
        <v>0.31746031746031744</v>
      </c>
      <c r="X2078" s="24">
        <v>3.8095238095238093</v>
      </c>
      <c r="AA2078" s="24">
        <v>48.888888888888886</v>
      </c>
      <c r="AG2078" s="24">
        <v>0.31746031746031744</v>
      </c>
      <c r="AL2078" s="24">
        <v>2.0634920634920637</v>
      </c>
      <c r="AQ2078" s="24">
        <v>0.31746031746031744</v>
      </c>
      <c r="AT2078" s="24">
        <v>0.31746031746031744</v>
      </c>
      <c r="AZ2078" s="24">
        <v>2.6984126984126986</v>
      </c>
      <c r="BB2078" s="24">
        <v>7.7519379844961236</v>
      </c>
      <c r="BH2078" s="24">
        <v>1.4285714285714286</v>
      </c>
      <c r="BJ2078" s="24">
        <v>0.63492063492063489</v>
      </c>
      <c r="BN2078" s="24">
        <v>0.63492063492063489</v>
      </c>
      <c r="BT2078" s="24">
        <v>0.15873015873015872</v>
      </c>
      <c r="BU2078" s="24">
        <v>1.1111111111111112</v>
      </c>
      <c r="BV2078" s="24">
        <v>1.5873015873015872</v>
      </c>
      <c r="BW2078" s="24">
        <v>0.95238095238095233</v>
      </c>
      <c r="BX2078" s="24">
        <v>0.63492063492063489</v>
      </c>
    </row>
    <row r="2079" spans="1:83" x14ac:dyDescent="0.2">
      <c r="A2079" s="24">
        <v>3719</v>
      </c>
      <c r="B2079" s="24">
        <v>12.87</v>
      </c>
      <c r="C2079" s="24">
        <v>-25</v>
      </c>
      <c r="D2079" s="24" t="s">
        <v>2082</v>
      </c>
      <c r="E2079" s="24">
        <f t="shared" si="32"/>
        <v>103.45963525239353</v>
      </c>
      <c r="K2079" s="24">
        <v>0.62015503875968991</v>
      </c>
      <c r="O2079" s="24">
        <v>0.46511627906976744</v>
      </c>
      <c r="P2079" s="24">
        <v>0.77519379844961245</v>
      </c>
      <c r="R2079" s="24">
        <v>0.31007751937984496</v>
      </c>
      <c r="X2079" s="24">
        <v>22.635658914728683</v>
      </c>
      <c r="AA2079" s="24">
        <v>47.441860465116278</v>
      </c>
      <c r="AB2079" s="24">
        <v>0.15503875968992248</v>
      </c>
      <c r="AG2079" s="24">
        <v>0.93023255813953487</v>
      </c>
      <c r="AL2079" s="24">
        <v>2.635658914728682</v>
      </c>
      <c r="AQ2079" s="24">
        <v>0.46511627906976744</v>
      </c>
      <c r="AT2079" s="24">
        <v>1.2403100775193798</v>
      </c>
      <c r="AZ2079" s="24">
        <v>5.5813953488372094</v>
      </c>
      <c r="BB2079" s="24">
        <v>11.211573236889693</v>
      </c>
      <c r="BF2079" s="24">
        <v>0.15503875968992248</v>
      </c>
      <c r="BH2079" s="24">
        <v>1.8604651162790697</v>
      </c>
      <c r="BJ2079" s="24">
        <v>1.0852713178294573</v>
      </c>
      <c r="BN2079" s="24">
        <v>0.15503875968992248</v>
      </c>
      <c r="BU2079" s="24">
        <v>2.635658914728682</v>
      </c>
      <c r="BV2079" s="24">
        <v>2.635658914728682</v>
      </c>
      <c r="BX2079" s="24">
        <v>0.46511627906976744</v>
      </c>
    </row>
    <row r="2080" spans="1:83" x14ac:dyDescent="0.2">
      <c r="A2080" s="24">
        <v>3720</v>
      </c>
      <c r="B2080" s="24">
        <v>12.67</v>
      </c>
      <c r="C2080" s="24">
        <v>-25.07</v>
      </c>
      <c r="D2080" s="24" t="s">
        <v>2082</v>
      </c>
      <c r="E2080" s="24">
        <f t="shared" si="32"/>
        <v>93.529167503851014</v>
      </c>
      <c r="K2080" s="24">
        <v>2.3508137432188065</v>
      </c>
      <c r="N2080" s="24">
        <v>0.72332730560578662</v>
      </c>
      <c r="O2080" s="24">
        <v>0.72332730560578662</v>
      </c>
      <c r="P2080" s="24">
        <v>1.4466546112115732</v>
      </c>
      <c r="R2080" s="24">
        <v>0.18083182640144665</v>
      </c>
      <c r="X2080" s="24">
        <v>38.33634719710669</v>
      </c>
      <c r="AA2080" s="24">
        <v>26.220614828209765</v>
      </c>
      <c r="AG2080" s="24">
        <v>0.18083182640144665</v>
      </c>
      <c r="AL2080" s="24">
        <v>8.8607594936708853</v>
      </c>
      <c r="AT2080" s="24">
        <v>0.36166365280289331</v>
      </c>
      <c r="AV2080" s="24">
        <v>0.54249547920433994</v>
      </c>
      <c r="AZ2080" s="24">
        <v>3.0741410488245933</v>
      </c>
      <c r="BB2080" s="24">
        <v>4.7407407407407405</v>
      </c>
      <c r="BF2080" s="24">
        <v>0.18083182640144665</v>
      </c>
      <c r="BH2080" s="24">
        <v>1.0849909584086799</v>
      </c>
      <c r="BJ2080" s="24">
        <v>0.54249547920433994</v>
      </c>
      <c r="BU2080" s="24">
        <v>1.8083182640144666</v>
      </c>
      <c r="BV2080" s="24">
        <v>1.2658227848101267</v>
      </c>
      <c r="BW2080" s="24">
        <v>0.36166365280289331</v>
      </c>
      <c r="BX2080" s="24">
        <v>0.54249547920433994</v>
      </c>
    </row>
    <row r="2081" spans="1:82" x14ac:dyDescent="0.2">
      <c r="A2081" s="24">
        <v>3721</v>
      </c>
      <c r="B2081" s="24">
        <v>12.4</v>
      </c>
      <c r="C2081" s="24">
        <v>-25.15</v>
      </c>
      <c r="D2081" s="24" t="s">
        <v>2082</v>
      </c>
      <c r="E2081" s="24">
        <f t="shared" si="32"/>
        <v>106.50186280955512</v>
      </c>
      <c r="K2081" s="24">
        <v>1.3333333333333333</v>
      </c>
      <c r="O2081" s="24">
        <v>0.14814814814814814</v>
      </c>
      <c r="P2081" s="24">
        <v>1.6296296296296295</v>
      </c>
      <c r="Q2081" s="24">
        <v>0.14814814814814814</v>
      </c>
      <c r="U2081" s="24">
        <v>0.14814814814814814</v>
      </c>
      <c r="X2081" s="24">
        <v>54.222222222222221</v>
      </c>
      <c r="AA2081" s="24">
        <v>17.037037037037038</v>
      </c>
      <c r="AG2081" s="24">
        <v>0.29629629629629628</v>
      </c>
      <c r="AL2081" s="24">
        <v>12.74074074074074</v>
      </c>
      <c r="AQ2081" s="24">
        <v>0.14814814814814814</v>
      </c>
      <c r="AT2081" s="24">
        <v>0.88888888888888884</v>
      </c>
      <c r="AZ2081" s="24">
        <v>2.8148148148148149</v>
      </c>
      <c r="BB2081" s="24">
        <v>11.242603550295858</v>
      </c>
      <c r="BH2081" s="24">
        <v>0.7407407407407407</v>
      </c>
      <c r="BU2081" s="24">
        <v>2.2222222222222223</v>
      </c>
      <c r="BV2081" s="24">
        <v>0.59259259259259256</v>
      </c>
      <c r="BX2081" s="24">
        <v>0.14814814814814814</v>
      </c>
    </row>
    <row r="2082" spans="1:82" x14ac:dyDescent="0.2">
      <c r="A2082" s="24">
        <v>3723</v>
      </c>
      <c r="B2082" s="24">
        <v>11.53</v>
      </c>
      <c r="C2082" s="24">
        <v>-25.4</v>
      </c>
      <c r="D2082" s="24" t="s">
        <v>2082</v>
      </c>
      <c r="E2082" s="24">
        <f t="shared" si="32"/>
        <v>93.372781065088716</v>
      </c>
      <c r="K2082" s="24">
        <v>5.9171597633136095</v>
      </c>
      <c r="N2082" s="24">
        <v>0.59171597633136097</v>
      </c>
      <c r="O2082" s="24">
        <v>2.0710059171597632</v>
      </c>
      <c r="P2082" s="24">
        <v>2.9585798816568047</v>
      </c>
      <c r="U2082" s="24">
        <v>0.29585798816568049</v>
      </c>
      <c r="X2082" s="24">
        <v>26.035502958579883</v>
      </c>
      <c r="AA2082" s="24">
        <v>30.76923076923077</v>
      </c>
      <c r="AG2082" s="24">
        <v>3.8461538461538463</v>
      </c>
      <c r="AL2082" s="24">
        <v>11.834319526627219</v>
      </c>
      <c r="AT2082" s="24">
        <v>0.59171597633136097</v>
      </c>
      <c r="AZ2082" s="24">
        <v>1.1834319526627219</v>
      </c>
      <c r="BB2082" s="24">
        <v>4.615384615384615</v>
      </c>
      <c r="BF2082" s="24">
        <v>0.8875739644970414</v>
      </c>
      <c r="BH2082" s="24">
        <v>0.59171597633136097</v>
      </c>
      <c r="BU2082" s="24">
        <v>0.59171597633136097</v>
      </c>
      <c r="BV2082" s="24">
        <v>0.29585798816568049</v>
      </c>
      <c r="BX2082" s="24">
        <v>0.29585798816568049</v>
      </c>
    </row>
    <row r="2083" spans="1:82" x14ac:dyDescent="0.2">
      <c r="A2083" s="24">
        <v>3724</v>
      </c>
      <c r="B2083" s="24">
        <v>8.93</v>
      </c>
      <c r="C2083" s="24">
        <v>-26.13</v>
      </c>
      <c r="D2083" s="24" t="s">
        <v>2082</v>
      </c>
      <c r="E2083" s="24">
        <f t="shared" si="32"/>
        <v>95.384615384615387</v>
      </c>
      <c r="K2083" s="24">
        <v>39.230769230769234</v>
      </c>
      <c r="N2083" s="24">
        <v>1.5384615384615385</v>
      </c>
      <c r="O2083" s="24">
        <v>1.5384615384615385</v>
      </c>
      <c r="P2083" s="24">
        <v>10.76923076923077</v>
      </c>
      <c r="R2083" s="24">
        <v>0.76923076923076927</v>
      </c>
      <c r="X2083" s="24">
        <v>18.46153846153846</v>
      </c>
      <c r="AA2083" s="24">
        <v>4.615384615384615</v>
      </c>
      <c r="AG2083" s="24">
        <v>1.5384615384615385</v>
      </c>
      <c r="AL2083" s="24">
        <v>4.615384615384615</v>
      </c>
      <c r="AQ2083" s="24">
        <v>0.76923076923076927</v>
      </c>
      <c r="AT2083" s="24">
        <v>5.384615384615385</v>
      </c>
      <c r="AV2083" s="24">
        <v>4.615384615384615</v>
      </c>
      <c r="BJ2083" s="24">
        <v>0.76923076923076927</v>
      </c>
      <c r="BU2083" s="24">
        <v>0.76923076923076927</v>
      </c>
    </row>
    <row r="2084" spans="1:82" x14ac:dyDescent="0.2">
      <c r="A2084" s="24" t="s">
        <v>2124</v>
      </c>
      <c r="B2084" s="24">
        <v>6.03</v>
      </c>
      <c r="C2084" s="24">
        <v>-4.2300000000000004</v>
      </c>
      <c r="D2084" s="24" t="s">
        <v>2082</v>
      </c>
      <c r="E2084" s="24">
        <f t="shared" si="32"/>
        <v>99.999999999999986</v>
      </c>
      <c r="K2084" s="24">
        <v>6.6666666666666661</v>
      </c>
      <c r="O2084" s="24">
        <v>1.1111111111111109</v>
      </c>
      <c r="V2084" s="24">
        <v>17.777777777777775</v>
      </c>
      <c r="AA2084" s="24">
        <v>37.777777777777771</v>
      </c>
      <c r="AJ2084" s="24">
        <v>22.222222222222221</v>
      </c>
      <c r="AO2084" s="24">
        <v>1.1111111111111109</v>
      </c>
      <c r="AT2084" s="24">
        <v>13.333333333333332</v>
      </c>
    </row>
    <row r="2085" spans="1:82" x14ac:dyDescent="0.2">
      <c r="A2085" s="24" t="s">
        <v>2125</v>
      </c>
      <c r="B2085" s="24">
        <v>7.96</v>
      </c>
      <c r="C2085" s="24">
        <v>-5.2</v>
      </c>
      <c r="D2085" s="24" t="s">
        <v>2082</v>
      </c>
      <c r="E2085" s="24">
        <f t="shared" si="32"/>
        <v>104</v>
      </c>
      <c r="V2085" s="24">
        <v>3</v>
      </c>
      <c r="AA2085" s="24">
        <v>14</v>
      </c>
      <c r="AJ2085" s="24">
        <v>79</v>
      </c>
      <c r="AT2085" s="24">
        <v>3</v>
      </c>
      <c r="BB2085" s="24">
        <v>5</v>
      </c>
    </row>
    <row r="2086" spans="1:82" x14ac:dyDescent="0.2">
      <c r="A2086" s="24" t="s">
        <v>2126</v>
      </c>
      <c r="B2086" s="24">
        <v>9.23</v>
      </c>
      <c r="C2086" s="24">
        <v>-4.0999999999999996</v>
      </c>
      <c r="D2086" s="24" t="s">
        <v>2082</v>
      </c>
      <c r="E2086" s="24">
        <f t="shared" si="32"/>
        <v>109.84158415841584</v>
      </c>
      <c r="V2086" s="24">
        <v>16</v>
      </c>
      <c r="AA2086" s="24">
        <v>48</v>
      </c>
      <c r="AJ2086" s="24">
        <v>11</v>
      </c>
      <c r="AO2086" s="24">
        <v>1</v>
      </c>
      <c r="AT2086" s="24">
        <v>14</v>
      </c>
      <c r="AV2086" s="24">
        <v>1</v>
      </c>
      <c r="AZ2086" s="24">
        <v>3</v>
      </c>
      <c r="BB2086" s="24">
        <v>15.841584158415841</v>
      </c>
    </row>
    <row r="2087" spans="1:82" x14ac:dyDescent="0.2">
      <c r="A2087" s="24" t="s">
        <v>2127</v>
      </c>
      <c r="B2087" s="24">
        <v>9.68</v>
      </c>
      <c r="C2087" s="24">
        <v>-3.5</v>
      </c>
      <c r="D2087" s="24" t="s">
        <v>2082</v>
      </c>
      <c r="E2087" s="24">
        <f t="shared" si="32"/>
        <v>89.983658560030761</v>
      </c>
      <c r="V2087" s="24">
        <v>19.801980198019805</v>
      </c>
      <c r="X2087" s="24">
        <v>0.99009900990099009</v>
      </c>
      <c r="AA2087" s="24">
        <v>46.534653465346537</v>
      </c>
      <c r="AJ2087" s="24">
        <v>0.99009900990099009</v>
      </c>
      <c r="AO2087" s="24">
        <v>3.9603960396039604</v>
      </c>
      <c r="AT2087" s="24">
        <v>9.9009900990099027</v>
      </c>
      <c r="AZ2087" s="24">
        <v>0.99009900990099009</v>
      </c>
      <c r="BB2087" s="24">
        <v>5.8252427184466038</v>
      </c>
      <c r="BJ2087" s="24">
        <v>0.99009900990099009</v>
      </c>
    </row>
    <row r="2088" spans="1:82" x14ac:dyDescent="0.2">
      <c r="A2088" s="24" t="s">
        <v>2128</v>
      </c>
      <c r="B2088" s="24">
        <v>10.050000000000001</v>
      </c>
      <c r="C2088" s="24">
        <v>-4.2</v>
      </c>
      <c r="D2088" s="24" t="s">
        <v>2082</v>
      </c>
      <c r="E2088" s="24">
        <f t="shared" si="32"/>
        <v>108.60774697227508</v>
      </c>
      <c r="V2088" s="24">
        <v>8.7378640776699061</v>
      </c>
      <c r="X2088" s="24">
        <v>0.97087378640776734</v>
      </c>
      <c r="AA2088" s="24">
        <v>65.048543689320411</v>
      </c>
      <c r="AJ2088" s="24">
        <v>6.7961165048543712</v>
      </c>
      <c r="AO2088" s="24">
        <v>0.97087378640776734</v>
      </c>
      <c r="AT2088" s="24">
        <v>8.7378640776699061</v>
      </c>
      <c r="AV2088" s="24">
        <v>0.97087378640776734</v>
      </c>
      <c r="AZ2088" s="24">
        <v>0.97087378640776734</v>
      </c>
      <c r="BB2088" s="24">
        <v>14.43298969072165</v>
      </c>
      <c r="BJ2088" s="24">
        <v>0.97087378640776734</v>
      </c>
    </row>
    <row r="2089" spans="1:82" x14ac:dyDescent="0.2">
      <c r="A2089" s="24" t="s">
        <v>2129</v>
      </c>
      <c r="B2089" s="24">
        <v>11.21</v>
      </c>
      <c r="C2089" s="24">
        <v>-4.7</v>
      </c>
      <c r="D2089" s="24" t="s">
        <v>2082</v>
      </c>
      <c r="E2089" s="24">
        <f t="shared" si="32"/>
        <v>85.567010309278345</v>
      </c>
      <c r="V2089" s="24">
        <v>12.371134020618557</v>
      </c>
      <c r="AA2089" s="24">
        <v>59.793814432989691</v>
      </c>
      <c r="AT2089" s="24">
        <v>5.1546391752577323</v>
      </c>
      <c r="AZ2089" s="24">
        <v>8.247422680412372</v>
      </c>
    </row>
    <row r="2090" spans="1:82" x14ac:dyDescent="0.2">
      <c r="A2090" s="24" t="s">
        <v>2130</v>
      </c>
      <c r="B2090" s="24">
        <v>7.8</v>
      </c>
      <c r="C2090" s="24">
        <v>-6.81</v>
      </c>
      <c r="D2090" s="24" t="s">
        <v>2082</v>
      </c>
      <c r="E2090" s="24">
        <f t="shared" si="32"/>
        <v>99.960784313725483</v>
      </c>
      <c r="V2090" s="24">
        <v>2</v>
      </c>
      <c r="AA2090" s="24">
        <v>11</v>
      </c>
      <c r="AJ2090" s="24">
        <v>82</v>
      </c>
      <c r="AT2090" s="24">
        <v>3</v>
      </c>
      <c r="BB2090" s="24">
        <v>1.9607843137254901</v>
      </c>
    </row>
    <row r="2091" spans="1:82" x14ac:dyDescent="0.2">
      <c r="A2091" s="24" t="s">
        <v>2131</v>
      </c>
      <c r="B2091" s="24">
        <v>9.9499999999999993</v>
      </c>
      <c r="C2091" s="24">
        <v>-6.03</v>
      </c>
      <c r="D2091" s="24" t="s">
        <v>2082</v>
      </c>
      <c r="E2091" s="24">
        <f t="shared" si="32"/>
        <v>103.03921568627452</v>
      </c>
      <c r="O2091" s="24">
        <v>0.98039215686274506</v>
      </c>
      <c r="V2091" s="24">
        <v>14.705882352941176</v>
      </c>
      <c r="X2091" s="24">
        <v>0.98039215686274506</v>
      </c>
      <c r="AA2091" s="24">
        <v>61.764705882352935</v>
      </c>
      <c r="AJ2091" s="24">
        <v>4.901960784313725</v>
      </c>
      <c r="AO2091" s="24">
        <v>0.98039215686274506</v>
      </c>
      <c r="AT2091" s="24">
        <v>0.98039215686274506</v>
      </c>
      <c r="AZ2091" s="24">
        <v>12.745098039215685</v>
      </c>
      <c r="BB2091" s="24">
        <v>5</v>
      </c>
    </row>
    <row r="2092" spans="1:82" x14ac:dyDescent="0.2">
      <c r="A2092" s="24" t="s">
        <v>2132</v>
      </c>
      <c r="B2092" s="24">
        <v>11.53</v>
      </c>
      <c r="C2092" s="24">
        <v>-7.3</v>
      </c>
      <c r="D2092" s="24" t="s">
        <v>2082</v>
      </c>
      <c r="E2092" s="24">
        <f t="shared" si="32"/>
        <v>98.846153846153854</v>
      </c>
      <c r="V2092" s="24">
        <v>3</v>
      </c>
      <c r="X2092" s="24">
        <v>2</v>
      </c>
      <c r="AA2092" s="24">
        <v>67</v>
      </c>
      <c r="AJ2092" s="24">
        <v>13</v>
      </c>
      <c r="AO2092" s="24">
        <v>1</v>
      </c>
      <c r="AT2092" s="24">
        <v>7</v>
      </c>
      <c r="AZ2092" s="24">
        <v>1</v>
      </c>
      <c r="BB2092" s="24">
        <v>3.8461538461538471</v>
      </c>
      <c r="BJ2092" s="24">
        <v>1</v>
      </c>
    </row>
    <row r="2093" spans="1:82" x14ac:dyDescent="0.2">
      <c r="A2093" s="24" t="s">
        <v>2133</v>
      </c>
      <c r="B2093" s="24">
        <v>11.98</v>
      </c>
      <c r="C2093" s="24">
        <v>-7.26</v>
      </c>
      <c r="D2093" s="24" t="s">
        <v>2082</v>
      </c>
      <c r="E2093" s="24">
        <f t="shared" si="32"/>
        <v>97.192307692307736</v>
      </c>
      <c r="V2093" s="24">
        <v>3.8461538461538471</v>
      </c>
      <c r="AA2093" s="24">
        <v>77.884615384615401</v>
      </c>
      <c r="AJ2093" s="24">
        <v>7.6923076923076943</v>
      </c>
      <c r="AO2093" s="24">
        <v>1.9230769230769236</v>
      </c>
      <c r="AT2093" s="24">
        <v>0.96153846153846179</v>
      </c>
      <c r="AZ2093" s="24">
        <v>0.96153846153846179</v>
      </c>
      <c r="BB2093" s="24">
        <v>2</v>
      </c>
      <c r="BJ2093" s="24">
        <v>0.96153846153846179</v>
      </c>
      <c r="CD2093" s="24">
        <v>0.96153846153846179</v>
      </c>
    </row>
    <row r="2094" spans="1:82" x14ac:dyDescent="0.2">
      <c r="A2094" s="24" t="s">
        <v>2134</v>
      </c>
      <c r="B2094" s="24">
        <v>12.06</v>
      </c>
      <c r="C2094" s="24">
        <v>-7.11</v>
      </c>
      <c r="D2094" s="24" t="s">
        <v>2082</v>
      </c>
      <c r="E2094" s="24">
        <f t="shared" si="32"/>
        <v>97.990099009900987</v>
      </c>
      <c r="V2094" s="24">
        <v>7</v>
      </c>
      <c r="X2094" s="24">
        <v>1</v>
      </c>
      <c r="AA2094" s="24">
        <v>75</v>
      </c>
      <c r="AJ2094" s="24">
        <v>4</v>
      </c>
      <c r="AO2094" s="24">
        <v>1</v>
      </c>
      <c r="AT2094" s="24">
        <v>6</v>
      </c>
      <c r="AZ2094" s="24">
        <v>3</v>
      </c>
      <c r="BB2094" s="24">
        <v>0.9900990099009902</v>
      </c>
    </row>
    <row r="2095" spans="1:82" x14ac:dyDescent="0.2">
      <c r="A2095" s="24" t="s">
        <v>2135</v>
      </c>
      <c r="B2095" s="24">
        <v>12.76</v>
      </c>
      <c r="C2095" s="24">
        <v>-8.5</v>
      </c>
      <c r="D2095" s="24" t="s">
        <v>2082</v>
      </c>
      <c r="E2095" s="24">
        <f t="shared" si="32"/>
        <v>99.009900990099027</v>
      </c>
      <c r="V2095" s="24">
        <v>2.9702970297029707</v>
      </c>
      <c r="AA2095" s="24">
        <v>85.14851485148516</v>
      </c>
      <c r="AJ2095" s="24">
        <v>5.9405940594059414</v>
      </c>
      <c r="AT2095" s="24">
        <v>2.9702970297029707</v>
      </c>
      <c r="AZ2095" s="24">
        <v>1.9801980198019804</v>
      </c>
    </row>
    <row r="2096" spans="1:82" x14ac:dyDescent="0.2">
      <c r="A2096" s="24" t="s">
        <v>2136</v>
      </c>
      <c r="B2096" s="24">
        <v>12.05</v>
      </c>
      <c r="C2096" s="24">
        <v>-8.9</v>
      </c>
      <c r="D2096" s="24" t="s">
        <v>2082</v>
      </c>
      <c r="E2096" s="24">
        <f t="shared" si="32"/>
        <v>102.88461538461539</v>
      </c>
      <c r="K2096" s="24">
        <v>0.99009900990099009</v>
      </c>
      <c r="AA2096" s="24">
        <v>87.128712871287135</v>
      </c>
      <c r="AJ2096" s="24">
        <v>6.9306930693069306</v>
      </c>
      <c r="AT2096" s="24">
        <v>4.9504950495049505</v>
      </c>
      <c r="BB2096" s="24">
        <v>2.8846153846153841</v>
      </c>
    </row>
    <row r="2097" spans="1:82" x14ac:dyDescent="0.2">
      <c r="A2097" s="24" t="s">
        <v>2137</v>
      </c>
      <c r="B2097" s="24">
        <v>10.6</v>
      </c>
      <c r="C2097" s="24">
        <v>-9.36</v>
      </c>
      <c r="D2097" s="24" t="s">
        <v>2082</v>
      </c>
      <c r="E2097" s="24">
        <f t="shared" si="32"/>
        <v>98.095776772247348</v>
      </c>
      <c r="K2097" s="24">
        <v>6.7307692307692299</v>
      </c>
      <c r="N2097" s="24">
        <v>0.96153846153846134</v>
      </c>
      <c r="V2097" s="24">
        <v>1.9230769230769227</v>
      </c>
      <c r="AA2097" s="24">
        <v>51.923076923076913</v>
      </c>
      <c r="AJ2097" s="24">
        <v>15.384615384615381</v>
      </c>
      <c r="AO2097" s="24">
        <v>3.8461538461538454</v>
      </c>
      <c r="AT2097" s="24">
        <v>14.42307692307692</v>
      </c>
      <c r="AZ2097" s="24">
        <v>0.96153846153846134</v>
      </c>
      <c r="BB2097" s="24">
        <v>0.98039215686274539</v>
      </c>
      <c r="BD2097" s="24">
        <v>0.96153846153846134</v>
      </c>
    </row>
    <row r="2098" spans="1:82" x14ac:dyDescent="0.2">
      <c r="A2098" s="24" t="s">
        <v>2138</v>
      </c>
      <c r="B2098" s="24">
        <v>9.16</v>
      </c>
      <c r="C2098" s="24">
        <v>-14.88</v>
      </c>
      <c r="D2098" s="24" t="s">
        <v>2082</v>
      </c>
      <c r="E2098" s="24">
        <f t="shared" si="32"/>
        <v>92.156862745098067</v>
      </c>
      <c r="K2098" s="24">
        <v>17.647058823529417</v>
      </c>
      <c r="N2098" s="24">
        <v>1.9607843137254908</v>
      </c>
      <c r="O2098" s="24">
        <v>12.745098039215689</v>
      </c>
      <c r="V2098" s="24">
        <v>2.9411764705882359</v>
      </c>
      <c r="X2098" s="24">
        <v>4.9019607843137267</v>
      </c>
      <c r="AA2098" s="24">
        <v>24.509803921568633</v>
      </c>
      <c r="AJ2098" s="24">
        <v>16.666666666666671</v>
      </c>
      <c r="AO2098" s="24">
        <v>0.98039215686274539</v>
      </c>
      <c r="AT2098" s="24">
        <v>8.8235294117647083</v>
      </c>
      <c r="BJ2098" s="24">
        <v>0.98039215686274539</v>
      </c>
    </row>
    <row r="2099" spans="1:82" x14ac:dyDescent="0.2">
      <c r="A2099" s="24" t="s">
        <v>2139</v>
      </c>
      <c r="B2099" s="24">
        <v>10.66</v>
      </c>
      <c r="C2099" s="24">
        <v>-14.95</v>
      </c>
      <c r="D2099" s="24" t="s">
        <v>2082</v>
      </c>
      <c r="E2099" s="24">
        <f t="shared" si="32"/>
        <v>135</v>
      </c>
      <c r="K2099" s="24">
        <v>14.583333333333332</v>
      </c>
      <c r="O2099" s="24">
        <v>1.0416666666666665</v>
      </c>
      <c r="Q2099" s="24">
        <v>4.1666666666666661</v>
      </c>
      <c r="V2099" s="24">
        <v>3.125</v>
      </c>
      <c r="X2099" s="24">
        <v>6.25</v>
      </c>
      <c r="AA2099" s="24">
        <v>15.625</v>
      </c>
      <c r="AB2099" s="24">
        <v>5.208333333333333</v>
      </c>
      <c r="AJ2099" s="24">
        <v>31.25</v>
      </c>
      <c r="AO2099" s="24">
        <v>6.25</v>
      </c>
      <c r="AQ2099" s="24">
        <v>1.0416666666666665</v>
      </c>
      <c r="AT2099" s="24">
        <v>10.416666666666666</v>
      </c>
      <c r="AV2099" s="24">
        <v>1.0416666666666665</v>
      </c>
      <c r="BB2099" s="24">
        <v>35</v>
      </c>
    </row>
    <row r="2100" spans="1:82" x14ac:dyDescent="0.2">
      <c r="A2100" s="24" t="s">
        <v>2140</v>
      </c>
      <c r="B2100" s="24">
        <v>11.61</v>
      </c>
      <c r="C2100" s="24">
        <v>-14.96</v>
      </c>
      <c r="D2100" s="24" t="s">
        <v>2082</v>
      </c>
      <c r="E2100" s="24">
        <f t="shared" si="32"/>
        <v>100.88888888888889</v>
      </c>
      <c r="K2100" s="24">
        <v>8</v>
      </c>
      <c r="N2100" s="24">
        <v>2</v>
      </c>
      <c r="O2100" s="24">
        <v>10</v>
      </c>
      <c r="Q2100" s="24">
        <v>1</v>
      </c>
      <c r="V2100" s="24">
        <v>1</v>
      </c>
      <c r="X2100" s="24">
        <v>2</v>
      </c>
      <c r="AA2100" s="24">
        <v>9</v>
      </c>
      <c r="AO2100" s="24">
        <v>1</v>
      </c>
      <c r="AT2100" s="24">
        <v>15</v>
      </c>
      <c r="AZ2100" s="24">
        <v>11</v>
      </c>
      <c r="BB2100" s="24">
        <v>38.888888888888893</v>
      </c>
      <c r="BJ2100" s="24">
        <v>1</v>
      </c>
      <c r="CD2100" s="24">
        <v>1</v>
      </c>
    </row>
    <row r="2101" spans="1:82" x14ac:dyDescent="0.2">
      <c r="A2101" s="24" t="s">
        <v>2141</v>
      </c>
      <c r="B2101" s="24">
        <v>11.96</v>
      </c>
      <c r="C2101" s="24">
        <v>-15</v>
      </c>
      <c r="D2101" s="24" t="s">
        <v>2082</v>
      </c>
      <c r="E2101" s="24">
        <f t="shared" si="32"/>
        <v>95.396825396825392</v>
      </c>
      <c r="V2101" s="24">
        <v>1.8518518518518521</v>
      </c>
      <c r="X2101" s="24">
        <v>2.7777777777777781</v>
      </c>
      <c r="AA2101" s="24">
        <v>10.185185185185187</v>
      </c>
      <c r="AJ2101" s="24">
        <v>12.962962962962964</v>
      </c>
      <c r="AT2101" s="24">
        <v>12.037037037037038</v>
      </c>
      <c r="AZ2101" s="24">
        <v>19.444444444444446</v>
      </c>
      <c r="BB2101" s="24">
        <v>34.285714285714278</v>
      </c>
      <c r="BH2101" s="24">
        <v>1.8518518518518521</v>
      </c>
    </row>
    <row r="2102" spans="1:82" x14ac:dyDescent="0.2">
      <c r="A2102" s="24" t="s">
        <v>2142</v>
      </c>
      <c r="B2102" s="24">
        <v>11.2</v>
      </c>
      <c r="C2102" s="24">
        <v>-17.260000000000002</v>
      </c>
      <c r="D2102" s="24" t="s">
        <v>2082</v>
      </c>
      <c r="E2102" s="24">
        <f t="shared" si="32"/>
        <v>128.48739495798318</v>
      </c>
      <c r="X2102" s="24">
        <v>0.95238095238095211</v>
      </c>
      <c r="AA2102" s="24">
        <v>13.333333333333332</v>
      </c>
      <c r="AJ2102" s="24">
        <v>0.95238095238095211</v>
      </c>
      <c r="AO2102" s="24">
        <v>40</v>
      </c>
      <c r="AT2102" s="24">
        <v>1.9047619047619042</v>
      </c>
      <c r="AZ2102" s="24">
        <v>1.9047619047619042</v>
      </c>
      <c r="BB2102" s="24">
        <v>63.725490196078439</v>
      </c>
      <c r="BG2102" s="24">
        <v>0.95238095238095211</v>
      </c>
      <c r="BH2102" s="24">
        <v>1.9047619047619042</v>
      </c>
      <c r="BJ2102" s="24">
        <v>1.9047619047619042</v>
      </c>
      <c r="CD2102" s="24">
        <v>0.95238095238095211</v>
      </c>
    </row>
    <row r="2103" spans="1:82" x14ac:dyDescent="0.2">
      <c r="A2103" s="24" t="s">
        <v>2143</v>
      </c>
      <c r="B2103" s="24">
        <v>13.83</v>
      </c>
      <c r="C2103" s="24">
        <v>-22.6</v>
      </c>
      <c r="D2103" s="24" t="s">
        <v>2082</v>
      </c>
      <c r="E2103" s="24">
        <f t="shared" si="32"/>
        <v>39.274509803921568</v>
      </c>
      <c r="X2103" s="24">
        <v>2.9411764705882355</v>
      </c>
      <c r="AA2103" s="24">
        <v>0.98039215686274528</v>
      </c>
      <c r="AO2103" s="24">
        <v>0.98039215686274528</v>
      </c>
      <c r="AT2103" s="24">
        <v>6.8627450980392153</v>
      </c>
      <c r="AV2103" s="24">
        <v>1.9607843137254906</v>
      </c>
      <c r="AZ2103" s="24">
        <v>3.9215686274509811</v>
      </c>
      <c r="BB2103" s="24">
        <v>3</v>
      </c>
      <c r="BD2103" s="24">
        <v>12.745098039215687</v>
      </c>
      <c r="BH2103" s="24">
        <v>1.9607843137254906</v>
      </c>
      <c r="BJ2103" s="24">
        <v>1.9607843137254906</v>
      </c>
      <c r="CD2103" s="24">
        <v>1.9607843137254906</v>
      </c>
    </row>
    <row r="2104" spans="1:82" x14ac:dyDescent="0.2">
      <c r="A2104" s="24" t="s">
        <v>2144</v>
      </c>
      <c r="B2104" s="24">
        <v>6.8</v>
      </c>
      <c r="C2104" s="24">
        <v>-21.6</v>
      </c>
      <c r="D2104" s="24" t="s">
        <v>2082</v>
      </c>
      <c r="E2104" s="24">
        <f t="shared" si="32"/>
        <v>96</v>
      </c>
      <c r="K2104" s="24">
        <v>45</v>
      </c>
      <c r="N2104" s="24">
        <v>7</v>
      </c>
      <c r="O2104" s="24">
        <v>37</v>
      </c>
      <c r="X2104" s="24">
        <v>2</v>
      </c>
      <c r="AA2104" s="24">
        <v>5</v>
      </c>
    </row>
    <row r="2105" spans="1:82" x14ac:dyDescent="0.2">
      <c r="A2105" s="24" t="s">
        <v>2145</v>
      </c>
      <c r="B2105" s="24">
        <v>6</v>
      </c>
      <c r="C2105" s="24">
        <v>-20.8</v>
      </c>
      <c r="D2105" s="24" t="s">
        <v>2082</v>
      </c>
      <c r="E2105" s="24">
        <f t="shared" si="32"/>
        <v>98</v>
      </c>
      <c r="K2105" s="24">
        <v>37</v>
      </c>
      <c r="N2105" s="24">
        <v>33</v>
      </c>
      <c r="O2105" s="24">
        <v>14</v>
      </c>
      <c r="X2105" s="24">
        <v>8</v>
      </c>
      <c r="AA2105" s="24">
        <v>4</v>
      </c>
      <c r="AT2105" s="24">
        <v>2</v>
      </c>
    </row>
    <row r="2106" spans="1:82" x14ac:dyDescent="0.2">
      <c r="A2106" s="24" t="s">
        <v>2146</v>
      </c>
      <c r="B2106" s="24">
        <v>4.78</v>
      </c>
      <c r="C2106" s="24">
        <v>-19.93</v>
      </c>
      <c r="D2106" s="24" t="s">
        <v>2082</v>
      </c>
      <c r="E2106" s="24">
        <f t="shared" si="32"/>
        <v>99.009900990099013</v>
      </c>
      <c r="K2106" s="24">
        <v>27.722772277227726</v>
      </c>
      <c r="N2106" s="24">
        <v>4.9504950495049505</v>
      </c>
      <c r="O2106" s="24">
        <v>10.891089108910892</v>
      </c>
      <c r="X2106" s="24">
        <v>14.851485148514852</v>
      </c>
      <c r="AA2106" s="24">
        <v>30.693069306930695</v>
      </c>
      <c r="AJ2106" s="24">
        <v>1.9801980198019804</v>
      </c>
      <c r="AO2106" s="24">
        <v>0.9900990099009902</v>
      </c>
      <c r="AT2106" s="24">
        <v>6.9306930693069315</v>
      </c>
    </row>
    <row r="2107" spans="1:82" x14ac:dyDescent="0.2">
      <c r="A2107" s="24" t="s">
        <v>2147</v>
      </c>
      <c r="B2107" s="24">
        <v>4.41</v>
      </c>
      <c r="C2107" s="24">
        <v>-8.7799999999999994</v>
      </c>
      <c r="D2107" s="24" t="s">
        <v>2082</v>
      </c>
      <c r="E2107" s="24">
        <f t="shared" si="32"/>
        <v>104.72370766488415</v>
      </c>
      <c r="K2107" s="24">
        <v>38.383838383838388</v>
      </c>
      <c r="O2107" s="24">
        <v>35.353535353535356</v>
      </c>
      <c r="X2107" s="24">
        <v>7.0707070707070718</v>
      </c>
      <c r="AA2107" s="24">
        <v>7.0707070707070718</v>
      </c>
      <c r="AJ2107" s="24">
        <v>3.0303030303030307</v>
      </c>
      <c r="AT2107" s="24">
        <v>3.0303030303030307</v>
      </c>
      <c r="BB2107" s="24">
        <v>10.784313725490197</v>
      </c>
    </row>
    <row r="2108" spans="1:82" x14ac:dyDescent="0.2">
      <c r="A2108" s="24" t="s">
        <v>2148</v>
      </c>
      <c r="B2108" s="24">
        <v>10.98</v>
      </c>
      <c r="C2108" s="24">
        <v>-5.86</v>
      </c>
      <c r="D2108" s="24" t="s">
        <v>2082</v>
      </c>
      <c r="E2108" s="24">
        <f t="shared" si="32"/>
        <v>98.924424138587511</v>
      </c>
      <c r="K2108" s="24">
        <v>1.9607843137254903</v>
      </c>
      <c r="Q2108" s="24">
        <v>0.98039215686274517</v>
      </c>
      <c r="V2108" s="24">
        <v>13.725490196078432</v>
      </c>
      <c r="X2108" s="24">
        <v>1.9607843137254903</v>
      </c>
      <c r="AA2108" s="24">
        <v>58.823529411764717</v>
      </c>
      <c r="AJ2108" s="24">
        <v>4.9019607843137258</v>
      </c>
      <c r="AO2108" s="24">
        <v>0.98039215686274517</v>
      </c>
      <c r="AT2108" s="24">
        <v>0.98039215686274517</v>
      </c>
      <c r="AZ2108" s="24">
        <v>2.9411764705882355</v>
      </c>
      <c r="BB2108" s="24">
        <v>9.7087378640776727</v>
      </c>
      <c r="BJ2108" s="24">
        <v>0.98039215686274517</v>
      </c>
      <c r="CD2108" s="24">
        <v>0.98039215686274517</v>
      </c>
    </row>
    <row r="2109" spans="1:82" x14ac:dyDescent="0.2">
      <c r="A2109" s="24" t="s">
        <v>2149</v>
      </c>
      <c r="B2109" s="24">
        <v>10.71</v>
      </c>
      <c r="C2109" s="24">
        <v>-6</v>
      </c>
      <c r="D2109" s="24" t="s">
        <v>2082</v>
      </c>
      <c r="E2109" s="24">
        <f t="shared" si="32"/>
        <v>109.73570658036678</v>
      </c>
      <c r="V2109" s="24">
        <v>3.8834951456310689</v>
      </c>
      <c r="X2109" s="24">
        <v>1.9417475728155345</v>
      </c>
      <c r="AA2109" s="24">
        <v>67.961165048543705</v>
      </c>
      <c r="AJ2109" s="24">
        <v>4.8543689320388363</v>
      </c>
      <c r="AT2109" s="24">
        <v>1.9417475728155345</v>
      </c>
      <c r="AV2109" s="24">
        <v>0.97087378640776723</v>
      </c>
      <c r="AZ2109" s="24">
        <v>6.7961165048543704</v>
      </c>
      <c r="BB2109" s="24">
        <v>19.44444444444445</v>
      </c>
      <c r="BJ2109" s="24">
        <v>0.97087378640776723</v>
      </c>
      <c r="CD2109" s="24">
        <v>0.97087378640776723</v>
      </c>
    </row>
    <row r="2110" spans="1:82" x14ac:dyDescent="0.2">
      <c r="A2110" s="24" t="s">
        <v>2150</v>
      </c>
      <c r="B2110" s="24">
        <v>10.4</v>
      </c>
      <c r="C2110" s="24">
        <v>-5.98</v>
      </c>
      <c r="D2110" s="24" t="s">
        <v>2082</v>
      </c>
      <c r="E2110" s="24">
        <f t="shared" si="32"/>
        <v>99.555555555555557</v>
      </c>
      <c r="K2110" s="24">
        <v>0.92592592592592626</v>
      </c>
      <c r="V2110" s="24">
        <v>7.4074074074074101</v>
      </c>
      <c r="AA2110" s="24">
        <v>50</v>
      </c>
      <c r="AJ2110" s="24">
        <v>4.6296296296296315</v>
      </c>
      <c r="AT2110" s="24">
        <v>10.185185185185189</v>
      </c>
      <c r="AZ2110" s="24">
        <v>4.6296296296296315</v>
      </c>
      <c r="BB2110" s="24">
        <v>19</v>
      </c>
      <c r="BJ2110" s="24">
        <v>0.92592592592592626</v>
      </c>
      <c r="BP2110" s="24">
        <v>0.92592592592592626</v>
      </c>
      <c r="CD2110" s="24">
        <v>0.92592592592592626</v>
      </c>
    </row>
    <row r="2111" spans="1:82" x14ac:dyDescent="0.2">
      <c r="A2111" s="24" t="s">
        <v>2151</v>
      </c>
      <c r="B2111" s="24">
        <v>9.93</v>
      </c>
      <c r="C2111" s="24">
        <v>-5.98</v>
      </c>
      <c r="D2111" s="24" t="s">
        <v>2082</v>
      </c>
      <c r="E2111" s="24">
        <f t="shared" si="32"/>
        <v>82</v>
      </c>
      <c r="V2111" s="24">
        <v>10</v>
      </c>
      <c r="AA2111" s="24">
        <v>48</v>
      </c>
      <c r="AT2111" s="24">
        <v>2</v>
      </c>
      <c r="AZ2111" s="24">
        <v>17</v>
      </c>
      <c r="BB2111" s="24">
        <v>1</v>
      </c>
      <c r="BJ2111" s="24">
        <v>2</v>
      </c>
      <c r="CD2111" s="24">
        <v>2</v>
      </c>
    </row>
    <row r="2112" spans="1:82" x14ac:dyDescent="0.2">
      <c r="A2112" s="24" t="s">
        <v>2152</v>
      </c>
      <c r="B2112" s="24">
        <v>7.33</v>
      </c>
      <c r="C2112" s="24">
        <v>-6.81</v>
      </c>
      <c r="D2112" s="24" t="s">
        <v>2082</v>
      </c>
      <c r="E2112" s="24">
        <f t="shared" si="32"/>
        <v>99</v>
      </c>
      <c r="K2112" s="24">
        <v>2</v>
      </c>
      <c r="N2112" s="24">
        <v>3</v>
      </c>
      <c r="O2112" s="24">
        <v>2</v>
      </c>
      <c r="V2112" s="24">
        <v>1</v>
      </c>
      <c r="X2112" s="24">
        <v>1</v>
      </c>
      <c r="AA2112" s="24">
        <v>16</v>
      </c>
      <c r="AB2112" s="24">
        <v>1</v>
      </c>
      <c r="AJ2112" s="24">
        <v>71</v>
      </c>
      <c r="AO2112" s="24">
        <v>2</v>
      </c>
    </row>
    <row r="2113" spans="1:86" x14ac:dyDescent="0.2">
      <c r="A2113" s="24" t="s">
        <v>2153</v>
      </c>
      <c r="B2113" s="24">
        <v>5.45</v>
      </c>
      <c r="C2113" s="24">
        <v>-8.25</v>
      </c>
      <c r="D2113" s="24" t="s">
        <v>2082</v>
      </c>
      <c r="E2113" s="24">
        <f t="shared" si="32"/>
        <v>99.999999999999986</v>
      </c>
      <c r="K2113" s="24">
        <v>60.606060606060602</v>
      </c>
      <c r="N2113" s="24">
        <v>4.0404040404040398</v>
      </c>
      <c r="O2113" s="24">
        <v>4.0404040404040398</v>
      </c>
      <c r="Q2113" s="24">
        <v>2.0202020202020199</v>
      </c>
      <c r="X2113" s="24">
        <v>29.292929292929291</v>
      </c>
    </row>
    <row r="2114" spans="1:86" x14ac:dyDescent="0.2">
      <c r="A2114" s="24" t="s">
        <v>2154</v>
      </c>
      <c r="B2114" s="24">
        <v>3.85</v>
      </c>
      <c r="C2114" s="24">
        <v>-9.91</v>
      </c>
      <c r="D2114" s="24" t="s">
        <v>2082</v>
      </c>
      <c r="E2114" s="24">
        <f t="shared" si="32"/>
        <v>97.979797979797993</v>
      </c>
      <c r="K2114" s="24">
        <v>74.747474747474755</v>
      </c>
      <c r="O2114" s="24">
        <v>9.0909090909090917</v>
      </c>
      <c r="Q2114" s="24">
        <v>3.0303030303030307</v>
      </c>
      <c r="X2114" s="24">
        <v>9.0909090909090917</v>
      </c>
      <c r="AJ2114" s="24">
        <v>2.0202020202020203</v>
      </c>
    </row>
    <row r="2115" spans="1:86" x14ac:dyDescent="0.2">
      <c r="A2115" s="24" t="s">
        <v>2155</v>
      </c>
      <c r="B2115" s="24">
        <v>9.01</v>
      </c>
      <c r="C2115" s="24">
        <v>-7</v>
      </c>
      <c r="D2115" s="24" t="s">
        <v>2082</v>
      </c>
      <c r="E2115" s="24">
        <f t="shared" ref="E2115:E2178" si="33">SUM(F2115:CR2115)</f>
        <v>118.08510638297872</v>
      </c>
      <c r="K2115" s="24">
        <v>4</v>
      </c>
      <c r="O2115" s="24">
        <v>1</v>
      </c>
      <c r="V2115" s="24">
        <v>29</v>
      </c>
      <c r="AA2115" s="24">
        <v>21</v>
      </c>
      <c r="AJ2115" s="24">
        <v>43</v>
      </c>
      <c r="AO2115" s="24">
        <v>1</v>
      </c>
      <c r="AT2115" s="24">
        <v>1</v>
      </c>
      <c r="BB2115" s="24">
        <v>18.085106382978722</v>
      </c>
    </row>
    <row r="2116" spans="1:86" x14ac:dyDescent="0.2">
      <c r="A2116" s="24" t="s">
        <v>2156</v>
      </c>
      <c r="B2116" s="24">
        <v>9.86</v>
      </c>
      <c r="C2116" s="24">
        <v>-6.8</v>
      </c>
      <c r="D2116" s="24" t="s">
        <v>2082</v>
      </c>
      <c r="E2116" s="24">
        <f t="shared" si="33"/>
        <v>100.46253469010175</v>
      </c>
      <c r="K2116" s="24">
        <v>3.1914893617021276</v>
      </c>
      <c r="O2116" s="24">
        <v>1.0638297872340425</v>
      </c>
      <c r="V2116" s="24">
        <v>3.1914893617021276</v>
      </c>
      <c r="X2116" s="24">
        <v>1.0638297872340425</v>
      </c>
      <c r="AA2116" s="24">
        <v>31.914893617021274</v>
      </c>
      <c r="AJ2116" s="24">
        <v>37.234042553191486</v>
      </c>
      <c r="AT2116" s="24">
        <v>1.0638297872340425</v>
      </c>
      <c r="BB2116" s="24">
        <v>21.739130434782613</v>
      </c>
    </row>
    <row r="2117" spans="1:86" x14ac:dyDescent="0.2">
      <c r="A2117" s="24" t="s">
        <v>2157</v>
      </c>
      <c r="B2117" s="24">
        <v>10.56</v>
      </c>
      <c r="C2117" s="24">
        <v>-6.21</v>
      </c>
      <c r="D2117" s="24" t="s">
        <v>2082</v>
      </c>
      <c r="E2117" s="24">
        <f t="shared" si="33"/>
        <v>78.260869565217376</v>
      </c>
      <c r="V2117" s="24">
        <v>6.5217391304347831</v>
      </c>
      <c r="X2117" s="24">
        <v>4.3478260869565224</v>
      </c>
      <c r="AA2117" s="24">
        <v>30.434782608695656</v>
      </c>
      <c r="AJ2117" s="24">
        <v>27.173913043478265</v>
      </c>
      <c r="AV2117" s="24">
        <v>7.608695652173914</v>
      </c>
      <c r="AZ2117" s="24">
        <v>1.0869565217391306</v>
      </c>
      <c r="BD2117" s="24">
        <v>1.0869565217391306</v>
      </c>
    </row>
    <row r="2118" spans="1:86" x14ac:dyDescent="0.2">
      <c r="A2118" s="24" t="s">
        <v>2158</v>
      </c>
      <c r="B2118" s="24">
        <v>79.483333333333334</v>
      </c>
      <c r="C2118" s="24">
        <v>-46.666666666666664</v>
      </c>
      <c r="D2118" s="24" t="s">
        <v>2159</v>
      </c>
      <c r="E2118" s="24">
        <f t="shared" si="33"/>
        <v>100</v>
      </c>
      <c r="K2118" s="24">
        <v>7.8947368421052628</v>
      </c>
      <c r="M2118" s="24">
        <v>1.9736842105263157</v>
      </c>
      <c r="N2118" s="24">
        <v>1.9736842105263157</v>
      </c>
      <c r="O2118" s="24">
        <v>0.65789473684210531</v>
      </c>
      <c r="P2118" s="24">
        <v>5.9210526315789478</v>
      </c>
      <c r="X2118" s="24">
        <v>2.6315789473684212</v>
      </c>
      <c r="AC2118" s="24">
        <v>0.65789473684210531</v>
      </c>
      <c r="AG2118" s="24">
        <v>0.65789473684210531</v>
      </c>
      <c r="BB2118" s="24">
        <v>73.684210526315795</v>
      </c>
      <c r="BL2118" s="24">
        <v>3.2894736842105261</v>
      </c>
      <c r="CH2118" s="24">
        <v>0.65789473684210531</v>
      </c>
    </row>
    <row r="2119" spans="1:86" x14ac:dyDescent="0.2">
      <c r="A2119" s="24" t="s">
        <v>2160</v>
      </c>
      <c r="B2119" s="24">
        <v>90.1</v>
      </c>
      <c r="C2119" s="24">
        <v>-46.06666666666667</v>
      </c>
      <c r="D2119" s="24" t="s">
        <v>2159</v>
      </c>
      <c r="E2119" s="24">
        <f t="shared" si="33"/>
        <v>100</v>
      </c>
      <c r="K2119" s="24">
        <v>4.1025641025641022</v>
      </c>
      <c r="M2119" s="24">
        <v>3.3333333333333335</v>
      </c>
      <c r="N2119" s="24">
        <v>2.5641025641025643</v>
      </c>
      <c r="O2119" s="24">
        <v>0.25641025641025639</v>
      </c>
      <c r="P2119" s="24">
        <v>3.8461538461538463</v>
      </c>
      <c r="Q2119" s="24">
        <v>0.76923076923076927</v>
      </c>
      <c r="X2119" s="24">
        <v>9.2307692307692299</v>
      </c>
      <c r="AG2119" s="24">
        <v>2.0512820512820511</v>
      </c>
      <c r="BB2119" s="24">
        <v>52.051282051282051</v>
      </c>
      <c r="CE2119" s="24">
        <v>2.0512820512820511</v>
      </c>
      <c r="CH2119" s="24">
        <v>19.743589743589745</v>
      </c>
    </row>
    <row r="2120" spans="1:86" x14ac:dyDescent="0.2">
      <c r="A2120" s="24" t="s">
        <v>2161</v>
      </c>
      <c r="B2120" s="24">
        <v>100.08333333333333</v>
      </c>
      <c r="C2120" s="24">
        <v>-49.916666666666664</v>
      </c>
      <c r="D2120" s="24" t="s">
        <v>2159</v>
      </c>
      <c r="E2120" s="24">
        <f t="shared" si="33"/>
        <v>100</v>
      </c>
      <c r="K2120" s="24">
        <v>1.6260162601626016</v>
      </c>
      <c r="M2120" s="24">
        <v>2.4390243902439024</v>
      </c>
      <c r="N2120" s="24">
        <v>1.6260162601626016</v>
      </c>
      <c r="P2120" s="24">
        <v>2.4390243902439024</v>
      </c>
      <c r="X2120" s="24">
        <v>3.2520325203252032</v>
      </c>
      <c r="BB2120" s="24">
        <v>52.845528455284551</v>
      </c>
      <c r="CE2120" s="24">
        <v>0.81300813008130079</v>
      </c>
      <c r="CH2120" s="24">
        <v>34.959349593495936</v>
      </c>
    </row>
    <row r="2121" spans="1:86" x14ac:dyDescent="0.2">
      <c r="A2121" s="24" t="s">
        <v>2162</v>
      </c>
      <c r="B2121" s="24">
        <v>82.933333333333337</v>
      </c>
      <c r="C2121" s="24">
        <v>-45.75</v>
      </c>
      <c r="D2121" s="24" t="s">
        <v>2159</v>
      </c>
      <c r="E2121" s="24">
        <f t="shared" si="33"/>
        <v>99.423631123919307</v>
      </c>
      <c r="H2121" s="24">
        <v>0.28818443804034583</v>
      </c>
      <c r="K2121" s="24">
        <v>2.8818443804034581</v>
      </c>
      <c r="M2121" s="24">
        <v>1.1527377521613833</v>
      </c>
      <c r="N2121" s="24">
        <v>0.86455331412103742</v>
      </c>
      <c r="O2121" s="24">
        <v>0.86455331412103742</v>
      </c>
      <c r="P2121" s="24">
        <v>6.9164265129682994</v>
      </c>
      <c r="X2121" s="24">
        <v>6.6282420749279538</v>
      </c>
      <c r="AA2121" s="24">
        <v>0.57636887608069165</v>
      </c>
      <c r="AG2121" s="24">
        <v>1.7291066282420748</v>
      </c>
      <c r="BB2121" s="24">
        <v>67.146974063400577</v>
      </c>
      <c r="BL2121" s="24">
        <v>0.28818443804034583</v>
      </c>
      <c r="CH2121" s="24">
        <v>10.086455331412104</v>
      </c>
    </row>
    <row r="2122" spans="1:86" x14ac:dyDescent="0.2">
      <c r="A2122" s="24" t="s">
        <v>2163</v>
      </c>
      <c r="B2122" s="24">
        <v>145.78333333333333</v>
      </c>
      <c r="C2122" s="24">
        <v>-47.133333333333333</v>
      </c>
      <c r="D2122" s="24" t="s">
        <v>2159</v>
      </c>
      <c r="E2122" s="24">
        <f t="shared" si="33"/>
        <v>100.00000000000001</v>
      </c>
      <c r="H2122" s="24">
        <v>0.25641025641025639</v>
      </c>
      <c r="K2122" s="24">
        <v>4.615384615384615</v>
      </c>
      <c r="M2122" s="24">
        <v>2.5641025641025643</v>
      </c>
      <c r="N2122" s="24">
        <v>1.7948717948717949</v>
      </c>
      <c r="O2122" s="24">
        <v>0.25641025641025639</v>
      </c>
      <c r="P2122" s="24">
        <v>1.5384615384615385</v>
      </c>
      <c r="X2122" s="24">
        <v>35.641025641025642</v>
      </c>
      <c r="AA2122" s="24">
        <v>1.2820512820512822</v>
      </c>
      <c r="AC2122" s="24">
        <v>0.25641025641025639</v>
      </c>
      <c r="AG2122" s="24">
        <v>5.384615384615385</v>
      </c>
      <c r="AH2122" s="24">
        <v>0.25641025641025639</v>
      </c>
      <c r="AQ2122" s="24">
        <v>0.25641025641025639</v>
      </c>
      <c r="BB2122" s="24">
        <v>35.641025641025642</v>
      </c>
      <c r="BF2122" s="24">
        <v>1.2820512820512822</v>
      </c>
      <c r="BL2122" s="24">
        <v>2.0512820512820511</v>
      </c>
      <c r="CE2122" s="24">
        <v>2.8205128205128207</v>
      </c>
      <c r="CH2122" s="24">
        <v>4.1025641025641022</v>
      </c>
    </row>
    <row r="2123" spans="1:86" x14ac:dyDescent="0.2">
      <c r="A2123" s="24" t="s">
        <v>2164</v>
      </c>
      <c r="B2123" s="24">
        <v>148.80000000000001</v>
      </c>
      <c r="C2123" s="24">
        <v>-49.25</v>
      </c>
      <c r="D2123" s="24" t="s">
        <v>2159</v>
      </c>
      <c r="E2123" s="24">
        <f t="shared" si="33"/>
        <v>99.173553719008282</v>
      </c>
      <c r="K2123" s="24">
        <v>11.570247933884298</v>
      </c>
      <c r="M2123" s="24">
        <v>4.9586776859504136</v>
      </c>
      <c r="N2123" s="24">
        <v>2.4793388429752068</v>
      </c>
      <c r="O2123" s="24">
        <v>0.82644628099173556</v>
      </c>
      <c r="X2123" s="24">
        <v>50.413223140495866</v>
      </c>
      <c r="AG2123" s="24">
        <v>1.6528925619834711</v>
      </c>
      <c r="BB2123" s="24">
        <v>17.355371900826448</v>
      </c>
      <c r="CE2123" s="24">
        <v>4.9586776859504136</v>
      </c>
      <c r="CH2123" s="24">
        <v>4.9586776859504136</v>
      </c>
    </row>
    <row r="2124" spans="1:86" x14ac:dyDescent="0.2">
      <c r="A2124" s="24" t="s">
        <v>2165</v>
      </c>
      <c r="B2124" s="24">
        <v>147.15</v>
      </c>
      <c r="C2124" s="24">
        <v>-50.583333333333336</v>
      </c>
      <c r="D2124" s="24" t="s">
        <v>2159</v>
      </c>
      <c r="E2124" s="24">
        <f t="shared" si="33"/>
        <v>100</v>
      </c>
      <c r="K2124" s="24">
        <v>4.4776119402985071</v>
      </c>
      <c r="M2124" s="24">
        <v>2.4875621890547261</v>
      </c>
      <c r="N2124" s="24">
        <v>0.99502487562189057</v>
      </c>
      <c r="O2124" s="24">
        <v>0.99502487562189057</v>
      </c>
      <c r="P2124" s="24">
        <v>4.9751243781094523</v>
      </c>
      <c r="Q2124" s="24">
        <v>0.49751243781094528</v>
      </c>
      <c r="X2124" s="24">
        <v>16.915422885572138</v>
      </c>
      <c r="AG2124" s="24">
        <v>1.9900497512437811</v>
      </c>
      <c r="AQ2124" s="24">
        <v>0.49751243781094528</v>
      </c>
      <c r="BB2124" s="24">
        <v>42.288557213930346</v>
      </c>
      <c r="CE2124" s="24">
        <v>3.9800995024875623</v>
      </c>
      <c r="CH2124" s="24">
        <v>19.900497512437809</v>
      </c>
    </row>
    <row r="2125" spans="1:86" x14ac:dyDescent="0.2">
      <c r="A2125" s="24" t="s">
        <v>2166</v>
      </c>
      <c r="B2125" s="24">
        <v>144.78333333333333</v>
      </c>
      <c r="C2125" s="24">
        <v>-54.18333333333333</v>
      </c>
      <c r="D2125" s="24" t="s">
        <v>2159</v>
      </c>
      <c r="E2125" s="24">
        <f t="shared" si="33"/>
        <v>100</v>
      </c>
      <c r="K2125" s="24">
        <v>4</v>
      </c>
      <c r="M2125" s="24">
        <v>20</v>
      </c>
      <c r="P2125" s="24">
        <v>8</v>
      </c>
      <c r="X2125" s="24">
        <v>12</v>
      </c>
      <c r="BB2125" s="24">
        <v>8</v>
      </c>
      <c r="CE2125" s="24">
        <v>8</v>
      </c>
      <c r="CH2125" s="24">
        <v>40</v>
      </c>
    </row>
    <row r="2126" spans="1:86" x14ac:dyDescent="0.2">
      <c r="A2126" s="24" t="s">
        <v>2167</v>
      </c>
      <c r="B2126" s="24">
        <v>144.58333333333334</v>
      </c>
      <c r="C2126" s="24">
        <v>-57.93333333333333</v>
      </c>
      <c r="D2126" s="24" t="s">
        <v>2159</v>
      </c>
      <c r="E2126" s="24">
        <f t="shared" si="33"/>
        <v>100</v>
      </c>
      <c r="M2126" s="24">
        <v>11.428571428571429</v>
      </c>
      <c r="X2126" s="24">
        <v>0.7142857142857143</v>
      </c>
      <c r="AG2126" s="24">
        <v>0.7142857142857143</v>
      </c>
      <c r="AV2126" s="24">
        <v>2.1428571428571428</v>
      </c>
      <c r="BB2126" s="24">
        <v>7.8571428571428568</v>
      </c>
      <c r="BL2126" s="24">
        <v>0.7142857142857143</v>
      </c>
      <c r="CH2126" s="24">
        <v>76.428571428571431</v>
      </c>
    </row>
    <row r="2127" spans="1:86" x14ac:dyDescent="0.2">
      <c r="A2127" s="24" t="s">
        <v>2168</v>
      </c>
      <c r="B2127" s="24">
        <v>141.91666666666666</v>
      </c>
      <c r="C2127" s="24">
        <v>-63.3</v>
      </c>
      <c r="D2127" s="24" t="s">
        <v>2159</v>
      </c>
      <c r="E2127" s="24">
        <f t="shared" si="33"/>
        <v>100</v>
      </c>
      <c r="M2127" s="24">
        <v>9.4594594594594597</v>
      </c>
      <c r="BB2127" s="24">
        <v>2.7027027027027026</v>
      </c>
      <c r="CH2127" s="24">
        <v>87.837837837837839</v>
      </c>
    </row>
    <row r="2128" spans="1:86" x14ac:dyDescent="0.2">
      <c r="A2128" s="24" t="s">
        <v>2169</v>
      </c>
      <c r="B2128" s="24">
        <v>141.21666666666667</v>
      </c>
      <c r="C2128" s="24">
        <v>-64.766666666666666</v>
      </c>
      <c r="D2128" s="24" t="s">
        <v>2159</v>
      </c>
      <c r="E2128" s="24">
        <f t="shared" si="33"/>
        <v>100</v>
      </c>
      <c r="M2128" s="24">
        <v>8.4337349397590362</v>
      </c>
      <c r="BB2128" s="24">
        <v>15.662650602409638</v>
      </c>
      <c r="CH2128" s="24">
        <v>75.903614457831324</v>
      </c>
    </row>
    <row r="2129" spans="1:86" x14ac:dyDescent="0.2">
      <c r="A2129" s="24" t="s">
        <v>2170</v>
      </c>
      <c r="B2129" s="24">
        <v>138.19999999999999</v>
      </c>
      <c r="C2129" s="24">
        <v>-65.733333333333334</v>
      </c>
      <c r="D2129" s="24" t="s">
        <v>2159</v>
      </c>
      <c r="E2129" s="24">
        <f t="shared" si="33"/>
        <v>100</v>
      </c>
      <c r="M2129" s="24">
        <v>1.6216216216216217</v>
      </c>
      <c r="BB2129" s="24">
        <v>6.4864864864864868</v>
      </c>
      <c r="CH2129" s="24">
        <v>91.891891891891888</v>
      </c>
    </row>
    <row r="2130" spans="1:86" x14ac:dyDescent="0.2">
      <c r="A2130" s="24" t="s">
        <v>2171</v>
      </c>
      <c r="B2130" s="24">
        <v>116.73333333333333</v>
      </c>
      <c r="C2130" s="24">
        <v>-63.733333333333334</v>
      </c>
      <c r="D2130" s="24" t="s">
        <v>2159</v>
      </c>
      <c r="E2130" s="24">
        <f t="shared" si="33"/>
        <v>100</v>
      </c>
      <c r="M2130" s="24">
        <v>19.047619047619047</v>
      </c>
      <c r="BB2130" s="24">
        <v>9.5238095238095237</v>
      </c>
      <c r="CH2130" s="24">
        <v>71.428571428571431</v>
      </c>
    </row>
    <row r="2131" spans="1:86" x14ac:dyDescent="0.2">
      <c r="A2131" s="24" t="s">
        <v>2172</v>
      </c>
      <c r="B2131" s="24">
        <v>115.7</v>
      </c>
      <c r="C2131" s="24">
        <v>-64.283333333333331</v>
      </c>
      <c r="D2131" s="24" t="s">
        <v>2159</v>
      </c>
      <c r="E2131" s="24">
        <f t="shared" si="33"/>
        <v>100</v>
      </c>
      <c r="M2131" s="24">
        <v>17.647058823529413</v>
      </c>
      <c r="BB2131" s="24">
        <v>4.9019607843137258</v>
      </c>
      <c r="CH2131" s="24">
        <v>77.450980392156865</v>
      </c>
    </row>
    <row r="2132" spans="1:86" x14ac:dyDescent="0.2">
      <c r="A2132" s="24" t="s">
        <v>2173</v>
      </c>
      <c r="B2132" s="24">
        <v>95.88333333333334</v>
      </c>
      <c r="C2132" s="24">
        <v>-62.483333333333334</v>
      </c>
      <c r="D2132" s="24" t="s">
        <v>2159</v>
      </c>
      <c r="E2132" s="24">
        <f t="shared" si="33"/>
        <v>100</v>
      </c>
      <c r="K2132" s="24">
        <v>2.150537634408602</v>
      </c>
      <c r="M2132" s="24">
        <v>39.784946236559136</v>
      </c>
      <c r="O2132" s="24">
        <v>2.150537634408602</v>
      </c>
      <c r="P2132" s="24">
        <v>2.150537634408602</v>
      </c>
      <c r="X2132" s="24">
        <v>3.225806451612903</v>
      </c>
      <c r="AG2132" s="24">
        <v>1.075268817204301</v>
      </c>
      <c r="BB2132" s="24">
        <v>10.75268817204301</v>
      </c>
      <c r="CH2132" s="24">
        <v>38.70967741935484</v>
      </c>
    </row>
    <row r="2133" spans="1:86" x14ac:dyDescent="0.2">
      <c r="A2133" s="24" t="s">
        <v>2174</v>
      </c>
      <c r="B2133" s="24">
        <v>93.183333333333337</v>
      </c>
      <c r="C2133" s="24">
        <v>-61</v>
      </c>
      <c r="D2133" s="24" t="s">
        <v>2159</v>
      </c>
      <c r="E2133" s="24">
        <f t="shared" si="33"/>
        <v>100</v>
      </c>
      <c r="M2133" s="24">
        <v>23.255813953488371</v>
      </c>
      <c r="AG2133" s="24">
        <v>2.3255813953488373</v>
      </c>
      <c r="BB2133" s="24">
        <v>31.395348837209301</v>
      </c>
      <c r="CE2133" s="24">
        <v>1.1627906976744187</v>
      </c>
      <c r="CH2133" s="24">
        <v>41.860465116279073</v>
      </c>
    </row>
    <row r="2134" spans="1:86" x14ac:dyDescent="0.2">
      <c r="A2134" s="24" t="s">
        <v>2175</v>
      </c>
      <c r="B2134" s="24">
        <v>86.516666666666666</v>
      </c>
      <c r="C2134" s="24">
        <v>-45.583333333333336</v>
      </c>
      <c r="D2134" s="24" t="s">
        <v>2159</v>
      </c>
      <c r="E2134" s="24">
        <f t="shared" si="33"/>
        <v>100.00000000000001</v>
      </c>
      <c r="K2134" s="24">
        <v>1.2195121951219512</v>
      </c>
      <c r="M2134" s="24">
        <v>1.8292682926829269</v>
      </c>
      <c r="N2134" s="24">
        <v>0.91463414634146345</v>
      </c>
      <c r="O2134" s="24">
        <v>0.3048780487804878</v>
      </c>
      <c r="P2134" s="24">
        <v>0.91463414634146345</v>
      </c>
      <c r="Q2134" s="24">
        <v>0.91463414634146345</v>
      </c>
      <c r="U2134" s="24">
        <v>0.3048780487804878</v>
      </c>
      <c r="X2134" s="24">
        <v>4.5731707317073171</v>
      </c>
      <c r="AG2134" s="24">
        <v>0.6097560975609756</v>
      </c>
      <c r="BB2134" s="24">
        <v>65.243902439024396</v>
      </c>
      <c r="CE2134" s="24">
        <v>2.7439024390243905</v>
      </c>
      <c r="CH2134" s="24">
        <v>20.426829268292682</v>
      </c>
    </row>
    <row r="2135" spans="1:86" x14ac:dyDescent="0.2">
      <c r="A2135" s="24" t="s">
        <v>2176</v>
      </c>
      <c r="B2135" s="24">
        <v>90.25</v>
      </c>
      <c r="C2135" s="24">
        <v>-50.366666666666667</v>
      </c>
      <c r="D2135" s="24" t="s">
        <v>2159</v>
      </c>
      <c r="E2135" s="24">
        <f t="shared" si="33"/>
        <v>100</v>
      </c>
      <c r="M2135" s="24">
        <v>3</v>
      </c>
      <c r="P2135" s="24">
        <v>1</v>
      </c>
      <c r="AA2135" s="24">
        <v>1</v>
      </c>
      <c r="BB2135" s="24">
        <v>57</v>
      </c>
      <c r="CE2135" s="24">
        <v>2</v>
      </c>
      <c r="CH2135" s="24">
        <v>36</v>
      </c>
    </row>
    <row r="2136" spans="1:86" x14ac:dyDescent="0.2">
      <c r="A2136" s="24" t="s">
        <v>2177</v>
      </c>
      <c r="B2136" s="24">
        <v>89.533333333333331</v>
      </c>
      <c r="C2136" s="24">
        <v>-48.8</v>
      </c>
      <c r="D2136" s="24" t="s">
        <v>2159</v>
      </c>
      <c r="E2136" s="24">
        <f t="shared" si="33"/>
        <v>100</v>
      </c>
      <c r="K2136" s="24">
        <v>9.5238095238095237</v>
      </c>
      <c r="M2136" s="24">
        <v>9.5238095238095237</v>
      </c>
      <c r="N2136" s="24">
        <v>9.5238095238095237</v>
      </c>
      <c r="P2136" s="24">
        <v>14.285714285714286</v>
      </c>
      <c r="X2136" s="24">
        <v>14.285714285714286</v>
      </c>
      <c r="BB2136" s="24">
        <v>19.047619047619047</v>
      </c>
      <c r="CE2136" s="24">
        <v>19.047619047619047</v>
      </c>
      <c r="CH2136" s="24">
        <v>4.7619047619047619</v>
      </c>
    </row>
    <row r="2137" spans="1:86" x14ac:dyDescent="0.2">
      <c r="A2137" s="24" t="s">
        <v>2178</v>
      </c>
      <c r="B2137" s="24">
        <v>90.066666666666663</v>
      </c>
      <c r="C2137" s="24">
        <v>-44.65</v>
      </c>
      <c r="D2137" s="24" t="s">
        <v>2159</v>
      </c>
      <c r="E2137" s="24">
        <f t="shared" si="33"/>
        <v>100</v>
      </c>
      <c r="M2137" s="24">
        <v>1.9230769230769231</v>
      </c>
      <c r="P2137" s="24">
        <v>2.8846153846153846</v>
      </c>
      <c r="U2137" s="24">
        <v>0.96153846153846156</v>
      </c>
      <c r="X2137" s="24">
        <v>4.8076923076923075</v>
      </c>
      <c r="AG2137" s="24">
        <v>1.9230769230769231</v>
      </c>
      <c r="BB2137" s="24">
        <v>70.192307692307693</v>
      </c>
      <c r="CE2137" s="24">
        <v>1.9230769230769231</v>
      </c>
      <c r="CH2137" s="24">
        <v>15.384615384615385</v>
      </c>
    </row>
    <row r="2138" spans="1:86" x14ac:dyDescent="0.2">
      <c r="A2138" s="24" t="s">
        <v>2179</v>
      </c>
      <c r="B2138" s="24">
        <v>90.266666666666666</v>
      </c>
      <c r="C2138" s="24">
        <v>-41.716666666666669</v>
      </c>
      <c r="D2138" s="24" t="s">
        <v>2159</v>
      </c>
      <c r="E2138" s="24">
        <f t="shared" si="33"/>
        <v>100</v>
      </c>
      <c r="K2138" s="24">
        <v>3.278688524590164</v>
      </c>
      <c r="N2138" s="24">
        <v>1.639344262295082</v>
      </c>
      <c r="X2138" s="24">
        <v>19.672131147540984</v>
      </c>
      <c r="AG2138" s="24">
        <v>8.1967213114754092</v>
      </c>
      <c r="BB2138" s="24">
        <v>54.098360655737707</v>
      </c>
      <c r="CE2138" s="24">
        <v>6.557377049180328</v>
      </c>
      <c r="CH2138" s="24">
        <v>6.557377049180328</v>
      </c>
    </row>
    <row r="2139" spans="1:86" x14ac:dyDescent="0.2">
      <c r="A2139" s="24" t="s">
        <v>2180</v>
      </c>
      <c r="B2139" s="24">
        <v>109.15</v>
      </c>
      <c r="C2139" s="24">
        <v>-33.520000000000003</v>
      </c>
      <c r="D2139" s="24" t="s">
        <v>2159</v>
      </c>
      <c r="E2139" s="24">
        <f t="shared" si="33"/>
        <v>97.826086956521749</v>
      </c>
      <c r="K2139" s="24">
        <v>21.739130434782609</v>
      </c>
      <c r="N2139" s="24">
        <v>4.3478260869565215</v>
      </c>
      <c r="O2139" s="24">
        <v>4.3478260869565215</v>
      </c>
      <c r="P2139" s="24">
        <v>6.5217391304347823</v>
      </c>
      <c r="U2139" s="24">
        <v>2.1739130434782608</v>
      </c>
      <c r="X2139" s="24">
        <v>21.739130434782609</v>
      </c>
      <c r="AA2139" s="24">
        <v>6.5217391304347823</v>
      </c>
      <c r="AG2139" s="24">
        <v>6.5217391304347823</v>
      </c>
      <c r="AH2139" s="24">
        <v>2.1739130434782608</v>
      </c>
      <c r="AL2139" s="24">
        <v>6.5217391304347823</v>
      </c>
      <c r="AQ2139" s="24">
        <v>4.3478260869565215</v>
      </c>
      <c r="BB2139" s="24">
        <v>2.1739130434782608</v>
      </c>
      <c r="CE2139" s="24">
        <v>8.695652173913043</v>
      </c>
    </row>
    <row r="2140" spans="1:86" x14ac:dyDescent="0.2">
      <c r="A2140" s="24" t="s">
        <v>2181</v>
      </c>
      <c r="B2140" s="24">
        <v>109.3</v>
      </c>
      <c r="C2140" s="24">
        <v>-33.53</v>
      </c>
      <c r="D2140" s="24" t="s">
        <v>2159</v>
      </c>
      <c r="E2140" s="24">
        <f t="shared" si="33"/>
        <v>97.2222222222222</v>
      </c>
      <c r="K2140" s="24">
        <v>30.555555555555557</v>
      </c>
      <c r="N2140" s="24">
        <v>5.5555555555555554</v>
      </c>
      <c r="O2140" s="24">
        <v>2.7777777777777777</v>
      </c>
      <c r="Q2140" s="24">
        <v>5.5555555555555554</v>
      </c>
      <c r="U2140" s="24">
        <v>8.3333333333333339</v>
      </c>
      <c r="X2140" s="24">
        <v>5.5555555555555554</v>
      </c>
      <c r="AA2140" s="24">
        <v>13.888888888888889</v>
      </c>
      <c r="AG2140" s="24">
        <v>8.3333333333333339</v>
      </c>
      <c r="AH2140" s="24">
        <v>8.3333333333333339</v>
      </c>
      <c r="AQ2140" s="24">
        <v>2.7777777777777777</v>
      </c>
      <c r="BB2140" s="24">
        <v>2.7777777777777777</v>
      </c>
      <c r="CE2140" s="24">
        <v>2.7777777777777777</v>
      </c>
    </row>
    <row r="2141" spans="1:86" x14ac:dyDescent="0.2">
      <c r="A2141" s="24" t="s">
        <v>2182</v>
      </c>
      <c r="B2141" s="24">
        <v>144.23333333333332</v>
      </c>
      <c r="C2141" s="24">
        <v>-41.383333333333333</v>
      </c>
      <c r="D2141" s="24" t="s">
        <v>2159</v>
      </c>
      <c r="E2141" s="24">
        <f t="shared" si="33"/>
        <v>97.716894977168948</v>
      </c>
      <c r="K2141" s="24">
        <v>0.45662100456621002</v>
      </c>
      <c r="M2141" s="24">
        <v>0.45662100456621002</v>
      </c>
      <c r="N2141" s="24">
        <v>0.91324200913242004</v>
      </c>
      <c r="O2141" s="24">
        <v>0.91324200913242004</v>
      </c>
      <c r="P2141" s="24">
        <v>2.2831050228310503</v>
      </c>
      <c r="U2141" s="24">
        <v>6.3926940639269407</v>
      </c>
      <c r="X2141" s="24">
        <v>21.004566210045663</v>
      </c>
      <c r="AA2141" s="24">
        <v>4.1095890410958908</v>
      </c>
      <c r="AG2141" s="24">
        <v>1.3698630136986301</v>
      </c>
      <c r="AH2141" s="24">
        <v>4.5662100456621006</v>
      </c>
      <c r="AJ2141" s="24">
        <v>1.3698630136986301</v>
      </c>
      <c r="AL2141" s="24">
        <v>5.0228310502283104</v>
      </c>
      <c r="AM2141" s="24">
        <v>3.1963470319634704</v>
      </c>
      <c r="AQ2141" s="24">
        <v>11.872146118721462</v>
      </c>
      <c r="BB2141" s="24">
        <v>32.420091324200911</v>
      </c>
      <c r="BF2141" s="24">
        <v>0.45662100456621002</v>
      </c>
      <c r="BH2141" s="24">
        <v>0.45662100456621002</v>
      </c>
      <c r="CE2141" s="24">
        <v>0.45662100456621002</v>
      </c>
    </row>
    <row r="2142" spans="1:86" x14ac:dyDescent="0.2">
      <c r="A2142" s="24" t="s">
        <v>2183</v>
      </c>
      <c r="B2142" s="24">
        <v>142.51666666666668</v>
      </c>
      <c r="C2142" s="24">
        <v>-42.233333333333334</v>
      </c>
      <c r="D2142" s="24" t="s">
        <v>2159</v>
      </c>
      <c r="E2142" s="24">
        <f t="shared" si="33"/>
        <v>99.029126213592207</v>
      </c>
      <c r="K2142" s="24">
        <v>9.3851132686084142</v>
      </c>
      <c r="M2142" s="24">
        <v>1.6181229773462784</v>
      </c>
      <c r="N2142" s="24">
        <v>0.970873786407767</v>
      </c>
      <c r="O2142" s="24">
        <v>0.970873786407767</v>
      </c>
      <c r="P2142" s="24">
        <v>1.2944983818770226</v>
      </c>
      <c r="U2142" s="24">
        <v>8.090614886731391</v>
      </c>
      <c r="X2142" s="24">
        <v>42.71844660194175</v>
      </c>
      <c r="AA2142" s="24">
        <v>6.7961165048543686</v>
      </c>
      <c r="AB2142" s="24">
        <v>0.32362459546925565</v>
      </c>
      <c r="AG2142" s="24">
        <v>2.5889967637540452</v>
      </c>
      <c r="AH2142" s="24">
        <v>0.970873786407767</v>
      </c>
      <c r="AJ2142" s="24">
        <v>0.32362459546925565</v>
      </c>
      <c r="AL2142" s="24">
        <v>4.5307443365695796</v>
      </c>
      <c r="AM2142" s="24">
        <v>0.970873786407767</v>
      </c>
      <c r="AN2142" s="24">
        <v>0.32362459546925565</v>
      </c>
      <c r="AQ2142" s="24">
        <v>7.1197411003236244</v>
      </c>
      <c r="BB2142" s="24">
        <v>9.3851132686084142</v>
      </c>
      <c r="BJ2142" s="24">
        <v>0.32362459546925565</v>
      </c>
      <c r="CE2142" s="24">
        <v>0.32362459546925565</v>
      </c>
    </row>
    <row r="2143" spans="1:86" x14ac:dyDescent="0.2">
      <c r="A2143" s="24" t="s">
        <v>2184</v>
      </c>
      <c r="B2143" s="24">
        <v>142.86666666666667</v>
      </c>
      <c r="C2143" s="24">
        <v>-42.216666666666669</v>
      </c>
      <c r="D2143" s="24" t="s">
        <v>2159</v>
      </c>
      <c r="E2143" s="24">
        <f t="shared" si="33"/>
        <v>100</v>
      </c>
      <c r="H2143" s="24">
        <v>0.67340067340067344</v>
      </c>
      <c r="K2143" s="24">
        <v>8.0808080808080813</v>
      </c>
      <c r="M2143" s="24">
        <v>1.3468013468013469</v>
      </c>
      <c r="N2143" s="24">
        <v>2.3569023569023568</v>
      </c>
      <c r="O2143" s="24">
        <v>1.0101010101010102</v>
      </c>
      <c r="P2143" s="24">
        <v>2.6936026936026938</v>
      </c>
      <c r="R2143" s="24">
        <v>0.33670033670033672</v>
      </c>
      <c r="U2143" s="24">
        <v>8.7542087542087543</v>
      </c>
      <c r="X2143" s="24">
        <v>35.353535353535356</v>
      </c>
      <c r="AA2143" s="24">
        <v>8.7542087542087543</v>
      </c>
      <c r="AC2143" s="24">
        <v>0.67340067340067344</v>
      </c>
      <c r="AG2143" s="24">
        <v>3.3670033670033672</v>
      </c>
      <c r="AH2143" s="24">
        <v>3.7037037037037037</v>
      </c>
      <c r="AL2143" s="24">
        <v>4.7138047138047137</v>
      </c>
      <c r="AM2143" s="24">
        <v>2.0202020202020203</v>
      </c>
      <c r="AQ2143" s="24">
        <v>6.0606060606060606</v>
      </c>
      <c r="BB2143" s="24">
        <v>8.7542087542087543</v>
      </c>
      <c r="BF2143" s="24">
        <v>0.33670033670033672</v>
      </c>
      <c r="BH2143" s="24">
        <v>0.33670033670033672</v>
      </c>
      <c r="BJ2143" s="24">
        <v>0.33670033670033672</v>
      </c>
      <c r="CE2143" s="24">
        <v>0.33670033670033672</v>
      </c>
    </row>
    <row r="2144" spans="1:86" x14ac:dyDescent="0.2">
      <c r="A2144" s="24" t="s">
        <v>2185</v>
      </c>
      <c r="B2144" s="24">
        <v>144.4</v>
      </c>
      <c r="C2144" s="24">
        <v>-42.2</v>
      </c>
      <c r="D2144" s="24" t="s">
        <v>2159</v>
      </c>
      <c r="E2144" s="24">
        <f t="shared" si="33"/>
        <v>100.00000000000001</v>
      </c>
      <c r="K2144" s="24">
        <v>2.0618556701030926</v>
      </c>
      <c r="M2144" s="24">
        <v>2.0618556701030926</v>
      </c>
      <c r="N2144" s="24">
        <v>2.0618556701030926</v>
      </c>
      <c r="O2144" s="24">
        <v>0.6872852233676976</v>
      </c>
      <c r="P2144" s="24">
        <v>3.0927835051546393</v>
      </c>
      <c r="R2144" s="24">
        <v>0.3436426116838488</v>
      </c>
      <c r="U2144" s="24">
        <v>3.4364261168384878</v>
      </c>
      <c r="X2144" s="24">
        <v>43.986254295532646</v>
      </c>
      <c r="AA2144" s="24">
        <v>8.934707903780069</v>
      </c>
      <c r="AC2144" s="24">
        <v>0.3436426116838488</v>
      </c>
      <c r="AG2144" s="24">
        <v>3.0927835051546393</v>
      </c>
      <c r="AH2144" s="24">
        <v>3.0927835051546393</v>
      </c>
      <c r="AL2144" s="24">
        <v>7.9037800687285227</v>
      </c>
      <c r="AM2144" s="24">
        <v>0.6872852233676976</v>
      </c>
      <c r="AQ2144" s="24">
        <v>6.1855670103092786</v>
      </c>
      <c r="BB2144" s="24">
        <v>8.934707903780069</v>
      </c>
      <c r="BF2144" s="24">
        <v>0.6872852233676976</v>
      </c>
      <c r="CE2144" s="24">
        <v>2.4054982817869415</v>
      </c>
    </row>
    <row r="2145" spans="1:86" x14ac:dyDescent="0.2">
      <c r="A2145" s="24" t="s">
        <v>2186</v>
      </c>
      <c r="B2145" s="24">
        <v>144.66666666666666</v>
      </c>
      <c r="C2145" s="24">
        <v>-42.166666666666664</v>
      </c>
      <c r="D2145" s="24" t="s">
        <v>2159</v>
      </c>
      <c r="E2145" s="24">
        <f t="shared" si="33"/>
        <v>99.526066350710877</v>
      </c>
      <c r="H2145" s="24">
        <v>0.94786729857819907</v>
      </c>
      <c r="K2145" s="24">
        <v>0.47393364928909953</v>
      </c>
      <c r="M2145" s="24">
        <v>1.8957345971563981</v>
      </c>
      <c r="N2145" s="24">
        <v>0.94786729857819907</v>
      </c>
      <c r="O2145" s="24">
        <v>0.47393364928909953</v>
      </c>
      <c r="P2145" s="24">
        <v>0.47393364928909953</v>
      </c>
      <c r="U2145" s="24">
        <v>2.8436018957345972</v>
      </c>
      <c r="X2145" s="24">
        <v>19.90521327014218</v>
      </c>
      <c r="AA2145" s="24">
        <v>6.6350710900473935</v>
      </c>
      <c r="AC2145" s="24">
        <v>0.94786729857819907</v>
      </c>
      <c r="AG2145" s="24">
        <v>1.4218009478672986</v>
      </c>
      <c r="AH2145" s="24">
        <v>6.6350710900473935</v>
      </c>
      <c r="AL2145" s="24">
        <v>5.2132701421800949</v>
      </c>
      <c r="AM2145" s="24">
        <v>3.3175355450236967</v>
      </c>
      <c r="AN2145" s="24">
        <v>1.4218009478672986</v>
      </c>
      <c r="AQ2145" s="24">
        <v>15.165876777251185</v>
      </c>
      <c r="BB2145" s="24">
        <v>29.383886255924171</v>
      </c>
      <c r="BH2145" s="24">
        <v>0.94786729857819907</v>
      </c>
      <c r="CE2145" s="24">
        <v>0.47393364928909953</v>
      </c>
    </row>
    <row r="2146" spans="1:86" x14ac:dyDescent="0.2">
      <c r="A2146" s="24" t="s">
        <v>2187</v>
      </c>
      <c r="B2146" s="24">
        <v>144.73333333333332</v>
      </c>
      <c r="C2146" s="24">
        <v>-42.166666666666664</v>
      </c>
      <c r="D2146" s="24" t="s">
        <v>2159</v>
      </c>
      <c r="E2146" s="24">
        <f t="shared" si="33"/>
        <v>97.2027972027972</v>
      </c>
      <c r="H2146" s="24">
        <v>0.69930069930069927</v>
      </c>
      <c r="K2146" s="24">
        <v>0.69930069930069927</v>
      </c>
      <c r="O2146" s="24">
        <v>0.34965034965034963</v>
      </c>
      <c r="R2146" s="24">
        <v>0.34965034965034963</v>
      </c>
      <c r="U2146" s="24">
        <v>6.9930069930069934</v>
      </c>
      <c r="X2146" s="24">
        <v>21.678321678321677</v>
      </c>
      <c r="AA2146" s="24">
        <v>8.3916083916083917</v>
      </c>
      <c r="AC2146" s="24">
        <v>0.34965034965034963</v>
      </c>
      <c r="AG2146" s="24">
        <v>2.7972027972027971</v>
      </c>
      <c r="AH2146" s="24">
        <v>4.1958041958041958</v>
      </c>
      <c r="AL2146" s="24">
        <v>10.839160839160838</v>
      </c>
      <c r="AM2146" s="24">
        <v>1.3986013986013985</v>
      </c>
      <c r="AN2146" s="24">
        <v>0.34965034965034963</v>
      </c>
      <c r="AQ2146" s="24">
        <v>13.286713286713287</v>
      </c>
      <c r="BB2146" s="24">
        <v>17.832167832167833</v>
      </c>
      <c r="BF2146" s="24">
        <v>0.34965034965034963</v>
      </c>
      <c r="BH2146" s="24">
        <v>4.1958041958041958</v>
      </c>
      <c r="BJ2146" s="24">
        <v>1.7482517482517483</v>
      </c>
      <c r="CD2146" s="24">
        <v>0.34965034965034963</v>
      </c>
      <c r="CH2146" s="24">
        <v>0.34965034965034963</v>
      </c>
    </row>
    <row r="2147" spans="1:86" x14ac:dyDescent="0.2">
      <c r="A2147" s="24" t="s">
        <v>2188</v>
      </c>
      <c r="B2147" s="24">
        <v>144.28</v>
      </c>
      <c r="C2147" s="24">
        <v>-41.5</v>
      </c>
      <c r="D2147" s="24" t="s">
        <v>2159</v>
      </c>
      <c r="E2147" s="24">
        <f t="shared" si="33"/>
        <v>96.296296296296291</v>
      </c>
      <c r="H2147" s="24">
        <v>0.61728395061728392</v>
      </c>
      <c r="K2147" s="24">
        <v>3.7037037037037037</v>
      </c>
      <c r="M2147" s="24">
        <v>0.30864197530864196</v>
      </c>
      <c r="O2147" s="24">
        <v>0.30864197530864196</v>
      </c>
      <c r="R2147" s="24">
        <v>1.5432098765432098</v>
      </c>
      <c r="U2147" s="24">
        <v>3.3950617283950617</v>
      </c>
      <c r="V2147" s="24">
        <v>0.30864197530864196</v>
      </c>
      <c r="X2147" s="24">
        <v>33.641975308641975</v>
      </c>
      <c r="AA2147" s="24">
        <v>10.185185185185185</v>
      </c>
      <c r="AB2147" s="24">
        <v>0.30864197530864196</v>
      </c>
      <c r="AC2147" s="24">
        <v>0.92592592592592593</v>
      </c>
      <c r="AG2147" s="24">
        <v>1.2345679012345678</v>
      </c>
      <c r="AH2147" s="24">
        <v>0.61728395061728392</v>
      </c>
      <c r="AL2147" s="24">
        <v>8.9506172839506171</v>
      </c>
      <c r="AM2147" s="24">
        <v>5.8641975308641978</v>
      </c>
      <c r="AN2147" s="24">
        <v>0.30864197530864196</v>
      </c>
      <c r="AQ2147" s="24">
        <v>7.0987654320987659</v>
      </c>
      <c r="AS2147" s="24">
        <v>0.30864197530864196</v>
      </c>
      <c r="AV2147" s="24">
        <v>0.61728395061728392</v>
      </c>
      <c r="BB2147" s="24">
        <v>8.6419753086419746</v>
      </c>
      <c r="BF2147" s="24">
        <v>0.61728395061728392</v>
      </c>
      <c r="BH2147" s="24">
        <v>2.1604938271604937</v>
      </c>
      <c r="BJ2147" s="24">
        <v>1.5432098765432098</v>
      </c>
      <c r="CD2147" s="24">
        <v>0.30864197530864196</v>
      </c>
      <c r="CE2147" s="24">
        <v>2.7777777777777777</v>
      </c>
    </row>
    <row r="2148" spans="1:86" x14ac:dyDescent="0.2">
      <c r="A2148" s="24" t="s">
        <v>2189</v>
      </c>
      <c r="B2148" s="24">
        <v>144.22</v>
      </c>
      <c r="C2148" s="24">
        <v>-41.52</v>
      </c>
      <c r="D2148" s="24" t="s">
        <v>2159</v>
      </c>
      <c r="E2148" s="24">
        <f t="shared" si="33"/>
        <v>100.00000000000001</v>
      </c>
      <c r="K2148" s="24">
        <v>1.9672131147540983</v>
      </c>
      <c r="M2148" s="24">
        <v>0.65573770491803274</v>
      </c>
      <c r="N2148" s="24">
        <v>0.32786885245901637</v>
      </c>
      <c r="O2148" s="24">
        <v>0.32786885245901637</v>
      </c>
      <c r="P2148" s="24">
        <v>1.9672131147540983</v>
      </c>
      <c r="R2148" s="24">
        <v>0.32786885245901637</v>
      </c>
      <c r="U2148" s="24">
        <v>3.278688524590164</v>
      </c>
      <c r="X2148" s="24">
        <v>41.311475409836063</v>
      </c>
      <c r="AA2148" s="24">
        <v>11.475409836065573</v>
      </c>
      <c r="AG2148" s="24">
        <v>1.639344262295082</v>
      </c>
      <c r="AH2148" s="24">
        <v>3.278688524590164</v>
      </c>
      <c r="AL2148" s="24">
        <v>9.1803278688524586</v>
      </c>
      <c r="AM2148" s="24">
        <v>0.32786885245901637</v>
      </c>
      <c r="AN2148" s="24">
        <v>1.3114754098360655</v>
      </c>
      <c r="AQ2148" s="24">
        <v>6.557377049180328</v>
      </c>
      <c r="AV2148" s="24">
        <v>0.65573770491803274</v>
      </c>
      <c r="BB2148" s="24">
        <v>12.459016393442623</v>
      </c>
      <c r="BF2148" s="24">
        <v>0.32786885245901637</v>
      </c>
      <c r="BH2148" s="24">
        <v>1.3114754098360655</v>
      </c>
      <c r="BJ2148" s="24">
        <v>0.32786885245901637</v>
      </c>
      <c r="CE2148" s="24">
        <v>0.65573770491803274</v>
      </c>
      <c r="CH2148" s="24">
        <v>0.32786885245901637</v>
      </c>
    </row>
    <row r="2149" spans="1:86" x14ac:dyDescent="0.2">
      <c r="A2149" s="24" t="s">
        <v>2190</v>
      </c>
      <c r="B2149" s="24">
        <v>145.88333333333333</v>
      </c>
      <c r="C2149" s="24">
        <v>-44.31666666666667</v>
      </c>
      <c r="D2149" s="24" t="s">
        <v>2159</v>
      </c>
      <c r="E2149" s="24">
        <f t="shared" si="33"/>
        <v>98.689956331877724</v>
      </c>
      <c r="K2149" s="24">
        <v>5.6768558951965069</v>
      </c>
      <c r="N2149" s="24">
        <v>0.8733624454148472</v>
      </c>
      <c r="O2149" s="24">
        <v>0.8733624454148472</v>
      </c>
      <c r="P2149" s="24">
        <v>1.7467248908296944</v>
      </c>
      <c r="Q2149" s="24">
        <v>0.4366812227074236</v>
      </c>
      <c r="U2149" s="24">
        <v>2.1834061135371181</v>
      </c>
      <c r="X2149" s="24">
        <v>35.37117903930131</v>
      </c>
      <c r="AA2149" s="24">
        <v>9.1703056768558948</v>
      </c>
      <c r="AB2149" s="24">
        <v>0.4366812227074236</v>
      </c>
      <c r="AG2149" s="24">
        <v>3.0567685589519651</v>
      </c>
      <c r="AJ2149" s="24">
        <v>0.4366812227074236</v>
      </c>
      <c r="AL2149" s="24">
        <v>0.8733624454148472</v>
      </c>
      <c r="AM2149" s="24">
        <v>0.4366812227074236</v>
      </c>
      <c r="AQ2149" s="24">
        <v>2.6200873362445414</v>
      </c>
      <c r="BB2149" s="24">
        <v>27.074235807860262</v>
      </c>
      <c r="BH2149" s="24">
        <v>4.3668122270742362</v>
      </c>
      <c r="CE2149" s="24">
        <v>3.0567685589519651</v>
      </c>
    </row>
    <row r="2150" spans="1:86" x14ac:dyDescent="0.2">
      <c r="A2150" s="24" t="s">
        <v>2191</v>
      </c>
      <c r="B2150" s="24">
        <v>144.05000000000001</v>
      </c>
      <c r="C2150" s="24">
        <v>-41.5</v>
      </c>
      <c r="D2150" s="24" t="s">
        <v>2159</v>
      </c>
      <c r="E2150" s="24">
        <f t="shared" si="33"/>
        <v>100.00000000000001</v>
      </c>
      <c r="H2150" s="24">
        <v>1.4851485148514851</v>
      </c>
      <c r="K2150" s="24">
        <v>0.99009900990099009</v>
      </c>
      <c r="M2150" s="24">
        <v>4.4554455445544559</v>
      </c>
      <c r="O2150" s="24">
        <v>1.9801980198019802</v>
      </c>
      <c r="P2150" s="24">
        <v>1.4851485148514851</v>
      </c>
      <c r="X2150" s="24">
        <v>12.376237623762377</v>
      </c>
      <c r="AA2150" s="24">
        <v>5.4455445544554459</v>
      </c>
      <c r="AB2150" s="24">
        <v>0.49504950495049505</v>
      </c>
      <c r="AG2150" s="24">
        <v>1.4851485148514851</v>
      </c>
      <c r="AH2150" s="24">
        <v>18.811881188118811</v>
      </c>
      <c r="AL2150" s="24">
        <v>15.346534653465346</v>
      </c>
      <c r="AM2150" s="24">
        <v>22.772277227722771</v>
      </c>
      <c r="AQ2150" s="24">
        <v>2.4752475247524752</v>
      </c>
      <c r="AV2150" s="24">
        <v>0.49504950495049505</v>
      </c>
      <c r="BB2150" s="24">
        <v>6.435643564356436</v>
      </c>
      <c r="BF2150" s="24">
        <v>0.99009900990099009</v>
      </c>
      <c r="BH2150" s="24">
        <v>1.4851485148514851</v>
      </c>
      <c r="BJ2150" s="24">
        <v>0.49504950495049505</v>
      </c>
      <c r="BN2150" s="24">
        <v>0.49504950495049505</v>
      </c>
    </row>
    <row r="2151" spans="1:86" x14ac:dyDescent="0.2">
      <c r="A2151" s="24" t="s">
        <v>2192</v>
      </c>
      <c r="B2151" s="24">
        <v>143.83333333333334</v>
      </c>
      <c r="C2151" s="24">
        <v>-41.1</v>
      </c>
      <c r="D2151" s="24" t="s">
        <v>2159</v>
      </c>
      <c r="E2151" s="24">
        <f t="shared" si="33"/>
        <v>97.938144329896943</v>
      </c>
      <c r="H2151" s="24">
        <v>0.51546391752577314</v>
      </c>
      <c r="K2151" s="24">
        <v>3.6082474226804124</v>
      </c>
      <c r="M2151" s="24">
        <v>1.5463917525773196</v>
      </c>
      <c r="O2151" s="24">
        <v>0.51546391752577314</v>
      </c>
      <c r="P2151" s="24">
        <v>0.51546391752577314</v>
      </c>
      <c r="Q2151" s="24">
        <v>0.51546391752577314</v>
      </c>
      <c r="U2151" s="24">
        <v>4.6391752577319592</v>
      </c>
      <c r="X2151" s="24">
        <v>31.443298969072163</v>
      </c>
      <c r="AA2151" s="24">
        <v>13.402061855670103</v>
      </c>
      <c r="AC2151" s="24">
        <v>0.51546391752577314</v>
      </c>
      <c r="AG2151" s="24">
        <v>2.5773195876288661</v>
      </c>
      <c r="AH2151" s="24">
        <v>6.7010309278350517</v>
      </c>
      <c r="AJ2151" s="24">
        <v>0.51546391752577314</v>
      </c>
      <c r="AL2151" s="24">
        <v>10.309278350515465</v>
      </c>
      <c r="AM2151" s="24">
        <v>1.0309278350515463</v>
      </c>
      <c r="AQ2151" s="24">
        <v>10.309278350515465</v>
      </c>
      <c r="BB2151" s="24">
        <v>5.6701030927835054</v>
      </c>
      <c r="BF2151" s="24">
        <v>0.51546391752577314</v>
      </c>
      <c r="BJ2151" s="24">
        <v>0.51546391752577314</v>
      </c>
      <c r="BO2151" s="24">
        <v>0.51546391752577314</v>
      </c>
      <c r="CD2151" s="24">
        <v>0.51546391752577314</v>
      </c>
      <c r="CE2151" s="24">
        <v>1.5463917525773196</v>
      </c>
    </row>
    <row r="2152" spans="1:86" x14ac:dyDescent="0.2">
      <c r="A2152" s="24" t="s">
        <v>2193</v>
      </c>
      <c r="B2152" s="24">
        <v>145.19999999999999</v>
      </c>
      <c r="C2152" s="24">
        <v>-43.15</v>
      </c>
      <c r="D2152" s="24" t="s">
        <v>2159</v>
      </c>
      <c r="E2152" s="24">
        <f t="shared" si="33"/>
        <v>97.080291970802904</v>
      </c>
      <c r="H2152" s="24">
        <v>1.4598540145985401</v>
      </c>
      <c r="M2152" s="24">
        <v>5.1094890510948909</v>
      </c>
      <c r="N2152" s="24">
        <v>0.72992700729927007</v>
      </c>
      <c r="O2152" s="24">
        <v>1.4598540145985401</v>
      </c>
      <c r="Q2152" s="24">
        <v>0.72992700729927007</v>
      </c>
      <c r="X2152" s="24">
        <v>10.218978102189782</v>
      </c>
      <c r="AA2152" s="24">
        <v>7.2992700729927007</v>
      </c>
      <c r="AG2152" s="24">
        <v>2.1897810218978102</v>
      </c>
      <c r="AH2152" s="24">
        <v>16.788321167883211</v>
      </c>
      <c r="AL2152" s="24">
        <v>14.598540145985401</v>
      </c>
      <c r="AM2152" s="24">
        <v>13.138686131386862</v>
      </c>
      <c r="AN2152" s="24">
        <v>0.72992700729927007</v>
      </c>
      <c r="AQ2152" s="24">
        <v>5.8394160583941606</v>
      </c>
      <c r="AS2152" s="24">
        <v>1.4598540145985401</v>
      </c>
      <c r="BB2152" s="24">
        <v>8.7591240875912408</v>
      </c>
      <c r="BF2152" s="24">
        <v>0.72992700729927007</v>
      </c>
      <c r="BH2152" s="24">
        <v>4.3795620437956204</v>
      </c>
      <c r="BJ2152" s="24">
        <v>0.72992700729927007</v>
      </c>
      <c r="BO2152" s="24">
        <v>0.72992700729927007</v>
      </c>
    </row>
    <row r="2153" spans="1:86" x14ac:dyDescent="0.2">
      <c r="A2153" s="24" t="s">
        <v>2194</v>
      </c>
      <c r="B2153" s="24">
        <v>140.06666666666666</v>
      </c>
      <c r="C2153" s="24">
        <v>-39.6</v>
      </c>
      <c r="D2153" s="24" t="s">
        <v>2159</v>
      </c>
      <c r="E2153" s="24">
        <f t="shared" si="33"/>
        <v>97.767857142857139</v>
      </c>
      <c r="H2153" s="24">
        <v>1.7857142857142858</v>
      </c>
      <c r="K2153" s="24">
        <v>2.4553571428571428</v>
      </c>
      <c r="O2153" s="24">
        <v>0.8928571428571429</v>
      </c>
      <c r="P2153" s="24">
        <v>1.1160714285714286</v>
      </c>
      <c r="R2153" s="24">
        <v>0.22321428571428573</v>
      </c>
      <c r="U2153" s="24">
        <v>2.2321428571428572</v>
      </c>
      <c r="X2153" s="24">
        <v>6.0267857142857144</v>
      </c>
      <c r="AA2153" s="24">
        <v>34.151785714285715</v>
      </c>
      <c r="AC2153" s="24">
        <v>0.22321428571428573</v>
      </c>
      <c r="AG2153" s="24">
        <v>0.44642857142857145</v>
      </c>
      <c r="AH2153" s="24">
        <v>10.044642857142858</v>
      </c>
      <c r="AJ2153" s="24">
        <v>0.44642857142857145</v>
      </c>
      <c r="AL2153" s="24">
        <v>17.857142857142858</v>
      </c>
      <c r="AM2153" s="24">
        <v>2.0089285714285716</v>
      </c>
      <c r="AQ2153" s="24">
        <v>15.401785714285714</v>
      </c>
      <c r="BB2153" s="24">
        <v>0.44642857142857145</v>
      </c>
      <c r="BF2153" s="24">
        <v>0.22321428571428573</v>
      </c>
      <c r="CD2153" s="24">
        <v>1.5625</v>
      </c>
      <c r="CE2153" s="24">
        <v>0.22321428571428573</v>
      </c>
    </row>
    <row r="2154" spans="1:86" x14ac:dyDescent="0.2">
      <c r="A2154" s="24" t="s">
        <v>2195</v>
      </c>
      <c r="B2154" s="24">
        <v>138.5</v>
      </c>
      <c r="C2154" s="24">
        <v>-37.983333333333334</v>
      </c>
      <c r="D2154" s="24" t="s">
        <v>2159</v>
      </c>
      <c r="E2154" s="24">
        <f t="shared" si="33"/>
        <v>98.044692737430168</v>
      </c>
      <c r="H2154" s="24">
        <v>0.55865921787709494</v>
      </c>
      <c r="K2154" s="24">
        <v>5.3072625698324023</v>
      </c>
      <c r="M2154" s="24">
        <v>0.55865921787709494</v>
      </c>
      <c r="N2154" s="24">
        <v>0.27932960893854747</v>
      </c>
      <c r="O2154" s="24">
        <v>0.27932960893854747</v>
      </c>
      <c r="P2154" s="24">
        <v>0.55865921787709494</v>
      </c>
      <c r="R2154" s="24">
        <v>1.3966480446927374</v>
      </c>
      <c r="U2154" s="24">
        <v>5.5865921787709496</v>
      </c>
      <c r="V2154" s="24">
        <v>0.27932960893854747</v>
      </c>
      <c r="X2154" s="24">
        <v>4.7486033519553077</v>
      </c>
      <c r="AA2154" s="24">
        <v>37.709497206703908</v>
      </c>
      <c r="AG2154" s="24">
        <v>5.027932960893855</v>
      </c>
      <c r="AH2154" s="24">
        <v>2.7932960893854748</v>
      </c>
      <c r="AJ2154" s="24">
        <v>0.55865921787709494</v>
      </c>
      <c r="AL2154" s="24">
        <v>11.173184357541899</v>
      </c>
      <c r="AM2154" s="24">
        <v>5.3072625698324023</v>
      </c>
      <c r="AQ2154" s="24">
        <v>9.2178770949720672</v>
      </c>
      <c r="BB2154" s="24">
        <v>3.3519553072625698</v>
      </c>
      <c r="BF2154" s="24">
        <v>0.27932960893854747</v>
      </c>
      <c r="BJ2154" s="24">
        <v>1.6759776536312849</v>
      </c>
      <c r="CD2154" s="24">
        <v>1.1173184357541899</v>
      </c>
      <c r="CE2154" s="24">
        <v>0.27932960893854747</v>
      </c>
    </row>
    <row r="2155" spans="1:86" x14ac:dyDescent="0.2">
      <c r="A2155" s="24" t="s">
        <v>2196</v>
      </c>
      <c r="B2155" s="24">
        <v>138.53333333333333</v>
      </c>
      <c r="C2155" s="24">
        <v>-37.983333333333334</v>
      </c>
      <c r="D2155" s="24" t="s">
        <v>2159</v>
      </c>
      <c r="E2155" s="24">
        <f t="shared" si="33"/>
        <v>99.290780141843982</v>
      </c>
      <c r="H2155" s="24">
        <v>0.70921985815602839</v>
      </c>
      <c r="K2155" s="24">
        <v>2.1276595744680851</v>
      </c>
      <c r="M2155" s="24">
        <v>0.3546099290780142</v>
      </c>
      <c r="N2155" s="24">
        <v>0.3546099290780142</v>
      </c>
      <c r="O2155" s="24">
        <v>0.70921985815602839</v>
      </c>
      <c r="P2155" s="24">
        <v>0.3546099290780142</v>
      </c>
      <c r="Q2155" s="24">
        <v>0.3546099290780142</v>
      </c>
      <c r="R2155" s="24">
        <v>0.70921985815602839</v>
      </c>
      <c r="U2155" s="24">
        <v>6.0283687943262407</v>
      </c>
      <c r="X2155" s="24">
        <v>8.1560283687943258</v>
      </c>
      <c r="AA2155" s="24">
        <v>42.907801418439718</v>
      </c>
      <c r="AC2155" s="24">
        <v>0.3546099290780142</v>
      </c>
      <c r="AG2155" s="24">
        <v>2.1276595744680851</v>
      </c>
      <c r="AH2155" s="24">
        <v>4.9645390070921982</v>
      </c>
      <c r="AL2155" s="24">
        <v>12.056737588652481</v>
      </c>
      <c r="AN2155" s="24">
        <v>0.70921985815602839</v>
      </c>
      <c r="AQ2155" s="24">
        <v>5.3191489361702127</v>
      </c>
      <c r="AS2155" s="24">
        <v>2.1276595744680851</v>
      </c>
      <c r="BB2155" s="24">
        <v>5.3191489361702127</v>
      </c>
      <c r="BF2155" s="24">
        <v>0.70921985815602839</v>
      </c>
      <c r="BJ2155" s="24">
        <v>1.7730496453900708</v>
      </c>
      <c r="CD2155" s="24">
        <v>1.0638297872340425</v>
      </c>
    </row>
    <row r="2156" spans="1:86" x14ac:dyDescent="0.2">
      <c r="A2156" s="24" t="s">
        <v>2197</v>
      </c>
      <c r="B2156" s="24">
        <v>137.76666666666668</v>
      </c>
      <c r="C2156" s="24">
        <v>-38.18333333333333</v>
      </c>
      <c r="D2156" s="24" t="s">
        <v>2159</v>
      </c>
      <c r="E2156" s="24">
        <f t="shared" si="33"/>
        <v>98.5549132947977</v>
      </c>
      <c r="H2156" s="24">
        <v>0.5780346820809249</v>
      </c>
      <c r="K2156" s="24">
        <v>4.0462427745664744</v>
      </c>
      <c r="R2156" s="24">
        <v>0.28901734104046245</v>
      </c>
      <c r="U2156" s="24">
        <v>3.7572254335260116</v>
      </c>
      <c r="X2156" s="24">
        <v>12.138728323699421</v>
      </c>
      <c r="AA2156" s="24">
        <v>48.554913294797686</v>
      </c>
      <c r="AG2156" s="24">
        <v>1.7341040462427746</v>
      </c>
      <c r="AH2156" s="24">
        <v>1.7341040462427746</v>
      </c>
      <c r="AL2156" s="24">
        <v>11.560693641618498</v>
      </c>
      <c r="AM2156" s="24">
        <v>4.6242774566473992</v>
      </c>
      <c r="AQ2156" s="24">
        <v>7.803468208092486</v>
      </c>
      <c r="AS2156" s="24">
        <v>0.28901734104046245</v>
      </c>
      <c r="BB2156" s="24">
        <v>0.28901734104046245</v>
      </c>
      <c r="BJ2156" s="24">
        <v>0.28901734104046245</v>
      </c>
      <c r="CD2156" s="24">
        <v>0.86705202312138729</v>
      </c>
    </row>
    <row r="2157" spans="1:86" x14ac:dyDescent="0.2">
      <c r="A2157" s="24" t="s">
        <v>2198</v>
      </c>
      <c r="B2157" s="24">
        <v>142.5</v>
      </c>
      <c r="C2157" s="24">
        <v>-39.333333333333336</v>
      </c>
      <c r="D2157" s="24" t="s">
        <v>2159</v>
      </c>
      <c r="E2157" s="24">
        <f t="shared" si="33"/>
        <v>99.42028985507244</v>
      </c>
      <c r="H2157" s="24">
        <v>2.318840579710145</v>
      </c>
      <c r="K2157" s="24">
        <v>1.1594202898550725</v>
      </c>
      <c r="O2157" s="24">
        <v>0.28985507246376813</v>
      </c>
      <c r="P2157" s="24">
        <v>0.86956521739130432</v>
      </c>
      <c r="U2157" s="24">
        <v>6.0869565217391308</v>
      </c>
      <c r="V2157" s="24">
        <v>0.28985507246376813</v>
      </c>
      <c r="X2157" s="24">
        <v>10.72463768115942</v>
      </c>
      <c r="AA2157" s="24">
        <v>7.2463768115942031</v>
      </c>
      <c r="AG2157" s="24">
        <v>0.86956521739130432</v>
      </c>
      <c r="AH2157" s="24">
        <v>4.63768115942029</v>
      </c>
      <c r="AJ2157" s="24">
        <v>0.28985507246376813</v>
      </c>
      <c r="AL2157" s="24">
        <v>26.956521739130434</v>
      </c>
      <c r="AM2157" s="24">
        <v>1.7391304347826086</v>
      </c>
      <c r="AN2157" s="24">
        <v>0.57971014492753625</v>
      </c>
      <c r="AQ2157" s="24">
        <v>15.652173913043478</v>
      </c>
      <c r="AS2157" s="24">
        <v>1.7391304347826086</v>
      </c>
      <c r="AV2157" s="24">
        <v>0.28985507246376813</v>
      </c>
      <c r="BB2157" s="24">
        <v>12.753623188405797</v>
      </c>
      <c r="BF2157" s="24">
        <v>0.57971014492753625</v>
      </c>
      <c r="BH2157" s="24">
        <v>0.86956521739130432</v>
      </c>
      <c r="BJ2157" s="24">
        <v>2.318840579710145</v>
      </c>
      <c r="CD2157" s="24">
        <v>0.57971014492753625</v>
      </c>
      <c r="CE2157" s="24">
        <v>0.57971014492753625</v>
      </c>
    </row>
    <row r="2158" spans="1:86" x14ac:dyDescent="0.2">
      <c r="A2158" s="24" t="s">
        <v>2199</v>
      </c>
      <c r="B2158" s="24">
        <v>142.51666666666668</v>
      </c>
      <c r="C2158" s="24">
        <v>-39.299999999999997</v>
      </c>
      <c r="D2158" s="24" t="s">
        <v>2159</v>
      </c>
      <c r="E2158" s="24">
        <f t="shared" si="33"/>
        <v>100.00000000000001</v>
      </c>
      <c r="H2158" s="24">
        <v>0.67567567567567566</v>
      </c>
      <c r="K2158" s="24">
        <v>0.33783783783783783</v>
      </c>
      <c r="N2158" s="24">
        <v>0.67567567567567566</v>
      </c>
      <c r="P2158" s="24">
        <v>0.33783783783783783</v>
      </c>
      <c r="Q2158" s="24">
        <v>0.33783783783783783</v>
      </c>
      <c r="U2158" s="24">
        <v>3.7162162162162162</v>
      </c>
      <c r="V2158" s="24">
        <v>0.67567567567567566</v>
      </c>
      <c r="X2158" s="24">
        <v>10.810810810810811</v>
      </c>
      <c r="AA2158" s="24">
        <v>3.7162162162162162</v>
      </c>
      <c r="AG2158" s="24">
        <v>2.0270270270270272</v>
      </c>
      <c r="AH2158" s="24">
        <v>1.0135135135135136</v>
      </c>
      <c r="AL2158" s="24">
        <v>27.364864864864863</v>
      </c>
      <c r="AM2158" s="24">
        <v>0.33783783783783783</v>
      </c>
      <c r="AN2158" s="24">
        <v>0.67567567567567566</v>
      </c>
      <c r="AQ2158" s="24">
        <v>18.918918918918919</v>
      </c>
      <c r="AS2158" s="24">
        <v>0.33783783783783783</v>
      </c>
      <c r="BB2158" s="24">
        <v>20.608108108108109</v>
      </c>
      <c r="BF2158" s="24">
        <v>2.0270270270270272</v>
      </c>
      <c r="BH2158" s="24">
        <v>2.3648648648648649</v>
      </c>
      <c r="BJ2158" s="24">
        <v>2.7027027027027026</v>
      </c>
      <c r="CD2158" s="24">
        <v>0.33783783783783783</v>
      </c>
    </row>
    <row r="2159" spans="1:86" x14ac:dyDescent="0.2">
      <c r="A2159" s="24" t="s">
        <v>2200</v>
      </c>
      <c r="B2159" s="24">
        <v>142</v>
      </c>
      <c r="C2159" s="24">
        <v>-38.866666666666667</v>
      </c>
      <c r="D2159" s="24" t="s">
        <v>2159</v>
      </c>
      <c r="E2159" s="24">
        <f t="shared" si="33"/>
        <v>99.62121212121211</v>
      </c>
      <c r="H2159" s="24">
        <v>1.893939393939394</v>
      </c>
      <c r="P2159" s="24">
        <v>0.37878787878787878</v>
      </c>
      <c r="R2159" s="24">
        <v>0.37878787878787878</v>
      </c>
      <c r="U2159" s="24">
        <v>1.1363636363636365</v>
      </c>
      <c r="X2159" s="24">
        <v>0.75757575757575757</v>
      </c>
      <c r="AA2159" s="24">
        <v>1.5151515151515151</v>
      </c>
      <c r="AG2159" s="24">
        <v>0.37878787878787878</v>
      </c>
      <c r="AH2159" s="24">
        <v>15.530303030303031</v>
      </c>
      <c r="AL2159" s="24">
        <v>11.363636363636363</v>
      </c>
      <c r="AM2159" s="24">
        <v>0.75757575757575757</v>
      </c>
      <c r="AN2159" s="24">
        <v>0.75757575757575757</v>
      </c>
      <c r="AQ2159" s="24">
        <v>3.0303030303030303</v>
      </c>
      <c r="BB2159" s="24">
        <v>51.893939393939391</v>
      </c>
      <c r="BF2159" s="24">
        <v>2.6515151515151514</v>
      </c>
      <c r="BH2159" s="24">
        <v>3.4090909090909092</v>
      </c>
      <c r="BJ2159" s="24">
        <v>2.2727272727272729</v>
      </c>
      <c r="BR2159" s="24">
        <v>0.37878787878787878</v>
      </c>
      <c r="CD2159" s="24">
        <v>1.1363636363636365</v>
      </c>
    </row>
    <row r="2160" spans="1:86" x14ac:dyDescent="0.2">
      <c r="A2160" s="24" t="s">
        <v>2201</v>
      </c>
      <c r="B2160" s="24">
        <v>141.11666666666667</v>
      </c>
      <c r="C2160" s="24">
        <v>-38.6</v>
      </c>
      <c r="D2160" s="24" t="s">
        <v>2159</v>
      </c>
      <c r="E2160" s="24">
        <f t="shared" si="33"/>
        <v>100</v>
      </c>
      <c r="H2160" s="24">
        <v>1.1583011583011582</v>
      </c>
      <c r="U2160" s="24">
        <v>2.3166023166023164</v>
      </c>
      <c r="X2160" s="24">
        <v>0.77220077220077221</v>
      </c>
      <c r="AA2160" s="24">
        <v>6.5637065637065639</v>
      </c>
      <c r="AG2160" s="24">
        <v>0.38610038610038611</v>
      </c>
      <c r="AH2160" s="24">
        <v>5.7915057915057915</v>
      </c>
      <c r="AL2160" s="24">
        <v>10.810810810810811</v>
      </c>
      <c r="AM2160" s="24">
        <v>1.1583011583011582</v>
      </c>
      <c r="AQ2160" s="24">
        <v>6.9498069498069501</v>
      </c>
      <c r="AS2160" s="24">
        <v>0.38610038610038611</v>
      </c>
      <c r="BB2160" s="24">
        <v>52.895752895752899</v>
      </c>
      <c r="BF2160" s="24">
        <v>3.0888030888030888</v>
      </c>
      <c r="BH2160" s="24">
        <v>3.0888030888030888</v>
      </c>
      <c r="BJ2160" s="24">
        <v>0.38610038610038611</v>
      </c>
      <c r="BR2160" s="24">
        <v>0.38610038610038611</v>
      </c>
      <c r="CD2160" s="24">
        <v>3.8610038610038608</v>
      </c>
    </row>
    <row r="2161" spans="1:86" x14ac:dyDescent="0.2">
      <c r="A2161" s="24" t="s">
        <v>2202</v>
      </c>
      <c r="B2161" s="24">
        <v>141.11666666666667</v>
      </c>
      <c r="C2161" s="24">
        <v>-38.666666666666664</v>
      </c>
      <c r="D2161" s="24" t="s">
        <v>2159</v>
      </c>
      <c r="E2161" s="24">
        <f t="shared" si="33"/>
        <v>100</v>
      </c>
      <c r="H2161" s="24">
        <v>3.2142857142857144</v>
      </c>
      <c r="K2161" s="24">
        <v>0.35714285714285715</v>
      </c>
      <c r="N2161" s="24">
        <v>0.7142857142857143</v>
      </c>
      <c r="U2161" s="24">
        <v>2.8571428571428572</v>
      </c>
      <c r="X2161" s="24">
        <v>2.1428571428571428</v>
      </c>
      <c r="AA2161" s="24">
        <v>2.5</v>
      </c>
      <c r="AH2161" s="24">
        <v>11.071428571428571</v>
      </c>
      <c r="AJ2161" s="24">
        <v>0.35714285714285715</v>
      </c>
      <c r="AL2161" s="24">
        <v>20.714285714285715</v>
      </c>
      <c r="AM2161" s="24">
        <v>0.35714285714285715</v>
      </c>
      <c r="AN2161" s="24">
        <v>0.35714285714285715</v>
      </c>
      <c r="AQ2161" s="24">
        <v>3.5714285714285716</v>
      </c>
      <c r="AS2161" s="24">
        <v>0.35714285714285715</v>
      </c>
      <c r="BB2161" s="24">
        <v>39.285714285714285</v>
      </c>
      <c r="BF2161" s="24">
        <v>3.2142857142857144</v>
      </c>
      <c r="BH2161" s="24">
        <v>2.8571428571428572</v>
      </c>
      <c r="BJ2161" s="24">
        <v>1.7857142857142858</v>
      </c>
      <c r="BO2161" s="24">
        <v>0.35714285714285715</v>
      </c>
      <c r="BR2161" s="24">
        <v>0.7142857142857143</v>
      </c>
      <c r="CD2161" s="24">
        <v>2.8571428571428572</v>
      </c>
      <c r="CE2161" s="24">
        <v>0.35714285714285715</v>
      </c>
    </row>
    <row r="2162" spans="1:86" x14ac:dyDescent="0.2">
      <c r="A2162" s="24" t="s">
        <v>2203</v>
      </c>
      <c r="B2162" s="24">
        <v>141.05000000000001</v>
      </c>
      <c r="C2162" s="24">
        <v>-38.85</v>
      </c>
      <c r="D2162" s="24" t="s">
        <v>2159</v>
      </c>
      <c r="E2162" s="24">
        <f t="shared" si="33"/>
        <v>99.663299663299654</v>
      </c>
      <c r="H2162" s="24">
        <v>3.0303030303030303</v>
      </c>
      <c r="K2162" s="24">
        <v>2.6936026936026938</v>
      </c>
      <c r="M2162" s="24">
        <v>0.67340067340067344</v>
      </c>
      <c r="P2162" s="24">
        <v>0.33670033670033672</v>
      </c>
      <c r="R2162" s="24">
        <v>1.3468013468013469</v>
      </c>
      <c r="U2162" s="24">
        <v>3.3670033670033672</v>
      </c>
      <c r="X2162" s="24">
        <v>4.7138047138047137</v>
      </c>
      <c r="AA2162" s="24">
        <v>4.3771043771043772</v>
      </c>
      <c r="AG2162" s="24">
        <v>3.7037037037037037</v>
      </c>
      <c r="AH2162" s="24">
        <v>15.151515151515152</v>
      </c>
      <c r="AL2162" s="24">
        <v>14.478114478114477</v>
      </c>
      <c r="AM2162" s="24">
        <v>1.0101010101010102</v>
      </c>
      <c r="AN2162" s="24">
        <v>0.67340067340067344</v>
      </c>
      <c r="AQ2162" s="24">
        <v>5.7239057239057241</v>
      </c>
      <c r="BB2162" s="24">
        <v>27.946127946127945</v>
      </c>
      <c r="BF2162" s="24">
        <v>3.0303030303030303</v>
      </c>
      <c r="BH2162" s="24">
        <v>1.6835016835016836</v>
      </c>
      <c r="BJ2162" s="24">
        <v>3.3670033670033672</v>
      </c>
      <c r="BO2162" s="24">
        <v>0.33670033670033672</v>
      </c>
      <c r="BR2162" s="24">
        <v>0.67340067340067344</v>
      </c>
      <c r="CD2162" s="24">
        <v>1.0101010101010102</v>
      </c>
      <c r="CE2162" s="24">
        <v>0.33670033670033672</v>
      </c>
    </row>
    <row r="2163" spans="1:86" x14ac:dyDescent="0.2">
      <c r="A2163" s="24" t="s">
        <v>2204</v>
      </c>
      <c r="B2163" s="24">
        <v>140.98333333333332</v>
      </c>
      <c r="C2163" s="24">
        <v>-39.666666666666664</v>
      </c>
      <c r="D2163" s="24" t="s">
        <v>2159</v>
      </c>
      <c r="E2163" s="24">
        <f t="shared" si="33"/>
        <v>99.640287769784209</v>
      </c>
      <c r="H2163" s="24">
        <v>5.3956834532374103</v>
      </c>
      <c r="K2163" s="24">
        <v>4.3165467625899279</v>
      </c>
      <c r="M2163" s="24">
        <v>0.35971223021582732</v>
      </c>
      <c r="N2163" s="24">
        <v>1.079136690647482</v>
      </c>
      <c r="O2163" s="24">
        <v>1.4388489208633093</v>
      </c>
      <c r="P2163" s="24">
        <v>0.71942446043165464</v>
      </c>
      <c r="U2163" s="24">
        <v>5.7553956834532372</v>
      </c>
      <c r="X2163" s="24">
        <v>11.870503597122303</v>
      </c>
      <c r="AA2163" s="24">
        <v>23.381294964028775</v>
      </c>
      <c r="AG2163" s="24">
        <v>2.8776978417266186</v>
      </c>
      <c r="AH2163" s="24">
        <v>14.748201438848922</v>
      </c>
      <c r="AL2163" s="24">
        <v>11.510791366906474</v>
      </c>
      <c r="AM2163" s="24">
        <v>1.7985611510791366</v>
      </c>
      <c r="AQ2163" s="24">
        <v>11.510791366906474</v>
      </c>
      <c r="BB2163" s="24">
        <v>0.35971223021582732</v>
      </c>
      <c r="BJ2163" s="24">
        <v>1.7985611510791366</v>
      </c>
      <c r="CD2163" s="24">
        <v>0.35971223021582732</v>
      </c>
      <c r="CH2163" s="24">
        <v>0.35971223021582732</v>
      </c>
    </row>
    <row r="2164" spans="1:86" x14ac:dyDescent="0.2">
      <c r="A2164" s="24" t="s">
        <v>2205</v>
      </c>
      <c r="B2164" s="24">
        <v>140.66666666666666</v>
      </c>
      <c r="C2164" s="24">
        <v>-39.81666666666667</v>
      </c>
      <c r="D2164" s="24" t="s">
        <v>2159</v>
      </c>
      <c r="E2164" s="24">
        <f t="shared" si="33"/>
        <v>98.571428571428584</v>
      </c>
      <c r="H2164" s="24">
        <v>1.4285714285714286</v>
      </c>
      <c r="K2164" s="24">
        <v>5.7142857142857144</v>
      </c>
      <c r="M2164" s="24">
        <v>0.2857142857142857</v>
      </c>
      <c r="N2164" s="24">
        <v>0.5714285714285714</v>
      </c>
      <c r="O2164" s="24">
        <v>0.5714285714285714</v>
      </c>
      <c r="U2164" s="24">
        <v>4.2857142857142856</v>
      </c>
      <c r="X2164" s="24">
        <v>16.285714285714285</v>
      </c>
      <c r="AA2164" s="24">
        <v>18.571428571428573</v>
      </c>
      <c r="AG2164" s="24">
        <v>1.1428571428571428</v>
      </c>
      <c r="AH2164" s="24">
        <v>19.142857142857142</v>
      </c>
      <c r="AJ2164" s="24">
        <v>2.8571428571428572</v>
      </c>
      <c r="AL2164" s="24">
        <v>10.857142857142858</v>
      </c>
      <c r="AM2164" s="24">
        <v>3.1428571428571428</v>
      </c>
      <c r="AN2164" s="24">
        <v>0.2857142857142857</v>
      </c>
      <c r="AQ2164" s="24">
        <v>11.142857142857142</v>
      </c>
      <c r="BB2164" s="24">
        <v>0.5714285714285714</v>
      </c>
      <c r="BF2164" s="24">
        <v>0.2857142857142857</v>
      </c>
      <c r="BJ2164" s="24">
        <v>0.2857142857142857</v>
      </c>
      <c r="CD2164" s="24">
        <v>0.5714285714285714</v>
      </c>
      <c r="CE2164" s="24">
        <v>0.5714285714285714</v>
      </c>
    </row>
    <row r="2165" spans="1:86" x14ac:dyDescent="0.2">
      <c r="A2165" s="24" t="s">
        <v>2206</v>
      </c>
      <c r="B2165" s="24">
        <v>140.38333333333333</v>
      </c>
      <c r="C2165" s="24">
        <v>-40.049999999999997</v>
      </c>
      <c r="D2165" s="24" t="s">
        <v>2159</v>
      </c>
      <c r="E2165" s="24">
        <f t="shared" si="33"/>
        <v>100.00000000000001</v>
      </c>
      <c r="H2165" s="24">
        <v>2.2408963585434174</v>
      </c>
      <c r="K2165" s="24">
        <v>3.9215686274509802</v>
      </c>
      <c r="N2165" s="24">
        <v>0.28011204481792717</v>
      </c>
      <c r="O2165" s="24">
        <v>0.84033613445378152</v>
      </c>
      <c r="P2165" s="24">
        <v>0.56022408963585435</v>
      </c>
      <c r="U2165" s="24">
        <v>2.5210084033613445</v>
      </c>
      <c r="V2165" s="24">
        <v>0.28011204481792717</v>
      </c>
      <c r="X2165" s="24">
        <v>8.4033613445378155</v>
      </c>
      <c r="AA2165" s="24">
        <v>23.249299719887954</v>
      </c>
      <c r="AC2165" s="24">
        <v>0.28011204481792717</v>
      </c>
      <c r="AG2165" s="24">
        <v>1.680672268907563</v>
      </c>
      <c r="AH2165" s="24">
        <v>10.92436974789916</v>
      </c>
      <c r="AL2165" s="24">
        <v>17.927170868347339</v>
      </c>
      <c r="AM2165" s="24">
        <v>2.2408963585434174</v>
      </c>
      <c r="AN2165" s="24">
        <v>0.84033613445378152</v>
      </c>
      <c r="AQ2165" s="24">
        <v>19.607843137254903</v>
      </c>
      <c r="BB2165" s="24">
        <v>2.5210084033613445</v>
      </c>
      <c r="BJ2165" s="24">
        <v>0.28011204481792717</v>
      </c>
      <c r="CD2165" s="24">
        <v>1.1204481792717087</v>
      </c>
      <c r="CE2165" s="24">
        <v>0.28011204481792717</v>
      </c>
    </row>
    <row r="2166" spans="1:86" x14ac:dyDescent="0.2">
      <c r="A2166" s="24" t="s">
        <v>2207</v>
      </c>
      <c r="B2166" s="24">
        <v>139.68333333333334</v>
      </c>
      <c r="C2166" s="24">
        <v>-40.1</v>
      </c>
      <c r="D2166" s="24" t="s">
        <v>2159</v>
      </c>
      <c r="E2166" s="24">
        <f t="shared" si="33"/>
        <v>96.816976127320956</v>
      </c>
      <c r="K2166" s="24">
        <v>4.5092838196286475</v>
      </c>
      <c r="O2166" s="24">
        <v>0.26525198938992045</v>
      </c>
      <c r="P2166" s="24">
        <v>0.26525198938992045</v>
      </c>
      <c r="Q2166" s="24">
        <v>0.26525198938992045</v>
      </c>
      <c r="U2166" s="24">
        <v>4.5092838196286475</v>
      </c>
      <c r="X2166" s="24">
        <v>9.8143236074270561</v>
      </c>
      <c r="AA2166" s="24">
        <v>32.891246684350129</v>
      </c>
      <c r="AB2166" s="24">
        <v>0.79575596816976124</v>
      </c>
      <c r="AG2166" s="24">
        <v>1.0610079575596818</v>
      </c>
      <c r="AH2166" s="24">
        <v>1.0610079575596818</v>
      </c>
      <c r="AL2166" s="24">
        <v>20.159151193633953</v>
      </c>
      <c r="AM2166" s="24">
        <v>5.5702917771883289</v>
      </c>
      <c r="AN2166" s="24">
        <v>0.26525198938992045</v>
      </c>
      <c r="AQ2166" s="24">
        <v>11.936339522546419</v>
      </c>
      <c r="BB2166" s="24">
        <v>1.0610079575596818</v>
      </c>
      <c r="BJ2166" s="24">
        <v>1.3262599469496021</v>
      </c>
      <c r="CD2166" s="24">
        <v>0.79575596816976124</v>
      </c>
      <c r="CE2166" s="24">
        <v>0.26525198938992045</v>
      </c>
    </row>
    <row r="2167" spans="1:86" x14ac:dyDescent="0.2">
      <c r="A2167" s="24" t="s">
        <v>2208</v>
      </c>
      <c r="B2167" s="24">
        <v>147.21666666666667</v>
      </c>
      <c r="C2167" s="24">
        <v>-45.06666666666667</v>
      </c>
      <c r="D2167" s="24" t="s">
        <v>2159</v>
      </c>
      <c r="E2167" s="24">
        <f t="shared" si="33"/>
        <v>98.738170347003162</v>
      </c>
      <c r="K2167" s="24">
        <v>5.6782334384858046</v>
      </c>
      <c r="M2167" s="24">
        <v>0.31545741324921134</v>
      </c>
      <c r="N2167" s="24">
        <v>0.31545741324921134</v>
      </c>
      <c r="O2167" s="24">
        <v>0.63091482649842268</v>
      </c>
      <c r="P2167" s="24">
        <v>1.8927444794952681</v>
      </c>
      <c r="U2167" s="24">
        <v>2.8391167192429023</v>
      </c>
      <c r="X2167" s="24">
        <v>48.580441640378552</v>
      </c>
      <c r="AA2167" s="24">
        <v>15.772870662460567</v>
      </c>
      <c r="AG2167" s="24">
        <v>3.4700315457413251</v>
      </c>
      <c r="AH2167" s="24">
        <v>0.31545741324921134</v>
      </c>
      <c r="AL2167" s="24">
        <v>2.2082018927444795</v>
      </c>
      <c r="BB2167" s="24">
        <v>11.356466876971609</v>
      </c>
      <c r="BF2167" s="24">
        <v>0.31545741324921134</v>
      </c>
      <c r="BH2167" s="24">
        <v>1.2618296529968454</v>
      </c>
      <c r="BJ2167" s="24">
        <v>0.63091482649842268</v>
      </c>
      <c r="CE2167" s="24">
        <v>1.8927444794952681</v>
      </c>
      <c r="CH2167" s="24">
        <v>1.2618296529968454</v>
      </c>
    </row>
    <row r="2168" spans="1:86" x14ac:dyDescent="0.2">
      <c r="A2168" s="24" t="s">
        <v>2209</v>
      </c>
      <c r="B2168" s="24">
        <v>52.916666666666664</v>
      </c>
      <c r="C2168" s="24">
        <v>-41.1</v>
      </c>
      <c r="D2168" s="24" t="s">
        <v>2159</v>
      </c>
      <c r="E2168" s="24">
        <f t="shared" si="33"/>
        <v>99.999999999999986</v>
      </c>
      <c r="K2168" s="24">
        <v>5.1546391752577323</v>
      </c>
      <c r="M2168" s="24">
        <v>2.0618556701030926</v>
      </c>
      <c r="N2168" s="24">
        <v>2.0618556701030926</v>
      </c>
      <c r="O2168" s="24">
        <v>5.1546391752577323</v>
      </c>
      <c r="P2168" s="24">
        <v>4.1237113402061851</v>
      </c>
      <c r="Q2168" s="24">
        <v>1.0309278350515463</v>
      </c>
      <c r="X2168" s="24">
        <v>10.309278350515465</v>
      </c>
      <c r="AA2168" s="24">
        <v>2.0618556701030926</v>
      </c>
      <c r="AG2168" s="24">
        <v>1.0309278350515463</v>
      </c>
      <c r="AV2168" s="24">
        <v>1.0309278350515463</v>
      </c>
      <c r="BB2168" s="24">
        <v>55.670103092783506</v>
      </c>
      <c r="BJ2168" s="24">
        <v>1.0309278350515463</v>
      </c>
      <c r="CE2168" s="24">
        <v>4.1237113402061851</v>
      </c>
      <c r="CH2168" s="24">
        <v>5.1546391752577323</v>
      </c>
    </row>
    <row r="2169" spans="1:86" x14ac:dyDescent="0.2">
      <c r="A2169" s="24" t="s">
        <v>2210</v>
      </c>
      <c r="B2169" s="24">
        <v>51.533333333333331</v>
      </c>
      <c r="C2169" s="24">
        <v>-44.45</v>
      </c>
      <c r="D2169" s="24" t="s">
        <v>2159</v>
      </c>
      <c r="E2169" s="24">
        <f t="shared" si="33"/>
        <v>100</v>
      </c>
      <c r="M2169" s="24">
        <v>13.043478260869565</v>
      </c>
      <c r="O2169" s="24">
        <v>4.3478260869565215</v>
      </c>
      <c r="P2169" s="24">
        <v>8.695652173913043</v>
      </c>
      <c r="X2169" s="24">
        <v>47.826086956521742</v>
      </c>
      <c r="BB2169" s="24">
        <v>4.3478260869565215</v>
      </c>
      <c r="CE2169" s="24">
        <v>4.3478260869565215</v>
      </c>
      <c r="CH2169" s="24">
        <v>17.391304347826086</v>
      </c>
    </row>
    <row r="2170" spans="1:86" x14ac:dyDescent="0.2">
      <c r="A2170" s="24" t="s">
        <v>2211</v>
      </c>
      <c r="B2170" s="24">
        <v>68.650000000000006</v>
      </c>
      <c r="C2170" s="24">
        <v>-47.95</v>
      </c>
      <c r="D2170" s="24" t="s">
        <v>2159</v>
      </c>
      <c r="E2170" s="24">
        <f t="shared" si="33"/>
        <v>100</v>
      </c>
      <c r="BB2170" s="24">
        <v>89.42307692307692</v>
      </c>
      <c r="CH2170" s="24">
        <v>10.576923076923077</v>
      </c>
    </row>
    <row r="2171" spans="1:86" x14ac:dyDescent="0.2">
      <c r="A2171" s="24" t="s">
        <v>2212</v>
      </c>
      <c r="B2171" s="24">
        <v>71.516666666666666</v>
      </c>
      <c r="C2171" s="24">
        <v>-47.68333333333333</v>
      </c>
      <c r="D2171" s="24" t="s">
        <v>2159</v>
      </c>
      <c r="E2171" s="24">
        <f t="shared" si="33"/>
        <v>100</v>
      </c>
      <c r="AG2171" s="24">
        <v>3.7037037037037037</v>
      </c>
      <c r="BB2171" s="24">
        <v>90.123456790123456</v>
      </c>
      <c r="CH2171" s="24">
        <v>6.1728395061728394</v>
      </c>
    </row>
    <row r="2172" spans="1:86" x14ac:dyDescent="0.2">
      <c r="A2172" s="24" t="s">
        <v>2213</v>
      </c>
      <c r="B2172" s="24">
        <v>-174.08</v>
      </c>
      <c r="C2172" s="24">
        <v>-45.32</v>
      </c>
      <c r="D2172" s="24" t="s">
        <v>2159</v>
      </c>
      <c r="E2172" s="24">
        <f t="shared" si="33"/>
        <v>99.999999999999986</v>
      </c>
      <c r="H2172" s="24">
        <v>0.59171597633136097</v>
      </c>
      <c r="K2172" s="24">
        <v>4.1420118343195265</v>
      </c>
      <c r="M2172" s="24">
        <v>8.2840236686390529</v>
      </c>
      <c r="O2172" s="24">
        <v>0.59171597633136097</v>
      </c>
      <c r="P2172" s="24">
        <v>4.7337278106508878</v>
      </c>
      <c r="X2172" s="24">
        <v>36.094674556213015</v>
      </c>
      <c r="AA2172" s="24">
        <v>12.42603550295858</v>
      </c>
      <c r="AG2172" s="24">
        <v>6.5088757396449708</v>
      </c>
      <c r="AQ2172" s="24">
        <v>6.5088757396449708</v>
      </c>
      <c r="AV2172" s="24">
        <v>0.59171597633136097</v>
      </c>
      <c r="BB2172" s="24">
        <v>5.9171597633136095</v>
      </c>
      <c r="BH2172" s="24">
        <v>1.7751479289940828</v>
      </c>
      <c r="BJ2172" s="24">
        <v>0.59171597633136097</v>
      </c>
      <c r="CE2172" s="24">
        <v>2.3668639053254439</v>
      </c>
      <c r="CH2172" s="24">
        <v>8.8757396449704142</v>
      </c>
    </row>
    <row r="2173" spans="1:86" x14ac:dyDescent="0.2">
      <c r="A2173" s="24" t="s">
        <v>2214</v>
      </c>
      <c r="B2173" s="24">
        <v>174.99</v>
      </c>
      <c r="C2173" s="24">
        <v>-45.02</v>
      </c>
      <c r="D2173" s="24" t="s">
        <v>2159</v>
      </c>
      <c r="E2173" s="24">
        <f t="shared" si="33"/>
        <v>99.999999999999986</v>
      </c>
      <c r="K2173" s="24">
        <v>0.35587188612099646</v>
      </c>
      <c r="M2173" s="24">
        <v>0.71174377224199292</v>
      </c>
      <c r="O2173" s="24">
        <v>0.35587188612099646</v>
      </c>
      <c r="U2173" s="24">
        <v>0.71174377224199292</v>
      </c>
      <c r="X2173" s="24">
        <v>22.064056939501778</v>
      </c>
      <c r="AA2173" s="24">
        <v>29.893238434163703</v>
      </c>
      <c r="AQ2173" s="24">
        <v>22.419928825622776</v>
      </c>
      <c r="AV2173" s="24">
        <v>0.71174377224199292</v>
      </c>
      <c r="BB2173" s="24">
        <v>8.185053380782918</v>
      </c>
      <c r="BF2173" s="24">
        <v>1.4234875444839858</v>
      </c>
      <c r="BH2173" s="24">
        <v>4.2704626334519569</v>
      </c>
      <c r="BJ2173" s="24">
        <v>8.185053380782918</v>
      </c>
      <c r="BL2173" s="24">
        <v>0.71174377224199292</v>
      </c>
    </row>
    <row r="2174" spans="1:86" x14ac:dyDescent="0.2">
      <c r="A2174" s="24" t="s">
        <v>2215</v>
      </c>
      <c r="B2174" s="24">
        <v>177.99</v>
      </c>
      <c r="C2174" s="24">
        <v>-45.39</v>
      </c>
      <c r="D2174" s="24" t="s">
        <v>2159</v>
      </c>
      <c r="E2174" s="24">
        <f t="shared" si="33"/>
        <v>99.999999999999986</v>
      </c>
      <c r="K2174" s="24">
        <v>15.533980582524272</v>
      </c>
      <c r="M2174" s="24">
        <v>1.941747572815534</v>
      </c>
      <c r="N2174" s="24">
        <v>2.912621359223301</v>
      </c>
      <c r="O2174" s="24">
        <v>1.4563106796116505</v>
      </c>
      <c r="P2174" s="24">
        <v>2.4271844660194173</v>
      </c>
      <c r="Q2174" s="24">
        <v>1.4563106796116505</v>
      </c>
      <c r="S2174" s="24">
        <v>0.4854368932038835</v>
      </c>
      <c r="U2174" s="24">
        <v>0.4854368932038835</v>
      </c>
      <c r="X2174" s="24">
        <v>55.825242718446603</v>
      </c>
      <c r="AA2174" s="24">
        <v>9.7087378640776691</v>
      </c>
      <c r="AG2174" s="24">
        <v>4.3689320388349513</v>
      </c>
      <c r="AQ2174" s="24">
        <v>1.4563106796116505</v>
      </c>
      <c r="BB2174" s="24">
        <v>0.4854368932038835</v>
      </c>
      <c r="BJ2174" s="24">
        <v>0.4854368932038835</v>
      </c>
      <c r="CE2174" s="24">
        <v>0.970873786407767</v>
      </c>
    </row>
    <row r="2175" spans="1:86" x14ac:dyDescent="0.2">
      <c r="A2175" s="24" t="s">
        <v>2216</v>
      </c>
      <c r="B2175" s="24">
        <v>179.4</v>
      </c>
      <c r="C2175" s="24">
        <v>-40.24</v>
      </c>
      <c r="D2175" s="24" t="s">
        <v>2159</v>
      </c>
      <c r="E2175" s="24">
        <f t="shared" si="33"/>
        <v>98.963730569948211</v>
      </c>
      <c r="H2175" s="24">
        <v>0.51813471502590669</v>
      </c>
      <c r="K2175" s="24">
        <v>2.0725388601036268</v>
      </c>
      <c r="N2175" s="24">
        <v>0.51813471502590669</v>
      </c>
      <c r="O2175" s="24">
        <v>2.0725388601036268</v>
      </c>
      <c r="R2175" s="24">
        <v>0.51813471502590669</v>
      </c>
      <c r="U2175" s="24">
        <v>1.0362694300518134</v>
      </c>
      <c r="X2175" s="24">
        <v>32.124352331606218</v>
      </c>
      <c r="AA2175" s="24">
        <v>34.715025906735754</v>
      </c>
      <c r="AG2175" s="24">
        <v>0.51813471502590669</v>
      </c>
      <c r="AL2175" s="24">
        <v>0.51813471502590669</v>
      </c>
      <c r="AQ2175" s="24">
        <v>13.471502590673575</v>
      </c>
      <c r="BB2175" s="24">
        <v>6.7357512953367875</v>
      </c>
      <c r="BF2175" s="24">
        <v>1.0362694300518134</v>
      </c>
      <c r="BH2175" s="24">
        <v>1.5544041450777202</v>
      </c>
      <c r="BM2175" s="24">
        <v>0.51813471502590669</v>
      </c>
      <c r="BN2175" s="24">
        <v>0.51813471502590669</v>
      </c>
      <c r="BO2175" s="24">
        <v>0.51813471502590669</v>
      </c>
    </row>
    <row r="2176" spans="1:86" x14ac:dyDescent="0.2">
      <c r="A2176" s="24" t="s">
        <v>2217</v>
      </c>
      <c r="B2176" s="24">
        <v>-178.49</v>
      </c>
      <c r="C2176" s="24">
        <v>-42.383333333333333</v>
      </c>
      <c r="D2176" s="24" t="s">
        <v>2159</v>
      </c>
      <c r="E2176" s="24">
        <f t="shared" si="33"/>
        <v>99.657534246575352</v>
      </c>
      <c r="K2176" s="24">
        <v>11.986301369863014</v>
      </c>
      <c r="M2176" s="24">
        <v>0.68493150684931503</v>
      </c>
      <c r="N2176" s="24">
        <v>2.3972602739726026</v>
      </c>
      <c r="O2176" s="24">
        <v>0.68493150684931503</v>
      </c>
      <c r="P2176" s="24">
        <v>2.3972602739726026</v>
      </c>
      <c r="Q2176" s="24">
        <v>1.7123287671232876</v>
      </c>
      <c r="R2176" s="24">
        <v>0.68493150684931503</v>
      </c>
      <c r="U2176" s="24">
        <v>0.68493150684931503</v>
      </c>
      <c r="X2176" s="24">
        <v>23.287671232876711</v>
      </c>
      <c r="AA2176" s="24">
        <v>11.986301369863014</v>
      </c>
      <c r="AG2176" s="24">
        <v>1.7123287671232876</v>
      </c>
      <c r="AL2176" s="24">
        <v>0.68493150684931503</v>
      </c>
      <c r="AQ2176" s="24">
        <v>5.1369863013698627</v>
      </c>
      <c r="AV2176" s="24">
        <v>0.34246575342465752</v>
      </c>
      <c r="BB2176" s="24">
        <v>28.767123287671232</v>
      </c>
      <c r="BF2176" s="24">
        <v>1.0273972602739727</v>
      </c>
      <c r="BH2176" s="24">
        <v>1.0273972602739727</v>
      </c>
      <c r="BJ2176" s="24">
        <v>2.3972602739726026</v>
      </c>
      <c r="BL2176" s="24">
        <v>1.3698630136986301</v>
      </c>
      <c r="BR2176" s="24">
        <v>0.34246575342465752</v>
      </c>
      <c r="CE2176" s="24">
        <v>0.34246575342465752</v>
      </c>
    </row>
    <row r="2177" spans="1:86" x14ac:dyDescent="0.2">
      <c r="A2177" s="24" t="s">
        <v>2218</v>
      </c>
      <c r="B2177" s="24">
        <v>-171.5</v>
      </c>
      <c r="C2177" s="24">
        <v>-41.58</v>
      </c>
      <c r="D2177" s="24" t="s">
        <v>2159</v>
      </c>
      <c r="E2177" s="24">
        <f t="shared" si="33"/>
        <v>100</v>
      </c>
      <c r="H2177" s="24">
        <v>2.1875</v>
      </c>
      <c r="K2177" s="24">
        <v>1.875</v>
      </c>
      <c r="M2177" s="24">
        <v>1.25</v>
      </c>
      <c r="N2177" s="24">
        <v>2.5</v>
      </c>
      <c r="O2177" s="24">
        <v>0.3125</v>
      </c>
      <c r="P2177" s="24">
        <v>0.3125</v>
      </c>
      <c r="U2177" s="24">
        <v>0.3125</v>
      </c>
      <c r="X2177" s="24">
        <v>48.75</v>
      </c>
      <c r="AA2177" s="24">
        <v>20.3125</v>
      </c>
      <c r="AG2177" s="24">
        <v>0.9375</v>
      </c>
      <c r="AL2177" s="24">
        <v>4.0625</v>
      </c>
      <c r="AM2177" s="24">
        <v>0.625</v>
      </c>
      <c r="AQ2177" s="24">
        <v>12.5</v>
      </c>
      <c r="BB2177" s="24">
        <v>2.5</v>
      </c>
      <c r="CE2177" s="24">
        <v>1.25</v>
      </c>
      <c r="CH2177" s="24">
        <v>0.3125</v>
      </c>
    </row>
    <row r="2178" spans="1:86" x14ac:dyDescent="0.2">
      <c r="A2178" s="24" t="s">
        <v>2219</v>
      </c>
      <c r="B2178" s="24">
        <v>-179.5</v>
      </c>
      <c r="C2178" s="24">
        <v>-45.08</v>
      </c>
      <c r="D2178" s="24" t="s">
        <v>2159</v>
      </c>
      <c r="E2178" s="24">
        <f t="shared" si="33"/>
        <v>99.999999999999972</v>
      </c>
      <c r="M2178" s="24">
        <v>3.4146341463414633</v>
      </c>
      <c r="N2178" s="24">
        <v>1.9512195121951219</v>
      </c>
      <c r="O2178" s="24">
        <v>0.97560975609756095</v>
      </c>
      <c r="P2178" s="24">
        <v>2.4390243902439024</v>
      </c>
      <c r="Q2178" s="24">
        <v>0.48780487804878048</v>
      </c>
      <c r="X2178" s="24">
        <v>37.073170731707314</v>
      </c>
      <c r="AA2178" s="24">
        <v>2.9268292682926829</v>
      </c>
      <c r="AG2178" s="24">
        <v>3.4146341463414633</v>
      </c>
      <c r="AH2178" s="24">
        <v>0.48780487804878048</v>
      </c>
      <c r="AL2178" s="24">
        <v>5.3658536585365857</v>
      </c>
      <c r="AQ2178" s="24">
        <v>4.3902439024390247</v>
      </c>
      <c r="AV2178" s="24">
        <v>1.4634146341463414</v>
      </c>
      <c r="BB2178" s="24">
        <v>30.243902439024389</v>
      </c>
      <c r="BF2178" s="24">
        <v>0.97560975609756095</v>
      </c>
      <c r="BH2178" s="24">
        <v>0.97560975609756095</v>
      </c>
      <c r="BJ2178" s="24">
        <v>0.48780487804878048</v>
      </c>
      <c r="CE2178" s="24">
        <v>0.48780487804878048</v>
      </c>
      <c r="CH2178" s="24">
        <v>2.4390243902439024</v>
      </c>
    </row>
    <row r="2179" spans="1:86" x14ac:dyDescent="0.2">
      <c r="A2179" s="24" t="s">
        <v>2220</v>
      </c>
      <c r="B2179" s="24">
        <v>-176.91</v>
      </c>
      <c r="C2179" s="24">
        <v>-42.68</v>
      </c>
      <c r="D2179" s="24" t="s">
        <v>2159</v>
      </c>
      <c r="E2179" s="24">
        <f t="shared" ref="E2179:E2242" si="34">SUM(F2179:CR2179)</f>
        <v>99.999999999999972</v>
      </c>
      <c r="K2179" s="24">
        <v>6.1538461538461542</v>
      </c>
      <c r="M2179" s="24">
        <v>6.1538461538461542</v>
      </c>
      <c r="O2179" s="24">
        <v>2.0512820512820511</v>
      </c>
      <c r="P2179" s="24">
        <v>5.6410256410256414</v>
      </c>
      <c r="X2179" s="24">
        <v>37.435897435897438</v>
      </c>
      <c r="AA2179" s="24">
        <v>10.76923076923077</v>
      </c>
      <c r="AG2179" s="24">
        <v>9.7435897435897427</v>
      </c>
      <c r="AL2179" s="24">
        <v>1.0256410256410255</v>
      </c>
      <c r="AQ2179" s="24">
        <v>1.5384615384615385</v>
      </c>
      <c r="AV2179" s="24">
        <v>1.0256410256410255</v>
      </c>
      <c r="BB2179" s="24">
        <v>9.7435897435897427</v>
      </c>
      <c r="BN2179" s="24">
        <v>0.51282051282051277</v>
      </c>
      <c r="CE2179" s="24">
        <v>5.1282051282051286</v>
      </c>
      <c r="CH2179" s="24">
        <v>3.0769230769230771</v>
      </c>
    </row>
    <row r="2180" spans="1:86" x14ac:dyDescent="0.2">
      <c r="A2180" s="24" t="s">
        <v>2221</v>
      </c>
      <c r="B2180" s="24">
        <v>-119.8</v>
      </c>
      <c r="C2180" s="24">
        <v>-56.43333333333333</v>
      </c>
      <c r="D2180" s="24" t="s">
        <v>2159</v>
      </c>
      <c r="E2180" s="24">
        <f t="shared" si="34"/>
        <v>99.999999999999986</v>
      </c>
      <c r="K2180" s="24">
        <v>14.634146341463415</v>
      </c>
      <c r="M2180" s="24">
        <v>21.951219512195124</v>
      </c>
      <c r="P2180" s="24">
        <v>4.8780487804878048</v>
      </c>
      <c r="X2180" s="24">
        <v>31.707317073170731</v>
      </c>
      <c r="AG2180" s="24">
        <v>2.4390243902439024</v>
      </c>
      <c r="BB2180" s="24">
        <v>9.7560975609756095</v>
      </c>
      <c r="CE2180" s="24">
        <v>7.3170731707317076</v>
      </c>
      <c r="CH2180" s="24">
        <v>7.3170731707317076</v>
      </c>
    </row>
    <row r="2181" spans="1:86" x14ac:dyDescent="0.2">
      <c r="A2181" s="24" t="s">
        <v>2222</v>
      </c>
      <c r="B2181" s="24">
        <v>159.93333333333334</v>
      </c>
      <c r="C2181" s="24">
        <v>-51.366666666666667</v>
      </c>
      <c r="D2181" s="24" t="s">
        <v>2159</v>
      </c>
      <c r="E2181" s="24">
        <f t="shared" si="34"/>
        <v>100</v>
      </c>
      <c r="K2181" s="24">
        <v>13.402061855670103</v>
      </c>
      <c r="M2181" s="24">
        <v>5.1546391752577323</v>
      </c>
      <c r="N2181" s="24">
        <v>1.0309278350515463</v>
      </c>
      <c r="P2181" s="24">
        <v>1.0309278350515463</v>
      </c>
      <c r="U2181" s="24">
        <v>2.0618556701030926</v>
      </c>
      <c r="X2181" s="24">
        <v>73.19587628865979</v>
      </c>
      <c r="AG2181" s="24">
        <v>3.0927835051546393</v>
      </c>
      <c r="BB2181" s="24">
        <v>1.0309278350515463</v>
      </c>
    </row>
    <row r="2182" spans="1:86" x14ac:dyDescent="0.2">
      <c r="A2182" s="24" t="s">
        <v>2223</v>
      </c>
      <c r="B2182" s="24">
        <v>160.23333333333332</v>
      </c>
      <c r="C2182" s="24">
        <v>-38.283333333333331</v>
      </c>
      <c r="D2182" s="24" t="s">
        <v>2159</v>
      </c>
      <c r="E2182" s="24">
        <f t="shared" si="34"/>
        <v>100</v>
      </c>
      <c r="K2182" s="24">
        <v>46.575342465753423</v>
      </c>
      <c r="M2182" s="24">
        <v>2.7397260273972601</v>
      </c>
      <c r="N2182" s="24">
        <v>1.3698630136986301</v>
      </c>
      <c r="O2182" s="24">
        <v>2.7397260273972601</v>
      </c>
      <c r="P2182" s="24">
        <v>4.1095890410958908</v>
      </c>
      <c r="X2182" s="24">
        <v>6.8493150684931505</v>
      </c>
      <c r="AA2182" s="24">
        <v>4.1095890410958908</v>
      </c>
      <c r="AG2182" s="24">
        <v>1.3698630136986301</v>
      </c>
      <c r="AQ2182" s="24">
        <v>30.136986301369863</v>
      </c>
    </row>
    <row r="2183" spans="1:86" x14ac:dyDescent="0.2">
      <c r="A2183" s="24" t="s">
        <v>2224</v>
      </c>
      <c r="B2183" s="24">
        <v>146.1</v>
      </c>
      <c r="C2183" s="24">
        <v>-45.333333333333336</v>
      </c>
      <c r="D2183" s="24" t="s">
        <v>2159</v>
      </c>
      <c r="E2183" s="24">
        <f t="shared" si="34"/>
        <v>94.964028776978409</v>
      </c>
      <c r="K2183" s="24">
        <v>1.4388489208633093</v>
      </c>
      <c r="M2183" s="24">
        <v>1.4388489208633093</v>
      </c>
      <c r="N2183" s="24">
        <v>0.71942446043165464</v>
      </c>
      <c r="O2183" s="24">
        <v>2.1582733812949639</v>
      </c>
      <c r="P2183" s="24">
        <v>1.4388489208633093</v>
      </c>
      <c r="U2183" s="24">
        <v>2.1582733812949639</v>
      </c>
      <c r="X2183" s="24">
        <v>29.496402877697843</v>
      </c>
      <c r="AA2183" s="24">
        <v>8.6330935251798557</v>
      </c>
      <c r="AG2183" s="24">
        <v>7.1942446043165464</v>
      </c>
      <c r="AL2183" s="24">
        <v>2.8776978417266186</v>
      </c>
      <c r="AQ2183" s="24">
        <v>2.8776978417266186</v>
      </c>
      <c r="AV2183" s="24">
        <v>1.4388489208633093</v>
      </c>
      <c r="BB2183" s="24">
        <v>27.338129496402878</v>
      </c>
      <c r="BN2183" s="24">
        <v>0.71942446043165464</v>
      </c>
      <c r="BR2183" s="24">
        <v>0.71942446043165464</v>
      </c>
      <c r="CE2183" s="24">
        <v>1.4388489208633093</v>
      </c>
      <c r="CH2183" s="24">
        <v>2.8776978417266186</v>
      </c>
    </row>
    <row r="2184" spans="1:86" x14ac:dyDescent="0.2">
      <c r="A2184" s="24" t="s">
        <v>2225</v>
      </c>
      <c r="B2184" s="24">
        <v>144.93333333333334</v>
      </c>
      <c r="C2184" s="24">
        <v>-58.116666666666667</v>
      </c>
      <c r="D2184" s="24" t="s">
        <v>2159</v>
      </c>
      <c r="E2184" s="24">
        <f t="shared" si="34"/>
        <v>100</v>
      </c>
      <c r="K2184" s="24">
        <v>12.592592592592593</v>
      </c>
      <c r="M2184" s="24">
        <v>7.4074074074074074</v>
      </c>
      <c r="N2184" s="24">
        <v>3.7037037037037037</v>
      </c>
      <c r="O2184" s="24">
        <v>0.7407407407407407</v>
      </c>
      <c r="P2184" s="24">
        <v>3.7037037037037037</v>
      </c>
      <c r="Q2184" s="24">
        <v>0.7407407407407407</v>
      </c>
      <c r="X2184" s="24">
        <v>46.666666666666664</v>
      </c>
      <c r="AA2184" s="24">
        <v>2.2222222222222223</v>
      </c>
      <c r="AG2184" s="24">
        <v>8.1481481481481488</v>
      </c>
      <c r="AL2184" s="24">
        <v>3.7037037037037037</v>
      </c>
      <c r="AQ2184" s="24">
        <v>4.4444444444444446</v>
      </c>
      <c r="AV2184" s="24">
        <v>1.4814814814814814</v>
      </c>
      <c r="CE2184" s="24">
        <v>4.4444444444444446</v>
      </c>
    </row>
    <row r="2185" spans="1:86" x14ac:dyDescent="0.2">
      <c r="A2185" s="24" t="s">
        <v>2226</v>
      </c>
      <c r="B2185" s="24">
        <v>150.05000000000001</v>
      </c>
      <c r="C2185" s="24">
        <v>-43.883333333333333</v>
      </c>
      <c r="D2185" s="24" t="s">
        <v>2159</v>
      </c>
      <c r="E2185" s="24">
        <f t="shared" si="34"/>
        <v>99.61832061068705</v>
      </c>
      <c r="K2185" s="24">
        <v>8.0152671755725198</v>
      </c>
      <c r="M2185" s="24">
        <v>3.8167938931297711</v>
      </c>
      <c r="N2185" s="24">
        <v>1.5267175572519085</v>
      </c>
      <c r="O2185" s="24">
        <v>0.38167938931297712</v>
      </c>
      <c r="P2185" s="24">
        <v>2.6717557251908395</v>
      </c>
      <c r="Q2185" s="24">
        <v>1.5267175572519085</v>
      </c>
      <c r="R2185" s="24">
        <v>0.76335877862595425</v>
      </c>
      <c r="U2185" s="24">
        <v>3.4351145038167941</v>
      </c>
      <c r="V2185" s="24">
        <v>1.1450381679389312</v>
      </c>
      <c r="X2185" s="24">
        <v>27.862595419847327</v>
      </c>
      <c r="AA2185" s="24">
        <v>5.343511450381679</v>
      </c>
      <c r="AG2185" s="24">
        <v>6.106870229007634</v>
      </c>
      <c r="AH2185" s="24">
        <v>0.38167938931297712</v>
      </c>
      <c r="AL2185" s="24">
        <v>1.9083969465648856</v>
      </c>
      <c r="AQ2185" s="24">
        <v>0.76335877862595425</v>
      </c>
      <c r="BB2185" s="24">
        <v>29.007633587786259</v>
      </c>
      <c r="BH2185" s="24">
        <v>1.9083969465648856</v>
      </c>
      <c r="CE2185" s="24">
        <v>1.5267175572519085</v>
      </c>
      <c r="CH2185" s="24">
        <v>1.5267175572519085</v>
      </c>
    </row>
    <row r="2186" spans="1:86" x14ac:dyDescent="0.2">
      <c r="A2186" s="24" t="s">
        <v>2227</v>
      </c>
      <c r="B2186" s="24">
        <v>155.13333333333333</v>
      </c>
      <c r="C2186" s="24">
        <v>-45.9</v>
      </c>
      <c r="D2186" s="24" t="s">
        <v>2159</v>
      </c>
      <c r="E2186" s="24">
        <f t="shared" si="34"/>
        <v>99</v>
      </c>
      <c r="K2186" s="24">
        <v>17</v>
      </c>
      <c r="M2186" s="24">
        <v>5</v>
      </c>
      <c r="N2186" s="24">
        <v>1</v>
      </c>
      <c r="P2186" s="24">
        <v>4</v>
      </c>
      <c r="Q2186" s="24">
        <v>2</v>
      </c>
      <c r="U2186" s="24">
        <v>5</v>
      </c>
      <c r="X2186" s="24">
        <v>52</v>
      </c>
      <c r="AA2186" s="24">
        <v>1</v>
      </c>
      <c r="AG2186" s="24">
        <v>4</v>
      </c>
      <c r="AH2186" s="24">
        <v>1</v>
      </c>
      <c r="CE2186" s="24">
        <v>7</v>
      </c>
    </row>
    <row r="2187" spans="1:86" x14ac:dyDescent="0.2">
      <c r="A2187" s="24" t="s">
        <v>2228</v>
      </c>
      <c r="B2187" s="24">
        <v>154.9</v>
      </c>
      <c r="C2187" s="24">
        <v>-49.7</v>
      </c>
      <c r="D2187" s="24" t="s">
        <v>2159</v>
      </c>
      <c r="E2187" s="24">
        <f t="shared" si="34"/>
        <v>100</v>
      </c>
      <c r="K2187" s="24">
        <v>5.2173913043478262</v>
      </c>
      <c r="M2187" s="24">
        <v>6.0869565217391308</v>
      </c>
      <c r="N2187" s="24">
        <v>0.86956521739130432</v>
      </c>
      <c r="P2187" s="24">
        <v>2.6086956521739131</v>
      </c>
      <c r="Q2187" s="24">
        <v>3.4782608695652173</v>
      </c>
      <c r="X2187" s="24">
        <v>49.565217391304351</v>
      </c>
      <c r="AG2187" s="24">
        <v>15.652173913043478</v>
      </c>
      <c r="AQ2187" s="24">
        <v>0.86956521739130432</v>
      </c>
      <c r="CE2187" s="24">
        <v>9.5652173913043477</v>
      </c>
      <c r="CH2187" s="24">
        <v>6.0869565217391308</v>
      </c>
    </row>
    <row r="2188" spans="1:86" x14ac:dyDescent="0.2">
      <c r="A2188" s="24" t="s">
        <v>2229</v>
      </c>
      <c r="B2188" s="24">
        <v>168.11666666666667</v>
      </c>
      <c r="C2188" s="24">
        <v>-49.983333333333334</v>
      </c>
      <c r="D2188" s="24" t="s">
        <v>2159</v>
      </c>
      <c r="E2188" s="24">
        <f t="shared" si="34"/>
        <v>100</v>
      </c>
      <c r="M2188" s="24">
        <v>8.7719298245614041</v>
      </c>
      <c r="N2188" s="24">
        <v>0.8771929824561403</v>
      </c>
      <c r="P2188" s="24">
        <v>2.6315789473684212</v>
      </c>
      <c r="X2188" s="24">
        <v>78.94736842105263</v>
      </c>
      <c r="AG2188" s="24">
        <v>5.2631578947368425</v>
      </c>
      <c r="BB2188" s="24">
        <v>1.7543859649122806</v>
      </c>
      <c r="CH2188" s="24">
        <v>1.7543859649122806</v>
      </c>
    </row>
    <row r="2189" spans="1:86" x14ac:dyDescent="0.2">
      <c r="A2189" s="24" t="s">
        <v>2230</v>
      </c>
      <c r="B2189" s="24">
        <v>-175.11666666666667</v>
      </c>
      <c r="C2189" s="24">
        <v>-54.81666666666667</v>
      </c>
      <c r="D2189" s="24" t="s">
        <v>2159</v>
      </c>
      <c r="E2189" s="24">
        <f t="shared" si="34"/>
        <v>100.00000000000001</v>
      </c>
      <c r="K2189" s="24">
        <v>18.691588785046729</v>
      </c>
      <c r="M2189" s="24">
        <v>15.88785046728972</v>
      </c>
      <c r="N2189" s="24">
        <v>0.93457943925233644</v>
      </c>
      <c r="O2189" s="24">
        <v>3.7383177570093458</v>
      </c>
      <c r="P2189" s="24">
        <v>3.7383177570093458</v>
      </c>
      <c r="Q2189" s="24">
        <v>0.93457943925233644</v>
      </c>
      <c r="X2189" s="24">
        <v>42.056074766355138</v>
      </c>
      <c r="AA2189" s="24">
        <v>3.7383177570093458</v>
      </c>
      <c r="AG2189" s="24">
        <v>4.6728971962616823</v>
      </c>
      <c r="AL2189" s="24">
        <v>0.93457943925233644</v>
      </c>
      <c r="AQ2189" s="24">
        <v>1.8691588785046729</v>
      </c>
      <c r="CE2189" s="24">
        <v>2.8037383177570092</v>
      </c>
    </row>
    <row r="2190" spans="1:86" x14ac:dyDescent="0.2">
      <c r="A2190" s="24" t="s">
        <v>2231</v>
      </c>
      <c r="B2190" s="24">
        <v>165.05</v>
      </c>
      <c r="C2190" s="24">
        <v>-51.25</v>
      </c>
      <c r="D2190" s="24" t="s">
        <v>2159</v>
      </c>
      <c r="E2190" s="24">
        <f t="shared" si="34"/>
        <v>99.056603773584897</v>
      </c>
      <c r="H2190" s="24">
        <v>0.94339622641509435</v>
      </c>
      <c r="K2190" s="24">
        <v>12.264150943396226</v>
      </c>
      <c r="M2190" s="24">
        <v>4.716981132075472</v>
      </c>
      <c r="N2190" s="24">
        <v>3.7735849056603774</v>
      </c>
      <c r="O2190" s="24">
        <v>0.94339622641509435</v>
      </c>
      <c r="P2190" s="24">
        <v>1.8867924528301887</v>
      </c>
      <c r="X2190" s="24">
        <v>53.773584905660378</v>
      </c>
      <c r="AG2190" s="24">
        <v>2.8301886792452828</v>
      </c>
      <c r="AL2190" s="24">
        <v>8.4905660377358494</v>
      </c>
      <c r="BB2190" s="24">
        <v>3.7735849056603774</v>
      </c>
      <c r="CE2190" s="24">
        <v>3.7735849056603774</v>
      </c>
      <c r="CH2190" s="24">
        <v>1.8867924528301887</v>
      </c>
    </row>
    <row r="2191" spans="1:86" x14ac:dyDescent="0.2">
      <c r="A2191" s="24" t="s">
        <v>2232</v>
      </c>
      <c r="B2191" s="24">
        <v>161.33333333333334</v>
      </c>
      <c r="C2191" s="24">
        <v>-51.966666666666669</v>
      </c>
      <c r="D2191" s="24" t="s">
        <v>2159</v>
      </c>
      <c r="E2191" s="24">
        <f t="shared" si="34"/>
        <v>99.193548387096769</v>
      </c>
      <c r="K2191" s="24">
        <v>4.838709677419355</v>
      </c>
      <c r="M2191" s="24">
        <v>9.67741935483871</v>
      </c>
      <c r="N2191" s="24">
        <v>2.4193548387096775</v>
      </c>
      <c r="P2191" s="24">
        <v>5.645161290322581</v>
      </c>
      <c r="Q2191" s="24">
        <v>2.4193548387096775</v>
      </c>
      <c r="R2191" s="24">
        <v>0.80645161290322576</v>
      </c>
      <c r="X2191" s="24">
        <v>43.548387096774192</v>
      </c>
      <c r="AG2191" s="24">
        <v>9.67741935483871</v>
      </c>
      <c r="AL2191" s="24">
        <v>0.80645161290322576</v>
      </c>
      <c r="BB2191" s="24">
        <v>0.80645161290322576</v>
      </c>
      <c r="CE2191" s="24">
        <v>12.096774193548388</v>
      </c>
      <c r="CH2191" s="24">
        <v>6.4516129032258061</v>
      </c>
    </row>
    <row r="2192" spans="1:86" x14ac:dyDescent="0.2">
      <c r="A2192" s="24" t="s">
        <v>2233</v>
      </c>
      <c r="B2192" s="24">
        <v>-40.583333333333336</v>
      </c>
      <c r="C2192" s="24">
        <v>-62.05</v>
      </c>
      <c r="D2192" s="24" t="s">
        <v>2159</v>
      </c>
      <c r="E2192" s="24">
        <f t="shared" si="34"/>
        <v>86.956521739130437</v>
      </c>
      <c r="AV2192" s="24">
        <v>26.086956521739129</v>
      </c>
      <c r="BB2192" s="24">
        <v>4.3478260869565215</v>
      </c>
      <c r="BD2192" s="24">
        <v>4.3478260869565215</v>
      </c>
      <c r="CH2192" s="24">
        <v>52.173913043478258</v>
      </c>
    </row>
    <row r="2193" spans="1:86" x14ac:dyDescent="0.2">
      <c r="A2193" s="24" t="s">
        <v>2234</v>
      </c>
      <c r="B2193" s="24">
        <v>-64.8</v>
      </c>
      <c r="C2193" s="24">
        <v>-64.599999999999994</v>
      </c>
      <c r="D2193" s="24" t="s">
        <v>2159</v>
      </c>
      <c r="E2193" s="24">
        <f t="shared" si="34"/>
        <v>100</v>
      </c>
      <c r="BB2193" s="24">
        <v>6.557377049180328</v>
      </c>
      <c r="CH2193" s="24">
        <v>93.442622950819668</v>
      </c>
    </row>
    <row r="2194" spans="1:86" x14ac:dyDescent="0.2">
      <c r="A2194" s="24" t="s">
        <v>2235</v>
      </c>
      <c r="B2194" s="24">
        <v>-67.25</v>
      </c>
      <c r="C2194" s="24">
        <v>-64.033333333333331</v>
      </c>
      <c r="D2194" s="24" t="s">
        <v>2159</v>
      </c>
      <c r="E2194" s="24">
        <f t="shared" si="34"/>
        <v>100</v>
      </c>
      <c r="M2194" s="24">
        <v>11.764705882352942</v>
      </c>
      <c r="X2194" s="24">
        <v>5.882352941176471</v>
      </c>
      <c r="AA2194" s="24">
        <v>23.529411764705884</v>
      </c>
      <c r="BB2194" s="24">
        <v>29.411764705882351</v>
      </c>
      <c r="CH2194" s="24">
        <v>29.411764705882351</v>
      </c>
    </row>
    <row r="2195" spans="1:86" x14ac:dyDescent="0.2">
      <c r="A2195" s="24" t="s">
        <v>2236</v>
      </c>
      <c r="B2195" s="24">
        <v>-48.34</v>
      </c>
      <c r="C2195" s="24">
        <v>-53.87</v>
      </c>
      <c r="D2195" s="24" t="s">
        <v>2159</v>
      </c>
      <c r="E2195" s="24">
        <f t="shared" si="34"/>
        <v>96.666666666666671</v>
      </c>
      <c r="K2195" s="24">
        <v>0.66666666666666663</v>
      </c>
      <c r="P2195" s="24">
        <v>28</v>
      </c>
      <c r="X2195" s="24">
        <v>8.6666666666666661</v>
      </c>
      <c r="AA2195" s="24">
        <v>4</v>
      </c>
      <c r="AL2195" s="24">
        <v>2.6666666666666665</v>
      </c>
      <c r="AV2195" s="24">
        <v>0.66666666666666663</v>
      </c>
      <c r="BB2195" s="24">
        <v>31.333333333333332</v>
      </c>
      <c r="CE2195" s="24">
        <v>4.666666666666667</v>
      </c>
      <c r="CH2195" s="24">
        <v>16</v>
      </c>
    </row>
    <row r="2196" spans="1:86" x14ac:dyDescent="0.2">
      <c r="A2196" s="24" t="s">
        <v>2237</v>
      </c>
      <c r="B2196" s="24">
        <v>-41.166666666666664</v>
      </c>
      <c r="C2196" s="24">
        <v>-52.15</v>
      </c>
      <c r="D2196" s="24" t="s">
        <v>2159</v>
      </c>
      <c r="E2196" s="24">
        <f t="shared" si="34"/>
        <v>95.454545454545453</v>
      </c>
      <c r="P2196" s="24">
        <v>0.50505050505050508</v>
      </c>
      <c r="X2196" s="24">
        <v>0.50505050505050508</v>
      </c>
      <c r="BB2196" s="24">
        <v>9.0909090909090917</v>
      </c>
      <c r="BD2196" s="24">
        <v>0.50505050505050508</v>
      </c>
      <c r="CE2196" s="24">
        <v>1.0101010101010102</v>
      </c>
      <c r="CH2196" s="24">
        <v>83.838383838383834</v>
      </c>
    </row>
    <row r="2197" spans="1:86" x14ac:dyDescent="0.2">
      <c r="A2197" s="24" t="s">
        <v>2238</v>
      </c>
      <c r="B2197" s="24">
        <v>-45.95</v>
      </c>
      <c r="C2197" s="24">
        <v>-52.666666666666664</v>
      </c>
      <c r="D2197" s="24" t="s">
        <v>2159</v>
      </c>
      <c r="E2197" s="24">
        <f t="shared" si="34"/>
        <v>100</v>
      </c>
      <c r="M2197" s="24">
        <v>1.8691588785046729</v>
      </c>
      <c r="O2197" s="24">
        <v>1.4018691588785046</v>
      </c>
      <c r="P2197" s="24">
        <v>10.747663551401869</v>
      </c>
      <c r="X2197" s="24">
        <v>2.3364485981308412</v>
      </c>
      <c r="AV2197" s="24">
        <v>0.46728971962616822</v>
      </c>
      <c r="BB2197" s="24">
        <v>3.2710280373831777</v>
      </c>
      <c r="CE2197" s="24">
        <v>3.7383177570093458</v>
      </c>
      <c r="CH2197" s="24">
        <v>76.168224299065415</v>
      </c>
    </row>
    <row r="2198" spans="1:86" x14ac:dyDescent="0.2">
      <c r="A2198" s="24" t="s">
        <v>2239</v>
      </c>
      <c r="B2198" s="24">
        <v>-45</v>
      </c>
      <c r="C2198" s="24">
        <v>-55.55</v>
      </c>
      <c r="D2198" s="24" t="s">
        <v>2159</v>
      </c>
      <c r="E2198" s="24">
        <f t="shared" si="34"/>
        <v>100</v>
      </c>
      <c r="K2198" s="24">
        <v>0.69204152249134943</v>
      </c>
      <c r="M2198" s="24">
        <v>4.1522491349480966</v>
      </c>
      <c r="P2198" s="24">
        <v>11.764705882352942</v>
      </c>
      <c r="X2198" s="24">
        <v>2.7681660899653977</v>
      </c>
      <c r="AA2198" s="24">
        <v>0.69204152249134943</v>
      </c>
      <c r="AL2198" s="24">
        <v>0.69204152249134943</v>
      </c>
      <c r="BB2198" s="24">
        <v>51.903114186851212</v>
      </c>
      <c r="CE2198" s="24">
        <v>3.1141868512110729</v>
      </c>
      <c r="CH2198" s="24">
        <v>24.221453287197232</v>
      </c>
    </row>
    <row r="2199" spans="1:86" x14ac:dyDescent="0.2">
      <c r="A2199" s="24" t="s">
        <v>2240</v>
      </c>
      <c r="B2199" s="24">
        <v>-42.966666666666669</v>
      </c>
      <c r="C2199" s="24">
        <v>-56.733333333333334</v>
      </c>
      <c r="D2199" s="24" t="s">
        <v>2159</v>
      </c>
      <c r="E2199" s="24">
        <f t="shared" si="34"/>
        <v>99.7229916897507</v>
      </c>
      <c r="M2199" s="24">
        <v>0.554016620498615</v>
      </c>
      <c r="O2199" s="24">
        <v>0.2770083102493075</v>
      </c>
      <c r="P2199" s="24">
        <v>8.5872576177285325</v>
      </c>
      <c r="X2199" s="24">
        <v>0.554016620498615</v>
      </c>
      <c r="BB2199" s="24">
        <v>8.86426592797784</v>
      </c>
      <c r="CE2199" s="24">
        <v>0.83102493074792239</v>
      </c>
      <c r="CH2199" s="24">
        <v>80.05540166204986</v>
      </c>
    </row>
    <row r="2200" spans="1:86" x14ac:dyDescent="0.2">
      <c r="A2200" s="24" t="s">
        <v>2241</v>
      </c>
      <c r="B2200" s="24">
        <v>-41.95</v>
      </c>
      <c r="C2200" s="24">
        <v>-59.366666666666667</v>
      </c>
      <c r="D2200" s="24" t="s">
        <v>2159</v>
      </c>
      <c r="E2200" s="24">
        <f t="shared" si="34"/>
        <v>100</v>
      </c>
      <c r="P2200" s="24">
        <v>5.6737588652482271</v>
      </c>
      <c r="BB2200" s="24">
        <v>3.1914893617021276</v>
      </c>
      <c r="BD2200" s="24">
        <v>12.76595744680851</v>
      </c>
      <c r="CE2200" s="24">
        <v>0.3546099290780142</v>
      </c>
      <c r="CH2200" s="24">
        <v>78.01418439716312</v>
      </c>
    </row>
    <row r="2201" spans="1:86" x14ac:dyDescent="0.2">
      <c r="A2201" s="24" t="s">
        <v>2242</v>
      </c>
      <c r="B2201" s="24">
        <v>-51.95</v>
      </c>
      <c r="C2201" s="24">
        <v>-64.166666666666671</v>
      </c>
      <c r="D2201" s="24" t="s">
        <v>2159</v>
      </c>
      <c r="E2201" s="24">
        <f t="shared" si="34"/>
        <v>100</v>
      </c>
      <c r="AA2201" s="24">
        <v>11.627906976744185</v>
      </c>
      <c r="AV2201" s="24">
        <v>18.604651162790699</v>
      </c>
      <c r="BD2201" s="24">
        <v>11.627906976744185</v>
      </c>
      <c r="CH2201" s="24">
        <v>58.139534883720927</v>
      </c>
    </row>
    <row r="2202" spans="1:86" x14ac:dyDescent="0.2">
      <c r="A2202" s="24" t="s">
        <v>2243</v>
      </c>
      <c r="B2202" s="24">
        <v>-41.5</v>
      </c>
      <c r="C2202" s="24">
        <v>-51.93333333333333</v>
      </c>
      <c r="D2202" s="24" t="s">
        <v>2159</v>
      </c>
      <c r="E2202" s="24">
        <f t="shared" si="34"/>
        <v>97.333333333333343</v>
      </c>
      <c r="P2202" s="24">
        <v>2.2222222222222223</v>
      </c>
      <c r="X2202" s="24">
        <v>0.88888888888888884</v>
      </c>
      <c r="AL2202" s="24">
        <v>0.44444444444444442</v>
      </c>
      <c r="BB2202" s="24">
        <v>6.666666666666667</v>
      </c>
      <c r="CE2202" s="24">
        <v>0.88888888888888884</v>
      </c>
      <c r="CH2202" s="24">
        <v>86.222222222222229</v>
      </c>
    </row>
    <row r="2203" spans="1:86" x14ac:dyDescent="0.2">
      <c r="A2203" s="24" t="s">
        <v>2244</v>
      </c>
      <c r="B2203" s="24">
        <v>-56.266666666666666</v>
      </c>
      <c r="C2203" s="24">
        <v>-53.333333333333336</v>
      </c>
      <c r="D2203" s="24" t="s">
        <v>2159</v>
      </c>
      <c r="E2203" s="24">
        <f t="shared" si="34"/>
        <v>100</v>
      </c>
      <c r="M2203" s="24">
        <v>1.8518518518518519</v>
      </c>
      <c r="O2203" s="24">
        <v>1.8518518518518519</v>
      </c>
      <c r="P2203" s="24">
        <v>64.81481481481481</v>
      </c>
      <c r="X2203" s="24">
        <v>18.518518518518519</v>
      </c>
      <c r="CE2203" s="24">
        <v>5.5555555555555554</v>
      </c>
      <c r="CH2203" s="24">
        <v>7.4074074074074074</v>
      </c>
    </row>
    <row r="2204" spans="1:86" x14ac:dyDescent="0.2">
      <c r="A2204" s="24" t="s">
        <v>2245</v>
      </c>
      <c r="B2204" s="24">
        <v>-57.016666666666666</v>
      </c>
      <c r="C2204" s="24">
        <v>-52.833333333333336</v>
      </c>
      <c r="D2204" s="24" t="s">
        <v>2159</v>
      </c>
      <c r="E2204" s="24">
        <f t="shared" si="34"/>
        <v>100</v>
      </c>
      <c r="P2204" s="24">
        <v>47.747747747747745</v>
      </c>
      <c r="X2204" s="24">
        <v>18.918918918918919</v>
      </c>
      <c r="BB2204" s="24">
        <v>22.522522522522522</v>
      </c>
      <c r="CE2204" s="24">
        <v>6.3063063063063067</v>
      </c>
      <c r="CH2204" s="24">
        <v>4.5045045045045047</v>
      </c>
    </row>
    <row r="2205" spans="1:86" x14ac:dyDescent="0.2">
      <c r="A2205" s="24" t="s">
        <v>2246</v>
      </c>
      <c r="B2205" s="24">
        <v>-41.16</v>
      </c>
      <c r="C2205" s="24">
        <v>-56.42</v>
      </c>
      <c r="D2205" s="24" t="s">
        <v>2159</v>
      </c>
      <c r="E2205" s="24">
        <f t="shared" si="34"/>
        <v>100</v>
      </c>
      <c r="M2205" s="24">
        <v>3.6144578313253013</v>
      </c>
      <c r="P2205" s="24">
        <v>10.843373493975903</v>
      </c>
      <c r="X2205" s="24">
        <v>3.6144578313253013</v>
      </c>
      <c r="AA2205" s="24">
        <v>3.6144578313253013</v>
      </c>
      <c r="BB2205" s="24">
        <v>26.506024096385541</v>
      </c>
      <c r="CH2205" s="24">
        <v>51.807228915662648</v>
      </c>
    </row>
    <row r="2206" spans="1:86" x14ac:dyDescent="0.2">
      <c r="A2206" s="24" t="s">
        <v>2247</v>
      </c>
      <c r="B2206" s="24">
        <v>-31.78</v>
      </c>
      <c r="C2206" s="24">
        <v>-60</v>
      </c>
      <c r="D2206" s="24" t="s">
        <v>2159</v>
      </c>
      <c r="E2206" s="24">
        <f t="shared" si="34"/>
        <v>100</v>
      </c>
      <c r="P2206" s="24">
        <v>1.5625</v>
      </c>
      <c r="AA2206" s="24">
        <v>6.25</v>
      </c>
      <c r="BB2206" s="24">
        <v>18.75</v>
      </c>
      <c r="CH2206" s="24">
        <v>73.4375</v>
      </c>
    </row>
    <row r="2207" spans="1:86" x14ac:dyDescent="0.2">
      <c r="A2207" s="24" t="s">
        <v>2248</v>
      </c>
      <c r="B2207" s="24">
        <v>-43.07</v>
      </c>
      <c r="C2207" s="24">
        <v>-59.88</v>
      </c>
      <c r="D2207" s="24" t="s">
        <v>2159</v>
      </c>
      <c r="E2207" s="24">
        <f t="shared" si="34"/>
        <v>100</v>
      </c>
      <c r="P2207" s="24">
        <v>4.1095890410958908</v>
      </c>
      <c r="AA2207" s="24">
        <v>0.45662100456621002</v>
      </c>
      <c r="BB2207" s="24">
        <v>10.502283105022832</v>
      </c>
      <c r="CH2207" s="24">
        <v>84.93150684931507</v>
      </c>
    </row>
    <row r="2208" spans="1:86" x14ac:dyDescent="0.2">
      <c r="A2208" s="24" t="s">
        <v>2249</v>
      </c>
      <c r="B2208" s="24">
        <v>-65.510000000000005</v>
      </c>
      <c r="C2208" s="24">
        <v>-63.87</v>
      </c>
      <c r="D2208" s="24" t="s">
        <v>2159</v>
      </c>
      <c r="E2208" s="24">
        <f t="shared" si="34"/>
        <v>98.387096774193552</v>
      </c>
      <c r="M2208" s="24">
        <v>1.6129032258064515</v>
      </c>
      <c r="BB2208" s="24">
        <v>9.67741935483871</v>
      </c>
      <c r="CH2208" s="24">
        <v>87.096774193548384</v>
      </c>
    </row>
    <row r="2209" spans="1:86" x14ac:dyDescent="0.2">
      <c r="A2209" s="24" t="s">
        <v>2250</v>
      </c>
      <c r="B2209" s="24">
        <v>3.19</v>
      </c>
      <c r="C2209" s="24">
        <v>-64.510999999999996</v>
      </c>
      <c r="D2209" s="24" t="s">
        <v>2159</v>
      </c>
      <c r="E2209" s="24">
        <f t="shared" si="34"/>
        <v>100</v>
      </c>
      <c r="P2209" s="24">
        <v>1.25</v>
      </c>
      <c r="BB2209" s="24">
        <v>3.75</v>
      </c>
      <c r="CH2209" s="24">
        <v>95</v>
      </c>
    </row>
    <row r="2210" spans="1:86" x14ac:dyDescent="0.2">
      <c r="A2210" s="24" t="s">
        <v>2251</v>
      </c>
      <c r="B2210" s="24">
        <v>3.0910000000000002</v>
      </c>
      <c r="C2210" s="24">
        <v>-64.522000000000006</v>
      </c>
      <c r="D2210" s="24" t="s">
        <v>2159</v>
      </c>
      <c r="E2210" s="24">
        <f t="shared" si="34"/>
        <v>100</v>
      </c>
      <c r="K2210" s="24">
        <v>1.6949155874748623</v>
      </c>
      <c r="BB2210" s="24">
        <v>1.6949152484918126</v>
      </c>
      <c r="CH2210" s="24">
        <v>96.610169164033323</v>
      </c>
    </row>
    <row r="2211" spans="1:86" x14ac:dyDescent="0.2">
      <c r="A2211" s="24" t="s">
        <v>2252</v>
      </c>
      <c r="B2211" s="24">
        <v>3.802</v>
      </c>
      <c r="C2211" s="24">
        <v>-53.76</v>
      </c>
      <c r="D2211" s="24" t="s">
        <v>2159</v>
      </c>
      <c r="E2211" s="24">
        <f t="shared" si="34"/>
        <v>100</v>
      </c>
      <c r="K2211" s="24">
        <v>0.70921996227553386</v>
      </c>
      <c r="P2211" s="24">
        <v>0.70921996227553386</v>
      </c>
      <c r="BB2211" s="24">
        <v>24.113474036517339</v>
      </c>
      <c r="CH2211" s="24">
        <v>74.468086038931588</v>
      </c>
    </row>
    <row r="2212" spans="1:86" x14ac:dyDescent="0.2">
      <c r="A2212" s="24" t="s">
        <v>2253</v>
      </c>
      <c r="B2212" s="24">
        <v>3.8559999999999999</v>
      </c>
      <c r="C2212" s="24">
        <v>-53.631</v>
      </c>
      <c r="D2212" s="24" t="s">
        <v>2159</v>
      </c>
      <c r="E2212" s="24">
        <f t="shared" si="34"/>
        <v>100</v>
      </c>
      <c r="H2212" s="24">
        <v>0.76923096923076129</v>
      </c>
      <c r="P2212" s="24">
        <v>1.5384619384615226</v>
      </c>
      <c r="BB2212" s="24">
        <v>30.769229769230812</v>
      </c>
      <c r="CH2212" s="24">
        <v>66.92307732307691</v>
      </c>
    </row>
    <row r="2213" spans="1:86" x14ac:dyDescent="0.2">
      <c r="A2213" s="24" t="s">
        <v>2254</v>
      </c>
      <c r="B2213" s="24">
        <v>5.0990000000000002</v>
      </c>
      <c r="C2213" s="24">
        <v>-53.664000000000001</v>
      </c>
      <c r="D2213" s="24" t="s">
        <v>2159</v>
      </c>
      <c r="E2213" s="24">
        <f t="shared" si="34"/>
        <v>99.999999999999986</v>
      </c>
      <c r="K2213" s="24">
        <v>0.31249954545894554</v>
      </c>
      <c r="N2213" s="24">
        <v>1.2500001880859537</v>
      </c>
      <c r="P2213" s="24">
        <v>0.31249954545894554</v>
      </c>
      <c r="Q2213" s="24">
        <v>0.31249954545894554</v>
      </c>
      <c r="U2213" s="24">
        <v>0.62500009404297685</v>
      </c>
      <c r="X2213" s="24">
        <v>2.5000003761719074</v>
      </c>
      <c r="AB2213" s="24">
        <v>0.31249954545894554</v>
      </c>
      <c r="BB2213" s="24">
        <v>75.624998338574059</v>
      </c>
      <c r="CH2213" s="24">
        <v>18.750002821289304</v>
      </c>
    </row>
    <row r="2214" spans="1:86" x14ac:dyDescent="0.2">
      <c r="A2214" s="24" t="s">
        <v>2255</v>
      </c>
      <c r="B2214" s="24">
        <v>17.356999999999999</v>
      </c>
      <c r="C2214" s="24">
        <v>-34.753</v>
      </c>
      <c r="D2214" s="24" t="s">
        <v>2159</v>
      </c>
      <c r="E2214" s="24">
        <f t="shared" si="34"/>
        <v>98.877553939264715</v>
      </c>
      <c r="H2214" s="24">
        <v>0.14965990154378428</v>
      </c>
      <c r="K2214" s="24">
        <v>0.74829822738167107</v>
      </c>
      <c r="N2214" s="24">
        <v>0.4489784242941024</v>
      </c>
      <c r="O2214" s="24">
        <v>0.14965990154378428</v>
      </c>
      <c r="P2214" s="24">
        <v>0.2244892121470512</v>
      </c>
      <c r="Q2214" s="24">
        <v>0.14965990154378428</v>
      </c>
      <c r="R2214" s="24">
        <v>7.4829310603266919E-2</v>
      </c>
      <c r="S2214" s="24">
        <v>7.4829310603266919E-2</v>
      </c>
      <c r="X2214" s="24">
        <v>0.97278743952872215</v>
      </c>
      <c r="AA2214" s="24">
        <v>73.729765802481992</v>
      </c>
      <c r="AB2214" s="24">
        <v>0.14965990154378428</v>
      </c>
      <c r="AG2214" s="24">
        <v>0.89795684858820479</v>
      </c>
      <c r="AL2214" s="24">
        <v>5.1520287520915486</v>
      </c>
      <c r="AQ2214" s="24">
        <v>0.2244892121470512</v>
      </c>
      <c r="AS2214" s="24">
        <v>1.1972766516757734</v>
      </c>
      <c r="AV2214" s="24">
        <v>7.4829310603266919E-2</v>
      </c>
      <c r="BB2214" s="24">
        <v>10.449975995383667</v>
      </c>
      <c r="BD2214" s="24">
        <v>0.29931852275031812</v>
      </c>
      <c r="BF2214" s="24">
        <v>0.59863832583788668</v>
      </c>
      <c r="BH2214" s="24">
        <v>1.122446060735256</v>
      </c>
      <c r="BJ2214" s="24">
        <v>1.9131476156332654</v>
      </c>
      <c r="CE2214" s="24">
        <v>7.4829310603266919E-2</v>
      </c>
    </row>
    <row r="2215" spans="1:86" x14ac:dyDescent="0.2">
      <c r="A2215" s="24" t="s">
        <v>2256</v>
      </c>
      <c r="B2215" s="24">
        <v>-5.95</v>
      </c>
      <c r="C2215" s="24">
        <v>-51</v>
      </c>
      <c r="D2215" s="24" t="s">
        <v>2159</v>
      </c>
      <c r="E2215" s="24">
        <f t="shared" si="34"/>
        <v>99.999999999999986</v>
      </c>
      <c r="K2215" s="24">
        <v>0.29850701194028045</v>
      </c>
      <c r="N2215" s="24">
        <v>0.29850701194028045</v>
      </c>
      <c r="X2215" s="24">
        <v>0.29850701194028045</v>
      </c>
      <c r="AA2215" s="24">
        <v>0.59701502388060079</v>
      </c>
      <c r="AG2215" s="24">
        <v>0.59701502388060079</v>
      </c>
      <c r="BB2215" s="24">
        <v>65.373132614925296</v>
      </c>
      <c r="BF2215" s="24">
        <v>0.59701502388060079</v>
      </c>
      <c r="CH2215" s="24">
        <v>31.940301277612047</v>
      </c>
    </row>
    <row r="2216" spans="1:86" x14ac:dyDescent="0.2">
      <c r="A2216" s="24" t="s">
        <v>2257</v>
      </c>
      <c r="B2216" s="24">
        <v>-6</v>
      </c>
      <c r="C2216" s="24">
        <v>-49.116999999999997</v>
      </c>
      <c r="D2216" s="24" t="s">
        <v>2159</v>
      </c>
      <c r="E2216" s="24">
        <f t="shared" si="34"/>
        <v>100</v>
      </c>
      <c r="K2216" s="24">
        <v>0.45662055993410139</v>
      </c>
      <c r="N2216" s="24">
        <v>0.45662055993410139</v>
      </c>
      <c r="P2216" s="24">
        <v>0.45662055993410139</v>
      </c>
      <c r="U2216" s="24">
        <v>0.91324214726549025</v>
      </c>
      <c r="X2216" s="24">
        <v>1.8264842945309805</v>
      </c>
      <c r="AA2216" s="24">
        <v>2.2831048544650816</v>
      </c>
      <c r="AG2216" s="24">
        <v>0.45662055993410139</v>
      </c>
      <c r="AV2216" s="24">
        <v>0.45662055993410139</v>
      </c>
      <c r="BB2216" s="24">
        <v>84.018267046141716</v>
      </c>
      <c r="CH2216" s="24">
        <v>8.6757988579262264</v>
      </c>
    </row>
    <row r="2217" spans="1:86" x14ac:dyDescent="0.2">
      <c r="A2217" s="24" t="s">
        <v>2258</v>
      </c>
      <c r="B2217" s="24">
        <v>-6</v>
      </c>
      <c r="C2217" s="24">
        <v>-53.982999999999997</v>
      </c>
      <c r="D2217" s="24" t="s">
        <v>2159</v>
      </c>
      <c r="E2217" s="24">
        <f t="shared" si="34"/>
        <v>100.00000000000001</v>
      </c>
      <c r="U2217" s="24">
        <v>1.2820509615384712</v>
      </c>
      <c r="BB2217" s="24">
        <v>73.504269794871917</v>
      </c>
      <c r="CH2217" s="24">
        <v>25.213679243589624</v>
      </c>
    </row>
    <row r="2218" spans="1:86" x14ac:dyDescent="0.2">
      <c r="A2218" s="24" t="s">
        <v>2259</v>
      </c>
      <c r="B2218" s="24">
        <v>-6</v>
      </c>
      <c r="C2218" s="24">
        <v>-48.567</v>
      </c>
      <c r="D2218" s="24" t="s">
        <v>2159</v>
      </c>
      <c r="E2218" s="24">
        <f t="shared" si="34"/>
        <v>100.00000000000001</v>
      </c>
      <c r="N2218" s="24">
        <v>0.22271702004453181</v>
      </c>
      <c r="O2218" s="24">
        <v>0.22271702004453181</v>
      </c>
      <c r="P2218" s="24">
        <v>0.66815106013359538</v>
      </c>
      <c r="Q2218" s="24">
        <v>0.22271702004453181</v>
      </c>
      <c r="S2218" s="24">
        <v>2.004454180400876</v>
      </c>
      <c r="U2218" s="24">
        <v>0.22271702004453181</v>
      </c>
      <c r="X2218" s="24">
        <v>0.22271702004453181</v>
      </c>
      <c r="AA2218" s="24">
        <v>0.44543404008906362</v>
      </c>
      <c r="AG2218" s="24">
        <v>0.22271702004453181</v>
      </c>
      <c r="BB2218" s="24">
        <v>83.07349747661479</v>
      </c>
      <c r="CH2218" s="24">
        <v>12.472161122494501</v>
      </c>
    </row>
    <row r="2219" spans="1:86" x14ac:dyDescent="0.2">
      <c r="A2219" s="24" t="s">
        <v>2260</v>
      </c>
      <c r="B2219" s="24">
        <v>175.53</v>
      </c>
      <c r="C2219" s="24">
        <v>-33.18</v>
      </c>
      <c r="D2219" s="24" t="s">
        <v>2159</v>
      </c>
      <c r="E2219" s="24">
        <f t="shared" si="34"/>
        <v>100.00000000000001</v>
      </c>
      <c r="K2219" s="24">
        <v>45.217391304347828</v>
      </c>
      <c r="N2219" s="24">
        <v>8.695652173913043</v>
      </c>
      <c r="O2219" s="24">
        <v>2.6086956521739131</v>
      </c>
      <c r="P2219" s="24">
        <v>8.695652173913043</v>
      </c>
      <c r="Q2219" s="24">
        <v>5.2173913043478262</v>
      </c>
      <c r="R2219" s="24">
        <v>1.7391304347826086</v>
      </c>
      <c r="U2219" s="24">
        <v>10.434782608695652</v>
      </c>
      <c r="X2219" s="24">
        <v>12.173913043478262</v>
      </c>
      <c r="AA2219" s="24">
        <v>1.7391304347826086</v>
      </c>
      <c r="AG2219" s="24">
        <v>1.7391304347826086</v>
      </c>
      <c r="AL2219" s="24">
        <v>1.7391304347826086</v>
      </c>
    </row>
    <row r="2220" spans="1:86" x14ac:dyDescent="0.2">
      <c r="A2220" s="24" t="s">
        <v>2261</v>
      </c>
      <c r="B2220" s="24">
        <v>174.15</v>
      </c>
      <c r="C2220" s="24">
        <v>-33.65</v>
      </c>
      <c r="D2220" s="24" t="s">
        <v>2159</v>
      </c>
      <c r="E2220" s="24">
        <f t="shared" si="34"/>
        <v>97.297297297297305</v>
      </c>
      <c r="K2220" s="24">
        <v>7.8378378378378377</v>
      </c>
      <c r="O2220" s="24">
        <v>6.4864864864864868</v>
      </c>
      <c r="P2220" s="24">
        <v>1.3513513513513513</v>
      </c>
      <c r="U2220" s="24">
        <v>1.0810810810810811</v>
      </c>
      <c r="X2220" s="24">
        <v>9.7297297297297298</v>
      </c>
      <c r="AL2220" s="24">
        <v>23.513513513513512</v>
      </c>
      <c r="AQ2220" s="24">
        <v>21.081081081081081</v>
      </c>
      <c r="BB2220" s="24">
        <v>21.891891891891891</v>
      </c>
      <c r="BF2220" s="24">
        <v>1.6216216216216217</v>
      </c>
      <c r="BH2220" s="24">
        <v>0.54054054054054057</v>
      </c>
      <c r="BJ2220" s="24">
        <v>2.1621621621621623</v>
      </c>
    </row>
    <row r="2221" spans="1:86" x14ac:dyDescent="0.2">
      <c r="A2221" s="24" t="s">
        <v>2262</v>
      </c>
      <c r="B2221" s="24">
        <v>173.51</v>
      </c>
      <c r="C2221" s="24">
        <v>-34.020000000000003</v>
      </c>
      <c r="D2221" s="24" t="s">
        <v>2159</v>
      </c>
      <c r="E2221" s="24">
        <f t="shared" si="34"/>
        <v>100</v>
      </c>
      <c r="K2221" s="24">
        <v>12.089356110381077</v>
      </c>
      <c r="N2221" s="24">
        <v>1.0512483574244416</v>
      </c>
      <c r="O2221" s="24">
        <v>4.2049934296977662</v>
      </c>
      <c r="P2221" s="24">
        <v>2.1024967148488831</v>
      </c>
      <c r="Q2221" s="24">
        <v>3.4165571616294348</v>
      </c>
      <c r="R2221" s="24">
        <v>0.52562417871222078</v>
      </c>
      <c r="U2221" s="24">
        <v>2.6281208935611038</v>
      </c>
      <c r="X2221" s="24">
        <v>11.038107752956636</v>
      </c>
      <c r="AA2221" s="24">
        <v>19.053876478318003</v>
      </c>
      <c r="AG2221" s="24">
        <v>0.52562417871222078</v>
      </c>
      <c r="AH2221" s="24">
        <v>2.3653088042049935</v>
      </c>
      <c r="AL2221" s="24">
        <v>30.486202365308806</v>
      </c>
      <c r="AQ2221" s="24">
        <v>8.4099868593955325</v>
      </c>
      <c r="BB2221" s="24">
        <v>1.0512483574244416</v>
      </c>
      <c r="BJ2221" s="24">
        <v>1.0512483574244416</v>
      </c>
    </row>
    <row r="2222" spans="1:86" x14ac:dyDescent="0.2">
      <c r="A2222" s="24" t="s">
        <v>2263</v>
      </c>
      <c r="B2222" s="24">
        <v>173.04</v>
      </c>
      <c r="C2222" s="24">
        <v>-34.19</v>
      </c>
      <c r="D2222" s="24" t="s">
        <v>2159</v>
      </c>
      <c r="E2222" s="24">
        <f t="shared" si="34"/>
        <v>95.636363636363626</v>
      </c>
      <c r="K2222" s="24">
        <v>4.3636363636363633</v>
      </c>
      <c r="N2222" s="24">
        <v>1.4545454545454546</v>
      </c>
      <c r="O2222" s="24">
        <v>2.9090909090909092</v>
      </c>
      <c r="P2222" s="24">
        <v>1.4545454545454546</v>
      </c>
      <c r="AA2222" s="24">
        <v>9.0909090909090917</v>
      </c>
      <c r="AH2222" s="24">
        <v>5.8181818181818183</v>
      </c>
      <c r="AL2222" s="24">
        <v>18.90909090909091</v>
      </c>
      <c r="AQ2222" s="24">
        <v>13.090909090909092</v>
      </c>
      <c r="BB2222" s="24">
        <v>28.363636363636363</v>
      </c>
      <c r="BF2222" s="24">
        <v>2.9090909090909092</v>
      </c>
      <c r="BH2222" s="24">
        <v>2.9090909090909092</v>
      </c>
      <c r="BJ2222" s="24">
        <v>4.3636363636363633</v>
      </c>
    </row>
    <row r="2223" spans="1:86" x14ac:dyDescent="0.2">
      <c r="A2223" s="24" t="s">
        <v>2264</v>
      </c>
      <c r="B2223" s="24">
        <v>178</v>
      </c>
      <c r="C2223" s="24">
        <v>-34.909999999999997</v>
      </c>
      <c r="D2223" s="24" t="s">
        <v>2159</v>
      </c>
      <c r="E2223" s="24">
        <f t="shared" si="34"/>
        <v>100</v>
      </c>
      <c r="K2223" s="24">
        <v>45.378151260504204</v>
      </c>
      <c r="N2223" s="24">
        <v>6.7226890756302522</v>
      </c>
      <c r="O2223" s="24">
        <v>22.689075630252102</v>
      </c>
      <c r="P2223" s="24">
        <v>1.680672268907563</v>
      </c>
      <c r="Q2223" s="24">
        <v>3.3613445378151261</v>
      </c>
      <c r="U2223" s="24">
        <v>6.7226890756302522</v>
      </c>
      <c r="X2223" s="24">
        <v>11.764705882352942</v>
      </c>
      <c r="BJ2223" s="24">
        <v>1.680672268907563</v>
      </c>
    </row>
    <row r="2224" spans="1:86" x14ac:dyDescent="0.2">
      <c r="A2224" s="24" t="s">
        <v>2265</v>
      </c>
      <c r="B2224" s="24">
        <v>177.95</v>
      </c>
      <c r="C2224" s="24">
        <v>-35.380000000000003</v>
      </c>
      <c r="D2224" s="24" t="s">
        <v>2159</v>
      </c>
      <c r="E2224" s="24">
        <f t="shared" si="34"/>
        <v>100.00000000000001</v>
      </c>
      <c r="K2224" s="24">
        <v>46.969696969696969</v>
      </c>
      <c r="N2224" s="24">
        <v>12.121212121212121</v>
      </c>
      <c r="O2224" s="24">
        <v>9.0909090909090917</v>
      </c>
      <c r="P2224" s="24">
        <v>3.0303030303030303</v>
      </c>
      <c r="Q2224" s="24">
        <v>1.5151515151515151</v>
      </c>
      <c r="R2224" s="24">
        <v>4.5454545454545459</v>
      </c>
      <c r="U2224" s="24">
        <v>3.0303030303030303</v>
      </c>
      <c r="X2224" s="24">
        <v>16.666666666666668</v>
      </c>
      <c r="AA2224" s="24">
        <v>1.5151515151515151</v>
      </c>
      <c r="AL2224" s="24">
        <v>1.5151515151515151</v>
      </c>
    </row>
    <row r="2225" spans="1:86" x14ac:dyDescent="0.2">
      <c r="A2225" s="24" t="s">
        <v>2266</v>
      </c>
      <c r="B2225" s="24">
        <v>177.47</v>
      </c>
      <c r="C2225" s="24">
        <v>-35.94</v>
      </c>
      <c r="D2225" s="24" t="s">
        <v>2159</v>
      </c>
      <c r="E2225" s="24">
        <f t="shared" si="34"/>
        <v>100</v>
      </c>
      <c r="K2225" s="24">
        <v>32.258064516129032</v>
      </c>
      <c r="O2225" s="24">
        <v>11.827956989247312</v>
      </c>
      <c r="P2225" s="24">
        <v>2.150537634408602</v>
      </c>
      <c r="U2225" s="24">
        <v>7.5268817204301079</v>
      </c>
      <c r="X2225" s="24">
        <v>9.67741935483871</v>
      </c>
      <c r="AA2225" s="24">
        <v>15.053763440860216</v>
      </c>
      <c r="AL2225" s="24">
        <v>17.204301075268816</v>
      </c>
      <c r="AQ2225" s="24">
        <v>4.301075268817204</v>
      </c>
    </row>
    <row r="2226" spans="1:86" x14ac:dyDescent="0.2">
      <c r="A2226" s="24" t="s">
        <v>2267</v>
      </c>
      <c r="B2226" s="24">
        <v>176.8</v>
      </c>
      <c r="C2226" s="24">
        <v>-36.32</v>
      </c>
      <c r="D2226" s="24" t="s">
        <v>2159</v>
      </c>
      <c r="E2226" s="24">
        <f t="shared" si="34"/>
        <v>98.536585365853654</v>
      </c>
      <c r="H2226" s="24">
        <v>0.48780487804878048</v>
      </c>
      <c r="K2226" s="24">
        <v>19.878048780487806</v>
      </c>
      <c r="O2226" s="24">
        <v>4.3902439024390247</v>
      </c>
      <c r="P2226" s="24">
        <v>4.8780487804878048</v>
      </c>
      <c r="Q2226" s="24">
        <v>0.48780487804878048</v>
      </c>
      <c r="R2226" s="24">
        <v>1.4634146341463414</v>
      </c>
      <c r="U2226" s="24">
        <v>4.1463414634146343</v>
      </c>
      <c r="X2226" s="24">
        <v>5.3658536585365857</v>
      </c>
      <c r="AA2226" s="24">
        <v>17.804878048780488</v>
      </c>
      <c r="AG2226" s="24">
        <v>0.48780487804878048</v>
      </c>
      <c r="AL2226" s="24">
        <v>5.7317073170731705</v>
      </c>
      <c r="AQ2226" s="24">
        <v>5.3658536585365857</v>
      </c>
      <c r="AV2226" s="24">
        <v>1.4634146341463414</v>
      </c>
      <c r="BB2226" s="24">
        <v>18.292682926829269</v>
      </c>
      <c r="BD2226" s="24">
        <v>0.48780487804878048</v>
      </c>
      <c r="BF2226" s="24">
        <v>5.8536585365853657</v>
      </c>
      <c r="BH2226" s="24">
        <v>0.48780487804878048</v>
      </c>
      <c r="BJ2226" s="24">
        <v>0.97560975609756095</v>
      </c>
      <c r="BR2226" s="24">
        <v>0.48780487804878048</v>
      </c>
    </row>
    <row r="2227" spans="1:86" x14ac:dyDescent="0.2">
      <c r="A2227" s="24" t="s">
        <v>2268</v>
      </c>
      <c r="B2227" s="24">
        <v>176.24</v>
      </c>
      <c r="C2227" s="24">
        <v>-36.69</v>
      </c>
      <c r="D2227" s="24" t="s">
        <v>2159</v>
      </c>
      <c r="E2227" s="24">
        <f t="shared" si="34"/>
        <v>97.042513863216271</v>
      </c>
      <c r="K2227" s="24">
        <v>0.36968576709796674</v>
      </c>
      <c r="N2227" s="24">
        <v>0.73937153419593349</v>
      </c>
      <c r="O2227" s="24">
        <v>0.36968576709796674</v>
      </c>
      <c r="P2227" s="24">
        <v>0.92421441774491686</v>
      </c>
      <c r="V2227" s="24">
        <v>0.36968576709796674</v>
      </c>
      <c r="X2227" s="24">
        <v>1.2939001848428835</v>
      </c>
      <c r="AA2227" s="24">
        <v>26.062846580406653</v>
      </c>
      <c r="AG2227" s="24">
        <v>0.36968576709796674</v>
      </c>
      <c r="AH2227" s="24">
        <v>0.73937153419593349</v>
      </c>
      <c r="AL2227" s="24">
        <v>31.423290203327173</v>
      </c>
      <c r="AQ2227" s="24">
        <v>12.199630314232902</v>
      </c>
      <c r="AV2227" s="24">
        <v>0.73937153419593349</v>
      </c>
      <c r="BB2227" s="24">
        <v>12.569316081330868</v>
      </c>
      <c r="BF2227" s="24">
        <v>0.36968576709796674</v>
      </c>
      <c r="BH2227" s="24">
        <v>2.587800369685767</v>
      </c>
      <c r="BJ2227" s="24">
        <v>5.9149722735674679</v>
      </c>
    </row>
    <row r="2228" spans="1:86" x14ac:dyDescent="0.2">
      <c r="A2228" s="24" t="s">
        <v>2269</v>
      </c>
      <c r="B2228" s="24">
        <v>-176.41</v>
      </c>
      <c r="C2228" s="24">
        <v>-39.46</v>
      </c>
      <c r="D2228" s="24" t="s">
        <v>2159</v>
      </c>
      <c r="E2228" s="24">
        <f t="shared" si="34"/>
        <v>100</v>
      </c>
      <c r="K2228" s="24">
        <v>27.272727272727273</v>
      </c>
      <c r="N2228" s="24">
        <v>9.0909090909090917</v>
      </c>
      <c r="O2228" s="24">
        <v>36.363636363636367</v>
      </c>
      <c r="P2228" s="24">
        <v>27.272727272727273</v>
      </c>
    </row>
    <row r="2229" spans="1:86" x14ac:dyDescent="0.2">
      <c r="A2229" s="24" t="s">
        <v>2270</v>
      </c>
      <c r="B2229" s="24">
        <v>-178.49</v>
      </c>
      <c r="C2229" s="24">
        <v>-39.94</v>
      </c>
      <c r="D2229" s="24" t="s">
        <v>2159</v>
      </c>
      <c r="E2229" s="24">
        <f t="shared" si="34"/>
        <v>96.280991735537199</v>
      </c>
      <c r="K2229" s="24">
        <v>18.181818181818183</v>
      </c>
      <c r="N2229" s="24">
        <v>5.3719008264462813</v>
      </c>
      <c r="O2229" s="24">
        <v>5.785123966942149</v>
      </c>
      <c r="P2229" s="24">
        <v>10.12396694214876</v>
      </c>
      <c r="Q2229" s="24">
        <v>2.0661157024793386</v>
      </c>
      <c r="R2229" s="24">
        <v>0.41322314049586778</v>
      </c>
      <c r="U2229" s="24">
        <v>4.9586776859504136</v>
      </c>
      <c r="X2229" s="24">
        <v>23.553719008264462</v>
      </c>
      <c r="AA2229" s="24">
        <v>15.909090909090908</v>
      </c>
      <c r="AG2229" s="24">
        <v>1.4462809917355373</v>
      </c>
      <c r="AL2229" s="24">
        <v>0.41322314049586778</v>
      </c>
      <c r="AQ2229" s="24">
        <v>0.41322314049586778</v>
      </c>
      <c r="BB2229" s="24">
        <v>3.3057851239669422</v>
      </c>
      <c r="BF2229" s="24">
        <v>1.2396694214876034</v>
      </c>
      <c r="BH2229" s="24">
        <v>0.41322314049586778</v>
      </c>
      <c r="BJ2229" s="24">
        <v>1.859504132231405</v>
      </c>
      <c r="CH2229" s="24">
        <v>0.82644628099173556</v>
      </c>
    </row>
    <row r="2230" spans="1:86" x14ac:dyDescent="0.2">
      <c r="A2230" s="24" t="s">
        <v>2271</v>
      </c>
      <c r="B2230" s="24">
        <v>179.99</v>
      </c>
      <c r="C2230" s="24">
        <v>-40.33</v>
      </c>
      <c r="D2230" s="24" t="s">
        <v>2159</v>
      </c>
      <c r="E2230" s="24">
        <f t="shared" si="34"/>
        <v>94.546912590216522</v>
      </c>
      <c r="K2230" s="24">
        <v>6.7361668003207695</v>
      </c>
      <c r="N2230" s="24">
        <v>1.2830793905372895</v>
      </c>
      <c r="O2230" s="24">
        <v>2.0850040096230953</v>
      </c>
      <c r="P2230" s="24">
        <v>1.1226944667201284</v>
      </c>
      <c r="Q2230" s="24">
        <v>0.32076984763432237</v>
      </c>
      <c r="U2230" s="24">
        <v>0.32076984763432237</v>
      </c>
      <c r="X2230" s="24">
        <v>18.123496391339213</v>
      </c>
      <c r="AA2230" s="24">
        <v>11.948676824378508</v>
      </c>
      <c r="AG2230" s="24">
        <v>0.32076984763432237</v>
      </c>
      <c r="AH2230" s="24">
        <v>0.64153969526864474</v>
      </c>
      <c r="AL2230" s="24">
        <v>0.96230954290296711</v>
      </c>
      <c r="AQ2230" s="24">
        <v>1.4434643143544508</v>
      </c>
      <c r="BB2230" s="24">
        <v>39.294306335204489</v>
      </c>
      <c r="BD2230" s="24">
        <v>0.96230954290296711</v>
      </c>
      <c r="BF2230" s="24">
        <v>2.566158781074579</v>
      </c>
      <c r="BH2230" s="24">
        <v>5.292702485966319</v>
      </c>
      <c r="BJ2230" s="24">
        <v>1.1226944667201284</v>
      </c>
    </row>
    <row r="2231" spans="1:86" x14ac:dyDescent="0.2">
      <c r="A2231" s="24" t="s">
        <v>2272</v>
      </c>
      <c r="B2231" s="24">
        <v>177.99</v>
      </c>
      <c r="C2231" s="24">
        <v>-40.4</v>
      </c>
      <c r="D2231" s="24" t="s">
        <v>2159</v>
      </c>
      <c r="E2231" s="24">
        <f t="shared" si="34"/>
        <v>89.688506981740062</v>
      </c>
      <c r="K2231" s="24">
        <v>11.815252416756175</v>
      </c>
      <c r="N2231" s="24">
        <v>4.9409237379162194</v>
      </c>
      <c r="O2231" s="24">
        <v>3.007518796992481</v>
      </c>
      <c r="P2231" s="24">
        <v>2.6852846401718584</v>
      </c>
      <c r="Q2231" s="24">
        <v>0.85929108485499461</v>
      </c>
      <c r="R2231" s="24">
        <v>1.288936627282492</v>
      </c>
      <c r="V2231" s="24">
        <v>0.85929108485499461</v>
      </c>
      <c r="X2231" s="24">
        <v>13.104189044038668</v>
      </c>
      <c r="AA2231" s="24">
        <v>10.741138560687434</v>
      </c>
      <c r="AG2231" s="24">
        <v>0.85929108485499461</v>
      </c>
      <c r="AL2231" s="24">
        <v>3.8668098818474759</v>
      </c>
      <c r="AQ2231" s="24">
        <v>0.64446831364124602</v>
      </c>
      <c r="BB2231" s="24">
        <v>22.341568206229859</v>
      </c>
      <c r="BF2231" s="24">
        <v>2.3630504833512354</v>
      </c>
      <c r="BH2231" s="24">
        <v>8.1632653061224492</v>
      </c>
      <c r="BJ2231" s="24">
        <v>2.1482277121374866</v>
      </c>
    </row>
    <row r="2232" spans="1:86" x14ac:dyDescent="0.2">
      <c r="A2232" s="24" t="s">
        <v>2273</v>
      </c>
      <c r="B2232" s="24">
        <v>-174</v>
      </c>
      <c r="C2232" s="24">
        <v>-43.2</v>
      </c>
      <c r="D2232" s="24" t="s">
        <v>2159</v>
      </c>
      <c r="E2232" s="24">
        <f t="shared" si="34"/>
        <v>96.825396825396837</v>
      </c>
      <c r="K2232" s="24">
        <v>5.8201058201058204</v>
      </c>
      <c r="M2232" s="24">
        <v>0.52910052910052907</v>
      </c>
      <c r="N2232" s="24">
        <v>2.9100529100529102</v>
      </c>
      <c r="O2232" s="24">
        <v>1.4550264550264551</v>
      </c>
      <c r="P2232" s="24">
        <v>1.7195767195767195</v>
      </c>
      <c r="Q2232" s="24">
        <v>0.52910052910052907</v>
      </c>
      <c r="U2232" s="24">
        <v>0.52910052910052907</v>
      </c>
      <c r="X2232" s="24">
        <v>28.835978835978835</v>
      </c>
      <c r="AA2232" s="24">
        <v>20.767195767195766</v>
      </c>
      <c r="AL2232" s="24">
        <v>0.52910052910052907</v>
      </c>
      <c r="AQ2232" s="24">
        <v>10.185185185185185</v>
      </c>
      <c r="AV2232" s="24">
        <v>1.0582010582010581</v>
      </c>
      <c r="BB2232" s="24">
        <v>18.518518518518519</v>
      </c>
      <c r="BF2232" s="24">
        <v>0.52910052910052907</v>
      </c>
      <c r="BH2232" s="24">
        <v>1.0582010582010581</v>
      </c>
      <c r="BJ2232" s="24">
        <v>1.8518518518518519</v>
      </c>
    </row>
    <row r="2233" spans="1:86" x14ac:dyDescent="0.2">
      <c r="A2233" s="24" t="s">
        <v>2274</v>
      </c>
      <c r="B2233" s="24">
        <v>179.36</v>
      </c>
      <c r="C2233" s="24">
        <v>-42.22</v>
      </c>
      <c r="D2233" s="24" t="s">
        <v>2159</v>
      </c>
      <c r="E2233" s="24">
        <f t="shared" si="34"/>
        <v>93.478260869565219</v>
      </c>
      <c r="K2233" s="24">
        <v>7.6086956521739131</v>
      </c>
      <c r="N2233" s="24">
        <v>0.48309178743961351</v>
      </c>
      <c r="O2233" s="24">
        <v>0.30193236714975846</v>
      </c>
      <c r="P2233" s="24">
        <v>0.60386473429951693</v>
      </c>
      <c r="Q2233" s="24">
        <v>0.12077294685990338</v>
      </c>
      <c r="U2233" s="24">
        <v>0.84541062801932365</v>
      </c>
      <c r="X2233" s="24">
        <v>6.7632850241545892</v>
      </c>
      <c r="AA2233" s="24">
        <v>28.35144927536232</v>
      </c>
      <c r="AG2233" s="24">
        <v>0.72463768115942029</v>
      </c>
      <c r="AH2233" s="24">
        <v>0.24154589371980675</v>
      </c>
      <c r="AL2233" s="24">
        <v>1.2077294685990339</v>
      </c>
      <c r="AQ2233" s="24">
        <v>5.8272946859903385</v>
      </c>
      <c r="AV2233" s="24">
        <v>0.24154589371980675</v>
      </c>
      <c r="BB2233" s="24">
        <v>29.95169082125604</v>
      </c>
      <c r="BD2233" s="24">
        <v>0.84541062801932365</v>
      </c>
      <c r="BF2233" s="24">
        <v>1.751207729468599</v>
      </c>
      <c r="BH2233" s="24">
        <v>3.3816425120772946</v>
      </c>
      <c r="BJ2233" s="24">
        <v>3.9855072463768115</v>
      </c>
      <c r="CE2233" s="24">
        <v>0.12077294685990338</v>
      </c>
      <c r="CH2233" s="24">
        <v>0.12077294685990338</v>
      </c>
    </row>
    <row r="2234" spans="1:86" x14ac:dyDescent="0.2">
      <c r="A2234" s="24" t="s">
        <v>2275</v>
      </c>
      <c r="B2234" s="24">
        <v>176.91</v>
      </c>
      <c r="C2234" s="24">
        <v>-42.72</v>
      </c>
      <c r="D2234" s="24" t="s">
        <v>2159</v>
      </c>
      <c r="E2234" s="24">
        <f t="shared" si="34"/>
        <v>97.687588485134498</v>
      </c>
      <c r="H2234" s="24">
        <v>9.4384143463898063E-2</v>
      </c>
      <c r="K2234" s="24">
        <v>0.66068900424728649</v>
      </c>
      <c r="N2234" s="24">
        <v>0.18876828692779613</v>
      </c>
      <c r="O2234" s="24">
        <v>0.66068900424728649</v>
      </c>
      <c r="P2234" s="24">
        <v>0.56630486078338838</v>
      </c>
      <c r="X2234" s="24">
        <v>16.13968853232657</v>
      </c>
      <c r="AA2234" s="24">
        <v>34.780556866446439</v>
      </c>
      <c r="AH2234" s="24">
        <v>2.5483718735252476</v>
      </c>
      <c r="AL2234" s="24">
        <v>0.37753657385559225</v>
      </c>
      <c r="AQ2234" s="24">
        <v>13.449740443605474</v>
      </c>
      <c r="AV2234" s="24">
        <v>0.18876828692779613</v>
      </c>
      <c r="BB2234" s="24">
        <v>12.930627654554035</v>
      </c>
      <c r="BD2234" s="24">
        <v>0.7550731477111845</v>
      </c>
      <c r="BF2234" s="24">
        <v>1.1326097215667768</v>
      </c>
      <c r="BH2234" s="24">
        <v>4.0585181689476171</v>
      </c>
      <c r="BJ2234" s="24">
        <v>8.2114204813591325</v>
      </c>
      <c r="BR2234" s="24">
        <v>0.37753657385559225</v>
      </c>
      <c r="CH2234" s="24">
        <v>0.56630486078338838</v>
      </c>
    </row>
    <row r="2235" spans="1:86" x14ac:dyDescent="0.2">
      <c r="A2235" s="24" t="s">
        <v>2276</v>
      </c>
      <c r="B2235" s="24">
        <v>175.57</v>
      </c>
      <c r="C2235" s="24">
        <v>-43.02</v>
      </c>
      <c r="D2235" s="24" t="s">
        <v>2159</v>
      </c>
      <c r="E2235" s="24">
        <f t="shared" si="34"/>
        <v>90</v>
      </c>
      <c r="X2235" s="24">
        <v>2.5</v>
      </c>
      <c r="AA2235" s="24">
        <v>25</v>
      </c>
      <c r="AL2235" s="24">
        <v>2.5</v>
      </c>
      <c r="AQ2235" s="24">
        <v>2.5</v>
      </c>
      <c r="BB2235" s="24">
        <v>50</v>
      </c>
      <c r="BJ2235" s="24">
        <v>7.5</v>
      </c>
    </row>
    <row r="2236" spans="1:86" x14ac:dyDescent="0.2">
      <c r="A2236" s="24" t="s">
        <v>2277</v>
      </c>
      <c r="B2236" s="24">
        <v>174.5</v>
      </c>
      <c r="C2236" s="24">
        <v>-43</v>
      </c>
      <c r="D2236" s="24" t="s">
        <v>2159</v>
      </c>
      <c r="E2236" s="24">
        <f t="shared" si="34"/>
        <v>94.13287316652287</v>
      </c>
      <c r="K2236" s="24">
        <v>0.17256255392579811</v>
      </c>
      <c r="P2236" s="24">
        <v>0.34512510785159622</v>
      </c>
      <c r="X2236" s="24">
        <v>7.7653149266609143</v>
      </c>
      <c r="AA2236" s="24">
        <v>13.977566867989646</v>
      </c>
      <c r="AL2236" s="24">
        <v>1.5530629853321829</v>
      </c>
      <c r="AQ2236" s="24">
        <v>1.5530629853321829</v>
      </c>
      <c r="AV2236" s="24">
        <v>0.69025021570319245</v>
      </c>
      <c r="BB2236" s="24">
        <v>44.866264020707504</v>
      </c>
      <c r="BD2236" s="24">
        <v>1.0353753235547887</v>
      </c>
      <c r="BF2236" s="24">
        <v>1.3805004314063849</v>
      </c>
      <c r="BH2236" s="24">
        <v>14.667817083692839</v>
      </c>
      <c r="BJ2236" s="24">
        <v>5.0905953408110438</v>
      </c>
      <c r="BR2236" s="24">
        <v>1.0353753235547887</v>
      </c>
    </row>
    <row r="2237" spans="1:86" x14ac:dyDescent="0.2">
      <c r="A2237" s="24" t="s">
        <v>2278</v>
      </c>
      <c r="B2237" s="24">
        <v>173.36</v>
      </c>
      <c r="C2237" s="24">
        <v>-43.33</v>
      </c>
      <c r="D2237" s="24" t="s">
        <v>2159</v>
      </c>
      <c r="E2237" s="24">
        <f t="shared" si="34"/>
        <v>96.024844720496887</v>
      </c>
      <c r="X2237" s="24">
        <v>1.4906832298136645</v>
      </c>
      <c r="AA2237" s="24">
        <v>14.409937888198758</v>
      </c>
      <c r="AH2237" s="24">
        <v>1.7391304347826086</v>
      </c>
      <c r="AL2237" s="24">
        <v>2.981366459627329</v>
      </c>
      <c r="AQ2237" s="24">
        <v>3.2298136645962732</v>
      </c>
      <c r="BB2237" s="24">
        <v>39.006211180124225</v>
      </c>
      <c r="BD2237" s="24">
        <v>1.4906832298136645</v>
      </c>
      <c r="BF2237" s="24">
        <v>1.4906832298136645</v>
      </c>
      <c r="BH2237" s="24">
        <v>27.329192546583851</v>
      </c>
      <c r="BJ2237" s="24">
        <v>1.9875776397515528</v>
      </c>
      <c r="BR2237" s="24">
        <v>0.86956521739130432</v>
      </c>
    </row>
    <row r="2238" spans="1:86" x14ac:dyDescent="0.2">
      <c r="A2238" s="24" t="s">
        <v>2279</v>
      </c>
      <c r="B2238" s="24">
        <v>174.98</v>
      </c>
      <c r="C2238" s="24">
        <v>-44.29</v>
      </c>
      <c r="D2238" s="24" t="s">
        <v>2159</v>
      </c>
      <c r="E2238" s="24">
        <f t="shared" si="34"/>
        <v>96.551724137931018</v>
      </c>
      <c r="H2238" s="24">
        <v>0.43103448275862066</v>
      </c>
      <c r="M2238" s="24">
        <v>0.68965517241379315</v>
      </c>
      <c r="P2238" s="24">
        <v>1.9827586206896552</v>
      </c>
      <c r="X2238" s="24">
        <v>22.586206896551722</v>
      </c>
      <c r="AA2238" s="24">
        <v>15</v>
      </c>
      <c r="AH2238" s="24">
        <v>0.17241379310344829</v>
      </c>
      <c r="AL2238" s="24">
        <v>1.896551724137931</v>
      </c>
      <c r="AQ2238" s="24">
        <v>3.2758620689655173</v>
      </c>
      <c r="BB2238" s="24">
        <v>39.310344827586206</v>
      </c>
      <c r="BD2238" s="24">
        <v>1.0344827586206897</v>
      </c>
      <c r="BF2238" s="24">
        <v>0.86206896551724133</v>
      </c>
      <c r="BH2238" s="24">
        <v>6.3793103448275863</v>
      </c>
      <c r="BJ2238" s="24">
        <v>2.9310344827586206</v>
      </c>
    </row>
    <row r="2239" spans="1:86" x14ac:dyDescent="0.2">
      <c r="A2239" s="24" t="s">
        <v>2280</v>
      </c>
      <c r="B2239" s="24">
        <v>172.65</v>
      </c>
      <c r="C2239" s="24">
        <v>-44.35</v>
      </c>
      <c r="D2239" s="24" t="s">
        <v>2159</v>
      </c>
      <c r="E2239" s="24">
        <f t="shared" si="34"/>
        <v>93.9978563772776</v>
      </c>
      <c r="X2239" s="24">
        <v>1.714898177920686</v>
      </c>
      <c r="AA2239" s="24">
        <v>14.790996784565916</v>
      </c>
      <c r="AH2239" s="24">
        <v>0.4287245444801715</v>
      </c>
      <c r="AL2239" s="24">
        <v>6.216505894962487</v>
      </c>
      <c r="AQ2239" s="24">
        <v>3.1082529474812435</v>
      </c>
      <c r="BB2239" s="24">
        <v>40.30010718113612</v>
      </c>
      <c r="BD2239" s="24">
        <v>2.572347266881029</v>
      </c>
      <c r="BF2239" s="24">
        <v>1.0718113612004287</v>
      </c>
      <c r="BH2239" s="24">
        <v>21.864951768488744</v>
      </c>
      <c r="BJ2239" s="24">
        <v>1.2861736334405145</v>
      </c>
      <c r="BR2239" s="24">
        <v>0.64308681672025725</v>
      </c>
    </row>
    <row r="2240" spans="1:86" x14ac:dyDescent="0.2">
      <c r="A2240" s="24" t="s">
        <v>2281</v>
      </c>
      <c r="B2240" s="24">
        <v>172.69</v>
      </c>
      <c r="C2240" s="24">
        <v>-45.34</v>
      </c>
      <c r="D2240" s="24" t="s">
        <v>2159</v>
      </c>
      <c r="E2240" s="24">
        <f t="shared" si="34"/>
        <v>100</v>
      </c>
      <c r="K2240" s="24">
        <v>2.4390243902439024</v>
      </c>
      <c r="M2240" s="24">
        <v>2.4390243902439024</v>
      </c>
      <c r="N2240" s="24">
        <v>6.0975609756097562</v>
      </c>
      <c r="P2240" s="24">
        <v>8.536585365853659</v>
      </c>
      <c r="X2240" s="24">
        <v>37.804878048780488</v>
      </c>
      <c r="AA2240" s="24">
        <v>4.8780487804878048</v>
      </c>
      <c r="AG2240" s="24">
        <v>3.6585365853658538</v>
      </c>
      <c r="AL2240" s="24">
        <v>1.2195121951219512</v>
      </c>
      <c r="AQ2240" s="24">
        <v>7.3170731707317076</v>
      </c>
      <c r="BB2240" s="24">
        <v>24.390243902439025</v>
      </c>
      <c r="CE2240" s="24">
        <v>1.2195121951219512</v>
      </c>
    </row>
    <row r="2241" spans="1:86" x14ac:dyDescent="0.2">
      <c r="A2241" s="24" t="s">
        <v>2282</v>
      </c>
      <c r="B2241" s="24">
        <v>-177.92</v>
      </c>
      <c r="C2241" s="24">
        <v>-46.6</v>
      </c>
      <c r="D2241" s="24" t="s">
        <v>2159</v>
      </c>
      <c r="E2241" s="24">
        <f t="shared" si="34"/>
        <v>97.886297376093282</v>
      </c>
      <c r="K2241" s="24">
        <v>3.5714285714285716</v>
      </c>
      <c r="M2241" s="24">
        <v>3.3527696793002915</v>
      </c>
      <c r="O2241" s="24">
        <v>0.29154518950437319</v>
      </c>
      <c r="P2241" s="24">
        <v>7.7988338192419828</v>
      </c>
      <c r="U2241" s="24">
        <v>0.29154518950437319</v>
      </c>
      <c r="X2241" s="24">
        <v>29.88338192419825</v>
      </c>
      <c r="AA2241" s="24">
        <v>31.924198250728864</v>
      </c>
      <c r="AG2241" s="24">
        <v>4.0816326530612246</v>
      </c>
      <c r="AL2241" s="24">
        <v>0.29154518950437319</v>
      </c>
      <c r="AQ2241" s="24">
        <v>5.0291545189504374</v>
      </c>
      <c r="BB2241" s="24">
        <v>8.8921282798833818</v>
      </c>
      <c r="BF2241" s="24">
        <v>0.29154518950437319</v>
      </c>
      <c r="BJ2241" s="24">
        <v>1.0204081632653061</v>
      </c>
      <c r="CE2241" s="24">
        <v>1.1661807580174928</v>
      </c>
    </row>
    <row r="2242" spans="1:86" x14ac:dyDescent="0.2">
      <c r="A2242" s="24" t="s">
        <v>2283</v>
      </c>
      <c r="B2242" s="24">
        <v>-179.24</v>
      </c>
      <c r="C2242" s="24">
        <v>-46.45</v>
      </c>
      <c r="D2242" s="24" t="s">
        <v>2159</v>
      </c>
      <c r="E2242" s="24">
        <f t="shared" si="34"/>
        <v>100</v>
      </c>
      <c r="M2242" s="24">
        <v>4.8780487804878048</v>
      </c>
      <c r="X2242" s="24">
        <v>24.390243902439025</v>
      </c>
      <c r="AA2242" s="24">
        <v>39.024390243902438</v>
      </c>
      <c r="AL2242" s="24">
        <v>9.7560975609756095</v>
      </c>
      <c r="AQ2242" s="24">
        <v>21.951219512195124</v>
      </c>
    </row>
    <row r="2243" spans="1:86" x14ac:dyDescent="0.2">
      <c r="A2243" s="24" t="s">
        <v>2284</v>
      </c>
      <c r="B2243" s="24">
        <v>176.49</v>
      </c>
      <c r="C2243" s="24">
        <v>-46.08</v>
      </c>
      <c r="D2243" s="24" t="s">
        <v>2159</v>
      </c>
      <c r="E2243" s="24">
        <f t="shared" ref="E2243:E2306" si="35">SUM(F2243:CR2243)</f>
        <v>99.999999999999986</v>
      </c>
      <c r="K2243" s="24">
        <v>12.865497076023392</v>
      </c>
      <c r="M2243" s="24">
        <v>5.8479532163742691</v>
      </c>
      <c r="N2243" s="24">
        <v>2.3391812865497075</v>
      </c>
      <c r="O2243" s="24">
        <v>1.1695906432748537</v>
      </c>
      <c r="P2243" s="24">
        <v>5.2631578947368425</v>
      </c>
      <c r="X2243" s="24">
        <v>44.444444444444443</v>
      </c>
      <c r="AA2243" s="24">
        <v>2.3391812865497075</v>
      </c>
      <c r="AG2243" s="24">
        <v>2.3391812865497075</v>
      </c>
      <c r="AQ2243" s="24">
        <v>2.3391812865497075</v>
      </c>
      <c r="BB2243" s="24">
        <v>17.543859649122808</v>
      </c>
      <c r="CE2243" s="24">
        <v>3.5087719298245612</v>
      </c>
    </row>
    <row r="2244" spans="1:86" x14ac:dyDescent="0.2">
      <c r="A2244" s="24" t="s">
        <v>2285</v>
      </c>
      <c r="B2244" s="24">
        <v>175.06</v>
      </c>
      <c r="C2244" s="24">
        <v>-45.96</v>
      </c>
      <c r="D2244" s="24" t="s">
        <v>2159</v>
      </c>
      <c r="E2244" s="24">
        <f t="shared" si="35"/>
        <v>99.999999999999986</v>
      </c>
      <c r="H2244" s="24">
        <v>0.25316455696202533</v>
      </c>
      <c r="K2244" s="24">
        <v>4.0506329113924053</v>
      </c>
      <c r="M2244" s="24">
        <v>6.3291139240506329</v>
      </c>
      <c r="N2244" s="24">
        <v>0.50632911392405067</v>
      </c>
      <c r="O2244" s="24">
        <v>0.25316455696202533</v>
      </c>
      <c r="P2244" s="24">
        <v>4.3037974683544302</v>
      </c>
      <c r="X2244" s="24">
        <v>45.569620253164558</v>
      </c>
      <c r="AA2244" s="24">
        <v>1.2658227848101267</v>
      </c>
      <c r="AG2244" s="24">
        <v>3.037974683544304</v>
      </c>
      <c r="AQ2244" s="24">
        <v>1.518987341772152</v>
      </c>
      <c r="BB2244" s="24">
        <v>26.329113924050635</v>
      </c>
      <c r="BJ2244" s="24">
        <v>0.50632911392405067</v>
      </c>
      <c r="CE2244" s="24">
        <v>4.0506329113924053</v>
      </c>
      <c r="CH2244" s="24">
        <v>2.0253164556962027</v>
      </c>
    </row>
    <row r="2245" spans="1:86" x14ac:dyDescent="0.2">
      <c r="A2245" s="24" t="s">
        <v>2286</v>
      </c>
      <c r="B2245" s="24">
        <v>174.08</v>
      </c>
      <c r="C2245" s="24">
        <v>-47.04</v>
      </c>
      <c r="D2245" s="24" t="s">
        <v>2159</v>
      </c>
      <c r="E2245" s="24">
        <f t="shared" si="35"/>
        <v>99.528301886792448</v>
      </c>
      <c r="K2245" s="24">
        <v>3.3018867924528301</v>
      </c>
      <c r="M2245" s="24">
        <v>2.8301886792452828</v>
      </c>
      <c r="N2245" s="24">
        <v>1.4150943396226414</v>
      </c>
      <c r="O2245" s="24">
        <v>0.23584905660377359</v>
      </c>
      <c r="P2245" s="24">
        <v>2.5943396226415096</v>
      </c>
      <c r="X2245" s="24">
        <v>50</v>
      </c>
      <c r="AA2245" s="24">
        <v>1.4150943396226414</v>
      </c>
      <c r="AG2245" s="24">
        <v>3.3018867924528301</v>
      </c>
      <c r="AQ2245" s="24">
        <v>0.94339622641509435</v>
      </c>
      <c r="BB2245" s="24">
        <v>25</v>
      </c>
      <c r="CE2245" s="24">
        <v>7.5471698113207548</v>
      </c>
      <c r="CH2245" s="24">
        <v>0.94339622641509435</v>
      </c>
    </row>
    <row r="2246" spans="1:86" x14ac:dyDescent="0.2">
      <c r="A2246" s="24" t="s">
        <v>2287</v>
      </c>
      <c r="B2246" s="24">
        <v>-177.99</v>
      </c>
      <c r="C2246" s="24">
        <v>-49.67</v>
      </c>
      <c r="D2246" s="24" t="s">
        <v>2159</v>
      </c>
      <c r="E2246" s="24">
        <f t="shared" si="35"/>
        <v>96.61229611041405</v>
      </c>
      <c r="H2246" s="24">
        <v>1.5056461731493098</v>
      </c>
      <c r="K2246" s="24">
        <v>6.2735257214554583</v>
      </c>
      <c r="M2246" s="24">
        <v>3.0112923462986196</v>
      </c>
      <c r="O2246" s="24">
        <v>0.25094102885821834</v>
      </c>
      <c r="P2246" s="24">
        <v>2.2584692597239648</v>
      </c>
      <c r="X2246" s="24">
        <v>47.9297365119197</v>
      </c>
      <c r="AA2246" s="24">
        <v>23.462986198243414</v>
      </c>
      <c r="AG2246" s="24">
        <v>0.50188205771643668</v>
      </c>
      <c r="AH2246" s="24">
        <v>0.50188205771643668</v>
      </c>
      <c r="AQ2246" s="24">
        <v>4.8933500627352569</v>
      </c>
      <c r="BJ2246" s="24">
        <v>2.0075282308657467</v>
      </c>
      <c r="CE2246" s="24">
        <v>4.0150564617314934</v>
      </c>
    </row>
    <row r="2247" spans="1:86" x14ac:dyDescent="0.2">
      <c r="A2247" s="24" t="s">
        <v>2288</v>
      </c>
      <c r="B2247" s="24">
        <v>174.98</v>
      </c>
      <c r="C2247" s="24">
        <v>-48.95</v>
      </c>
      <c r="D2247" s="24" t="s">
        <v>2159</v>
      </c>
      <c r="E2247" s="24">
        <f t="shared" si="35"/>
        <v>100</v>
      </c>
      <c r="M2247" s="24">
        <v>4.3165467625899279</v>
      </c>
      <c r="P2247" s="24">
        <v>6.4748201438848918</v>
      </c>
      <c r="X2247" s="24">
        <v>69.064748201438846</v>
      </c>
      <c r="AG2247" s="24">
        <v>1.4388489208633093</v>
      </c>
      <c r="BB2247" s="24">
        <v>17.266187050359711</v>
      </c>
      <c r="CE2247" s="24">
        <v>1.4388489208633093</v>
      </c>
    </row>
    <row r="2248" spans="1:86" x14ac:dyDescent="0.2">
      <c r="A2248" s="24" t="s">
        <v>2289</v>
      </c>
      <c r="B2248" s="24">
        <v>170.81</v>
      </c>
      <c r="C2248" s="24">
        <v>-48.67</v>
      </c>
      <c r="D2248" s="24" t="s">
        <v>2159</v>
      </c>
      <c r="E2248" s="24">
        <f t="shared" si="35"/>
        <v>100</v>
      </c>
      <c r="K2248" s="24">
        <v>1.7391304347826086</v>
      </c>
      <c r="M2248" s="24">
        <v>1.7391304347826086</v>
      </c>
      <c r="P2248" s="24">
        <v>2.0289855072463769</v>
      </c>
      <c r="X2248" s="24">
        <v>59.130434782608695</v>
      </c>
      <c r="AG2248" s="24">
        <v>3.4782608695652173</v>
      </c>
      <c r="AQ2248" s="24">
        <v>1.7391304347826086</v>
      </c>
      <c r="BB2248" s="24">
        <v>26.666666666666668</v>
      </c>
      <c r="CE2248" s="24">
        <v>1.1594202898550725</v>
      </c>
      <c r="CH2248" s="24">
        <v>2.318840579710145</v>
      </c>
    </row>
    <row r="2249" spans="1:86" x14ac:dyDescent="0.2">
      <c r="A2249" s="24" t="s">
        <v>2290</v>
      </c>
      <c r="B2249" s="24">
        <v>169.87</v>
      </c>
      <c r="C2249" s="24">
        <v>-53.63</v>
      </c>
      <c r="D2249" s="24" t="s">
        <v>2159</v>
      </c>
      <c r="E2249" s="24">
        <f t="shared" si="35"/>
        <v>100</v>
      </c>
      <c r="M2249" s="24">
        <v>1.2903225806451613</v>
      </c>
      <c r="N2249" s="24">
        <v>1.2903225806451613</v>
      </c>
      <c r="P2249" s="24">
        <v>3.225806451612903</v>
      </c>
      <c r="X2249" s="24">
        <v>60.645161290322584</v>
      </c>
      <c r="AG2249" s="24">
        <v>6.4516129032258061</v>
      </c>
      <c r="BB2249" s="24">
        <v>20.64516129032258</v>
      </c>
      <c r="CE2249" s="24">
        <v>5.161290322580645</v>
      </c>
      <c r="CH2249" s="24">
        <v>1.2903225806451613</v>
      </c>
    </row>
    <row r="2250" spans="1:86" x14ac:dyDescent="0.2">
      <c r="A2250" s="24" t="s">
        <v>2291</v>
      </c>
      <c r="B2250" s="24">
        <v>167.83</v>
      </c>
      <c r="C2250" s="24">
        <v>-51.72</v>
      </c>
      <c r="D2250" s="24" t="s">
        <v>2159</v>
      </c>
      <c r="E2250" s="24">
        <f t="shared" si="35"/>
        <v>100</v>
      </c>
      <c r="H2250" s="24">
        <v>0.20725388601036268</v>
      </c>
      <c r="K2250" s="24">
        <v>0.82901554404145072</v>
      </c>
      <c r="M2250" s="24">
        <v>4.766839378238342</v>
      </c>
      <c r="P2250" s="24">
        <v>4.9740932642487046</v>
      </c>
      <c r="X2250" s="24">
        <v>68.186528497409327</v>
      </c>
      <c r="AG2250" s="24">
        <v>4.4559585492227978</v>
      </c>
      <c r="AH2250" s="24">
        <v>0.41450777202072536</v>
      </c>
      <c r="AQ2250" s="24">
        <v>0.41450777202072536</v>
      </c>
      <c r="BB2250" s="24">
        <v>14.507772020725389</v>
      </c>
      <c r="CE2250" s="24">
        <v>0.82901554404145072</v>
      </c>
      <c r="CH2250" s="24">
        <v>0.41450777202072536</v>
      </c>
    </row>
    <row r="2251" spans="1:86" x14ac:dyDescent="0.2">
      <c r="A2251" s="24" t="s">
        <v>2292</v>
      </c>
      <c r="B2251" s="24">
        <v>-73.278000000000006</v>
      </c>
      <c r="C2251" s="24">
        <v>-52.783999999999999</v>
      </c>
      <c r="D2251" s="24" t="s">
        <v>2159</v>
      </c>
      <c r="E2251" s="24">
        <f t="shared" si="35"/>
        <v>100</v>
      </c>
      <c r="AV2251" s="24">
        <v>1.3157894736842106</v>
      </c>
      <c r="BB2251" s="24">
        <v>94.40789473684211</v>
      </c>
      <c r="BN2251" s="24">
        <v>1.3157894736842106</v>
      </c>
      <c r="BR2251" s="24">
        <v>2.9605263157894739</v>
      </c>
    </row>
    <row r="2252" spans="1:86" x14ac:dyDescent="0.2">
      <c r="A2252" s="24" t="s">
        <v>2293</v>
      </c>
      <c r="B2252" s="24">
        <v>-73.290999999999997</v>
      </c>
      <c r="C2252" s="24">
        <v>-52.792000000000002</v>
      </c>
      <c r="D2252" s="24" t="s">
        <v>2159</v>
      </c>
      <c r="E2252" s="24">
        <f t="shared" si="35"/>
        <v>99.346405228758186</v>
      </c>
      <c r="AV2252" s="24">
        <v>16.33986928104575</v>
      </c>
      <c r="BB2252" s="24">
        <v>77.124183006535944</v>
      </c>
      <c r="BC2252" s="24">
        <v>0.98039215686274506</v>
      </c>
      <c r="BF2252" s="24">
        <v>0.32679738562091504</v>
      </c>
      <c r="BH2252" s="24">
        <v>0.32679738562091504</v>
      </c>
      <c r="BR2252" s="24">
        <v>4.2483660130718954</v>
      </c>
    </row>
    <row r="2253" spans="1:86" x14ac:dyDescent="0.2">
      <c r="A2253" s="24" t="s">
        <v>2294</v>
      </c>
      <c r="B2253" s="24">
        <v>-73.262</v>
      </c>
      <c r="C2253" s="24">
        <v>-52.749000000000002</v>
      </c>
      <c r="D2253" s="24" t="s">
        <v>2159</v>
      </c>
      <c r="E2253" s="24">
        <f t="shared" si="35"/>
        <v>99.350649350649363</v>
      </c>
      <c r="BB2253" s="24">
        <v>95.129870129870127</v>
      </c>
      <c r="BF2253" s="24">
        <v>0.32467532467532467</v>
      </c>
      <c r="BH2253" s="24">
        <v>1.6233766233766234</v>
      </c>
      <c r="BN2253" s="24">
        <v>1.2987012987012987</v>
      </c>
      <c r="BR2253" s="24">
        <v>0.97402597402597402</v>
      </c>
    </row>
    <row r="2254" spans="1:86" x14ac:dyDescent="0.2">
      <c r="A2254" s="24" t="s">
        <v>2295</v>
      </c>
      <c r="B2254" s="24">
        <v>-73.474999999999994</v>
      </c>
      <c r="C2254" s="24">
        <v>-52.777000000000001</v>
      </c>
      <c r="D2254" s="24" t="s">
        <v>2159</v>
      </c>
      <c r="E2254" s="24">
        <f t="shared" si="35"/>
        <v>98.360655737704917</v>
      </c>
      <c r="AV2254" s="24">
        <v>2.622950819672131</v>
      </c>
      <c r="BB2254" s="24">
        <v>84.918032786885249</v>
      </c>
      <c r="BC2254" s="24">
        <v>0.32786885245901637</v>
      </c>
      <c r="BD2254" s="24">
        <v>0.32786885245901637</v>
      </c>
      <c r="BF2254" s="24">
        <v>0.65573770491803274</v>
      </c>
      <c r="BH2254" s="24">
        <v>2.622950819672131</v>
      </c>
      <c r="BM2254" s="24">
        <v>0.98360655737704916</v>
      </c>
      <c r="BN2254" s="24">
        <v>1.639344262295082</v>
      </c>
      <c r="BR2254" s="24">
        <v>3.9344262295081966</v>
      </c>
      <c r="BZ2254" s="24">
        <v>0.32786885245901637</v>
      </c>
    </row>
    <row r="2255" spans="1:86" x14ac:dyDescent="0.2">
      <c r="A2255" s="24" t="s">
        <v>2296</v>
      </c>
      <c r="B2255" s="24">
        <v>-73.649000000000001</v>
      </c>
      <c r="C2255" s="24">
        <v>-52.79</v>
      </c>
      <c r="D2255" s="24" t="s">
        <v>2159</v>
      </c>
      <c r="E2255" s="24">
        <f t="shared" si="35"/>
        <v>98.051948051948074</v>
      </c>
      <c r="AA2255" s="24">
        <v>0.32467532467532467</v>
      </c>
      <c r="AV2255" s="24">
        <v>8.4415584415584419</v>
      </c>
      <c r="BB2255" s="24">
        <v>79.545454545454547</v>
      </c>
      <c r="BC2255" s="24">
        <v>1.2987012987012987</v>
      </c>
      <c r="BD2255" s="24">
        <v>1.6233766233766234</v>
      </c>
      <c r="BH2255" s="24">
        <v>1.948051948051948</v>
      </c>
      <c r="BM2255" s="24">
        <v>0.97402597402597402</v>
      </c>
      <c r="BR2255" s="24">
        <v>1.6233766233766234</v>
      </c>
      <c r="BZ2255" s="24">
        <v>2.2727272727272729</v>
      </c>
    </row>
    <row r="2256" spans="1:86" x14ac:dyDescent="0.2">
      <c r="A2256" s="24" t="s">
        <v>2297</v>
      </c>
      <c r="B2256" s="24">
        <v>-75.900000000000006</v>
      </c>
      <c r="C2256" s="24">
        <v>-39.883000000000003</v>
      </c>
      <c r="D2256" s="24" t="s">
        <v>2159</v>
      </c>
      <c r="E2256" s="24">
        <f t="shared" si="35"/>
        <v>86.476868327402116</v>
      </c>
      <c r="K2256" s="24">
        <v>15.658362989323843</v>
      </c>
      <c r="M2256" s="24">
        <v>0.35587188612099646</v>
      </c>
      <c r="N2256" s="24">
        <v>0.71174377224199292</v>
      </c>
      <c r="O2256" s="24">
        <v>0.35587188612099646</v>
      </c>
      <c r="P2256" s="24">
        <v>0.71174377224199292</v>
      </c>
      <c r="Q2256" s="24">
        <v>0.35587188612099646</v>
      </c>
      <c r="X2256" s="24">
        <v>27.758007117437721</v>
      </c>
      <c r="AA2256" s="24">
        <v>2.4911032028469751</v>
      </c>
      <c r="AB2256" s="24">
        <v>0.71174377224199292</v>
      </c>
      <c r="AG2256" s="24">
        <v>3.2028469750889679</v>
      </c>
      <c r="AV2256" s="24">
        <v>2.1352313167259784</v>
      </c>
      <c r="BB2256" s="24">
        <v>13.167259786476869</v>
      </c>
      <c r="BD2256" s="24">
        <v>1.7793594306049823</v>
      </c>
      <c r="BF2256" s="24">
        <v>0.35587188612099646</v>
      </c>
      <c r="BH2256" s="24">
        <v>0.35587188612099646</v>
      </c>
      <c r="BN2256" s="24">
        <v>3.9145907473309607</v>
      </c>
      <c r="BZ2256" s="24">
        <v>12.455516014234876</v>
      </c>
    </row>
    <row r="2257" spans="1:83" x14ac:dyDescent="0.2">
      <c r="A2257" s="24" t="s">
        <v>2298</v>
      </c>
      <c r="B2257" s="24">
        <v>-74.45</v>
      </c>
      <c r="C2257" s="24">
        <v>-41</v>
      </c>
      <c r="D2257" s="24" t="s">
        <v>2159</v>
      </c>
      <c r="E2257" s="24">
        <f t="shared" si="35"/>
        <v>81.269841269841265</v>
      </c>
      <c r="P2257" s="24">
        <v>0.31746031746031744</v>
      </c>
      <c r="X2257" s="24">
        <v>2.5396825396825395</v>
      </c>
      <c r="AA2257" s="24">
        <v>1.2698412698412698</v>
      </c>
      <c r="AV2257" s="24">
        <v>0.31746031746031744</v>
      </c>
      <c r="BB2257" s="24">
        <v>57.460317460317462</v>
      </c>
      <c r="BC2257" s="24">
        <v>1.2698412698412698</v>
      </c>
      <c r="BD2257" s="24">
        <v>0.95238095238095233</v>
      </c>
      <c r="BF2257" s="24">
        <v>0.95238095238095233</v>
      </c>
      <c r="BH2257" s="24">
        <v>0.31746031746031744</v>
      </c>
      <c r="BJ2257" s="24">
        <v>0.31746031746031744</v>
      </c>
      <c r="BN2257" s="24">
        <v>7.6190476190476186</v>
      </c>
      <c r="BO2257" s="24">
        <v>0.31746031746031744</v>
      </c>
      <c r="BR2257" s="24">
        <v>0.31746031746031744</v>
      </c>
      <c r="BZ2257" s="24">
        <v>7.3015873015873014</v>
      </c>
    </row>
    <row r="2258" spans="1:83" x14ac:dyDescent="0.2">
      <c r="A2258" s="24" t="s">
        <v>2299</v>
      </c>
      <c r="B2258" s="24">
        <v>-73.683000000000007</v>
      </c>
      <c r="C2258" s="24">
        <v>-36.216000000000001</v>
      </c>
      <c r="D2258" s="24" t="s">
        <v>2159</v>
      </c>
      <c r="E2258" s="24">
        <f t="shared" si="35"/>
        <v>59.485530546623799</v>
      </c>
      <c r="AV2258" s="24">
        <v>0.64308681672025725</v>
      </c>
      <c r="BB2258" s="24">
        <v>36.334405144694536</v>
      </c>
      <c r="BC2258" s="24">
        <v>2.2508038585209005</v>
      </c>
      <c r="BD2258" s="24">
        <v>7.07395498392283</v>
      </c>
      <c r="BF2258" s="24">
        <v>0.64308681672025725</v>
      </c>
      <c r="BH2258" s="24">
        <v>1.2861736334405145</v>
      </c>
      <c r="BM2258" s="24">
        <v>0.64308681672025725</v>
      </c>
      <c r="BN2258" s="24">
        <v>7.717041800643087</v>
      </c>
      <c r="BR2258" s="24">
        <v>0.64308681672025725</v>
      </c>
      <c r="BZ2258" s="24">
        <v>2.2508038585209005</v>
      </c>
    </row>
    <row r="2259" spans="1:83" x14ac:dyDescent="0.2">
      <c r="A2259" s="24" t="s">
        <v>2300</v>
      </c>
      <c r="B2259" s="24">
        <v>-73.566999999999993</v>
      </c>
      <c r="C2259" s="24">
        <v>-36.15</v>
      </c>
      <c r="D2259" s="24" t="s">
        <v>2159</v>
      </c>
      <c r="E2259" s="24">
        <f t="shared" si="35"/>
        <v>71.568627450980401</v>
      </c>
      <c r="N2259" s="24">
        <v>0.32679738562091504</v>
      </c>
      <c r="P2259" s="24">
        <v>0.32679738562091504</v>
      </c>
      <c r="BB2259" s="24">
        <v>51.633986928104576</v>
      </c>
      <c r="BC2259" s="24">
        <v>3.2679738562091503</v>
      </c>
      <c r="BD2259" s="24">
        <v>3.9215686274509802</v>
      </c>
      <c r="BF2259" s="24">
        <v>0.32679738562091504</v>
      </c>
      <c r="BH2259" s="24">
        <v>2.2875816993464051</v>
      </c>
      <c r="BM2259" s="24">
        <v>0.32679738562091504</v>
      </c>
      <c r="BN2259" s="24">
        <v>7.5163398692810457</v>
      </c>
      <c r="BO2259" s="24">
        <v>0.32679738562091504</v>
      </c>
      <c r="BR2259" s="24">
        <v>0.32679738562091504</v>
      </c>
      <c r="BZ2259" s="24">
        <v>0.98039215686274506</v>
      </c>
    </row>
    <row r="2260" spans="1:83" x14ac:dyDescent="0.2">
      <c r="A2260" s="24" t="s">
        <v>2301</v>
      </c>
      <c r="B2260" s="24">
        <v>-72.715000000000003</v>
      </c>
      <c r="C2260" s="24">
        <v>-32.954999999999998</v>
      </c>
      <c r="D2260" s="24" t="s">
        <v>2159</v>
      </c>
      <c r="E2260" s="24">
        <f t="shared" si="35"/>
        <v>76.143790849673209</v>
      </c>
      <c r="N2260" s="24">
        <v>0.98039215686274506</v>
      </c>
      <c r="O2260" s="24">
        <v>0.32679738562091504</v>
      </c>
      <c r="P2260" s="24">
        <v>0.32679738562091504</v>
      </c>
      <c r="Q2260" s="24">
        <v>0.32679738562091504</v>
      </c>
      <c r="X2260" s="24">
        <v>0.32679738562091504</v>
      </c>
      <c r="AA2260" s="24">
        <v>0.65359477124183007</v>
      </c>
      <c r="AB2260" s="24">
        <v>0.32679738562091504</v>
      </c>
      <c r="AG2260" s="24">
        <v>0.98039215686274506</v>
      </c>
      <c r="BB2260" s="24">
        <v>42.483660130718953</v>
      </c>
      <c r="BC2260" s="24">
        <v>0.32679738562091504</v>
      </c>
      <c r="BD2260" s="24">
        <v>4.2483660130718954</v>
      </c>
      <c r="BF2260" s="24">
        <v>1.6339869281045751</v>
      </c>
      <c r="BH2260" s="24">
        <v>1.3071895424836601</v>
      </c>
      <c r="BL2260" s="24">
        <v>0.32679738562091504</v>
      </c>
      <c r="BM2260" s="24">
        <v>0.65359477124183007</v>
      </c>
      <c r="BN2260" s="24">
        <v>14.379084967320262</v>
      </c>
      <c r="BR2260" s="24">
        <v>0.98039215686274506</v>
      </c>
      <c r="BZ2260" s="24">
        <v>5.5555555555555554</v>
      </c>
    </row>
    <row r="2261" spans="1:83" x14ac:dyDescent="0.2">
      <c r="A2261" s="24" t="s">
        <v>2302</v>
      </c>
      <c r="B2261" s="24">
        <v>-72.625</v>
      </c>
      <c r="C2261" s="24">
        <v>-30.573</v>
      </c>
      <c r="D2261" s="24" t="s">
        <v>2159</v>
      </c>
      <c r="E2261" s="24">
        <f t="shared" si="35"/>
        <v>100</v>
      </c>
      <c r="H2261" s="24">
        <v>0.6097560975609756</v>
      </c>
      <c r="K2261" s="24">
        <v>31.707317073170731</v>
      </c>
      <c r="N2261" s="24">
        <v>6.7073170731707314</v>
      </c>
      <c r="P2261" s="24">
        <v>2.4390243902439024</v>
      </c>
      <c r="Q2261" s="24">
        <v>1.2195121951219512</v>
      </c>
      <c r="X2261" s="24">
        <v>13.414634146341463</v>
      </c>
      <c r="AA2261" s="24">
        <v>10.975609756097562</v>
      </c>
      <c r="AG2261" s="24">
        <v>14.024390243902438</v>
      </c>
      <c r="AL2261" s="24">
        <v>16.463414634146343</v>
      </c>
      <c r="AV2261" s="24">
        <v>1.2195121951219512</v>
      </c>
      <c r="BD2261" s="24">
        <v>0.6097560975609756</v>
      </c>
      <c r="BF2261" s="24">
        <v>0.6097560975609756</v>
      </c>
    </row>
    <row r="2262" spans="1:83" x14ac:dyDescent="0.2">
      <c r="A2262" s="24" t="s">
        <v>2303</v>
      </c>
      <c r="B2262" s="24">
        <v>-71.930000000000007</v>
      </c>
      <c r="C2262" s="24">
        <v>-27.47</v>
      </c>
      <c r="D2262" s="24" t="s">
        <v>2159</v>
      </c>
      <c r="E2262" s="24">
        <f t="shared" si="35"/>
        <v>99.545454545454547</v>
      </c>
      <c r="K2262" s="24">
        <v>11.363636363636363</v>
      </c>
      <c r="N2262" s="24">
        <v>4.0909090909090908</v>
      </c>
      <c r="O2262" s="24">
        <v>0.45454545454545453</v>
      </c>
      <c r="P2262" s="24">
        <v>1.3636363636363635</v>
      </c>
      <c r="Q2262" s="24">
        <v>0.90909090909090906</v>
      </c>
      <c r="R2262" s="24">
        <v>0.45454545454545453</v>
      </c>
      <c r="X2262" s="24">
        <v>13.181818181818182</v>
      </c>
      <c r="AA2262" s="24">
        <v>30.454545454545453</v>
      </c>
      <c r="AB2262" s="24">
        <v>0.45454545454545453</v>
      </c>
      <c r="AG2262" s="24">
        <v>7.7272727272727275</v>
      </c>
      <c r="AL2262" s="24">
        <v>23.636363636363637</v>
      </c>
      <c r="AQ2262" s="24">
        <v>0.45454545454545453</v>
      </c>
      <c r="AV2262" s="24">
        <v>2.7272727272727271</v>
      </c>
      <c r="BB2262" s="24">
        <v>0.90909090909090906</v>
      </c>
      <c r="BJ2262" s="24">
        <v>0.90909090909090906</v>
      </c>
      <c r="BN2262" s="24">
        <v>0.45454545454545453</v>
      </c>
    </row>
    <row r="2263" spans="1:83" x14ac:dyDescent="0.2">
      <c r="A2263" s="24" t="s">
        <v>2304</v>
      </c>
      <c r="B2263" s="24">
        <v>-71.534999999999997</v>
      </c>
      <c r="C2263" s="24">
        <v>-25.698</v>
      </c>
      <c r="D2263" s="24" t="s">
        <v>2159</v>
      </c>
      <c r="E2263" s="24">
        <f t="shared" si="35"/>
        <v>82.181818181818173</v>
      </c>
      <c r="K2263" s="24">
        <v>4.7272727272727275</v>
      </c>
      <c r="N2263" s="24">
        <v>2.1818181818181817</v>
      </c>
      <c r="O2263" s="24">
        <v>0.36363636363636365</v>
      </c>
      <c r="P2263" s="24">
        <v>0.72727272727272729</v>
      </c>
      <c r="Q2263" s="24">
        <v>0.72727272727272729</v>
      </c>
      <c r="R2263" s="24">
        <v>0.36363636363636365</v>
      </c>
      <c r="X2263" s="24">
        <v>3.2727272727272729</v>
      </c>
      <c r="AA2263" s="24">
        <v>5.0909090909090908</v>
      </c>
      <c r="AB2263" s="24">
        <v>0.36363636363636365</v>
      </c>
      <c r="AG2263" s="24">
        <v>1.8181818181818181</v>
      </c>
      <c r="AL2263" s="24">
        <v>13.454545454545455</v>
      </c>
      <c r="AV2263" s="24">
        <v>0.72727272727272729</v>
      </c>
      <c r="BB2263" s="24">
        <v>29.09090909090909</v>
      </c>
      <c r="BD2263" s="24">
        <v>2.9090909090909092</v>
      </c>
      <c r="BF2263" s="24">
        <v>2.5454545454545454</v>
      </c>
      <c r="BH2263" s="24">
        <v>4</v>
      </c>
      <c r="BM2263" s="24">
        <v>0.36363636363636365</v>
      </c>
      <c r="BN2263" s="24">
        <v>6.1818181818181817</v>
      </c>
      <c r="BO2263" s="24">
        <v>0.36363636363636365</v>
      </c>
      <c r="BR2263" s="24">
        <v>1.0909090909090908</v>
      </c>
      <c r="BZ2263" s="24">
        <v>1.8181818181818181</v>
      </c>
    </row>
    <row r="2264" spans="1:83" x14ac:dyDescent="0.2">
      <c r="A2264" s="24" t="s">
        <v>2305</v>
      </c>
      <c r="B2264" s="24">
        <v>-72.02</v>
      </c>
      <c r="C2264" s="24">
        <v>-27.913</v>
      </c>
      <c r="D2264" s="24" t="s">
        <v>2159</v>
      </c>
      <c r="E2264" s="24">
        <f t="shared" si="35"/>
        <v>73.421926910299035</v>
      </c>
      <c r="N2264" s="24">
        <v>1.3289036544850499</v>
      </c>
      <c r="X2264" s="24">
        <v>3.654485049833887</v>
      </c>
      <c r="AA2264" s="24">
        <v>3.9867109634551494</v>
      </c>
      <c r="AG2264" s="24">
        <v>1.9933554817275747</v>
      </c>
      <c r="AL2264" s="24">
        <v>17.275747508305649</v>
      </c>
      <c r="AV2264" s="24">
        <v>3.3222591362126246</v>
      </c>
      <c r="BB2264" s="24">
        <v>19.601328903654483</v>
      </c>
      <c r="BC2264" s="24">
        <v>0.33222591362126247</v>
      </c>
      <c r="BD2264" s="24">
        <v>2.9900332225913622</v>
      </c>
      <c r="BF2264" s="24">
        <v>0.66445182724252494</v>
      </c>
      <c r="BH2264" s="24">
        <v>3.9867109634551494</v>
      </c>
      <c r="BM2264" s="24">
        <v>1.3289036544850499</v>
      </c>
      <c r="BN2264" s="24">
        <v>6.3122923588039868</v>
      </c>
      <c r="BR2264" s="24">
        <v>0.66445182724252494</v>
      </c>
      <c r="BZ2264" s="24">
        <v>5.9800664451827243</v>
      </c>
    </row>
    <row r="2265" spans="1:83" x14ac:dyDescent="0.2">
      <c r="A2265" s="24" t="s">
        <v>2306</v>
      </c>
      <c r="B2265" s="24">
        <v>-72.317999999999998</v>
      </c>
      <c r="C2265" s="24">
        <v>-29.277999999999999</v>
      </c>
      <c r="D2265" s="24" t="s">
        <v>2159</v>
      </c>
      <c r="E2265" s="24">
        <f t="shared" si="35"/>
        <v>96.456692913385822</v>
      </c>
      <c r="K2265" s="24">
        <v>10.236220472440944</v>
      </c>
      <c r="M2265" s="24">
        <v>0.39370078740157483</v>
      </c>
      <c r="N2265" s="24">
        <v>1.1811023622047243</v>
      </c>
      <c r="O2265" s="24">
        <v>0.39370078740157483</v>
      </c>
      <c r="P2265" s="24">
        <v>3.9370078740157481</v>
      </c>
      <c r="Q2265" s="24">
        <v>1.1811023622047243</v>
      </c>
      <c r="X2265" s="24">
        <v>16.535433070866141</v>
      </c>
      <c r="AA2265" s="24">
        <v>8.2677165354330704</v>
      </c>
      <c r="AG2265" s="24">
        <v>18.110236220472441</v>
      </c>
      <c r="AL2265" s="24">
        <v>16.141732283464567</v>
      </c>
      <c r="AQ2265" s="24">
        <v>0.78740157480314965</v>
      </c>
      <c r="AV2265" s="24">
        <v>12.204724409448819</v>
      </c>
      <c r="BB2265" s="24">
        <v>0.78740157480314965</v>
      </c>
      <c r="BJ2265" s="24">
        <v>0.39370078740157483</v>
      </c>
      <c r="BN2265" s="24">
        <v>2.7559055118110236</v>
      </c>
      <c r="BZ2265" s="24">
        <v>3.1496062992125986</v>
      </c>
    </row>
    <row r="2266" spans="1:83" x14ac:dyDescent="0.2">
      <c r="A2266" s="24" t="s">
        <v>2307</v>
      </c>
      <c r="B2266" s="24">
        <v>-75.584999999999994</v>
      </c>
      <c r="C2266" s="24">
        <v>-42.11</v>
      </c>
      <c r="D2266" s="24" t="s">
        <v>2159</v>
      </c>
      <c r="E2266" s="24">
        <f t="shared" si="35"/>
        <v>85.064935064935071</v>
      </c>
      <c r="K2266" s="24">
        <v>2.9220779220779223</v>
      </c>
      <c r="N2266" s="24">
        <v>0.64935064935064934</v>
      </c>
      <c r="O2266" s="24">
        <v>0.32467532467532467</v>
      </c>
      <c r="P2266" s="24">
        <v>0.97402597402597402</v>
      </c>
      <c r="X2266" s="24">
        <v>23.051948051948052</v>
      </c>
      <c r="AA2266" s="24">
        <v>7.4675324675324672</v>
      </c>
      <c r="AG2266" s="24">
        <v>1.6233766233766234</v>
      </c>
      <c r="AL2266" s="24">
        <v>1.2987012987012987</v>
      </c>
      <c r="AV2266" s="24">
        <v>0.64935064935064934</v>
      </c>
      <c r="BB2266" s="24">
        <v>25.974025974025974</v>
      </c>
      <c r="BD2266" s="24">
        <v>1.2987012987012987</v>
      </c>
      <c r="BF2266" s="24">
        <v>1.6233766233766234</v>
      </c>
      <c r="BH2266" s="24">
        <v>0.32467532467532467</v>
      </c>
      <c r="BJ2266" s="24">
        <v>0.32467532467532467</v>
      </c>
      <c r="BN2266" s="24">
        <v>7.7922077922077921</v>
      </c>
      <c r="BZ2266" s="24">
        <v>8.1168831168831161</v>
      </c>
      <c r="CE2266" s="24">
        <v>0.64935064935064934</v>
      </c>
    </row>
    <row r="2267" spans="1:83" x14ac:dyDescent="0.2">
      <c r="A2267" s="24" t="s">
        <v>2308</v>
      </c>
      <c r="B2267" s="24">
        <v>-75.447999999999993</v>
      </c>
      <c r="C2267" s="24">
        <v>-42.067</v>
      </c>
      <c r="D2267" s="24" t="s">
        <v>2159</v>
      </c>
      <c r="E2267" s="24">
        <f t="shared" si="35"/>
        <v>70.903010033444829</v>
      </c>
      <c r="K2267" s="24">
        <v>0.33444816053511706</v>
      </c>
      <c r="X2267" s="24">
        <v>7.6923076923076925</v>
      </c>
      <c r="AA2267" s="24">
        <v>3.3444816053511706</v>
      </c>
      <c r="AG2267" s="24">
        <v>0.33444816053511706</v>
      </c>
      <c r="AL2267" s="24">
        <v>0.33444816053511706</v>
      </c>
      <c r="AV2267" s="24">
        <v>1.6722408026755853</v>
      </c>
      <c r="BB2267" s="24">
        <v>32.441471571906355</v>
      </c>
      <c r="BC2267" s="24">
        <v>0.33444816053511706</v>
      </c>
      <c r="BD2267" s="24">
        <v>1.6722408026755853</v>
      </c>
      <c r="BF2267" s="24">
        <v>0.33444816053511706</v>
      </c>
      <c r="BH2267" s="24">
        <v>0.33444816053511706</v>
      </c>
      <c r="BM2267" s="24">
        <v>0.66889632107023411</v>
      </c>
      <c r="BN2267" s="24">
        <v>8.0267558528428093</v>
      </c>
      <c r="BR2267" s="24">
        <v>0.66889632107023411</v>
      </c>
      <c r="BZ2267" s="24">
        <v>12.709030100334449</v>
      </c>
    </row>
    <row r="2268" spans="1:83" x14ac:dyDescent="0.2">
      <c r="A2268" s="24" t="s">
        <v>2309</v>
      </c>
      <c r="B2268" s="24">
        <v>-75.742999999999995</v>
      </c>
      <c r="C2268" s="24">
        <v>-42.07</v>
      </c>
      <c r="D2268" s="24" t="s">
        <v>2159</v>
      </c>
      <c r="E2268" s="24">
        <f t="shared" si="35"/>
        <v>83.501683501683502</v>
      </c>
      <c r="K2268" s="24">
        <v>1.3468013468013469</v>
      </c>
      <c r="P2268" s="24">
        <v>0.67340067340067344</v>
      </c>
      <c r="X2268" s="24">
        <v>15.488215488215488</v>
      </c>
      <c r="AA2268" s="24">
        <v>2.6936026936026938</v>
      </c>
      <c r="AG2268" s="24">
        <v>1.6835016835016836</v>
      </c>
      <c r="AV2268" s="24">
        <v>1.6835016835016836</v>
      </c>
      <c r="BB2268" s="24">
        <v>35.016835016835017</v>
      </c>
      <c r="BC2268" s="24">
        <v>0.33670033670033672</v>
      </c>
      <c r="BD2268" s="24">
        <v>2.3569023569023568</v>
      </c>
      <c r="BF2268" s="24">
        <v>1.0101010101010102</v>
      </c>
      <c r="BH2268" s="24">
        <v>1.3468013468013469</v>
      </c>
      <c r="BJ2268" s="24">
        <v>0.67340067340067344</v>
      </c>
      <c r="BN2268" s="24">
        <v>9.4276094276094273</v>
      </c>
      <c r="BO2268" s="24">
        <v>0.33670033670033672</v>
      </c>
      <c r="BZ2268" s="24">
        <v>9.4276094276094273</v>
      </c>
    </row>
    <row r="2269" spans="1:83" x14ac:dyDescent="0.2">
      <c r="A2269" s="24" t="s">
        <v>2310</v>
      </c>
      <c r="B2269" s="24">
        <v>-75.811999999999998</v>
      </c>
      <c r="C2269" s="24">
        <v>-42.042000000000002</v>
      </c>
      <c r="D2269" s="24" t="s">
        <v>2159</v>
      </c>
      <c r="E2269" s="24">
        <f t="shared" si="35"/>
        <v>82.89473684210526</v>
      </c>
      <c r="K2269" s="24">
        <v>2.9605263157894739</v>
      </c>
      <c r="P2269" s="24">
        <v>0.65789473684210531</v>
      </c>
      <c r="X2269" s="24">
        <v>17.434210526315791</v>
      </c>
      <c r="AA2269" s="24">
        <v>2.9605263157894739</v>
      </c>
      <c r="AB2269" s="24">
        <v>0.98684210526315785</v>
      </c>
      <c r="AG2269" s="24">
        <v>1.9736842105263157</v>
      </c>
      <c r="AL2269" s="24">
        <v>2.3026315789473686</v>
      </c>
      <c r="AV2269" s="24">
        <v>0.32894736842105265</v>
      </c>
      <c r="BB2269" s="24">
        <v>26.973684210526315</v>
      </c>
      <c r="BD2269" s="24">
        <v>1.3157894736842106</v>
      </c>
      <c r="BF2269" s="24">
        <v>0.65789473684210531</v>
      </c>
      <c r="BH2269" s="24">
        <v>0.65789473684210531</v>
      </c>
      <c r="BN2269" s="24">
        <v>11.184210526315789</v>
      </c>
      <c r="BZ2269" s="24">
        <v>12.5</v>
      </c>
    </row>
    <row r="2270" spans="1:83" x14ac:dyDescent="0.2">
      <c r="A2270" s="24" t="s">
        <v>2311</v>
      </c>
      <c r="B2270" s="24">
        <v>-75.683000000000007</v>
      </c>
      <c r="C2270" s="24">
        <v>-41.965000000000003</v>
      </c>
      <c r="D2270" s="24" t="s">
        <v>2159</v>
      </c>
      <c r="E2270" s="24">
        <f t="shared" si="35"/>
        <v>89.542483660130742</v>
      </c>
      <c r="K2270" s="24">
        <v>1.6339869281045751</v>
      </c>
      <c r="N2270" s="24">
        <v>0.32679738562091504</v>
      </c>
      <c r="P2270" s="24">
        <v>0.65359477124183007</v>
      </c>
      <c r="X2270" s="24">
        <v>12.091503267973856</v>
      </c>
      <c r="AA2270" s="24">
        <v>7.1895424836601309</v>
      </c>
      <c r="AG2270" s="24">
        <v>0.65359477124183007</v>
      </c>
      <c r="AL2270" s="24">
        <v>0.32679738562091504</v>
      </c>
      <c r="AV2270" s="24">
        <v>0.32679738562091504</v>
      </c>
      <c r="BB2270" s="24">
        <v>48.366013071895424</v>
      </c>
      <c r="BC2270" s="24">
        <v>0.32679738562091504</v>
      </c>
      <c r="BD2270" s="24">
        <v>0.98039215686274506</v>
      </c>
      <c r="BF2270" s="24">
        <v>0.32679738562091504</v>
      </c>
      <c r="BH2270" s="24">
        <v>0.98039215686274506</v>
      </c>
      <c r="BJ2270" s="24">
        <v>0.32679738562091504</v>
      </c>
      <c r="BN2270" s="24">
        <v>6.8627450980392153</v>
      </c>
      <c r="BR2270" s="24">
        <v>0.32679738562091504</v>
      </c>
      <c r="BZ2270" s="24">
        <v>7.8431372549019605</v>
      </c>
    </row>
    <row r="2271" spans="1:83" x14ac:dyDescent="0.2">
      <c r="A2271" s="24" t="s">
        <v>2312</v>
      </c>
      <c r="B2271" s="24">
        <v>-75.537000000000006</v>
      </c>
      <c r="C2271" s="24">
        <v>-42.082000000000001</v>
      </c>
      <c r="D2271" s="24" t="s">
        <v>2159</v>
      </c>
      <c r="E2271" s="24">
        <f t="shared" si="35"/>
        <v>84.918032786885249</v>
      </c>
      <c r="K2271" s="24">
        <v>1.9672131147540983</v>
      </c>
      <c r="N2271" s="24">
        <v>0.32786885245901637</v>
      </c>
      <c r="P2271" s="24">
        <v>1.639344262295082</v>
      </c>
      <c r="X2271" s="24">
        <v>16.065573770491802</v>
      </c>
      <c r="AA2271" s="24">
        <v>4.5901639344262293</v>
      </c>
      <c r="AB2271" s="24">
        <v>0.65573770491803274</v>
      </c>
      <c r="AG2271" s="24">
        <v>0.98360655737704916</v>
      </c>
      <c r="AL2271" s="24">
        <v>0.98360655737704916</v>
      </c>
      <c r="AV2271" s="24">
        <v>0.32786885245901637</v>
      </c>
      <c r="BB2271" s="24">
        <v>33.114754098360656</v>
      </c>
      <c r="BC2271" s="24">
        <v>0.32786885245901637</v>
      </c>
      <c r="BD2271" s="24">
        <v>0.65573770491803274</v>
      </c>
      <c r="BF2271" s="24">
        <v>0.32786885245901637</v>
      </c>
      <c r="BH2271" s="24">
        <v>0.98360655737704916</v>
      </c>
      <c r="BJ2271" s="24">
        <v>0.32786885245901637</v>
      </c>
      <c r="BN2271" s="24">
        <v>11.147540983606557</v>
      </c>
      <c r="BZ2271" s="24">
        <v>10.491803278688524</v>
      </c>
    </row>
    <row r="2272" spans="1:83" x14ac:dyDescent="0.2">
      <c r="A2272" s="24" t="s">
        <v>2313</v>
      </c>
      <c r="B2272" s="24">
        <v>-75.242999999999995</v>
      </c>
      <c r="C2272" s="24">
        <v>-40.482999999999997</v>
      </c>
      <c r="D2272" s="24" t="s">
        <v>2159</v>
      </c>
      <c r="E2272" s="24">
        <f t="shared" si="35"/>
        <v>79.220779220779235</v>
      </c>
      <c r="K2272" s="24">
        <v>1.2987012987012987</v>
      </c>
      <c r="N2272" s="24">
        <v>0.32467532467532467</v>
      </c>
      <c r="X2272" s="24">
        <v>10.064935064935066</v>
      </c>
      <c r="AA2272" s="24">
        <v>4.220779220779221</v>
      </c>
      <c r="AB2272" s="24">
        <v>0.32467532467532467</v>
      </c>
      <c r="AG2272" s="24">
        <v>2.5974025974025974</v>
      </c>
      <c r="AL2272" s="24">
        <v>0.32467532467532467</v>
      </c>
      <c r="AV2272" s="24">
        <v>0.64935064935064934</v>
      </c>
      <c r="BB2272" s="24">
        <v>26.948051948051948</v>
      </c>
      <c r="BD2272" s="24">
        <v>1.948051948051948</v>
      </c>
      <c r="BF2272" s="24">
        <v>0.32467532467532467</v>
      </c>
      <c r="BJ2272" s="24">
        <v>0.97402597402597402</v>
      </c>
      <c r="BM2272" s="24">
        <v>0.97402597402597402</v>
      </c>
      <c r="BN2272" s="24">
        <v>13.961038961038961</v>
      </c>
      <c r="BR2272" s="24">
        <v>0.32467532467532467</v>
      </c>
      <c r="BZ2272" s="24">
        <v>13.961038961038961</v>
      </c>
    </row>
    <row r="2273" spans="1:86" x14ac:dyDescent="0.2">
      <c r="A2273" s="24" t="s">
        <v>2314</v>
      </c>
      <c r="B2273" s="24">
        <v>-75.144999999999996</v>
      </c>
      <c r="C2273" s="24">
        <v>-40.494999999999997</v>
      </c>
      <c r="D2273" s="24" t="s">
        <v>2159</v>
      </c>
      <c r="E2273" s="24">
        <f t="shared" si="35"/>
        <v>74.754098360655746</v>
      </c>
      <c r="K2273" s="24">
        <v>1.3114754098360655</v>
      </c>
      <c r="P2273" s="24">
        <v>0.32786885245901637</v>
      </c>
      <c r="X2273" s="24">
        <v>3.6065573770491803</v>
      </c>
      <c r="AA2273" s="24">
        <v>2.2950819672131146</v>
      </c>
      <c r="AG2273" s="24">
        <v>0.65573770491803274</v>
      </c>
      <c r="AV2273" s="24">
        <v>0.98360655737704916</v>
      </c>
      <c r="BB2273" s="24">
        <v>36.065573770491802</v>
      </c>
      <c r="BC2273" s="24">
        <v>0.98360655737704916</v>
      </c>
      <c r="BD2273" s="24">
        <v>0.98360655737704916</v>
      </c>
      <c r="BH2273" s="24">
        <v>0.32786885245901637</v>
      </c>
      <c r="BJ2273" s="24">
        <v>0.32786885245901637</v>
      </c>
      <c r="BM2273" s="24">
        <v>0.65573770491803274</v>
      </c>
      <c r="BN2273" s="24">
        <v>10.491803278688524</v>
      </c>
      <c r="BR2273" s="24">
        <v>0.65573770491803274</v>
      </c>
      <c r="BZ2273" s="24">
        <v>15.081967213114755</v>
      </c>
    </row>
    <row r="2274" spans="1:86" x14ac:dyDescent="0.2">
      <c r="A2274" s="24" t="s">
        <v>2315</v>
      </c>
      <c r="B2274" s="24">
        <v>-75.171999999999997</v>
      </c>
      <c r="C2274" s="24">
        <v>-39.656999999999996</v>
      </c>
      <c r="D2274" s="24" t="s">
        <v>2159</v>
      </c>
      <c r="E2274" s="24">
        <f t="shared" si="35"/>
        <v>81.699346405228766</v>
      </c>
      <c r="K2274" s="24">
        <v>0.98039215686274506</v>
      </c>
      <c r="N2274" s="24">
        <v>1.3071895424836601</v>
      </c>
      <c r="O2274" s="24">
        <v>0.32679738562091504</v>
      </c>
      <c r="P2274" s="24">
        <v>0.98039215686274506</v>
      </c>
      <c r="X2274" s="24">
        <v>2.9411764705882355</v>
      </c>
      <c r="AA2274" s="24">
        <v>2.6143790849673203</v>
      </c>
      <c r="AB2274" s="24">
        <v>1.3071895424836601</v>
      </c>
      <c r="AL2274" s="24">
        <v>0.65359477124183007</v>
      </c>
      <c r="AQ2274" s="24">
        <v>0.32679738562091504</v>
      </c>
      <c r="AV2274" s="24">
        <v>0.32679738562091504</v>
      </c>
      <c r="BB2274" s="24">
        <v>46.078431372549019</v>
      </c>
      <c r="BC2274" s="24">
        <v>0.98039215686274506</v>
      </c>
      <c r="BD2274" s="24">
        <v>3.2679738562091503</v>
      </c>
      <c r="BF2274" s="24">
        <v>0.98039215686274506</v>
      </c>
      <c r="BH2274" s="24">
        <v>3.2679738562091503</v>
      </c>
      <c r="BJ2274" s="24">
        <v>0.65359477124183007</v>
      </c>
      <c r="BM2274" s="24">
        <v>0.65359477124183007</v>
      </c>
      <c r="BN2274" s="24">
        <v>5.5555555555555554</v>
      </c>
      <c r="BR2274" s="24">
        <v>0.32679738562091504</v>
      </c>
      <c r="BZ2274" s="24">
        <v>8.1699346405228752</v>
      </c>
    </row>
    <row r="2275" spans="1:86" x14ac:dyDescent="0.2">
      <c r="A2275" s="24" t="s">
        <v>2316</v>
      </c>
      <c r="B2275" s="24">
        <v>-75.188000000000002</v>
      </c>
      <c r="C2275" s="24">
        <v>-39.659999999999997</v>
      </c>
      <c r="D2275" s="24" t="s">
        <v>2159</v>
      </c>
      <c r="E2275" s="24">
        <f t="shared" si="35"/>
        <v>72.368421052631575</v>
      </c>
      <c r="X2275" s="24">
        <v>0.65789473684210531</v>
      </c>
      <c r="AA2275" s="24">
        <v>0.65789473684210531</v>
      </c>
      <c r="AB2275" s="24">
        <v>0.32894736842105265</v>
      </c>
      <c r="AV2275" s="24">
        <v>0.65789473684210531</v>
      </c>
      <c r="BB2275" s="24">
        <v>33.881578947368418</v>
      </c>
      <c r="BC2275" s="24">
        <v>2.9605263157894739</v>
      </c>
      <c r="BD2275" s="24">
        <v>2.9605263157894739</v>
      </c>
      <c r="BH2275" s="24">
        <v>1.6447368421052631</v>
      </c>
      <c r="BJ2275" s="24">
        <v>1.6447368421052631</v>
      </c>
      <c r="BM2275" s="24">
        <v>2.3026315789473686</v>
      </c>
      <c r="BN2275" s="24">
        <v>18.421052631578949</v>
      </c>
      <c r="BZ2275" s="24">
        <v>6.25</v>
      </c>
    </row>
    <row r="2276" spans="1:86" x14ac:dyDescent="0.2">
      <c r="A2276" s="24" t="s">
        <v>2317</v>
      </c>
      <c r="B2276" s="24">
        <v>-75.247</v>
      </c>
      <c r="C2276" s="24">
        <v>-39.664999999999999</v>
      </c>
      <c r="D2276" s="24" t="s">
        <v>2159</v>
      </c>
      <c r="E2276" s="24">
        <f t="shared" si="35"/>
        <v>78.246753246753258</v>
      </c>
      <c r="K2276" s="24">
        <v>2.9220779220779223</v>
      </c>
      <c r="O2276" s="24">
        <v>0.32467532467532467</v>
      </c>
      <c r="X2276" s="24">
        <v>4.5454545454545459</v>
      </c>
      <c r="AA2276" s="24">
        <v>1.6233766233766234</v>
      </c>
      <c r="AG2276" s="24">
        <v>0.32467532467532467</v>
      </c>
      <c r="AV2276" s="24">
        <v>0.32467532467532467</v>
      </c>
      <c r="BB2276" s="24">
        <v>38.961038961038959</v>
      </c>
      <c r="BC2276" s="24">
        <v>0.97402597402597402</v>
      </c>
      <c r="BD2276" s="24">
        <v>2.5974025974025974</v>
      </c>
      <c r="BF2276" s="24">
        <v>0.97402597402597402</v>
      </c>
      <c r="BH2276" s="24">
        <v>1.2987012987012987</v>
      </c>
      <c r="BJ2276" s="24">
        <v>0.32467532467532467</v>
      </c>
      <c r="BM2276" s="24">
        <v>0.64935064935064934</v>
      </c>
      <c r="BN2276" s="24">
        <v>8.7662337662337659</v>
      </c>
      <c r="BR2276" s="24">
        <v>0.32467532467532467</v>
      </c>
      <c r="BZ2276" s="24">
        <v>13.311688311688311</v>
      </c>
    </row>
    <row r="2277" spans="1:86" x14ac:dyDescent="0.2">
      <c r="A2277" s="24" t="s">
        <v>2318</v>
      </c>
      <c r="B2277" s="24">
        <v>-74.983000000000004</v>
      </c>
      <c r="C2277" s="24">
        <v>-39.744999999999997</v>
      </c>
      <c r="D2277" s="24" t="s">
        <v>2159</v>
      </c>
      <c r="E2277" s="24">
        <f t="shared" si="35"/>
        <v>78.94736842105263</v>
      </c>
      <c r="P2277" s="24">
        <v>0.32894736842105265</v>
      </c>
      <c r="X2277" s="24">
        <v>1.9736842105263157</v>
      </c>
      <c r="AA2277" s="24">
        <v>0.32894736842105265</v>
      </c>
      <c r="AG2277" s="24">
        <v>0.32894736842105265</v>
      </c>
      <c r="AL2277" s="24">
        <v>0.32894736842105265</v>
      </c>
      <c r="BB2277" s="24">
        <v>41.776315789473685</v>
      </c>
      <c r="BC2277" s="24">
        <v>0.65789473684210531</v>
      </c>
      <c r="BD2277" s="24">
        <v>1.6447368421052631</v>
      </c>
      <c r="BF2277" s="24">
        <v>0.98684210526315785</v>
      </c>
      <c r="BH2277" s="24">
        <v>2.9605263157894739</v>
      </c>
      <c r="BJ2277" s="24">
        <v>0.65789473684210531</v>
      </c>
      <c r="BM2277" s="24">
        <v>0.98684210526315785</v>
      </c>
      <c r="BN2277" s="24">
        <v>12.828947368421053</v>
      </c>
      <c r="BR2277" s="24">
        <v>0.32894736842105265</v>
      </c>
      <c r="BZ2277" s="24">
        <v>12.828947368421053</v>
      </c>
    </row>
    <row r="2278" spans="1:86" x14ac:dyDescent="0.2">
      <c r="A2278" s="24" t="s">
        <v>2319</v>
      </c>
      <c r="B2278" s="24">
        <v>-74.647999999999996</v>
      </c>
      <c r="C2278" s="24">
        <v>-36.896999999999998</v>
      </c>
      <c r="D2278" s="24" t="s">
        <v>2159</v>
      </c>
      <c r="E2278" s="24">
        <f t="shared" si="35"/>
        <v>67.426710097719862</v>
      </c>
      <c r="N2278" s="24">
        <v>0.32573289902280128</v>
      </c>
      <c r="AG2278" s="24">
        <v>0.32573289902280128</v>
      </c>
      <c r="AV2278" s="24">
        <v>0.65146579804560256</v>
      </c>
      <c r="BB2278" s="24">
        <v>39.739413680781759</v>
      </c>
      <c r="BC2278" s="24">
        <v>0.65146579804560256</v>
      </c>
      <c r="BD2278" s="24">
        <v>2.6058631921824102</v>
      </c>
      <c r="BF2278" s="24">
        <v>2.6058631921824102</v>
      </c>
      <c r="BH2278" s="24">
        <v>3.9087947882736156</v>
      </c>
      <c r="BJ2278" s="24">
        <v>0.9771986970684039</v>
      </c>
      <c r="BM2278" s="24">
        <v>0.32573289902280128</v>
      </c>
      <c r="BN2278" s="24">
        <v>12.37785016286645</v>
      </c>
      <c r="BO2278" s="24">
        <v>0.32573289902280128</v>
      </c>
      <c r="BR2278" s="24">
        <v>0.32573289902280128</v>
      </c>
      <c r="BZ2278" s="24">
        <v>2.2801302931596092</v>
      </c>
    </row>
    <row r="2279" spans="1:86" x14ac:dyDescent="0.2">
      <c r="A2279" s="24" t="s">
        <v>2320</v>
      </c>
      <c r="B2279" s="24">
        <v>-74.423000000000002</v>
      </c>
      <c r="C2279" s="24">
        <v>-36.853000000000002</v>
      </c>
      <c r="D2279" s="24" t="s">
        <v>2159</v>
      </c>
      <c r="E2279" s="24">
        <f t="shared" si="35"/>
        <v>70.19867549668875</v>
      </c>
      <c r="AG2279" s="24">
        <v>0.33112582781456956</v>
      </c>
      <c r="AL2279" s="24">
        <v>0.66225165562913912</v>
      </c>
      <c r="AV2279" s="24">
        <v>0.66225165562913912</v>
      </c>
      <c r="BB2279" s="24">
        <v>38.410596026490069</v>
      </c>
      <c r="BC2279" s="24">
        <v>3.6423841059602649</v>
      </c>
      <c r="BD2279" s="24">
        <v>3.9735099337748343</v>
      </c>
      <c r="BF2279" s="24">
        <v>1.3245033112582782</v>
      </c>
      <c r="BH2279" s="24">
        <v>3.9735099337748343</v>
      </c>
      <c r="BM2279" s="24">
        <v>1.3245033112582782</v>
      </c>
      <c r="BN2279" s="24">
        <v>12.913907284768213</v>
      </c>
      <c r="BO2279" s="24">
        <v>0.66225165562913912</v>
      </c>
      <c r="BZ2279" s="24">
        <v>2.3178807947019866</v>
      </c>
    </row>
    <row r="2280" spans="1:86" x14ac:dyDescent="0.2">
      <c r="A2280" s="24" t="s">
        <v>2321</v>
      </c>
      <c r="B2280" s="24">
        <v>-74.488</v>
      </c>
      <c r="C2280" s="24">
        <v>-36.872</v>
      </c>
      <c r="D2280" s="24" t="s">
        <v>2159</v>
      </c>
      <c r="E2280" s="24">
        <f t="shared" si="35"/>
        <v>65.562913907284781</v>
      </c>
      <c r="X2280" s="24">
        <v>0.33112582781456956</v>
      </c>
      <c r="AL2280" s="24">
        <v>0.33112582781456956</v>
      </c>
      <c r="AV2280" s="24">
        <v>0.33112582781456956</v>
      </c>
      <c r="BB2280" s="24">
        <v>35.76158940397351</v>
      </c>
      <c r="BD2280" s="24">
        <v>1.9867549668874172</v>
      </c>
      <c r="BF2280" s="24">
        <v>2.9801324503311259</v>
      </c>
      <c r="BH2280" s="24">
        <v>4.6357615894039732</v>
      </c>
      <c r="BJ2280" s="24">
        <v>0.66225165562913912</v>
      </c>
      <c r="BM2280" s="24">
        <v>1.6556291390728477</v>
      </c>
      <c r="BN2280" s="24">
        <v>13.576158940397351</v>
      </c>
      <c r="BO2280" s="24">
        <v>0.99337748344370858</v>
      </c>
      <c r="BZ2280" s="24">
        <v>2.3178807947019866</v>
      </c>
    </row>
    <row r="2281" spans="1:86" x14ac:dyDescent="0.2">
      <c r="A2281" s="24" t="s">
        <v>2322</v>
      </c>
      <c r="B2281" s="24">
        <v>-72.697999999999993</v>
      </c>
      <c r="C2281" s="24">
        <v>-32.518000000000001</v>
      </c>
      <c r="D2281" s="24" t="s">
        <v>2159</v>
      </c>
      <c r="E2281" s="24">
        <f t="shared" si="35"/>
        <v>70.000000000000014</v>
      </c>
      <c r="K2281" s="24">
        <v>1.3333333333333333</v>
      </c>
      <c r="P2281" s="24">
        <v>0.33333333333333331</v>
      </c>
      <c r="X2281" s="24">
        <v>1.3333333333333333</v>
      </c>
      <c r="AG2281" s="24">
        <v>0.33333333333333331</v>
      </c>
      <c r="AL2281" s="24">
        <v>1.6666666666666667</v>
      </c>
      <c r="AV2281" s="24">
        <v>1</v>
      </c>
      <c r="BB2281" s="24">
        <v>37</v>
      </c>
      <c r="BC2281" s="24">
        <v>0.33333333333333331</v>
      </c>
      <c r="BD2281" s="24">
        <v>3.3333333333333335</v>
      </c>
      <c r="BF2281" s="24">
        <v>1.6666666666666667</v>
      </c>
      <c r="BH2281" s="24">
        <v>3.3333333333333335</v>
      </c>
      <c r="BJ2281" s="24">
        <v>0.33333333333333331</v>
      </c>
      <c r="BL2281" s="24">
        <v>0.33333333333333331</v>
      </c>
      <c r="BN2281" s="24">
        <v>12.666666666666666</v>
      </c>
      <c r="BZ2281" s="24">
        <v>5</v>
      </c>
    </row>
    <row r="2282" spans="1:86" x14ac:dyDescent="0.2">
      <c r="A2282" s="24" t="s">
        <v>2323</v>
      </c>
      <c r="B2282" s="24">
        <v>-72.497</v>
      </c>
      <c r="C2282" s="24">
        <v>-33.006999999999998</v>
      </c>
      <c r="D2282" s="24" t="s">
        <v>2159</v>
      </c>
      <c r="E2282" s="24">
        <f t="shared" si="35"/>
        <v>66.246056782334392</v>
      </c>
      <c r="K2282" s="24">
        <v>1.2618296529968454</v>
      </c>
      <c r="N2282" s="24">
        <v>0.63091482649842268</v>
      </c>
      <c r="O2282" s="24">
        <v>0.94637223974763407</v>
      </c>
      <c r="P2282" s="24">
        <v>0.31545741324921134</v>
      </c>
      <c r="Q2282" s="24">
        <v>0.31545741324921134</v>
      </c>
      <c r="X2282" s="24">
        <v>2.5236593059936907</v>
      </c>
      <c r="AA2282" s="24">
        <v>1.2618296529968454</v>
      </c>
      <c r="AG2282" s="24">
        <v>0.63091482649842268</v>
      </c>
      <c r="AL2282" s="24">
        <v>1.5772870662460567</v>
      </c>
      <c r="AV2282" s="24">
        <v>0.31545741324921134</v>
      </c>
      <c r="BB2282" s="24">
        <v>31.545741324921135</v>
      </c>
      <c r="BD2282" s="24">
        <v>1.8927444794952681</v>
      </c>
      <c r="BF2282" s="24">
        <v>0.31545741324921134</v>
      </c>
      <c r="BH2282" s="24">
        <v>2.5236593059936907</v>
      </c>
      <c r="BM2282" s="24">
        <v>0.63091482649842268</v>
      </c>
      <c r="BN2282" s="24">
        <v>10.410094637223974</v>
      </c>
      <c r="BO2282" s="24">
        <v>0.31545741324921134</v>
      </c>
      <c r="BR2282" s="24">
        <v>0.63091482649842268</v>
      </c>
      <c r="BZ2282" s="24">
        <v>7.5709779179810726</v>
      </c>
      <c r="CE2282" s="24">
        <v>0.63091482649842268</v>
      </c>
    </row>
    <row r="2283" spans="1:86" x14ac:dyDescent="0.2">
      <c r="A2283" s="24" t="s">
        <v>2324</v>
      </c>
      <c r="B2283" s="24">
        <v>-76.954999999999998</v>
      </c>
      <c r="C2283" s="24">
        <v>-50.65</v>
      </c>
      <c r="D2283" s="24" t="s">
        <v>2159</v>
      </c>
      <c r="E2283" s="24">
        <f t="shared" si="35"/>
        <v>97.938144329896886</v>
      </c>
      <c r="H2283" s="24">
        <v>0.3436426116838488</v>
      </c>
      <c r="M2283" s="24">
        <v>3.0927835051546393</v>
      </c>
      <c r="N2283" s="24">
        <v>0.3436426116838488</v>
      </c>
      <c r="P2283" s="24">
        <v>5.4982817869415808</v>
      </c>
      <c r="X2283" s="24">
        <v>51.546391752577321</v>
      </c>
      <c r="AA2283" s="24">
        <v>8.5910652920962196</v>
      </c>
      <c r="AB2283" s="24">
        <v>0.3436426116838488</v>
      </c>
      <c r="AG2283" s="24">
        <v>1.3745704467353952</v>
      </c>
      <c r="AL2283" s="24">
        <v>4.8109965635738829</v>
      </c>
      <c r="AV2283" s="24">
        <v>1.7182130584192439</v>
      </c>
      <c r="BB2283" s="24">
        <v>17.52577319587629</v>
      </c>
      <c r="BH2283" s="24">
        <v>1.3745704467353952</v>
      </c>
      <c r="BJ2283" s="24">
        <v>0.3436426116838488</v>
      </c>
      <c r="BN2283" s="24">
        <v>1.0309278350515463</v>
      </c>
    </row>
    <row r="2284" spans="1:86" x14ac:dyDescent="0.2">
      <c r="A2284" s="24" t="s">
        <v>2325</v>
      </c>
      <c r="B2284" s="24">
        <v>-76.599999999999994</v>
      </c>
      <c r="C2284" s="24">
        <v>-46.883000000000003</v>
      </c>
      <c r="D2284" s="24" t="s">
        <v>2159</v>
      </c>
      <c r="E2284" s="24">
        <f t="shared" si="35"/>
        <v>95.723684210526329</v>
      </c>
      <c r="K2284" s="24">
        <v>0.32894736842105265</v>
      </c>
      <c r="P2284" s="24">
        <v>0.65789473684210531</v>
      </c>
      <c r="X2284" s="24">
        <v>38.486842105263158</v>
      </c>
      <c r="AA2284" s="24">
        <v>7.8947368421052628</v>
      </c>
      <c r="AL2284" s="24">
        <v>6.25</v>
      </c>
      <c r="AV2284" s="24">
        <v>2.6315789473684212</v>
      </c>
      <c r="BB2284" s="24">
        <v>28.94736842105263</v>
      </c>
      <c r="BD2284" s="24">
        <v>1.3157894736842106</v>
      </c>
      <c r="BH2284" s="24">
        <v>0.98684210526315785</v>
      </c>
      <c r="BJ2284" s="24">
        <v>0.65789473684210531</v>
      </c>
      <c r="BN2284" s="24">
        <v>4.2763157894736841</v>
      </c>
      <c r="BR2284" s="24">
        <v>0.32894736842105265</v>
      </c>
      <c r="BZ2284" s="24">
        <v>2.9605263157894739</v>
      </c>
    </row>
    <row r="2285" spans="1:86" x14ac:dyDescent="0.2">
      <c r="A2285" s="24" t="s">
        <v>2326</v>
      </c>
      <c r="B2285" s="24">
        <v>-76.667000000000002</v>
      </c>
      <c r="C2285" s="24">
        <v>-46.35</v>
      </c>
      <c r="D2285" s="24" t="s">
        <v>2159</v>
      </c>
      <c r="E2285" s="24">
        <f t="shared" si="35"/>
        <v>99.01639344262297</v>
      </c>
      <c r="K2285" s="24">
        <v>0.65573770491803274</v>
      </c>
      <c r="R2285" s="24">
        <v>0.32786885245901637</v>
      </c>
      <c r="X2285" s="24">
        <v>56.393442622950822</v>
      </c>
      <c r="AA2285" s="24">
        <v>2.622950819672131</v>
      </c>
      <c r="AG2285" s="24">
        <v>0.32786885245901637</v>
      </c>
      <c r="AL2285" s="24">
        <v>3.9344262295081966</v>
      </c>
      <c r="AV2285" s="24">
        <v>2.2950819672131146</v>
      </c>
      <c r="BB2285" s="24">
        <v>26.229508196721312</v>
      </c>
      <c r="BD2285" s="24">
        <v>0.32786885245901637</v>
      </c>
      <c r="BH2285" s="24">
        <v>0.32786885245901637</v>
      </c>
      <c r="BJ2285" s="24">
        <v>0.32786885245901637</v>
      </c>
      <c r="BN2285" s="24">
        <v>1.9672131147540983</v>
      </c>
      <c r="BO2285" s="24">
        <v>0.65573770491803274</v>
      </c>
      <c r="BZ2285" s="24">
        <v>2.2950819672131146</v>
      </c>
      <c r="CH2285" s="24">
        <v>0.32786885245901637</v>
      </c>
    </row>
    <row r="2286" spans="1:86" x14ac:dyDescent="0.2">
      <c r="A2286" s="24" t="s">
        <v>2327</v>
      </c>
      <c r="B2286" s="24">
        <v>-76.537999999999997</v>
      </c>
      <c r="C2286" s="24">
        <v>-46.317</v>
      </c>
      <c r="D2286" s="24" t="s">
        <v>2159</v>
      </c>
      <c r="E2286" s="24">
        <f t="shared" si="35"/>
        <v>93.333333333333343</v>
      </c>
      <c r="K2286" s="24">
        <v>0.33333333333333331</v>
      </c>
      <c r="M2286" s="24">
        <v>0.33333333333333331</v>
      </c>
      <c r="P2286" s="24">
        <v>0.33333333333333331</v>
      </c>
      <c r="X2286" s="24">
        <v>39</v>
      </c>
      <c r="AA2286" s="24">
        <v>4</v>
      </c>
      <c r="AG2286" s="24">
        <v>0.33333333333333331</v>
      </c>
      <c r="AL2286" s="24">
        <v>3.3333333333333335</v>
      </c>
      <c r="AV2286" s="24">
        <v>1.6666666666666667</v>
      </c>
      <c r="BB2286" s="24">
        <v>34</v>
      </c>
      <c r="BD2286" s="24">
        <v>0.66666666666666663</v>
      </c>
      <c r="BF2286" s="24">
        <v>0.33333333333333331</v>
      </c>
      <c r="BH2286" s="24">
        <v>1</v>
      </c>
      <c r="BJ2286" s="24">
        <v>1.3333333333333333</v>
      </c>
      <c r="BN2286" s="24">
        <v>1.6666666666666667</v>
      </c>
      <c r="BR2286" s="24">
        <v>1.6666666666666667</v>
      </c>
      <c r="BZ2286" s="24">
        <v>3.3333333333333335</v>
      </c>
    </row>
    <row r="2287" spans="1:86" x14ac:dyDescent="0.2">
      <c r="A2287" s="24" t="s">
        <v>2328</v>
      </c>
      <c r="B2287" s="24">
        <v>-76.25</v>
      </c>
      <c r="C2287" s="24">
        <v>-43.417000000000002</v>
      </c>
      <c r="D2287" s="24" t="s">
        <v>2159</v>
      </c>
      <c r="E2287" s="24">
        <f t="shared" si="35"/>
        <v>86.173633440514465</v>
      </c>
      <c r="K2287" s="24">
        <v>2.2508038585209005</v>
      </c>
      <c r="M2287" s="24">
        <v>0.32154340836012862</v>
      </c>
      <c r="N2287" s="24">
        <v>0.32154340836012862</v>
      </c>
      <c r="P2287" s="24">
        <v>0.96463022508038587</v>
      </c>
      <c r="X2287" s="24">
        <v>33.118971061093248</v>
      </c>
      <c r="AA2287" s="24">
        <v>5.787781350482315</v>
      </c>
      <c r="AG2287" s="24">
        <v>2.2508038585209005</v>
      </c>
      <c r="AL2287" s="24">
        <v>2.2508038585209005</v>
      </c>
      <c r="AV2287" s="24">
        <v>1.607717041800643</v>
      </c>
      <c r="BB2287" s="24">
        <v>24.437299035369776</v>
      </c>
      <c r="BD2287" s="24">
        <v>0.96463022508038587</v>
      </c>
      <c r="BF2287" s="24">
        <v>0.32154340836012862</v>
      </c>
      <c r="BH2287" s="24">
        <v>1.2861736334405145</v>
      </c>
      <c r="BJ2287" s="24">
        <v>1.2861736334405145</v>
      </c>
      <c r="BN2287" s="24">
        <v>2.572347266881029</v>
      </c>
      <c r="BZ2287" s="24">
        <v>6.430868167202572</v>
      </c>
    </row>
    <row r="2288" spans="1:86" x14ac:dyDescent="0.2">
      <c r="A2288" s="24" t="s">
        <v>2329</v>
      </c>
      <c r="B2288" s="24">
        <v>-76.483000000000004</v>
      </c>
      <c r="C2288" s="24">
        <v>-43.536999999999999</v>
      </c>
      <c r="D2288" s="24" t="s">
        <v>2159</v>
      </c>
      <c r="E2288" s="24">
        <f t="shared" si="35"/>
        <v>96.610169491525426</v>
      </c>
      <c r="K2288" s="24">
        <v>4.7457627118644066</v>
      </c>
      <c r="M2288" s="24">
        <v>0.67796610169491522</v>
      </c>
      <c r="N2288" s="24">
        <v>0.67796610169491522</v>
      </c>
      <c r="P2288" s="24">
        <v>1.6949152542372881</v>
      </c>
      <c r="X2288" s="24">
        <v>54.915254237288138</v>
      </c>
      <c r="AA2288" s="24">
        <v>6.4406779661016946</v>
      </c>
      <c r="AB2288" s="24">
        <v>0.33898305084745761</v>
      </c>
      <c r="AG2288" s="24">
        <v>1.3559322033898304</v>
      </c>
      <c r="AL2288" s="24">
        <v>2.3728813559322033</v>
      </c>
      <c r="AV2288" s="24">
        <v>3.3898305084745761</v>
      </c>
      <c r="BB2288" s="24">
        <v>8.8135593220338979</v>
      </c>
      <c r="BD2288" s="24">
        <v>1.0169491525423728</v>
      </c>
      <c r="BF2288" s="24">
        <v>0.67796610169491522</v>
      </c>
      <c r="BJ2288" s="24">
        <v>1.3559322033898304</v>
      </c>
      <c r="BN2288" s="24">
        <v>4.0677966101694913</v>
      </c>
      <c r="BZ2288" s="24">
        <v>3.3898305084745761</v>
      </c>
      <c r="CE2288" s="24">
        <v>0.33898305084745761</v>
      </c>
      <c r="CH2288" s="24">
        <v>0.33898305084745761</v>
      </c>
    </row>
    <row r="2289" spans="1:83" x14ac:dyDescent="0.2">
      <c r="A2289" s="24" t="s">
        <v>2330</v>
      </c>
      <c r="B2289" s="24">
        <v>-74.466999999999999</v>
      </c>
      <c r="C2289" s="24">
        <v>-39.966999999999999</v>
      </c>
      <c r="D2289" s="24" t="s">
        <v>2159</v>
      </c>
      <c r="E2289" s="24">
        <f t="shared" si="35"/>
        <v>69</v>
      </c>
      <c r="P2289" s="24">
        <v>0.33333333333333331</v>
      </c>
      <c r="X2289" s="24">
        <v>1.6666666666666667</v>
      </c>
      <c r="AA2289" s="24">
        <v>1</v>
      </c>
      <c r="AG2289" s="24">
        <v>0.33333333333333331</v>
      </c>
      <c r="AL2289" s="24">
        <v>0.66666666666666663</v>
      </c>
      <c r="AV2289" s="24">
        <v>0.66666666666666663</v>
      </c>
      <c r="BB2289" s="24">
        <v>38</v>
      </c>
      <c r="BC2289" s="24">
        <v>0.33333333333333331</v>
      </c>
      <c r="BD2289" s="24">
        <v>2.3333333333333335</v>
      </c>
      <c r="BF2289" s="24">
        <v>1.3333333333333333</v>
      </c>
      <c r="BH2289" s="24">
        <v>1</v>
      </c>
      <c r="BJ2289" s="24">
        <v>0.66666666666666663</v>
      </c>
      <c r="BM2289" s="24">
        <v>0.66666666666666663</v>
      </c>
      <c r="BN2289" s="24">
        <v>10.333333333333334</v>
      </c>
      <c r="BO2289" s="24">
        <v>0.66666666666666663</v>
      </c>
      <c r="BR2289" s="24">
        <v>1</v>
      </c>
      <c r="BZ2289" s="24">
        <v>8</v>
      </c>
    </row>
    <row r="2290" spans="1:83" x14ac:dyDescent="0.2">
      <c r="A2290" s="24" t="s">
        <v>2331</v>
      </c>
      <c r="B2290" s="24">
        <v>-74.117000000000004</v>
      </c>
      <c r="C2290" s="24">
        <v>-40.008000000000003</v>
      </c>
      <c r="D2290" s="24" t="s">
        <v>2159</v>
      </c>
      <c r="E2290" s="24">
        <f t="shared" si="35"/>
        <v>70.431893687707642</v>
      </c>
      <c r="X2290" s="24">
        <v>0.33222591362126247</v>
      </c>
      <c r="AA2290" s="24">
        <v>0.33222591362126247</v>
      </c>
      <c r="AG2290" s="24">
        <v>0.33222591362126247</v>
      </c>
      <c r="AV2290" s="24">
        <v>0.99667774086378735</v>
      </c>
      <c r="BB2290" s="24">
        <v>43.521594684385384</v>
      </c>
      <c r="BC2290" s="24">
        <v>2.9900332225913622</v>
      </c>
      <c r="BD2290" s="24">
        <v>2.6578073089700998</v>
      </c>
      <c r="BF2290" s="24">
        <v>1.3289036544850499</v>
      </c>
      <c r="BH2290" s="24">
        <v>2.9900332225913622</v>
      </c>
      <c r="BJ2290" s="24">
        <v>0.66445182724252494</v>
      </c>
      <c r="BM2290" s="24">
        <v>0.66445182724252494</v>
      </c>
      <c r="BN2290" s="24">
        <v>8.6378737541528245</v>
      </c>
      <c r="BO2290" s="24">
        <v>0.33222591362126247</v>
      </c>
      <c r="BR2290" s="24">
        <v>0.33222591362126247</v>
      </c>
      <c r="BZ2290" s="24">
        <v>4.3189368770764123</v>
      </c>
    </row>
    <row r="2291" spans="1:83" x14ac:dyDescent="0.2">
      <c r="A2291" s="24" t="s">
        <v>2332</v>
      </c>
      <c r="B2291" s="24">
        <v>-75.915000000000006</v>
      </c>
      <c r="C2291" s="24">
        <v>-40.478999999999999</v>
      </c>
      <c r="D2291" s="24" t="s">
        <v>2159</v>
      </c>
      <c r="E2291" s="24">
        <f t="shared" si="35"/>
        <v>99.32659932659935</v>
      </c>
      <c r="H2291" s="24">
        <v>0.33670033670033672</v>
      </c>
      <c r="K2291" s="24">
        <v>11.784511784511784</v>
      </c>
      <c r="M2291" s="24">
        <v>0.33670033670033672</v>
      </c>
      <c r="N2291" s="24">
        <v>0.33670033670033672</v>
      </c>
      <c r="P2291" s="24">
        <v>1.0101010101010102</v>
      </c>
      <c r="X2291" s="24">
        <v>35.353535353535356</v>
      </c>
      <c r="AA2291" s="24">
        <v>5.0505050505050502</v>
      </c>
      <c r="AG2291" s="24">
        <v>4.3771043771043772</v>
      </c>
      <c r="AL2291" s="24">
        <v>0.67340067340067344</v>
      </c>
      <c r="AV2291" s="24">
        <v>10.774410774410775</v>
      </c>
      <c r="BB2291" s="24">
        <v>24.242424242424242</v>
      </c>
      <c r="BD2291" s="24">
        <v>1.0101010101010102</v>
      </c>
      <c r="BF2291" s="24">
        <v>1.0101010101010102</v>
      </c>
      <c r="BH2291" s="24">
        <v>0.67340067340067344</v>
      </c>
      <c r="BJ2291" s="24">
        <v>0.67340067340067344</v>
      </c>
      <c r="BN2291" s="24">
        <v>1.6835016835016836</v>
      </c>
    </row>
    <row r="2292" spans="1:83" x14ac:dyDescent="0.2">
      <c r="A2292" s="24" t="s">
        <v>2333</v>
      </c>
      <c r="B2292" s="24">
        <v>-75.748000000000005</v>
      </c>
      <c r="C2292" s="24">
        <v>-37.847000000000001</v>
      </c>
      <c r="D2292" s="24" t="s">
        <v>2159</v>
      </c>
      <c r="E2292" s="24">
        <f t="shared" si="35"/>
        <v>99.651567944250871</v>
      </c>
      <c r="K2292" s="24">
        <v>15.331010452961673</v>
      </c>
      <c r="N2292" s="24">
        <v>0.34843205574912894</v>
      </c>
      <c r="Q2292" s="24">
        <v>0.34843205574912894</v>
      </c>
      <c r="X2292" s="24">
        <v>14.982578397212544</v>
      </c>
      <c r="AA2292" s="24">
        <v>4.1811846689895473</v>
      </c>
      <c r="AG2292" s="24">
        <v>7.6655052264808363</v>
      </c>
      <c r="AV2292" s="24">
        <v>15.679442508710801</v>
      </c>
      <c r="BB2292" s="24">
        <v>34.843205574912893</v>
      </c>
      <c r="BC2292" s="24">
        <v>0.69686411149825789</v>
      </c>
      <c r="BD2292" s="24">
        <v>1.3937282229965158</v>
      </c>
      <c r="BF2292" s="24">
        <v>0.69686411149825789</v>
      </c>
      <c r="BH2292" s="24">
        <v>1.0452961672473868</v>
      </c>
      <c r="BN2292" s="24">
        <v>1.0452961672473868</v>
      </c>
      <c r="BO2292" s="24">
        <v>0.69686411149825789</v>
      </c>
      <c r="BZ2292" s="24">
        <v>0.69686411149825789</v>
      </c>
    </row>
    <row r="2293" spans="1:83" x14ac:dyDescent="0.2">
      <c r="A2293" s="24" t="s">
        <v>2334</v>
      </c>
      <c r="B2293" s="24">
        <v>-75.430999999999997</v>
      </c>
      <c r="C2293" s="24">
        <v>-37.673999999999999</v>
      </c>
      <c r="D2293" s="24" t="s">
        <v>2159</v>
      </c>
      <c r="E2293" s="24">
        <f t="shared" si="35"/>
        <v>78.92976588628764</v>
      </c>
      <c r="K2293" s="24">
        <v>4.0133779264214047</v>
      </c>
      <c r="N2293" s="24">
        <v>0.33444816053511706</v>
      </c>
      <c r="P2293" s="24">
        <v>0.33444816053511706</v>
      </c>
      <c r="X2293" s="24">
        <v>4.3478260869565215</v>
      </c>
      <c r="AA2293" s="24">
        <v>1.6722408026755853</v>
      </c>
      <c r="AB2293" s="24">
        <v>0.33444816053511706</v>
      </c>
      <c r="AG2293" s="24">
        <v>0.66889632107023411</v>
      </c>
      <c r="AL2293" s="24">
        <v>0.66889632107023411</v>
      </c>
      <c r="AV2293" s="24">
        <v>5.3511705685618729</v>
      </c>
      <c r="BB2293" s="24">
        <v>40.468227424749166</v>
      </c>
      <c r="BD2293" s="24">
        <v>1.6722408026755853</v>
      </c>
      <c r="BF2293" s="24">
        <v>0.66889632107023411</v>
      </c>
      <c r="BH2293" s="24">
        <v>0.66889632107023411</v>
      </c>
      <c r="BM2293" s="24">
        <v>1.0033444816053512</v>
      </c>
      <c r="BN2293" s="24">
        <v>6.0200668896321075</v>
      </c>
      <c r="BO2293" s="24">
        <v>0.66889632107023411</v>
      </c>
      <c r="BR2293" s="24">
        <v>0.33444816053511706</v>
      </c>
      <c r="BZ2293" s="24">
        <v>9.6989966555183944</v>
      </c>
    </row>
    <row r="2294" spans="1:83" x14ac:dyDescent="0.2">
      <c r="A2294" s="24" t="s">
        <v>2335</v>
      </c>
      <c r="B2294" s="24">
        <v>-73.447000000000003</v>
      </c>
      <c r="C2294" s="24">
        <v>-36.533000000000001</v>
      </c>
      <c r="D2294" s="24" t="s">
        <v>2159</v>
      </c>
      <c r="E2294" s="24">
        <f t="shared" si="35"/>
        <v>74.247491638795992</v>
      </c>
      <c r="X2294" s="24">
        <v>0.33444816053511706</v>
      </c>
      <c r="AV2294" s="24">
        <v>1.6722408026755853</v>
      </c>
      <c r="BB2294" s="24">
        <v>45.819397993311036</v>
      </c>
      <c r="BC2294" s="24">
        <v>2.0066889632107023</v>
      </c>
      <c r="BD2294" s="24">
        <v>4.6822742474916392</v>
      </c>
      <c r="BF2294" s="24">
        <v>1.0033444816053512</v>
      </c>
      <c r="BH2294" s="24">
        <v>5.6856187290969897</v>
      </c>
      <c r="BJ2294" s="24">
        <v>0.33444816053511706</v>
      </c>
      <c r="BM2294" s="24">
        <v>0.33444816053511706</v>
      </c>
      <c r="BN2294" s="24">
        <v>9.6989966555183944</v>
      </c>
      <c r="BO2294" s="24">
        <v>0.66889632107023411</v>
      </c>
      <c r="BZ2294" s="24">
        <v>2.0066889632107023</v>
      </c>
    </row>
    <row r="2295" spans="1:83" x14ac:dyDescent="0.2">
      <c r="A2295" s="24" t="s">
        <v>2336</v>
      </c>
      <c r="B2295" s="24">
        <v>-73.570999999999998</v>
      </c>
      <c r="C2295" s="24">
        <v>-36.167000000000002</v>
      </c>
      <c r="D2295" s="24" t="s">
        <v>2159</v>
      </c>
      <c r="E2295" s="24">
        <f t="shared" si="35"/>
        <v>67.224080267558534</v>
      </c>
      <c r="BB2295" s="24">
        <v>43.812709030100336</v>
      </c>
      <c r="BC2295" s="24">
        <v>3.6789297658862878</v>
      </c>
      <c r="BD2295" s="24">
        <v>2.3411371237458196</v>
      </c>
      <c r="BF2295" s="24">
        <v>0.66889632107023411</v>
      </c>
      <c r="BH2295" s="24">
        <v>3.0100334448160537</v>
      </c>
      <c r="BJ2295" s="24">
        <v>0.66889632107023411</v>
      </c>
      <c r="BM2295" s="24">
        <v>0.33444816053511706</v>
      </c>
      <c r="BN2295" s="24">
        <v>10.367892976588628</v>
      </c>
      <c r="BR2295" s="24">
        <v>0.66889632107023411</v>
      </c>
      <c r="BZ2295" s="24">
        <v>1.6722408026755853</v>
      </c>
    </row>
    <row r="2296" spans="1:83" x14ac:dyDescent="0.2">
      <c r="A2296" s="24" t="s">
        <v>2337</v>
      </c>
      <c r="B2296" s="24">
        <v>-73.682000000000002</v>
      </c>
      <c r="C2296" s="24">
        <v>-36.167000000000002</v>
      </c>
      <c r="D2296" s="24" t="s">
        <v>2159</v>
      </c>
      <c r="E2296" s="24">
        <f t="shared" si="35"/>
        <v>65.273311897106112</v>
      </c>
      <c r="AL2296" s="24">
        <v>0.32154340836012862</v>
      </c>
      <c r="BB2296" s="24">
        <v>45.016077170418008</v>
      </c>
      <c r="BC2296" s="24">
        <v>3.536977491961415</v>
      </c>
      <c r="BD2296" s="24">
        <v>4.180064308681672</v>
      </c>
      <c r="BH2296" s="24">
        <v>0.96463022508038587</v>
      </c>
      <c r="BM2296" s="24">
        <v>0.32154340836012862</v>
      </c>
      <c r="BN2296" s="24">
        <v>7.717041800643087</v>
      </c>
      <c r="BR2296" s="24">
        <v>0.32154340836012862</v>
      </c>
      <c r="BZ2296" s="24">
        <v>2.8938906752411575</v>
      </c>
    </row>
    <row r="2297" spans="1:83" x14ac:dyDescent="0.2">
      <c r="A2297" s="24" t="s">
        <v>2338</v>
      </c>
      <c r="B2297" s="24">
        <v>-73.013000000000005</v>
      </c>
      <c r="C2297" s="24">
        <v>-35.758000000000003</v>
      </c>
      <c r="D2297" s="24" t="s">
        <v>2159</v>
      </c>
      <c r="E2297" s="24">
        <f t="shared" si="35"/>
        <v>68.09210526315789</v>
      </c>
      <c r="AV2297" s="24">
        <v>0.32894736842105265</v>
      </c>
      <c r="BB2297" s="24">
        <v>46.05263157894737</v>
      </c>
      <c r="BC2297" s="24">
        <v>4.2763157894736841</v>
      </c>
      <c r="BD2297" s="24">
        <v>2.6315789473684212</v>
      </c>
      <c r="BF2297" s="24">
        <v>0.98684210526315785</v>
      </c>
      <c r="BH2297" s="24">
        <v>2.6315789473684212</v>
      </c>
      <c r="BM2297" s="24">
        <v>0.65789473684210531</v>
      </c>
      <c r="BN2297" s="24">
        <v>5.9210526315789478</v>
      </c>
      <c r="BO2297" s="24">
        <v>0.98684210526315785</v>
      </c>
      <c r="BR2297" s="24">
        <v>0.32894736842105265</v>
      </c>
      <c r="BZ2297" s="24">
        <v>3.2894736842105261</v>
      </c>
    </row>
    <row r="2298" spans="1:83" x14ac:dyDescent="0.2">
      <c r="A2298" s="24" t="s">
        <v>2339</v>
      </c>
      <c r="B2298" s="24">
        <v>-73.533000000000001</v>
      </c>
      <c r="C2298" s="24">
        <v>-33.277000000000001</v>
      </c>
      <c r="D2298" s="24" t="s">
        <v>2159</v>
      </c>
      <c r="E2298" s="24">
        <f t="shared" si="35"/>
        <v>74.048442906574394</v>
      </c>
      <c r="K2298" s="24">
        <v>6.2283737024221457</v>
      </c>
      <c r="N2298" s="24">
        <v>0.69204152249134943</v>
      </c>
      <c r="O2298" s="24">
        <v>0.34602076124567471</v>
      </c>
      <c r="P2298" s="24">
        <v>0.34602076124567471</v>
      </c>
      <c r="X2298" s="24">
        <v>3.1141868512110729</v>
      </c>
      <c r="AA2298" s="24">
        <v>1.7301038062283738</v>
      </c>
      <c r="AG2298" s="24">
        <v>5.1903114186851207</v>
      </c>
      <c r="AV2298" s="24">
        <v>4.1522491349480966</v>
      </c>
      <c r="BB2298" s="24">
        <v>35.640138408304502</v>
      </c>
      <c r="BC2298" s="24">
        <v>0.34602076124567471</v>
      </c>
      <c r="BD2298" s="24">
        <v>1.7301038062283738</v>
      </c>
      <c r="BF2298" s="24">
        <v>0.69204152249134943</v>
      </c>
      <c r="BL2298" s="24">
        <v>0.34602076124567471</v>
      </c>
      <c r="BN2298" s="24">
        <v>9.688581314878892</v>
      </c>
      <c r="BZ2298" s="24">
        <v>3.8062283737024223</v>
      </c>
    </row>
    <row r="2299" spans="1:83" x14ac:dyDescent="0.2">
      <c r="A2299" s="24" t="s">
        <v>2340</v>
      </c>
      <c r="B2299" s="24">
        <v>149.928</v>
      </c>
      <c r="C2299" s="24">
        <v>-43.959000000000003</v>
      </c>
      <c r="D2299" s="24" t="s">
        <v>2159</v>
      </c>
      <c r="E2299" s="24">
        <f t="shared" si="35"/>
        <v>99.999999999999986</v>
      </c>
      <c r="K2299" s="24">
        <v>12.587412587412587</v>
      </c>
      <c r="N2299" s="24">
        <v>1.3986013986013985</v>
      </c>
      <c r="O2299" s="24">
        <v>1.3986013986013985</v>
      </c>
      <c r="P2299" s="24">
        <v>4.1958041958041958</v>
      </c>
      <c r="R2299" s="24">
        <v>0.69930069930069927</v>
      </c>
      <c r="U2299" s="24">
        <v>4.0209790209790208</v>
      </c>
      <c r="X2299" s="24">
        <v>34.265734265734267</v>
      </c>
      <c r="AA2299" s="24">
        <v>13.286713286713287</v>
      </c>
      <c r="AG2299" s="24">
        <v>5.244755244755245</v>
      </c>
      <c r="AL2299" s="24">
        <v>4.1958041958041958</v>
      </c>
      <c r="AQ2299" s="24">
        <v>2.6223776223776225</v>
      </c>
      <c r="BB2299" s="24">
        <v>10.839160839160838</v>
      </c>
      <c r="BH2299" s="24">
        <v>3.8461538461538463</v>
      </c>
      <c r="BO2299" s="24">
        <v>0.34965034965034963</v>
      </c>
      <c r="BR2299" s="24">
        <v>0.34965034965034963</v>
      </c>
      <c r="CE2299" s="24">
        <v>0.69930069930069927</v>
      </c>
    </row>
    <row r="2300" spans="1:83" x14ac:dyDescent="0.2">
      <c r="A2300" s="24" t="s">
        <v>2341</v>
      </c>
      <c r="B2300" s="24">
        <v>167.67500000000001</v>
      </c>
      <c r="C2300" s="24">
        <v>-40.508000000000003</v>
      </c>
      <c r="D2300" s="24" t="s">
        <v>2159</v>
      </c>
      <c r="E2300" s="24">
        <f t="shared" si="35"/>
        <v>99.660441426146008</v>
      </c>
      <c r="H2300" s="24">
        <v>0.6791171477079796</v>
      </c>
      <c r="K2300" s="24">
        <v>45.840407470288625</v>
      </c>
      <c r="M2300" s="24">
        <v>0.1697792869269949</v>
      </c>
      <c r="N2300" s="24">
        <v>2.037351443123939</v>
      </c>
      <c r="O2300" s="24">
        <v>0.50933786078098475</v>
      </c>
      <c r="Q2300" s="24">
        <v>1.8675721561969441</v>
      </c>
      <c r="R2300" s="24">
        <v>2.037351443123939</v>
      </c>
      <c r="U2300" s="24">
        <v>7.6400679117147705</v>
      </c>
      <c r="X2300" s="24">
        <v>33.955857385398978</v>
      </c>
      <c r="AA2300" s="24">
        <v>0.3395585738539898</v>
      </c>
      <c r="AG2300" s="24">
        <v>1.3582342954159592</v>
      </c>
      <c r="AL2300" s="24">
        <v>0.1697792869269949</v>
      </c>
      <c r="AQ2300" s="24">
        <v>0.6791171477079796</v>
      </c>
      <c r="AV2300" s="24">
        <v>0.3395585738539898</v>
      </c>
      <c r="BB2300" s="24">
        <v>0.1697792869269949</v>
      </c>
      <c r="BF2300" s="24">
        <v>0.3395585738539898</v>
      </c>
      <c r="CE2300" s="24">
        <v>1.5280135823429541</v>
      </c>
    </row>
    <row r="2301" spans="1:83" x14ac:dyDescent="0.2">
      <c r="A2301" s="24" t="s">
        <v>2342</v>
      </c>
      <c r="B2301" s="24">
        <v>161.227</v>
      </c>
      <c r="C2301" s="24">
        <v>-26.111999999999998</v>
      </c>
      <c r="D2301" s="24" t="s">
        <v>2159</v>
      </c>
      <c r="E2301" s="24">
        <f t="shared" si="35"/>
        <v>100</v>
      </c>
      <c r="K2301" s="24">
        <v>57.056145675265554</v>
      </c>
      <c r="N2301" s="24">
        <v>17.298937784522003</v>
      </c>
      <c r="O2301" s="24">
        <v>1.8209408194233687</v>
      </c>
      <c r="Q2301" s="24">
        <v>9.7116843702579665</v>
      </c>
      <c r="R2301" s="24">
        <v>1.2139605462822458</v>
      </c>
      <c r="U2301" s="24">
        <v>1.2139605462822458</v>
      </c>
      <c r="X2301" s="24">
        <v>2.4279210925644916</v>
      </c>
      <c r="AA2301" s="24">
        <v>0.60698027314112291</v>
      </c>
      <c r="AC2301" s="24">
        <v>0.60698027314112291</v>
      </c>
      <c r="AG2301" s="24">
        <v>3.6418816388467374</v>
      </c>
      <c r="AL2301" s="24">
        <v>3.6418816388467374</v>
      </c>
      <c r="AV2301" s="24">
        <v>0.75872534142640369</v>
      </c>
    </row>
    <row r="2302" spans="1:83" x14ac:dyDescent="0.2">
      <c r="A2302" s="24">
        <v>592</v>
      </c>
      <c r="B2302" s="24">
        <v>165.44200000000001</v>
      </c>
      <c r="C2302" s="24">
        <v>-36.472999999999999</v>
      </c>
      <c r="D2302" s="24" t="s">
        <v>2159</v>
      </c>
      <c r="E2302" s="24">
        <f t="shared" si="35"/>
        <v>98.454404945904159</v>
      </c>
      <c r="K2302" s="24">
        <v>38.639876352395675</v>
      </c>
      <c r="N2302" s="24">
        <v>1.3910355486862442</v>
      </c>
      <c r="O2302" s="24">
        <v>2.6275115919629055</v>
      </c>
      <c r="P2302" s="24">
        <v>1.545595054095827</v>
      </c>
      <c r="Q2302" s="24">
        <v>0.61823802163833075</v>
      </c>
      <c r="R2302" s="24">
        <v>0.30911901081916537</v>
      </c>
      <c r="U2302" s="24">
        <v>12.673879443585781</v>
      </c>
      <c r="X2302" s="24">
        <v>21.329211746522411</v>
      </c>
      <c r="AA2302" s="24">
        <v>4.945904173106646</v>
      </c>
      <c r="AC2302" s="24">
        <v>0.30911901081916537</v>
      </c>
      <c r="AG2302" s="24">
        <v>1.8547140649149922</v>
      </c>
      <c r="AL2302" s="24">
        <v>1.545595054095827</v>
      </c>
      <c r="AN2302" s="24">
        <v>0.92735703245749612</v>
      </c>
      <c r="AQ2302" s="24">
        <v>8.8098918083462134</v>
      </c>
      <c r="BB2302" s="24">
        <v>0.61823802163833075</v>
      </c>
      <c r="BF2302" s="24">
        <v>0.30911901081916537</v>
      </c>
    </row>
    <row r="2303" spans="1:83" x14ac:dyDescent="0.2">
      <c r="A2303" s="24" t="s">
        <v>2343</v>
      </c>
      <c r="B2303" s="24">
        <v>146.05000000000001</v>
      </c>
      <c r="C2303" s="24">
        <v>-47.15</v>
      </c>
      <c r="D2303" s="24" t="s">
        <v>2159</v>
      </c>
      <c r="E2303" s="24">
        <f t="shared" si="35"/>
        <v>100</v>
      </c>
      <c r="K2303" s="24">
        <v>12.389380530973451</v>
      </c>
      <c r="O2303" s="24">
        <v>1.7699115044247788</v>
      </c>
      <c r="Q2303" s="24">
        <v>1.7699115044247788</v>
      </c>
      <c r="U2303" s="24">
        <v>5.3097345132743365</v>
      </c>
      <c r="X2303" s="24">
        <v>58.407079646017699</v>
      </c>
      <c r="AA2303" s="24">
        <v>3.5398230088495577</v>
      </c>
      <c r="AG2303" s="24">
        <v>9.7345132743362832</v>
      </c>
      <c r="BB2303" s="24">
        <v>1.7699115044247788</v>
      </c>
      <c r="CE2303" s="24">
        <v>5.3097345132743365</v>
      </c>
    </row>
    <row r="2304" spans="1:83" x14ac:dyDescent="0.2">
      <c r="A2304" s="24" t="s">
        <v>2344</v>
      </c>
      <c r="B2304" s="24">
        <v>145.23699999999999</v>
      </c>
      <c r="C2304" s="24">
        <v>-47.064999999999998</v>
      </c>
      <c r="D2304" s="24" t="s">
        <v>2159</v>
      </c>
      <c r="E2304" s="24">
        <f t="shared" si="35"/>
        <v>99.43342776203967</v>
      </c>
      <c r="K2304" s="24">
        <v>5.0991501416430598</v>
      </c>
      <c r="M2304" s="24">
        <v>2.8328611898016995</v>
      </c>
      <c r="N2304" s="24">
        <v>0.56657223796033995</v>
      </c>
      <c r="O2304" s="24">
        <v>0.56657223796033995</v>
      </c>
      <c r="Q2304" s="24">
        <v>1.6997167138810199</v>
      </c>
      <c r="U2304" s="24">
        <v>1.1331444759206799</v>
      </c>
      <c r="X2304" s="24">
        <v>79.886685552407926</v>
      </c>
      <c r="AA2304" s="24">
        <v>2.5495750708215299</v>
      </c>
      <c r="AG2304" s="24">
        <v>2.8328611898016995</v>
      </c>
      <c r="AQ2304" s="24">
        <v>0.56657223796033995</v>
      </c>
      <c r="AS2304" s="24">
        <v>0.56657223796033995</v>
      </c>
      <c r="BN2304" s="24">
        <v>0.56657223796033995</v>
      </c>
      <c r="CE2304" s="24">
        <v>0.56657223796033995</v>
      </c>
    </row>
    <row r="2305" spans="1:86" x14ac:dyDescent="0.2">
      <c r="A2305" s="24" t="s">
        <v>2345</v>
      </c>
      <c r="B2305" s="24">
        <v>149.11199999999999</v>
      </c>
      <c r="C2305" s="24">
        <v>-48.5</v>
      </c>
      <c r="D2305" s="24" t="s">
        <v>2159</v>
      </c>
      <c r="E2305" s="24">
        <f t="shared" si="35"/>
        <v>99.999999999999986</v>
      </c>
      <c r="K2305" s="24">
        <v>3.5502958579881656</v>
      </c>
      <c r="P2305" s="24">
        <v>0.59171597633136097</v>
      </c>
      <c r="Q2305" s="24">
        <v>1.7751479289940828</v>
      </c>
      <c r="X2305" s="24">
        <v>90.828402366863912</v>
      </c>
      <c r="AA2305" s="24">
        <v>0.59171597633136097</v>
      </c>
      <c r="AG2305" s="24">
        <v>0.59171597633136097</v>
      </c>
      <c r="AQ2305" s="24">
        <v>0.59171597633136097</v>
      </c>
      <c r="BB2305" s="24">
        <v>0.8875739644970414</v>
      </c>
      <c r="BF2305" s="24">
        <v>0.59171597633136097</v>
      </c>
    </row>
    <row r="2306" spans="1:86" x14ac:dyDescent="0.2">
      <c r="A2306" s="24" t="s">
        <v>2346</v>
      </c>
      <c r="B2306" s="24">
        <v>163.35900000000001</v>
      </c>
      <c r="C2306" s="24">
        <v>-31.167000000000002</v>
      </c>
      <c r="D2306" s="24" t="s">
        <v>2159</v>
      </c>
      <c r="E2306" s="24">
        <f t="shared" si="35"/>
        <v>99.056603773584911</v>
      </c>
      <c r="K2306" s="24">
        <v>36.79245283018868</v>
      </c>
      <c r="N2306" s="24">
        <v>10.377358490566039</v>
      </c>
      <c r="O2306" s="24">
        <v>8.4905660377358494</v>
      </c>
      <c r="Q2306" s="24">
        <v>9.433962264150944</v>
      </c>
      <c r="R2306" s="24">
        <v>5.6603773584905657</v>
      </c>
      <c r="U2306" s="24">
        <v>3.3018867924528301</v>
      </c>
      <c r="X2306" s="24">
        <v>8.4905660377358494</v>
      </c>
      <c r="AA2306" s="24">
        <v>7.0754716981132075</v>
      </c>
      <c r="AG2306" s="24">
        <v>1.8867924528301887</v>
      </c>
      <c r="AQ2306" s="24">
        <v>2.8301886792452828</v>
      </c>
      <c r="BB2306" s="24">
        <v>4.716981132075472</v>
      </c>
    </row>
    <row r="2307" spans="1:86" x14ac:dyDescent="0.2">
      <c r="A2307" s="24" t="s">
        <v>2347</v>
      </c>
      <c r="B2307" s="24">
        <v>144.41300000000001</v>
      </c>
      <c r="C2307" s="24">
        <v>-42.609000000000002</v>
      </c>
      <c r="D2307" s="24" t="s">
        <v>2159</v>
      </c>
      <c r="E2307" s="24">
        <f t="shared" ref="E2307:E2370" si="36">SUM(F2307:CR2307)</f>
        <v>98.142414860681129</v>
      </c>
      <c r="H2307" s="24">
        <v>3.2507739938080493</v>
      </c>
      <c r="K2307" s="24">
        <v>5.5727554179566567</v>
      </c>
      <c r="M2307" s="24">
        <v>0.61919504643962853</v>
      </c>
      <c r="O2307" s="24">
        <v>0.61919504643962853</v>
      </c>
      <c r="P2307" s="24">
        <v>5.5727554179566567</v>
      </c>
      <c r="V2307" s="24">
        <v>1.8575851393188854</v>
      </c>
      <c r="X2307" s="24">
        <v>14.241486068111454</v>
      </c>
      <c r="AA2307" s="24">
        <v>0.30959752321981426</v>
      </c>
      <c r="AG2307" s="24">
        <v>2.4767801857585141</v>
      </c>
      <c r="AH2307" s="24">
        <v>0.30959752321981426</v>
      </c>
      <c r="AL2307" s="24">
        <v>18.421052631578949</v>
      </c>
      <c r="AM2307" s="24">
        <v>0.61919504643962853</v>
      </c>
      <c r="AQ2307" s="24">
        <v>3.7151702786377707</v>
      </c>
      <c r="BB2307" s="24">
        <v>38.699690402476783</v>
      </c>
      <c r="BF2307" s="24">
        <v>0.30959752321981426</v>
      </c>
      <c r="BH2307" s="24">
        <v>0.30959752321981426</v>
      </c>
      <c r="BJ2307" s="24">
        <v>0.92879256965944268</v>
      </c>
      <c r="CH2307" s="24">
        <v>0.30959752321981426</v>
      </c>
    </row>
    <row r="2308" spans="1:86" x14ac:dyDescent="0.2">
      <c r="A2308" s="24">
        <v>587</v>
      </c>
      <c r="B2308" s="24">
        <v>161.333</v>
      </c>
      <c r="C2308" s="24">
        <v>-21.184999999999999</v>
      </c>
      <c r="D2308" s="24" t="s">
        <v>2159</v>
      </c>
      <c r="E2308" s="24">
        <f t="shared" si="36"/>
        <v>97.72727272727272</v>
      </c>
      <c r="H2308" s="24">
        <v>3.7878787878787881</v>
      </c>
      <c r="K2308" s="24">
        <v>29.166666666666668</v>
      </c>
      <c r="N2308" s="24">
        <v>5.3030303030303028</v>
      </c>
      <c r="O2308" s="24">
        <v>1.5151515151515151</v>
      </c>
      <c r="P2308" s="24">
        <v>1.5151515151515151</v>
      </c>
      <c r="Q2308" s="24">
        <v>5.3030303030303028</v>
      </c>
      <c r="R2308" s="24">
        <v>0.75757575757575757</v>
      </c>
      <c r="U2308" s="24">
        <v>0.75757575757575757</v>
      </c>
      <c r="V2308" s="24">
        <v>10.606060606060606</v>
      </c>
      <c r="AA2308" s="24">
        <v>6.0606060606060606</v>
      </c>
      <c r="AC2308" s="24">
        <v>0.75757575757575757</v>
      </c>
      <c r="AH2308" s="24">
        <v>0.75757575757575757</v>
      </c>
      <c r="AL2308" s="24">
        <v>21.969696969696969</v>
      </c>
      <c r="AQ2308" s="24">
        <v>3.7878787878787881</v>
      </c>
      <c r="AS2308" s="24">
        <v>3.0303030303030303</v>
      </c>
      <c r="BB2308" s="24">
        <v>2.6515151515151514</v>
      </c>
    </row>
    <row r="2309" spans="1:86" x14ac:dyDescent="0.2">
      <c r="A2309" s="24" t="s">
        <v>2348</v>
      </c>
      <c r="B2309" s="24">
        <v>173.733</v>
      </c>
      <c r="C2309" s="24">
        <v>-48.73</v>
      </c>
      <c r="D2309" s="24" t="s">
        <v>2159</v>
      </c>
      <c r="E2309" s="24">
        <f t="shared" si="36"/>
        <v>100</v>
      </c>
      <c r="H2309" s="24">
        <v>5.9633027522935782</v>
      </c>
      <c r="K2309" s="24">
        <v>0.91743119266055051</v>
      </c>
      <c r="M2309" s="24">
        <v>1.3761467889908257</v>
      </c>
      <c r="O2309" s="24">
        <v>2.9816513761467891</v>
      </c>
      <c r="X2309" s="24">
        <v>67.201834862385326</v>
      </c>
      <c r="AG2309" s="24">
        <v>0.45871559633027525</v>
      </c>
      <c r="AL2309" s="24">
        <v>0.45871559633027525</v>
      </c>
      <c r="BB2309" s="24">
        <v>14.678899082568808</v>
      </c>
      <c r="CE2309" s="24">
        <v>4.5871559633027523</v>
      </c>
      <c r="CH2309" s="24">
        <v>1.3761467889908257</v>
      </c>
    </row>
    <row r="2310" spans="1:86" x14ac:dyDescent="0.2">
      <c r="A2310" s="24" t="s">
        <v>2349</v>
      </c>
      <c r="B2310" s="24">
        <v>-169.31800000000001</v>
      </c>
      <c r="C2310" s="24">
        <v>-63.631999999999998</v>
      </c>
      <c r="D2310" s="24" t="s">
        <v>2159</v>
      </c>
      <c r="E2310" s="24">
        <f t="shared" si="36"/>
        <v>100</v>
      </c>
      <c r="K2310" s="24">
        <v>6.25</v>
      </c>
      <c r="M2310" s="24">
        <v>56.25</v>
      </c>
      <c r="X2310" s="24">
        <v>12.5</v>
      </c>
      <c r="CE2310" s="24">
        <v>12.5</v>
      </c>
      <c r="CH2310" s="24">
        <v>12.5</v>
      </c>
    </row>
    <row r="2311" spans="1:86" x14ac:dyDescent="0.2">
      <c r="A2311" s="24" t="s">
        <v>2350</v>
      </c>
      <c r="B2311" s="24">
        <v>-174.68799999999999</v>
      </c>
      <c r="C2311" s="24">
        <v>-53.042000000000002</v>
      </c>
      <c r="D2311" s="24" t="s">
        <v>2159</v>
      </c>
      <c r="E2311" s="24">
        <f t="shared" si="36"/>
        <v>99.438202247191001</v>
      </c>
      <c r="K2311" s="24">
        <v>10.112359550561798</v>
      </c>
      <c r="M2311" s="24">
        <v>2.808988764044944</v>
      </c>
      <c r="N2311" s="24">
        <v>3.9325842696629212</v>
      </c>
      <c r="O2311" s="24">
        <v>3.9325842696629212</v>
      </c>
      <c r="R2311" s="24">
        <v>0.5617977528089888</v>
      </c>
      <c r="X2311" s="24">
        <v>23.033707865168541</v>
      </c>
      <c r="AA2311" s="24">
        <v>26.966292134831459</v>
      </c>
      <c r="AG2311" s="24">
        <v>1.1235955056179776</v>
      </c>
      <c r="AL2311" s="24">
        <v>0.84269662921348309</v>
      </c>
      <c r="AQ2311" s="24">
        <v>1.1235955056179776</v>
      </c>
      <c r="BB2311" s="24">
        <v>16.011235955056179</v>
      </c>
      <c r="BF2311" s="24">
        <v>0.5617977528089888</v>
      </c>
      <c r="CE2311" s="24">
        <v>5.0561797752808992</v>
      </c>
      <c r="CH2311" s="24">
        <v>3.3707865168539324</v>
      </c>
    </row>
    <row r="2312" spans="1:86" x14ac:dyDescent="0.2">
      <c r="A2312" s="24" t="s">
        <v>2351</v>
      </c>
      <c r="B2312" s="24">
        <v>174.232</v>
      </c>
      <c r="C2312" s="24">
        <v>-57.813000000000002</v>
      </c>
      <c r="D2312" s="24" t="s">
        <v>2159</v>
      </c>
      <c r="E2312" s="24">
        <f t="shared" si="36"/>
        <v>100</v>
      </c>
      <c r="Q2312" s="24">
        <v>33.333333333333336</v>
      </c>
      <c r="X2312" s="24">
        <v>33.333333333333336</v>
      </c>
      <c r="BF2312" s="24">
        <v>33.333333333333336</v>
      </c>
    </row>
    <row r="2313" spans="1:86" x14ac:dyDescent="0.2">
      <c r="A2313" s="24" t="s">
        <v>2352</v>
      </c>
      <c r="B2313" s="24">
        <v>146.304</v>
      </c>
      <c r="C2313" s="24">
        <v>-16.637</v>
      </c>
      <c r="D2313" s="24" t="s">
        <v>2159</v>
      </c>
      <c r="E2313" s="24">
        <f t="shared" si="36"/>
        <v>100</v>
      </c>
      <c r="AA2313" s="24">
        <v>10.179640718562874</v>
      </c>
      <c r="AH2313" s="24">
        <v>9.5808383233532926</v>
      </c>
      <c r="AL2313" s="24">
        <v>49.101796407185631</v>
      </c>
      <c r="AQ2313" s="24">
        <v>1.1976047904191616</v>
      </c>
      <c r="AV2313" s="24">
        <v>1.1976047904191616</v>
      </c>
      <c r="BB2313" s="24">
        <v>28.742514970059879</v>
      </c>
    </row>
    <row r="2314" spans="1:86" x14ac:dyDescent="0.2">
      <c r="A2314" s="24" t="s">
        <v>2353</v>
      </c>
      <c r="B2314" s="24">
        <v>166.78</v>
      </c>
      <c r="C2314" s="24">
        <v>-15.95</v>
      </c>
      <c r="D2314" s="24" t="s">
        <v>2159</v>
      </c>
      <c r="E2314" s="24">
        <f t="shared" si="36"/>
        <v>100</v>
      </c>
      <c r="K2314" s="24">
        <v>9.5238095238095237</v>
      </c>
      <c r="AL2314" s="24">
        <v>28.571428571428573</v>
      </c>
      <c r="BB2314" s="24">
        <v>61.904761904761905</v>
      </c>
    </row>
    <row r="2315" spans="1:86" x14ac:dyDescent="0.2">
      <c r="A2315" s="24" t="s">
        <v>2354</v>
      </c>
      <c r="B2315" s="24">
        <v>172.39400000000001</v>
      </c>
      <c r="C2315" s="24">
        <v>-44.756</v>
      </c>
      <c r="D2315" s="24" t="s">
        <v>2159</v>
      </c>
      <c r="E2315" s="24">
        <f t="shared" si="36"/>
        <v>100</v>
      </c>
      <c r="N2315" s="24">
        <v>1.0416666666666667</v>
      </c>
      <c r="X2315" s="24">
        <v>6.25</v>
      </c>
      <c r="AA2315" s="24">
        <v>1.5625</v>
      </c>
      <c r="AG2315" s="24">
        <v>1.0416666666666667</v>
      </c>
      <c r="AL2315" s="24">
        <v>11.458333333333334</v>
      </c>
      <c r="BB2315" s="24">
        <v>44.791666666666664</v>
      </c>
      <c r="BF2315" s="24">
        <v>1.0416666666666667</v>
      </c>
      <c r="BH2315" s="24">
        <v>30.208333333333332</v>
      </c>
      <c r="BJ2315" s="24">
        <v>1.5625</v>
      </c>
      <c r="CE2315" s="24">
        <v>1.0416666666666667</v>
      </c>
    </row>
    <row r="2316" spans="1:86" x14ac:dyDescent="0.2">
      <c r="A2316" s="24" t="s">
        <v>2355</v>
      </c>
      <c r="B2316" s="24">
        <v>164.608667</v>
      </c>
      <c r="C2316" s="24">
        <v>-49.523499999999999</v>
      </c>
      <c r="D2316" s="24" t="s">
        <v>2159</v>
      </c>
      <c r="E2316" s="24">
        <f t="shared" si="36"/>
        <v>99.473684210526329</v>
      </c>
      <c r="K2316" s="24">
        <v>16.05263157894737</v>
      </c>
      <c r="M2316" s="24">
        <v>1.8421052631578947</v>
      </c>
      <c r="O2316" s="24">
        <v>1.0526315789473684</v>
      </c>
      <c r="P2316" s="24">
        <v>1.0526315789473684</v>
      </c>
      <c r="Q2316" s="24">
        <v>0.78947368421052633</v>
      </c>
      <c r="U2316" s="24">
        <v>1.0526315789473684</v>
      </c>
      <c r="X2316" s="24">
        <v>44.736842105263158</v>
      </c>
      <c r="AA2316" s="24">
        <v>0.52631578947368418</v>
      </c>
      <c r="AG2316" s="24">
        <v>0.52631578947368418</v>
      </c>
      <c r="AL2316" s="24">
        <v>3.4210526315789473</v>
      </c>
      <c r="AQ2316" s="24">
        <v>0.52631578947368418</v>
      </c>
      <c r="BB2316" s="24">
        <v>22.105263157894736</v>
      </c>
      <c r="BD2316" s="24">
        <v>0.52631578947368418</v>
      </c>
      <c r="BF2316" s="24">
        <v>0.52631578947368418</v>
      </c>
      <c r="BH2316" s="24">
        <v>3.1578947368421053</v>
      </c>
      <c r="CE2316" s="24">
        <v>1.5789473684210527</v>
      </c>
    </row>
    <row r="2317" spans="1:86" x14ac:dyDescent="0.2">
      <c r="A2317" s="24" t="s">
        <v>2356</v>
      </c>
      <c r="B2317" s="24">
        <v>166.06116700000001</v>
      </c>
      <c r="C2317" s="24">
        <v>-46.996667000000002</v>
      </c>
      <c r="D2317" s="24" t="s">
        <v>2159</v>
      </c>
      <c r="E2317" s="24">
        <f t="shared" si="36"/>
        <v>92.212389380530993</v>
      </c>
      <c r="H2317" s="24">
        <v>0.35398230088495575</v>
      </c>
      <c r="K2317" s="24">
        <v>4.9557522123893802</v>
      </c>
      <c r="N2317" s="24">
        <v>0.70796460176991149</v>
      </c>
      <c r="P2317" s="24">
        <v>0.70796460176991149</v>
      </c>
      <c r="Q2317" s="24">
        <v>1.0619469026548674</v>
      </c>
      <c r="X2317" s="24">
        <v>27.964601769911503</v>
      </c>
      <c r="AA2317" s="24">
        <v>2.4778761061946901</v>
      </c>
      <c r="AC2317" s="24">
        <v>0.35398230088495575</v>
      </c>
      <c r="AG2317" s="24">
        <v>0.70796460176991149</v>
      </c>
      <c r="AJ2317" s="24">
        <v>0.35398230088495575</v>
      </c>
      <c r="AL2317" s="24">
        <v>10.265486725663717</v>
      </c>
      <c r="AN2317" s="24">
        <v>0.35398230088495575</v>
      </c>
      <c r="BB2317" s="24">
        <v>32.035398230088497</v>
      </c>
      <c r="BD2317" s="24">
        <v>0.35398230088495575</v>
      </c>
      <c r="BF2317" s="24">
        <v>1.415929203539823</v>
      </c>
      <c r="BH2317" s="24">
        <v>3.0088495575221237</v>
      </c>
      <c r="BJ2317" s="24">
        <v>2.831858407079646</v>
      </c>
      <c r="BN2317" s="24">
        <v>0.35398230088495575</v>
      </c>
      <c r="BR2317" s="24">
        <v>0.70796460176991149</v>
      </c>
      <c r="CE2317" s="24">
        <v>0.53097345132743368</v>
      </c>
      <c r="CH2317" s="24">
        <v>0.70796460176991149</v>
      </c>
    </row>
    <row r="2318" spans="1:86" x14ac:dyDescent="0.2">
      <c r="A2318" s="24" t="s">
        <v>2357</v>
      </c>
      <c r="B2318" s="24">
        <v>148.89329499999999</v>
      </c>
      <c r="C2318" s="24">
        <v>-38.463298999999999</v>
      </c>
      <c r="D2318" s="24" t="s">
        <v>2159</v>
      </c>
      <c r="E2318" s="24">
        <f t="shared" si="36"/>
        <v>98.913043478260832</v>
      </c>
      <c r="H2318" s="24">
        <v>0.90579710144927539</v>
      </c>
      <c r="K2318" s="24">
        <v>2.8985507246376812</v>
      </c>
      <c r="N2318" s="24">
        <v>1.0869565217391304</v>
      </c>
      <c r="P2318" s="24">
        <v>0.36231884057971014</v>
      </c>
      <c r="Q2318" s="24">
        <v>0.36231884057971014</v>
      </c>
      <c r="U2318" s="24">
        <v>2.8985507246376812</v>
      </c>
      <c r="X2318" s="24">
        <v>1.4492753623188406</v>
      </c>
      <c r="AA2318" s="24">
        <v>11.231884057971014</v>
      </c>
      <c r="AC2318" s="24">
        <v>0.36231884057971014</v>
      </c>
      <c r="AG2318" s="24">
        <v>0.36231884057971014</v>
      </c>
      <c r="AH2318" s="24">
        <v>0.72463768115942029</v>
      </c>
      <c r="AL2318" s="24">
        <v>45.471014492753625</v>
      </c>
      <c r="AQ2318" s="24">
        <v>5.6159420289855069</v>
      </c>
      <c r="BB2318" s="24">
        <v>14.855072463768115</v>
      </c>
      <c r="BD2318" s="24">
        <v>0.36231884057971014</v>
      </c>
      <c r="BF2318" s="24">
        <v>3.0797101449275361</v>
      </c>
      <c r="BH2318" s="24">
        <v>6.5217391304347823</v>
      </c>
      <c r="BJ2318" s="24">
        <v>0.36231884057971014</v>
      </c>
    </row>
    <row r="2319" spans="1:86" x14ac:dyDescent="0.2">
      <c r="A2319" s="24" t="s">
        <v>2358</v>
      </c>
      <c r="B2319" s="24">
        <v>178.97830200000001</v>
      </c>
      <c r="C2319" s="24">
        <v>-45.923302</v>
      </c>
      <c r="D2319" s="24" t="s">
        <v>2159</v>
      </c>
      <c r="E2319" s="24">
        <f t="shared" si="36"/>
        <v>99.999999999999986</v>
      </c>
      <c r="H2319" s="24">
        <v>0.66006600660066006</v>
      </c>
      <c r="K2319" s="24">
        <v>2.8052805280528053</v>
      </c>
      <c r="M2319" s="24">
        <v>1.9801980198019802</v>
      </c>
      <c r="N2319" s="24">
        <v>1.9801980198019802</v>
      </c>
      <c r="O2319" s="24">
        <v>1.3201320132013201</v>
      </c>
      <c r="P2319" s="24">
        <v>6.9306930693069306</v>
      </c>
      <c r="X2319" s="24">
        <v>42.244224422442244</v>
      </c>
      <c r="AA2319" s="24">
        <v>25.412541254125411</v>
      </c>
      <c r="AG2319" s="24">
        <v>2.3102310231023102</v>
      </c>
      <c r="AL2319" s="24">
        <v>0.33003300330033003</v>
      </c>
      <c r="AQ2319" s="24">
        <v>8.9108910891089117</v>
      </c>
      <c r="BB2319" s="24">
        <v>2.3102310231023102</v>
      </c>
      <c r="CE2319" s="24">
        <v>2.8052805280528053</v>
      </c>
    </row>
    <row r="2320" spans="1:86" x14ac:dyDescent="0.2">
      <c r="A2320" s="24" t="s">
        <v>2359</v>
      </c>
      <c r="B2320" s="24">
        <v>170</v>
      </c>
      <c r="C2320" s="24">
        <v>-37</v>
      </c>
      <c r="D2320" s="24" t="s">
        <v>2159</v>
      </c>
      <c r="E2320" s="24">
        <f t="shared" si="36"/>
        <v>99.514563106796089</v>
      </c>
      <c r="K2320" s="24">
        <v>66.343042071197416</v>
      </c>
      <c r="N2320" s="24">
        <v>6.7961165048543686</v>
      </c>
      <c r="O2320" s="24">
        <v>2.1035598705501619</v>
      </c>
      <c r="P2320" s="24">
        <v>1.941747572815534</v>
      </c>
      <c r="Q2320" s="24">
        <v>1.941747572815534</v>
      </c>
      <c r="R2320" s="24">
        <v>0.32362459546925565</v>
      </c>
      <c r="U2320" s="24">
        <v>8.090614886731391</v>
      </c>
      <c r="X2320" s="24">
        <v>6.1488673139158578</v>
      </c>
      <c r="AA2320" s="24">
        <v>2.5889967637540452</v>
      </c>
      <c r="AC2320" s="24">
        <v>0.32362459546925565</v>
      </c>
      <c r="AG2320" s="24">
        <v>0.32362459546925565</v>
      </c>
      <c r="AL2320" s="24">
        <v>0.32362459546925565</v>
      </c>
      <c r="AQ2320" s="24">
        <v>1.941747572815534</v>
      </c>
      <c r="CE2320" s="24">
        <v>0.32362459546925565</v>
      </c>
    </row>
    <row r="2321" spans="1:86" x14ac:dyDescent="0.2">
      <c r="A2321" s="24" t="s">
        <v>2360</v>
      </c>
      <c r="B2321" s="24">
        <v>172.97169500000001</v>
      </c>
      <c r="C2321" s="24">
        <v>-45.080002</v>
      </c>
      <c r="D2321" s="24" t="s">
        <v>2159</v>
      </c>
      <c r="E2321" s="24">
        <f t="shared" si="36"/>
        <v>97.27272727272728</v>
      </c>
      <c r="P2321" s="24">
        <v>1.8181818181818181</v>
      </c>
      <c r="U2321" s="24">
        <v>0.90909090909090906</v>
      </c>
      <c r="X2321" s="24">
        <v>0.90909090909090906</v>
      </c>
      <c r="AA2321" s="24">
        <v>16.363636363636363</v>
      </c>
      <c r="AH2321" s="24">
        <v>0.90909090909090906</v>
      </c>
      <c r="AL2321" s="24">
        <v>18.181818181818183</v>
      </c>
      <c r="BB2321" s="24">
        <v>48.18181818181818</v>
      </c>
      <c r="BF2321" s="24">
        <v>8.1818181818181817</v>
      </c>
      <c r="BZ2321" s="24">
        <v>1.8181818181818181</v>
      </c>
    </row>
    <row r="2322" spans="1:86" x14ac:dyDescent="0.2">
      <c r="A2322" s="24" t="s">
        <v>2361</v>
      </c>
      <c r="B2322" s="24">
        <v>174.46670499999999</v>
      </c>
      <c r="C2322" s="24">
        <v>-49.466701999999998</v>
      </c>
      <c r="D2322" s="24" t="s">
        <v>2159</v>
      </c>
      <c r="E2322" s="24">
        <f t="shared" si="36"/>
        <v>99.050632911392441</v>
      </c>
      <c r="N2322" s="24">
        <v>2.2151898734177213</v>
      </c>
      <c r="O2322" s="24">
        <v>0.31645569620253167</v>
      </c>
      <c r="P2322" s="24">
        <v>0.31645569620253167</v>
      </c>
      <c r="X2322" s="24">
        <v>23.101265822784811</v>
      </c>
      <c r="AA2322" s="24">
        <v>35.759493670886073</v>
      </c>
      <c r="AC2322" s="24">
        <v>1.740506329113924</v>
      </c>
      <c r="AH2322" s="24">
        <v>4.1139240506329111</v>
      </c>
      <c r="AL2322" s="24">
        <v>1.8987341772151898</v>
      </c>
      <c r="AN2322" s="24">
        <v>0.94936708860759489</v>
      </c>
      <c r="AQ2322" s="24">
        <v>2.5316455696202533</v>
      </c>
      <c r="BB2322" s="24">
        <v>18.9873417721519</v>
      </c>
      <c r="BD2322" s="24">
        <v>0.31645569620253167</v>
      </c>
      <c r="BF2322" s="24">
        <v>2.2151898734177213</v>
      </c>
      <c r="BH2322" s="24">
        <v>1.2658227848101267</v>
      </c>
      <c r="BJ2322" s="24">
        <v>1.5822784810126582</v>
      </c>
      <c r="BZ2322" s="24">
        <v>1.5822784810126582</v>
      </c>
      <c r="CE2322" s="24">
        <v>0.15822784810126583</v>
      </c>
    </row>
    <row r="2323" spans="1:86" x14ac:dyDescent="0.2">
      <c r="A2323" s="24" t="s">
        <v>2362</v>
      </c>
      <c r="B2323" s="24">
        <v>177.651703</v>
      </c>
      <c r="C2323" s="24">
        <v>-36.391700999999998</v>
      </c>
      <c r="D2323" s="24" t="s">
        <v>2159</v>
      </c>
      <c r="E2323" s="24">
        <f t="shared" si="36"/>
        <v>96.820809248554923</v>
      </c>
      <c r="K2323" s="24">
        <v>7.5144508670520231</v>
      </c>
      <c r="N2323" s="24">
        <v>2.8901734104046244</v>
      </c>
      <c r="O2323" s="24">
        <v>5.4913294797687859</v>
      </c>
      <c r="P2323" s="24">
        <v>0.5780346820809249</v>
      </c>
      <c r="U2323" s="24">
        <v>0.28901734104046245</v>
      </c>
      <c r="X2323" s="24">
        <v>0.5780346820809249</v>
      </c>
      <c r="AA2323" s="24">
        <v>3.4682080924855492</v>
      </c>
      <c r="AG2323" s="24">
        <v>0.5780346820809249</v>
      </c>
      <c r="AL2323" s="24">
        <v>9.8265895953757223</v>
      </c>
      <c r="AN2323" s="24">
        <v>0.5780346820809249</v>
      </c>
      <c r="AQ2323" s="24">
        <v>2.3121387283236996</v>
      </c>
      <c r="BB2323" s="24">
        <v>45.086705202312139</v>
      </c>
      <c r="BF2323" s="24">
        <v>8.3815028901734099</v>
      </c>
      <c r="BH2323" s="24">
        <v>1.7341040462427746</v>
      </c>
      <c r="BJ2323" s="24">
        <v>1.7341040462427746</v>
      </c>
      <c r="BO2323" s="24">
        <v>2.3121387283236996</v>
      </c>
      <c r="BR2323" s="24">
        <v>0.5780346820809249</v>
      </c>
      <c r="BZ2323" s="24">
        <v>2.8901734104046244</v>
      </c>
    </row>
    <row r="2324" spans="1:86" x14ac:dyDescent="0.2">
      <c r="A2324" s="24" t="s">
        <v>2363</v>
      </c>
      <c r="B2324" s="24">
        <v>179.98500100000001</v>
      </c>
      <c r="C2324" s="24">
        <v>-40.116698999999997</v>
      </c>
      <c r="D2324" s="24" t="s">
        <v>2159</v>
      </c>
      <c r="E2324" s="24">
        <f t="shared" si="36"/>
        <v>99.28400954653938</v>
      </c>
      <c r="K2324" s="24">
        <v>18.615751789976134</v>
      </c>
      <c r="N2324" s="24">
        <v>3.3412887828162292</v>
      </c>
      <c r="O2324" s="24">
        <v>7.1599045346062056</v>
      </c>
      <c r="P2324" s="24">
        <v>0.95465393794749398</v>
      </c>
      <c r="Q2324" s="24">
        <v>0.95465393794749398</v>
      </c>
      <c r="U2324" s="24">
        <v>0.95465393794749398</v>
      </c>
      <c r="V2324" s="24">
        <v>0.47732696897374699</v>
      </c>
      <c r="X2324" s="24">
        <v>27.684964200477328</v>
      </c>
      <c r="AA2324" s="24">
        <v>35.322195704057279</v>
      </c>
      <c r="AH2324" s="24">
        <v>0.47732696897374699</v>
      </c>
      <c r="AL2324" s="24">
        <v>0.95465393794749398</v>
      </c>
      <c r="AQ2324" s="24">
        <v>0.95465393794749398</v>
      </c>
      <c r="BB2324" s="24">
        <v>0.47732696897374699</v>
      </c>
      <c r="BJ2324" s="24">
        <v>0.95465393794749398</v>
      </c>
    </row>
    <row r="2325" spans="1:86" x14ac:dyDescent="0.2">
      <c r="A2325" s="24" t="s">
        <v>2364</v>
      </c>
      <c r="B2325" s="24">
        <v>168.993301</v>
      </c>
      <c r="C2325" s="24">
        <v>-50.576698</v>
      </c>
      <c r="D2325" s="24" t="s">
        <v>2159</v>
      </c>
      <c r="E2325" s="24">
        <f t="shared" si="36"/>
        <v>100</v>
      </c>
      <c r="K2325" s="24">
        <v>0.34843205574912894</v>
      </c>
      <c r="M2325" s="24">
        <v>10.104529616724738</v>
      </c>
      <c r="P2325" s="24">
        <v>1.7421602787456445</v>
      </c>
      <c r="X2325" s="24">
        <v>82.404181184668985</v>
      </c>
      <c r="AG2325" s="24">
        <v>0.69686411149825789</v>
      </c>
      <c r="AN2325" s="24">
        <v>1.3937282229965158</v>
      </c>
      <c r="AQ2325" s="24">
        <v>0.52264808362369342</v>
      </c>
      <c r="BB2325" s="24">
        <v>2.7874564459930316</v>
      </c>
    </row>
    <row r="2326" spans="1:86" x14ac:dyDescent="0.2">
      <c r="A2326" s="24" t="s">
        <v>2365</v>
      </c>
      <c r="B2326" s="24">
        <v>178.733307</v>
      </c>
      <c r="C2326" s="24">
        <v>-44.5</v>
      </c>
      <c r="D2326" s="24" t="s">
        <v>2159</v>
      </c>
      <c r="E2326" s="24">
        <f t="shared" si="36"/>
        <v>99.636363636363654</v>
      </c>
      <c r="K2326" s="24">
        <v>1.0909090909090908</v>
      </c>
      <c r="M2326" s="24">
        <v>0.36363636363636365</v>
      </c>
      <c r="N2326" s="24">
        <v>1.8181818181818181</v>
      </c>
      <c r="O2326" s="24">
        <v>1.8181818181818181</v>
      </c>
      <c r="P2326" s="24">
        <v>0.72727272727272729</v>
      </c>
      <c r="X2326" s="24">
        <v>53.81818181818182</v>
      </c>
      <c r="AA2326" s="24">
        <v>7.6363636363636367</v>
      </c>
      <c r="AG2326" s="24">
        <v>1.0909090909090908</v>
      </c>
      <c r="AH2326" s="24">
        <v>0.18181818181818182</v>
      </c>
      <c r="AL2326" s="24">
        <v>4.1818181818181817</v>
      </c>
      <c r="AN2326" s="24">
        <v>1.4545454545454546</v>
      </c>
      <c r="AQ2326" s="24">
        <v>5.4545454545454541</v>
      </c>
      <c r="BB2326" s="24">
        <v>16.363636363636363</v>
      </c>
      <c r="CE2326" s="24">
        <v>3.6363636363636362</v>
      </c>
    </row>
    <row r="2327" spans="1:86" x14ac:dyDescent="0.2">
      <c r="A2327" s="24" t="s">
        <v>2366</v>
      </c>
      <c r="B2327" s="24">
        <v>171.98500100000001</v>
      </c>
      <c r="C2327" s="24">
        <v>-30.471700999999999</v>
      </c>
      <c r="D2327" s="24" t="s">
        <v>2159</v>
      </c>
      <c r="E2327" s="24">
        <f t="shared" si="36"/>
        <v>100</v>
      </c>
      <c r="K2327" s="24">
        <v>50</v>
      </c>
      <c r="O2327" s="24">
        <v>50</v>
      </c>
    </row>
    <row r="2328" spans="1:86" x14ac:dyDescent="0.2">
      <c r="A2328" s="24" t="s">
        <v>2367</v>
      </c>
      <c r="B2328" s="24">
        <v>170</v>
      </c>
      <c r="C2328" s="24">
        <v>-42</v>
      </c>
      <c r="D2328" s="24" t="s">
        <v>2159</v>
      </c>
      <c r="E2328" s="24">
        <f t="shared" si="36"/>
        <v>99.671592775041077</v>
      </c>
      <c r="K2328" s="24">
        <v>22.988505747126435</v>
      </c>
      <c r="N2328" s="24">
        <v>0.32840722495894908</v>
      </c>
      <c r="P2328" s="24">
        <v>0.32840722495894908</v>
      </c>
      <c r="R2328" s="24">
        <v>0.32840722495894908</v>
      </c>
      <c r="U2328" s="24">
        <v>0.98522167487684731</v>
      </c>
      <c r="X2328" s="24">
        <v>16.748768472906406</v>
      </c>
      <c r="AA2328" s="24">
        <v>0.98522167487684731</v>
      </c>
      <c r="AC2328" s="24">
        <v>0.32840722495894908</v>
      </c>
      <c r="AG2328" s="24">
        <v>0.32840722495894908</v>
      </c>
      <c r="AL2328" s="24">
        <v>0.32840722495894908</v>
      </c>
      <c r="BB2328" s="24">
        <v>52.709359605911331</v>
      </c>
      <c r="BD2328" s="24">
        <v>0.32840722495894908</v>
      </c>
      <c r="BF2328" s="24">
        <v>0.98522167487684731</v>
      </c>
      <c r="BJ2328" s="24">
        <v>0.65681444991789817</v>
      </c>
      <c r="BR2328" s="24">
        <v>0.32840722495894908</v>
      </c>
      <c r="BZ2328" s="24">
        <v>0.32840722495894908</v>
      </c>
      <c r="CE2328" s="24">
        <v>0.65681444991789817</v>
      </c>
    </row>
    <row r="2329" spans="1:86" x14ac:dyDescent="0.2">
      <c r="A2329" s="24" t="s">
        <v>2368</v>
      </c>
      <c r="B2329" s="24">
        <v>170.91666666666666</v>
      </c>
      <c r="C2329" s="24">
        <v>-41.4</v>
      </c>
      <c r="D2329" s="24" t="s">
        <v>2159</v>
      </c>
      <c r="E2329" s="24">
        <f t="shared" si="36"/>
        <v>94.961240310077514</v>
      </c>
      <c r="K2329" s="24">
        <v>0.77519379844961245</v>
      </c>
      <c r="N2329" s="24">
        <v>1.9379844961240309</v>
      </c>
      <c r="R2329" s="24">
        <v>0.38759689922480622</v>
      </c>
      <c r="U2329" s="24">
        <v>2.5193798449612403</v>
      </c>
      <c r="X2329" s="24">
        <v>9.3023255813953494</v>
      </c>
      <c r="AA2329" s="24">
        <v>27.906976744186046</v>
      </c>
      <c r="AH2329" s="24">
        <v>3.1007751937984498</v>
      </c>
      <c r="AL2329" s="24">
        <v>34.302325581395351</v>
      </c>
      <c r="AQ2329" s="24">
        <v>0.87209302325581395</v>
      </c>
      <c r="BB2329" s="24">
        <v>10.271317829457365</v>
      </c>
      <c r="BF2329" s="24">
        <v>2.3255813953488373</v>
      </c>
      <c r="BH2329" s="24">
        <v>0.77519379844961245</v>
      </c>
      <c r="BJ2329" s="24">
        <v>0.38759689922480622</v>
      </c>
      <c r="CE2329" s="24">
        <v>9.6899224806201556E-2</v>
      </c>
    </row>
    <row r="2330" spans="1:86" x14ac:dyDescent="0.2">
      <c r="A2330" s="24" t="s">
        <v>2369</v>
      </c>
      <c r="B2330" s="24">
        <v>169.6</v>
      </c>
      <c r="C2330" s="24">
        <v>-42.2</v>
      </c>
      <c r="D2330" s="24" t="s">
        <v>2159</v>
      </c>
      <c r="E2330" s="24">
        <f t="shared" si="36"/>
        <v>97.701149425287369</v>
      </c>
      <c r="K2330" s="24">
        <v>0.16420361247947454</v>
      </c>
      <c r="U2330" s="24">
        <v>0.65681444991789817</v>
      </c>
      <c r="X2330" s="24">
        <v>2.2988505747126435</v>
      </c>
      <c r="AA2330" s="24">
        <v>19.704433497536947</v>
      </c>
      <c r="AH2330" s="24">
        <v>0.65681444991789817</v>
      </c>
      <c r="AL2330" s="24">
        <v>54.187192118226598</v>
      </c>
      <c r="AN2330" s="24">
        <v>1.9704433497536946</v>
      </c>
      <c r="AQ2330" s="24">
        <v>0.32840722495894908</v>
      </c>
      <c r="BB2330" s="24">
        <v>10.673234811165846</v>
      </c>
      <c r="BF2330" s="24">
        <v>0.65681444991789817</v>
      </c>
      <c r="BJ2330" s="24">
        <v>0.82101806239737274</v>
      </c>
      <c r="BL2330" s="24">
        <v>0.98522167487684731</v>
      </c>
      <c r="BO2330" s="24">
        <v>0.65681444991789817</v>
      </c>
      <c r="BZ2330" s="24">
        <v>3.9408866995073892</v>
      </c>
    </row>
    <row r="2331" spans="1:86" x14ac:dyDescent="0.2">
      <c r="A2331" s="24" t="s">
        <v>2370</v>
      </c>
      <c r="B2331" s="24">
        <v>166.53200000000001</v>
      </c>
      <c r="C2331" s="24">
        <v>-33.533000000000001</v>
      </c>
      <c r="D2331" s="24" t="s">
        <v>2159</v>
      </c>
      <c r="E2331" s="24">
        <f t="shared" si="36"/>
        <v>100</v>
      </c>
      <c r="K2331" s="24">
        <v>50</v>
      </c>
      <c r="P2331" s="24">
        <v>50</v>
      </c>
    </row>
    <row r="2332" spans="1:86" x14ac:dyDescent="0.2">
      <c r="A2332" s="24" t="s">
        <v>2371</v>
      </c>
      <c r="B2332" s="24">
        <v>156.905</v>
      </c>
      <c r="C2332" s="24">
        <v>-31.507999999999999</v>
      </c>
      <c r="D2332" s="24" t="s">
        <v>2159</v>
      </c>
      <c r="E2332" s="24">
        <f t="shared" si="36"/>
        <v>100</v>
      </c>
      <c r="P2332" s="24">
        <v>20</v>
      </c>
      <c r="R2332" s="24">
        <v>20</v>
      </c>
      <c r="AA2332" s="24">
        <v>20</v>
      </c>
      <c r="AL2332" s="24">
        <v>40</v>
      </c>
    </row>
    <row r="2333" spans="1:86" x14ac:dyDescent="0.2">
      <c r="A2333" s="24" t="s">
        <v>2372</v>
      </c>
      <c r="B2333" s="24">
        <v>155.017</v>
      </c>
      <c r="C2333" s="24">
        <v>-31.507999999999999</v>
      </c>
      <c r="D2333" s="24" t="s">
        <v>2159</v>
      </c>
      <c r="E2333" s="24">
        <f t="shared" si="36"/>
        <v>100</v>
      </c>
      <c r="K2333" s="24">
        <v>17.391304347826086</v>
      </c>
      <c r="AA2333" s="24">
        <v>26.086956521739129</v>
      </c>
      <c r="AL2333" s="24">
        <v>56.521739130434781</v>
      </c>
    </row>
    <row r="2334" spans="1:86" x14ac:dyDescent="0.2">
      <c r="A2334" s="24" t="s">
        <v>2373</v>
      </c>
      <c r="B2334" s="24">
        <v>153.55500000000001</v>
      </c>
      <c r="C2334" s="24">
        <v>-31.565000000000001</v>
      </c>
      <c r="D2334" s="24" t="s">
        <v>2159</v>
      </c>
      <c r="E2334" s="24">
        <f t="shared" si="36"/>
        <v>95.65217391304347</v>
      </c>
      <c r="K2334" s="24">
        <v>15.217391304347826</v>
      </c>
      <c r="N2334" s="24">
        <v>6.5217391304347823</v>
      </c>
      <c r="O2334" s="24">
        <v>5.4347826086956523</v>
      </c>
      <c r="P2334" s="24">
        <v>2.1739130434782608</v>
      </c>
      <c r="U2334" s="24">
        <v>2.1739130434782608</v>
      </c>
      <c r="AA2334" s="24">
        <v>15.217391304347826</v>
      </c>
      <c r="AH2334" s="24">
        <v>4.3478260869565215</v>
      </c>
      <c r="AJ2334" s="24">
        <v>2.1739130434782608</v>
      </c>
      <c r="AL2334" s="24">
        <v>27.173913043478262</v>
      </c>
      <c r="AQ2334" s="24">
        <v>4.3478260869565215</v>
      </c>
      <c r="AV2334" s="24">
        <v>4.3478260869565215</v>
      </c>
      <c r="BJ2334" s="24">
        <v>6.5217391304347823</v>
      </c>
    </row>
    <row r="2335" spans="1:86" x14ac:dyDescent="0.2">
      <c r="A2335" s="24" t="s">
        <v>2374</v>
      </c>
      <c r="B2335" s="24">
        <v>174.78299999999999</v>
      </c>
      <c r="C2335" s="24">
        <v>-63.287999999999997</v>
      </c>
      <c r="D2335" s="24" t="s">
        <v>2159</v>
      </c>
      <c r="E2335" s="24">
        <f t="shared" si="36"/>
        <v>100</v>
      </c>
      <c r="BB2335" s="24">
        <v>100</v>
      </c>
    </row>
    <row r="2336" spans="1:86" x14ac:dyDescent="0.2">
      <c r="A2336" s="24" t="s">
        <v>2375</v>
      </c>
      <c r="B2336" s="24">
        <v>-169.97900000000001</v>
      </c>
      <c r="C2336" s="24">
        <v>-58.688000000000002</v>
      </c>
      <c r="D2336" s="24" t="s">
        <v>2159</v>
      </c>
      <c r="E2336" s="24">
        <f t="shared" si="36"/>
        <v>100</v>
      </c>
      <c r="K2336" s="24">
        <v>22.222222222222221</v>
      </c>
      <c r="M2336" s="24">
        <v>11.111111111111111</v>
      </c>
      <c r="X2336" s="24">
        <v>11.111111111111111</v>
      </c>
      <c r="CE2336" s="24">
        <v>11.111111111111111</v>
      </c>
      <c r="CH2336" s="24">
        <v>44.444444444444443</v>
      </c>
    </row>
    <row r="2337" spans="1:86" x14ac:dyDescent="0.2">
      <c r="A2337" s="24" t="s">
        <v>2376</v>
      </c>
      <c r="B2337" s="24">
        <v>-169.74</v>
      </c>
      <c r="C2337" s="24">
        <v>-63.11</v>
      </c>
      <c r="D2337" s="24" t="s">
        <v>2159</v>
      </c>
      <c r="E2337" s="24">
        <f t="shared" si="36"/>
        <v>100</v>
      </c>
      <c r="CH2337" s="24">
        <v>100</v>
      </c>
    </row>
    <row r="2338" spans="1:86" x14ac:dyDescent="0.2">
      <c r="A2338" s="24" t="s">
        <v>2377</v>
      </c>
      <c r="B2338" s="24">
        <v>-170.18600000000001</v>
      </c>
      <c r="C2338" s="24">
        <v>-60.244</v>
      </c>
      <c r="D2338" s="24" t="s">
        <v>2159</v>
      </c>
      <c r="E2338" s="24">
        <f t="shared" si="36"/>
        <v>100</v>
      </c>
      <c r="M2338" s="24">
        <v>1.8691588785046729</v>
      </c>
      <c r="N2338" s="24">
        <v>3.7383177570093458</v>
      </c>
      <c r="X2338" s="24">
        <v>1.8691588785046729</v>
      </c>
      <c r="BB2338" s="24">
        <v>25.233644859813083</v>
      </c>
      <c r="CE2338" s="24">
        <v>1.8691588785046729</v>
      </c>
      <c r="CH2338" s="24">
        <v>65.420560747663558</v>
      </c>
    </row>
    <row r="2339" spans="1:86" x14ac:dyDescent="0.2">
      <c r="A2339" s="24" t="s">
        <v>2378</v>
      </c>
      <c r="B2339" s="24">
        <v>-168.77699999999999</v>
      </c>
      <c r="C2339" s="24">
        <v>-65.028000000000006</v>
      </c>
      <c r="D2339" s="24" t="s">
        <v>2159</v>
      </c>
      <c r="E2339" s="24">
        <f t="shared" si="36"/>
        <v>100</v>
      </c>
      <c r="M2339" s="24">
        <v>100</v>
      </c>
    </row>
    <row r="2340" spans="1:86" x14ac:dyDescent="0.2">
      <c r="A2340" s="24" t="s">
        <v>2379</v>
      </c>
      <c r="B2340" s="24">
        <v>173.37200000000001</v>
      </c>
      <c r="C2340" s="24">
        <v>-50.064</v>
      </c>
      <c r="D2340" s="24" t="s">
        <v>2159</v>
      </c>
      <c r="E2340" s="24">
        <f t="shared" si="36"/>
        <v>95.158850226928891</v>
      </c>
      <c r="M2340" s="24">
        <v>4.236006051437216</v>
      </c>
      <c r="O2340" s="24">
        <v>1.2102874432677762</v>
      </c>
      <c r="P2340" s="24">
        <v>1.2102874432677762</v>
      </c>
      <c r="U2340" s="24">
        <v>0.60514372163388808</v>
      </c>
      <c r="X2340" s="24">
        <v>65.355521936459908</v>
      </c>
      <c r="AG2340" s="24">
        <v>7.8668683812405442</v>
      </c>
      <c r="AH2340" s="24">
        <v>0.30257186081694404</v>
      </c>
      <c r="AL2340" s="24">
        <v>1.2102874432677762</v>
      </c>
      <c r="AN2340" s="24">
        <v>2.4205748865355523</v>
      </c>
      <c r="AQ2340" s="24">
        <v>2.8744326777609683</v>
      </c>
      <c r="BB2340" s="24">
        <v>6.0514372163388801</v>
      </c>
      <c r="CE2340" s="24">
        <v>1.2102874432677762</v>
      </c>
      <c r="CH2340" s="24">
        <v>0.60514372163388808</v>
      </c>
    </row>
    <row r="2341" spans="1:86" x14ac:dyDescent="0.2">
      <c r="A2341" s="24" t="s">
        <v>2380</v>
      </c>
      <c r="B2341" s="24">
        <v>-177.86199999999999</v>
      </c>
      <c r="C2341" s="24">
        <v>-18.568000000000001</v>
      </c>
      <c r="D2341" s="24" t="s">
        <v>2159</v>
      </c>
      <c r="E2341" s="24">
        <f t="shared" si="36"/>
        <v>100</v>
      </c>
      <c r="K2341" s="24">
        <v>28.571428571428573</v>
      </c>
      <c r="N2341" s="24">
        <v>7.1428571428571432</v>
      </c>
      <c r="O2341" s="24">
        <v>7.1428571428571432</v>
      </c>
      <c r="P2341" s="24">
        <v>14.285714285714286</v>
      </c>
      <c r="Q2341" s="24">
        <v>32.142857142857146</v>
      </c>
      <c r="AL2341" s="24">
        <v>7.1428571428571432</v>
      </c>
      <c r="BB2341" s="24">
        <v>3.5714285714285716</v>
      </c>
    </row>
    <row r="2342" spans="1:86" x14ac:dyDescent="0.2">
      <c r="A2342" s="24" t="s">
        <v>2381</v>
      </c>
      <c r="B2342" s="24">
        <v>147.762</v>
      </c>
      <c r="C2342" s="24">
        <v>-16.445</v>
      </c>
      <c r="D2342" s="24" t="s">
        <v>2159</v>
      </c>
      <c r="E2342" s="24">
        <f t="shared" si="36"/>
        <v>100.00000000000001</v>
      </c>
      <c r="K2342" s="24">
        <v>14.285714285714286</v>
      </c>
      <c r="AA2342" s="24">
        <v>14.285714285714286</v>
      </c>
      <c r="AL2342" s="24">
        <v>28.571428571428573</v>
      </c>
      <c r="AV2342" s="24">
        <v>7.1428571428571432</v>
      </c>
      <c r="BB2342" s="24">
        <v>21.428571428571427</v>
      </c>
      <c r="BR2342" s="24">
        <v>14.285714285714286</v>
      </c>
    </row>
    <row r="2343" spans="1:86" x14ac:dyDescent="0.2">
      <c r="A2343" s="24" t="s">
        <v>2382</v>
      </c>
      <c r="B2343" s="24">
        <v>-176.53200000000001</v>
      </c>
      <c r="C2343" s="24">
        <v>-39.497999999999998</v>
      </c>
      <c r="D2343" s="24" t="s">
        <v>2159</v>
      </c>
      <c r="E2343" s="24">
        <f t="shared" si="36"/>
        <v>100</v>
      </c>
      <c r="K2343" s="24">
        <v>37.5</v>
      </c>
      <c r="BB2343" s="24">
        <v>62.5</v>
      </c>
    </row>
    <row r="2344" spans="1:86" x14ac:dyDescent="0.2">
      <c r="A2344" s="24" t="s">
        <v>2383</v>
      </c>
      <c r="B2344" s="24">
        <v>-177.39400000000001</v>
      </c>
      <c r="C2344" s="24">
        <v>-46.58</v>
      </c>
      <c r="D2344" s="24" t="s">
        <v>2159</v>
      </c>
      <c r="E2344" s="24">
        <f t="shared" si="36"/>
        <v>100</v>
      </c>
      <c r="X2344" s="24">
        <v>7.6923076923076925</v>
      </c>
      <c r="AA2344" s="24">
        <v>61.53846153846154</v>
      </c>
      <c r="AG2344" s="24">
        <v>7.6923076923076925</v>
      </c>
      <c r="AN2344" s="24">
        <v>7.6923076923076925</v>
      </c>
      <c r="AQ2344" s="24">
        <v>7.6923076923076925</v>
      </c>
      <c r="CH2344" s="24">
        <v>7.6923076923076925</v>
      </c>
    </row>
    <row r="2345" spans="1:86" x14ac:dyDescent="0.2">
      <c r="A2345" s="24" t="s">
        <v>2384</v>
      </c>
      <c r="B2345" s="24">
        <v>146.78399999999999</v>
      </c>
      <c r="C2345" s="24">
        <v>-16.616</v>
      </c>
      <c r="D2345" s="24" t="s">
        <v>2159</v>
      </c>
      <c r="E2345" s="24">
        <f t="shared" si="36"/>
        <v>100</v>
      </c>
      <c r="K2345" s="24">
        <v>18.181818181818183</v>
      </c>
      <c r="AL2345" s="24">
        <v>18.181818181818183</v>
      </c>
      <c r="BB2345" s="24">
        <v>63.636363636363633</v>
      </c>
    </row>
    <row r="2346" spans="1:86" x14ac:dyDescent="0.2">
      <c r="A2346" s="24" t="s">
        <v>2385</v>
      </c>
      <c r="B2346" s="24">
        <v>-175.749</v>
      </c>
      <c r="C2346" s="24">
        <v>-22.221</v>
      </c>
      <c r="D2346" s="24" t="s">
        <v>2159</v>
      </c>
      <c r="E2346" s="24">
        <f t="shared" si="36"/>
        <v>92.452830188679258</v>
      </c>
      <c r="K2346" s="24">
        <v>22.641509433962263</v>
      </c>
      <c r="N2346" s="24">
        <v>11.320754716981131</v>
      </c>
      <c r="Q2346" s="24">
        <v>7.5471698113207548</v>
      </c>
      <c r="X2346" s="24">
        <v>7.5471698113207548</v>
      </c>
      <c r="AA2346" s="24">
        <v>1.8867924528301887</v>
      </c>
      <c r="AG2346" s="24">
        <v>3.7735849056603774</v>
      </c>
      <c r="AL2346" s="24">
        <v>37.735849056603776</v>
      </c>
    </row>
    <row r="2347" spans="1:86" x14ac:dyDescent="0.2">
      <c r="A2347" s="24" t="s">
        <v>2386</v>
      </c>
      <c r="B2347" s="24">
        <v>146.215</v>
      </c>
      <c r="C2347" s="24">
        <v>-16.422999999999998</v>
      </c>
      <c r="D2347" s="24" t="s">
        <v>2159</v>
      </c>
      <c r="E2347" s="24">
        <f t="shared" si="36"/>
        <v>88.8888888888889</v>
      </c>
      <c r="K2347" s="24">
        <v>11.111111111111111</v>
      </c>
      <c r="AL2347" s="24">
        <v>55.555555555555557</v>
      </c>
      <c r="AQ2347" s="24">
        <v>11.111111111111111</v>
      </c>
      <c r="AS2347" s="24">
        <v>11.111111111111111</v>
      </c>
    </row>
    <row r="2348" spans="1:86" x14ac:dyDescent="0.2">
      <c r="A2348" s="24" t="s">
        <v>2387</v>
      </c>
      <c r="B2348" s="24">
        <v>-171.499</v>
      </c>
      <c r="C2348" s="24">
        <v>-41.786000000000001</v>
      </c>
      <c r="D2348" s="24" t="s">
        <v>2159</v>
      </c>
      <c r="E2348" s="24">
        <f t="shared" si="36"/>
        <v>100</v>
      </c>
      <c r="K2348" s="24">
        <v>9.5238095238095237</v>
      </c>
      <c r="Q2348" s="24">
        <v>9.5238095238095237</v>
      </c>
      <c r="X2348" s="24">
        <v>71.428571428571431</v>
      </c>
      <c r="AG2348" s="24">
        <v>9.5238095238095237</v>
      </c>
    </row>
    <row r="2349" spans="1:86" x14ac:dyDescent="0.2">
      <c r="A2349" s="24" t="s">
        <v>2388</v>
      </c>
      <c r="B2349" s="24">
        <v>160.87450000000001</v>
      </c>
      <c r="C2349" s="24">
        <v>-57.555166999999997</v>
      </c>
      <c r="D2349" s="24" t="s">
        <v>2159</v>
      </c>
      <c r="E2349" s="24">
        <f t="shared" si="36"/>
        <v>80</v>
      </c>
      <c r="K2349" s="24">
        <v>20</v>
      </c>
      <c r="O2349" s="24">
        <v>20</v>
      </c>
      <c r="AL2349" s="24">
        <v>20</v>
      </c>
      <c r="BB2349" s="24">
        <v>20</v>
      </c>
    </row>
    <row r="2350" spans="1:86" x14ac:dyDescent="0.2">
      <c r="A2350" s="24" t="s">
        <v>2389</v>
      </c>
      <c r="B2350" s="24">
        <v>164.28649999999999</v>
      </c>
      <c r="C2350" s="24">
        <v>-50.432167</v>
      </c>
      <c r="D2350" s="24" t="s">
        <v>2159</v>
      </c>
      <c r="E2350" s="24">
        <f t="shared" si="36"/>
        <v>99.999999999999972</v>
      </c>
      <c r="K2350" s="24">
        <v>13.48314606741573</v>
      </c>
      <c r="O2350" s="24">
        <v>3.3707865168539324</v>
      </c>
      <c r="P2350" s="24">
        <v>2.2471910112359552</v>
      </c>
      <c r="X2350" s="24">
        <v>39.325842696629216</v>
      </c>
      <c r="AA2350" s="24">
        <v>1.1235955056179776</v>
      </c>
      <c r="AG2350" s="24">
        <v>4.4943820224719104</v>
      </c>
      <c r="AL2350" s="24">
        <v>2.2471910112359552</v>
      </c>
      <c r="BB2350" s="24">
        <v>28.089887640449437</v>
      </c>
      <c r="BF2350" s="24">
        <v>2.2471910112359552</v>
      </c>
      <c r="BJ2350" s="24">
        <v>1.1235955056179776</v>
      </c>
      <c r="BZ2350" s="24">
        <v>1.1235955056179776</v>
      </c>
      <c r="CE2350" s="24">
        <v>1.1235955056179776</v>
      </c>
    </row>
    <row r="2351" spans="1:86" x14ac:dyDescent="0.2">
      <c r="A2351" s="24" t="s">
        <v>2390</v>
      </c>
      <c r="B2351" s="24">
        <v>169.88300000000001</v>
      </c>
      <c r="C2351" s="24">
        <v>-42.3</v>
      </c>
      <c r="D2351" s="24" t="s">
        <v>2159</v>
      </c>
      <c r="E2351" s="24">
        <f t="shared" si="36"/>
        <v>97.3045822102426</v>
      </c>
      <c r="K2351" s="24">
        <v>33.692722371967655</v>
      </c>
      <c r="O2351" s="24">
        <v>1.6172506738544474</v>
      </c>
      <c r="Q2351" s="24">
        <v>0.53908355795148244</v>
      </c>
      <c r="U2351" s="24">
        <v>4.3126684636118595</v>
      </c>
      <c r="X2351" s="24">
        <v>23.450134770889488</v>
      </c>
      <c r="AA2351" s="24">
        <v>3.5040431266846359</v>
      </c>
      <c r="AG2351" s="24">
        <v>1.6172506738544474</v>
      </c>
      <c r="AL2351" s="24">
        <v>2.9649595687331538</v>
      </c>
      <c r="AN2351" s="24">
        <v>1.0781671159029649</v>
      </c>
      <c r="AQ2351" s="24">
        <v>1.6172506738544474</v>
      </c>
      <c r="BB2351" s="24">
        <v>18.598382749326145</v>
      </c>
      <c r="BF2351" s="24">
        <v>0.53908355795148244</v>
      </c>
      <c r="BZ2351" s="24">
        <v>1.0781671159029649</v>
      </c>
      <c r="CE2351" s="24">
        <v>2.6954177897574123</v>
      </c>
    </row>
    <row r="2352" spans="1:86" x14ac:dyDescent="0.2">
      <c r="A2352" s="24" t="s">
        <v>2391</v>
      </c>
      <c r="B2352" s="24">
        <v>169.56</v>
      </c>
      <c r="C2352" s="24">
        <v>-42.22</v>
      </c>
      <c r="D2352" s="24" t="s">
        <v>2159</v>
      </c>
      <c r="E2352" s="24">
        <f t="shared" si="36"/>
        <v>99.51749095295537</v>
      </c>
      <c r="K2352" s="24">
        <v>18.817852834740652</v>
      </c>
      <c r="O2352" s="24">
        <v>0.9650180940892642</v>
      </c>
      <c r="P2352" s="24">
        <v>2.0506634499396865</v>
      </c>
      <c r="Q2352" s="24">
        <v>0.9650180940892642</v>
      </c>
      <c r="U2352" s="24">
        <v>5.7901085645355854</v>
      </c>
      <c r="X2352" s="24">
        <v>27.261761158021713</v>
      </c>
      <c r="AA2352" s="24">
        <v>12.786489746682751</v>
      </c>
      <c r="AL2352" s="24">
        <v>0.9650180940892642</v>
      </c>
      <c r="AN2352" s="24">
        <v>0.9650180940892642</v>
      </c>
      <c r="AQ2352" s="24">
        <v>4.8250904704463204</v>
      </c>
      <c r="AV2352" s="24">
        <v>10.856453558504223</v>
      </c>
      <c r="BB2352" s="24">
        <v>11.580217129071171</v>
      </c>
      <c r="BF2352" s="24">
        <v>0.72376357056694818</v>
      </c>
      <c r="BJ2352" s="24">
        <v>0.4825090470446321</v>
      </c>
      <c r="BZ2352" s="24">
        <v>0.4825090470446321</v>
      </c>
    </row>
    <row r="2353" spans="1:83" x14ac:dyDescent="0.2">
      <c r="A2353" s="24" t="s">
        <v>2392</v>
      </c>
      <c r="B2353" s="24">
        <v>169.3</v>
      </c>
      <c r="C2353" s="24">
        <v>-42.4166666666667</v>
      </c>
      <c r="D2353" s="24" t="s">
        <v>2159</v>
      </c>
      <c r="E2353" s="24">
        <f t="shared" si="36"/>
        <v>100</v>
      </c>
      <c r="K2353" s="24">
        <v>69.001029866117406</v>
      </c>
      <c r="O2353" s="24">
        <v>0.61791967044284246</v>
      </c>
      <c r="R2353" s="24">
        <v>0.20597322348094749</v>
      </c>
      <c r="U2353" s="24">
        <v>1.4418125643666324</v>
      </c>
      <c r="X2353" s="24">
        <v>21.421215242018537</v>
      </c>
      <c r="AA2353" s="24">
        <v>2.8836251287332648</v>
      </c>
      <c r="AG2353" s="24">
        <v>0.41194644696189497</v>
      </c>
      <c r="AN2353" s="24">
        <v>0.41194644696189497</v>
      </c>
      <c r="AQ2353" s="24">
        <v>1.544799176107106</v>
      </c>
      <c r="AV2353" s="24">
        <v>0.82389289392378995</v>
      </c>
      <c r="CE2353" s="24">
        <v>1.2358393408856849</v>
      </c>
    </row>
    <row r="2354" spans="1:83" x14ac:dyDescent="0.2">
      <c r="A2354" s="24" t="s">
        <v>2393</v>
      </c>
      <c r="B2354" s="24">
        <v>170.64999399999999</v>
      </c>
      <c r="C2354" s="24">
        <v>-36.666697999999997</v>
      </c>
      <c r="D2354" s="24" t="s">
        <v>2159</v>
      </c>
      <c r="E2354" s="24">
        <f t="shared" si="36"/>
        <v>99.492385786802004</v>
      </c>
      <c r="H2354" s="24">
        <v>1.015228426395939</v>
      </c>
      <c r="K2354" s="24">
        <v>59.390862944162436</v>
      </c>
      <c r="N2354" s="24">
        <v>1.015228426395939</v>
      </c>
      <c r="O2354" s="24">
        <v>3.5532994923857868</v>
      </c>
      <c r="P2354" s="24">
        <v>0.50761421319796951</v>
      </c>
      <c r="Q2354" s="24">
        <v>1.7766497461928934</v>
      </c>
      <c r="U2354" s="24">
        <v>10.659898477157361</v>
      </c>
      <c r="X2354" s="24">
        <v>12.182741116751268</v>
      </c>
      <c r="AA2354" s="24">
        <v>1.2690355329949239</v>
      </c>
      <c r="AG2354" s="24">
        <v>2.030456852791878</v>
      </c>
      <c r="AL2354" s="24">
        <v>4.0609137055837561</v>
      </c>
      <c r="AN2354" s="24">
        <v>1.015228426395939</v>
      </c>
      <c r="AQ2354" s="24">
        <v>0.50761421319796951</v>
      </c>
      <c r="BB2354" s="24">
        <v>0.50761421319796951</v>
      </c>
    </row>
    <row r="2355" spans="1:83" x14ac:dyDescent="0.2">
      <c r="A2355" s="24" t="s">
        <v>2394</v>
      </c>
      <c r="B2355" s="24">
        <v>170.699997</v>
      </c>
      <c r="C2355" s="24">
        <v>-36.866698999999997</v>
      </c>
      <c r="D2355" s="24" t="s">
        <v>2159</v>
      </c>
      <c r="E2355" s="24">
        <f t="shared" si="36"/>
        <v>96.1136023916293</v>
      </c>
      <c r="K2355" s="24">
        <v>64.275037369207766</v>
      </c>
      <c r="N2355" s="24">
        <v>2.9895366218236172</v>
      </c>
      <c r="Q2355" s="24">
        <v>4.1853512705530642</v>
      </c>
      <c r="U2355" s="24">
        <v>5.0822122571001493</v>
      </c>
      <c r="X2355" s="24">
        <v>9.5665171898355759</v>
      </c>
      <c r="AA2355" s="24">
        <v>4.9327354260089686</v>
      </c>
      <c r="AC2355" s="24">
        <v>1.7937219730941705</v>
      </c>
      <c r="AL2355" s="24">
        <v>0.59790732436472349</v>
      </c>
      <c r="AQ2355" s="24">
        <v>2.391629297458894</v>
      </c>
      <c r="BJ2355" s="24">
        <v>0.29895366218236175</v>
      </c>
    </row>
    <row r="2356" spans="1:83" x14ac:dyDescent="0.2">
      <c r="A2356" s="24" t="s">
        <v>2395</v>
      </c>
      <c r="B2356" s="24">
        <v>177.188705</v>
      </c>
      <c r="C2356" s="24">
        <v>-36.671398000000003</v>
      </c>
      <c r="D2356" s="24" t="s">
        <v>2159</v>
      </c>
      <c r="E2356" s="24">
        <f t="shared" si="36"/>
        <v>98.139534883720913</v>
      </c>
      <c r="K2356" s="24">
        <v>30.697674418604652</v>
      </c>
      <c r="N2356" s="24">
        <v>10.232558139534884</v>
      </c>
      <c r="O2356" s="24">
        <v>10.697674418604651</v>
      </c>
      <c r="P2356" s="24">
        <v>2.7906976744186047</v>
      </c>
      <c r="U2356" s="24">
        <v>3.2558139534883721</v>
      </c>
      <c r="X2356" s="24">
        <v>3.7209302325581395</v>
      </c>
      <c r="AA2356" s="24">
        <v>14.651162790697674</v>
      </c>
      <c r="AG2356" s="24">
        <v>0.93023255813953487</v>
      </c>
      <c r="AL2356" s="24">
        <v>10.465116279069768</v>
      </c>
      <c r="AM2356" s="24">
        <v>0.93023255813953487</v>
      </c>
      <c r="AN2356" s="24">
        <v>2.3255813953488373</v>
      </c>
      <c r="AQ2356" s="24">
        <v>2.7906976744186047</v>
      </c>
      <c r="AV2356" s="24">
        <v>1.3953488372093024</v>
      </c>
      <c r="BB2356" s="24">
        <v>1.8604651162790697</v>
      </c>
      <c r="BF2356" s="24">
        <v>1.3953488372093024</v>
      </c>
    </row>
    <row r="2357" spans="1:83" x14ac:dyDescent="0.2">
      <c r="A2357" s="24" t="s">
        <v>2396</v>
      </c>
      <c r="B2357" s="24">
        <v>149.01499899999999</v>
      </c>
      <c r="C2357" s="24">
        <v>-38.816699999999997</v>
      </c>
      <c r="D2357" s="24" t="s">
        <v>2159</v>
      </c>
      <c r="E2357" s="24">
        <f t="shared" si="36"/>
        <v>94.100294985250713</v>
      </c>
      <c r="K2357" s="24">
        <v>5.8997050147492622</v>
      </c>
      <c r="O2357" s="24">
        <v>1.7699115044247788</v>
      </c>
      <c r="R2357" s="24">
        <v>1.1799410029498525</v>
      </c>
      <c r="U2357" s="24">
        <v>1.1799410029498525</v>
      </c>
      <c r="X2357" s="24">
        <v>1.1799410029498525</v>
      </c>
      <c r="AA2357" s="24">
        <v>8.5545722713864301</v>
      </c>
      <c r="AJ2357" s="24">
        <v>0.29498525073746312</v>
      </c>
      <c r="AL2357" s="24">
        <v>27.728613569321535</v>
      </c>
      <c r="AM2357" s="24">
        <v>6.4896755162241888</v>
      </c>
      <c r="AQ2357" s="24">
        <v>8.5545722713864301</v>
      </c>
      <c r="AV2357" s="24">
        <v>1.1799410029498525</v>
      </c>
      <c r="BB2357" s="24">
        <v>18.289085545722713</v>
      </c>
      <c r="BF2357" s="24">
        <v>4.71976401179941</v>
      </c>
      <c r="BH2357" s="24">
        <v>4.71976401179941</v>
      </c>
      <c r="BR2357" s="24">
        <v>1.1799410029498525</v>
      </c>
      <c r="BZ2357" s="24">
        <v>1.1799410029498525</v>
      </c>
    </row>
    <row r="2358" spans="1:83" x14ac:dyDescent="0.2">
      <c r="A2358" s="24" t="s">
        <v>2397</v>
      </c>
      <c r="B2358" s="24">
        <v>172.111694</v>
      </c>
      <c r="C2358" s="24">
        <v>-45.328299999999999</v>
      </c>
      <c r="D2358" s="24" t="s">
        <v>2159</v>
      </c>
      <c r="E2358" s="24">
        <f t="shared" si="36"/>
        <v>98.148148148148152</v>
      </c>
      <c r="K2358" s="24">
        <v>3.7037037037037037</v>
      </c>
      <c r="X2358" s="24">
        <v>57.407407407407405</v>
      </c>
      <c r="AG2358" s="24">
        <v>3.7037037037037037</v>
      </c>
      <c r="AL2358" s="24">
        <v>7.4074074074074074</v>
      </c>
      <c r="AM2358" s="24">
        <v>3.7037037037037037</v>
      </c>
      <c r="AN2358" s="24">
        <v>7.4074074074074074</v>
      </c>
      <c r="BB2358" s="24">
        <v>11.111111111111111</v>
      </c>
      <c r="CE2358" s="24">
        <v>3.7037037037037037</v>
      </c>
    </row>
    <row r="2359" spans="1:83" x14ac:dyDescent="0.2">
      <c r="A2359" s="24" t="s">
        <v>2398</v>
      </c>
      <c r="B2359" s="24">
        <v>159.09669500000001</v>
      </c>
      <c r="C2359" s="24">
        <v>-35.553299000000003</v>
      </c>
      <c r="D2359" s="24" t="s">
        <v>2159</v>
      </c>
      <c r="E2359" s="24">
        <f t="shared" si="36"/>
        <v>98.208687863860263</v>
      </c>
      <c r="K2359" s="24">
        <v>43.797581728616208</v>
      </c>
      <c r="N2359" s="24">
        <v>0.89565606806986109</v>
      </c>
      <c r="O2359" s="24">
        <v>2.6869682042095833</v>
      </c>
      <c r="Q2359" s="24">
        <v>12.987012987012987</v>
      </c>
      <c r="R2359" s="24">
        <v>0.89565606806986109</v>
      </c>
      <c r="U2359" s="24">
        <v>5.3739364084191665</v>
      </c>
      <c r="X2359" s="24">
        <v>0.89565606806986109</v>
      </c>
      <c r="AA2359" s="24">
        <v>8.9565606806986118</v>
      </c>
      <c r="AC2359" s="24">
        <v>2.2391401701746529</v>
      </c>
      <c r="AN2359" s="24">
        <v>0.89565606806986109</v>
      </c>
      <c r="AQ2359" s="24">
        <v>10.076130765785937</v>
      </c>
      <c r="AV2359" s="24">
        <v>8.508732646663681</v>
      </c>
    </row>
    <row r="2360" spans="1:83" x14ac:dyDescent="0.2">
      <c r="A2360" s="24" t="s">
        <v>2399</v>
      </c>
      <c r="B2360" s="24">
        <v>165.21830700000001</v>
      </c>
      <c r="C2360" s="24">
        <v>-41.661701000000001</v>
      </c>
      <c r="D2360" s="24" t="s">
        <v>2159</v>
      </c>
      <c r="E2360" s="24">
        <f t="shared" si="36"/>
        <v>99.346405228758186</v>
      </c>
      <c r="K2360" s="24">
        <v>33.333333333333336</v>
      </c>
      <c r="O2360" s="24">
        <v>1.7973856209150327</v>
      </c>
      <c r="P2360" s="24">
        <v>0.65359477124183007</v>
      </c>
      <c r="Q2360" s="24">
        <v>1.3071895424836601</v>
      </c>
      <c r="R2360" s="24">
        <v>1.4705882352941178</v>
      </c>
      <c r="U2360" s="24">
        <v>4.4117647058823533</v>
      </c>
      <c r="X2360" s="24">
        <v>8.1699346405228752</v>
      </c>
      <c r="AA2360" s="24">
        <v>6.3725490196078427</v>
      </c>
      <c r="AC2360" s="24">
        <v>1.3071895424836601</v>
      </c>
      <c r="AG2360" s="24">
        <v>2.1241830065359477</v>
      </c>
      <c r="AH2360" s="24">
        <v>0.65359477124183007</v>
      </c>
      <c r="AJ2360" s="24">
        <v>0.32679738562091504</v>
      </c>
      <c r="AL2360" s="24">
        <v>33.496732026143789</v>
      </c>
      <c r="AN2360" s="24">
        <v>0.32679738562091504</v>
      </c>
      <c r="AQ2360" s="24">
        <v>1.4705882352941178</v>
      </c>
      <c r="BB2360" s="24">
        <v>1.7973856209150327</v>
      </c>
      <c r="BZ2360" s="24">
        <v>0.32679738562091504</v>
      </c>
    </row>
    <row r="2361" spans="1:83" x14ac:dyDescent="0.2">
      <c r="A2361" s="24" t="s">
        <v>2400</v>
      </c>
      <c r="B2361" s="24">
        <v>162.60000600000001</v>
      </c>
      <c r="C2361" s="24">
        <v>-33.150002000000001</v>
      </c>
      <c r="D2361" s="24" t="s">
        <v>2159</v>
      </c>
      <c r="E2361" s="24">
        <f t="shared" si="36"/>
        <v>99.49431099873577</v>
      </c>
      <c r="K2361" s="24">
        <v>36.662452591656134</v>
      </c>
      <c r="N2361" s="24">
        <v>6.0682680151706698</v>
      </c>
      <c r="O2361" s="24">
        <v>6.3211125158027812</v>
      </c>
      <c r="Q2361" s="24">
        <v>4.298356510745891</v>
      </c>
      <c r="R2361" s="24">
        <v>5.5625790139064479</v>
      </c>
      <c r="U2361" s="24">
        <v>5.1833122629582808</v>
      </c>
      <c r="X2361" s="24">
        <v>14.159292035398231</v>
      </c>
      <c r="AA2361" s="24">
        <v>11.630847029077117</v>
      </c>
      <c r="AC2361" s="24">
        <v>1.0113780025284449</v>
      </c>
      <c r="AG2361" s="24">
        <v>1.0113780025284449</v>
      </c>
      <c r="AJ2361" s="24">
        <v>0.50568900126422245</v>
      </c>
      <c r="AL2361" s="24">
        <v>0.50568900126422245</v>
      </c>
      <c r="AM2361" s="24">
        <v>1.0113780025284449</v>
      </c>
      <c r="AV2361" s="24">
        <v>1.2642225031605563</v>
      </c>
      <c r="BB2361" s="24">
        <v>3.0341340075853349</v>
      </c>
      <c r="BZ2361" s="24">
        <v>0.75853350189633373</v>
      </c>
      <c r="CE2361" s="24">
        <v>0.50568900126422245</v>
      </c>
    </row>
    <row r="2362" spans="1:83" x14ac:dyDescent="0.2">
      <c r="A2362" s="24" t="s">
        <v>2401</v>
      </c>
      <c r="B2362" s="24">
        <v>168</v>
      </c>
      <c r="C2362" s="24">
        <v>-50.525002000000001</v>
      </c>
      <c r="D2362" s="24" t="s">
        <v>2159</v>
      </c>
      <c r="E2362" s="24">
        <f t="shared" si="36"/>
        <v>100</v>
      </c>
      <c r="X2362" s="24">
        <v>78.260869565217391</v>
      </c>
      <c r="AG2362" s="24">
        <v>6.5217391304347823</v>
      </c>
      <c r="BB2362" s="24">
        <v>15.217391304347826</v>
      </c>
    </row>
    <row r="2363" spans="1:83" x14ac:dyDescent="0.2">
      <c r="A2363" s="24" t="s">
        <v>2402</v>
      </c>
      <c r="B2363" s="24">
        <v>169.64999399999999</v>
      </c>
      <c r="C2363" s="24">
        <v>-39</v>
      </c>
      <c r="D2363" s="24" t="s">
        <v>2159</v>
      </c>
      <c r="E2363" s="24">
        <f t="shared" si="36"/>
        <v>93.604651162790688</v>
      </c>
      <c r="K2363" s="24">
        <v>14.534883720930232</v>
      </c>
      <c r="N2363" s="24">
        <v>2.3255813953488373</v>
      </c>
      <c r="U2363" s="24">
        <v>9.5930232558139537</v>
      </c>
      <c r="X2363" s="24">
        <v>9.3023255813953494</v>
      </c>
      <c r="AA2363" s="24">
        <v>15.988372093023257</v>
      </c>
      <c r="AC2363" s="24">
        <v>1.7441860465116279</v>
      </c>
      <c r="AG2363" s="24">
        <v>1.4534883720930232</v>
      </c>
      <c r="AH2363" s="24">
        <v>0.87209302325581395</v>
      </c>
      <c r="AL2363" s="24">
        <v>9.3023255813953494</v>
      </c>
      <c r="AM2363" s="24">
        <v>0.58139534883720934</v>
      </c>
      <c r="AN2363" s="24">
        <v>0.58139534883720934</v>
      </c>
      <c r="AQ2363" s="24">
        <v>25.581395348837209</v>
      </c>
      <c r="BB2363" s="24">
        <v>1.7441860465116279</v>
      </c>
    </row>
    <row r="2364" spans="1:83" x14ac:dyDescent="0.2">
      <c r="A2364" s="24" t="s">
        <v>2403</v>
      </c>
      <c r="B2364" s="24">
        <v>-171.01829499999999</v>
      </c>
      <c r="C2364" s="24">
        <v>-18.263300000000001</v>
      </c>
      <c r="D2364" s="24" t="s">
        <v>2159</v>
      </c>
      <c r="E2364" s="24">
        <f t="shared" si="36"/>
        <v>100</v>
      </c>
      <c r="K2364" s="24">
        <v>58.02469135802469</v>
      </c>
      <c r="N2364" s="24">
        <v>6.1728395061728394</v>
      </c>
      <c r="P2364" s="24">
        <v>1.2345679012345678</v>
      </c>
      <c r="Q2364" s="24">
        <v>19.135802469135804</v>
      </c>
      <c r="U2364" s="24">
        <v>1.2345679012345678</v>
      </c>
      <c r="X2364" s="24">
        <v>8.6419753086419746</v>
      </c>
      <c r="AA2364" s="24">
        <v>3.0864197530864197</v>
      </c>
      <c r="AC2364" s="24">
        <v>2.4691358024691357</v>
      </c>
    </row>
    <row r="2365" spans="1:83" x14ac:dyDescent="0.2">
      <c r="A2365" s="24" t="s">
        <v>2404</v>
      </c>
      <c r="B2365" s="24">
        <v>175.286697</v>
      </c>
      <c r="C2365" s="24">
        <v>-31.584999</v>
      </c>
      <c r="D2365" s="24" t="s">
        <v>2159</v>
      </c>
      <c r="E2365" s="24">
        <f t="shared" si="36"/>
        <v>100</v>
      </c>
      <c r="K2365" s="24">
        <v>25</v>
      </c>
      <c r="N2365" s="24">
        <v>25</v>
      </c>
      <c r="O2365" s="24">
        <v>12.5</v>
      </c>
      <c r="Q2365" s="24">
        <v>18.75</v>
      </c>
      <c r="R2365" s="24">
        <v>6.25</v>
      </c>
      <c r="X2365" s="24">
        <v>6.25</v>
      </c>
      <c r="AG2365" s="24">
        <v>6.25</v>
      </c>
    </row>
    <row r="2366" spans="1:83" x14ac:dyDescent="0.2">
      <c r="A2366" s="24" t="s">
        <v>2405</v>
      </c>
      <c r="B2366" s="24">
        <v>-174.06669600000001</v>
      </c>
      <c r="C2366" s="24">
        <v>-33.860000999999997</v>
      </c>
      <c r="D2366" s="24" t="s">
        <v>2159</v>
      </c>
      <c r="E2366" s="24">
        <f t="shared" si="36"/>
        <v>100</v>
      </c>
      <c r="K2366" s="24">
        <v>55.555555555555557</v>
      </c>
      <c r="O2366" s="24">
        <v>22.222222222222221</v>
      </c>
      <c r="AA2366" s="24">
        <v>11.111111111111111</v>
      </c>
      <c r="AG2366" s="24">
        <v>11.111111111111111</v>
      </c>
    </row>
    <row r="2367" spans="1:83" x14ac:dyDescent="0.2">
      <c r="A2367" s="24" t="s">
        <v>2406</v>
      </c>
      <c r="B2367" s="24">
        <v>-174.986694</v>
      </c>
      <c r="C2367" s="24">
        <v>-22.66</v>
      </c>
      <c r="D2367" s="24" t="s">
        <v>2159</v>
      </c>
      <c r="E2367" s="24">
        <f t="shared" si="36"/>
        <v>100</v>
      </c>
      <c r="O2367" s="24">
        <v>50</v>
      </c>
      <c r="AL2367" s="24">
        <v>50</v>
      </c>
    </row>
    <row r="2368" spans="1:83" x14ac:dyDescent="0.2">
      <c r="A2368" s="24" t="s">
        <v>2407</v>
      </c>
      <c r="B2368" s="24">
        <v>166.46499600000001</v>
      </c>
      <c r="C2368" s="24">
        <v>-41.32</v>
      </c>
      <c r="D2368" s="24" t="s">
        <v>2159</v>
      </c>
      <c r="E2368" s="24">
        <f t="shared" si="36"/>
        <v>99.999999999999972</v>
      </c>
      <c r="K2368" s="24">
        <v>62.745098039215684</v>
      </c>
      <c r="M2368" s="24">
        <v>0.49019607843137253</v>
      </c>
      <c r="N2368" s="24">
        <v>2.4509803921568629</v>
      </c>
      <c r="O2368" s="24">
        <v>0.73529411764705888</v>
      </c>
      <c r="P2368" s="24">
        <v>0.49019607843137253</v>
      </c>
      <c r="Q2368" s="24">
        <v>1.4705882352941178</v>
      </c>
      <c r="U2368" s="24">
        <v>4.9019607843137258</v>
      </c>
      <c r="X2368" s="24">
        <v>19.852941176470587</v>
      </c>
      <c r="AA2368" s="24">
        <v>1.9607843137254901</v>
      </c>
      <c r="AG2368" s="24">
        <v>1.4705882352941178</v>
      </c>
      <c r="AV2368" s="24">
        <v>0.49019607843137253</v>
      </c>
      <c r="BB2368" s="24">
        <v>1.4705882352941178</v>
      </c>
      <c r="CE2368" s="24">
        <v>1.4705882352941178</v>
      </c>
    </row>
    <row r="2369" spans="1:86" x14ac:dyDescent="0.2">
      <c r="A2369" s="24" t="s">
        <v>2408</v>
      </c>
      <c r="B2369" s="24">
        <v>166.19499999999999</v>
      </c>
      <c r="C2369" s="24">
        <v>-16.271999999999998</v>
      </c>
      <c r="D2369" s="24" t="s">
        <v>2159</v>
      </c>
      <c r="E2369" s="24">
        <f t="shared" si="36"/>
        <v>100</v>
      </c>
      <c r="K2369" s="24">
        <v>47.61904761904762</v>
      </c>
      <c r="N2369" s="24">
        <v>33.333333333333336</v>
      </c>
      <c r="AA2369" s="24">
        <v>9.5238095238095237</v>
      </c>
      <c r="AL2369" s="24">
        <v>9.5238095238095237</v>
      </c>
    </row>
    <row r="2370" spans="1:86" x14ac:dyDescent="0.2">
      <c r="A2370" s="24" t="s">
        <v>2409</v>
      </c>
      <c r="B2370" s="24">
        <v>167.19</v>
      </c>
      <c r="C2370" s="24">
        <v>-18.056999999999999</v>
      </c>
      <c r="D2370" s="24" t="s">
        <v>2159</v>
      </c>
      <c r="E2370" s="24">
        <f t="shared" si="36"/>
        <v>94.444444444444457</v>
      </c>
      <c r="K2370" s="24">
        <v>61.111111111111114</v>
      </c>
      <c r="O2370" s="24">
        <v>16.666666666666668</v>
      </c>
      <c r="Q2370" s="24">
        <v>11.111111111111111</v>
      </c>
      <c r="AL2370" s="24">
        <v>5.5555555555555554</v>
      </c>
    </row>
    <row r="2371" spans="1:86" x14ac:dyDescent="0.2">
      <c r="A2371" s="24" t="s">
        <v>2410</v>
      </c>
      <c r="B2371" s="24">
        <v>-178.166</v>
      </c>
      <c r="C2371" s="24">
        <v>-42.55</v>
      </c>
      <c r="D2371" s="24" t="s">
        <v>2159</v>
      </c>
      <c r="E2371" s="24">
        <f t="shared" ref="E2371:E2434" si="37">SUM(F2371:CR2371)</f>
        <v>98.245614035087726</v>
      </c>
      <c r="K2371" s="24">
        <v>1.1695906432748537</v>
      </c>
      <c r="X2371" s="24">
        <v>1.7543859649122806</v>
      </c>
      <c r="AN2371" s="24">
        <v>0.58479532163742687</v>
      </c>
      <c r="AQ2371" s="24">
        <v>0.58479532163742687</v>
      </c>
      <c r="BB2371" s="24">
        <v>88.596491228070178</v>
      </c>
      <c r="BR2371" s="24">
        <v>1.7543859649122806</v>
      </c>
      <c r="BZ2371" s="24">
        <v>3.2163742690058479</v>
      </c>
      <c r="CH2371" s="24">
        <v>0.58479532163742687</v>
      </c>
    </row>
    <row r="2372" spans="1:86" x14ac:dyDescent="0.2">
      <c r="A2372" s="24" t="s">
        <v>2411</v>
      </c>
      <c r="B2372" s="24">
        <v>173.41666666666666</v>
      </c>
      <c r="C2372" s="24">
        <v>-44.541666666666664</v>
      </c>
      <c r="D2372" s="24" t="s">
        <v>2159</v>
      </c>
      <c r="E2372" s="24">
        <f t="shared" si="37"/>
        <v>95.864661654135347</v>
      </c>
      <c r="K2372" s="24">
        <v>0.75187969924812026</v>
      </c>
      <c r="X2372" s="24">
        <v>1.5037593984962405</v>
      </c>
      <c r="AL2372" s="24">
        <v>2.4436090225563909</v>
      </c>
      <c r="AN2372" s="24">
        <v>0.37593984962406013</v>
      </c>
      <c r="AQ2372" s="24">
        <v>1.1278195488721805</v>
      </c>
      <c r="AV2372" s="24">
        <v>0.37593984962406013</v>
      </c>
      <c r="BB2372" s="24">
        <v>81.954887218045116</v>
      </c>
      <c r="BF2372" s="24">
        <v>1.3157894736842106</v>
      </c>
      <c r="BH2372" s="24">
        <v>4.1353383458646613</v>
      </c>
      <c r="BO2372" s="24">
        <v>0.75187969924812026</v>
      </c>
      <c r="BZ2372" s="24">
        <v>0.75187969924812026</v>
      </c>
      <c r="CH2372" s="24">
        <v>0.37593984962406013</v>
      </c>
    </row>
    <row r="2373" spans="1:86" x14ac:dyDescent="0.2">
      <c r="A2373" s="24" t="s">
        <v>2281</v>
      </c>
      <c r="B2373" s="24">
        <v>172.69972222222222</v>
      </c>
      <c r="C2373" s="24">
        <v>-45.347222222222221</v>
      </c>
      <c r="D2373" s="24" t="s">
        <v>2159</v>
      </c>
      <c r="E2373" s="24">
        <f t="shared" si="37"/>
        <v>100</v>
      </c>
      <c r="K2373" s="24">
        <v>6.1538461538461542</v>
      </c>
      <c r="M2373" s="24">
        <v>3.0769230769230771</v>
      </c>
      <c r="X2373" s="24">
        <v>61.53846153846154</v>
      </c>
      <c r="AG2373" s="24">
        <v>9.2307692307692299</v>
      </c>
      <c r="BB2373" s="24">
        <v>12.307692307692308</v>
      </c>
      <c r="BR2373" s="24">
        <v>1.5384615384615385</v>
      </c>
      <c r="CE2373" s="24">
        <v>6.1538461538461542</v>
      </c>
    </row>
    <row r="2374" spans="1:86" x14ac:dyDescent="0.2">
      <c r="A2374" s="24" t="s">
        <v>2412</v>
      </c>
      <c r="B2374" s="24">
        <v>175.49416666666667</v>
      </c>
      <c r="C2374" s="24">
        <v>-45.866666666666667</v>
      </c>
      <c r="D2374" s="24" t="s">
        <v>2159</v>
      </c>
      <c r="E2374" s="24">
        <f t="shared" si="37"/>
        <v>80.419580419580413</v>
      </c>
      <c r="M2374" s="24">
        <v>1.3986013986013985</v>
      </c>
      <c r="AH2374" s="24">
        <v>2.7972027972027971</v>
      </c>
      <c r="AM2374" s="24">
        <v>2.7972027972027971</v>
      </c>
      <c r="AN2374" s="24">
        <v>5.5944055944055942</v>
      </c>
      <c r="AQ2374" s="24">
        <v>30.06993006993007</v>
      </c>
      <c r="BB2374" s="24">
        <v>36.363636363636367</v>
      </c>
      <c r="BF2374" s="24">
        <v>1.3986013986013985</v>
      </c>
    </row>
    <row r="2375" spans="1:86" x14ac:dyDescent="0.2">
      <c r="A2375" s="24" t="s">
        <v>2413</v>
      </c>
      <c r="B2375" s="24">
        <v>171.35805555555555</v>
      </c>
      <c r="C2375" s="24">
        <v>-44.399722222222223</v>
      </c>
      <c r="D2375" s="24" t="s">
        <v>2159</v>
      </c>
      <c r="E2375" s="24">
        <f t="shared" si="37"/>
        <v>92.533333333333317</v>
      </c>
      <c r="AA2375" s="24">
        <v>14.4</v>
      </c>
      <c r="AH2375" s="24">
        <v>0.53333333333333333</v>
      </c>
      <c r="AL2375" s="24">
        <v>5.8666666666666663</v>
      </c>
      <c r="AM2375" s="24">
        <v>0.53333333333333333</v>
      </c>
      <c r="AQ2375" s="24">
        <v>22.933333333333334</v>
      </c>
      <c r="BB2375" s="24">
        <v>29.866666666666667</v>
      </c>
      <c r="BF2375" s="24">
        <v>4.8</v>
      </c>
      <c r="BH2375" s="24">
        <v>4.8</v>
      </c>
      <c r="BJ2375" s="24">
        <v>0.8</v>
      </c>
      <c r="BO2375" s="24">
        <v>3.7333333333333334</v>
      </c>
      <c r="BR2375" s="24">
        <v>3.7333333333333334</v>
      </c>
      <c r="BZ2375" s="24">
        <v>0.53333333333333333</v>
      </c>
    </row>
    <row r="2376" spans="1:86" x14ac:dyDescent="0.2">
      <c r="A2376" s="24" t="s">
        <v>808</v>
      </c>
      <c r="B2376" s="24">
        <v>171.64722222222221</v>
      </c>
      <c r="C2376" s="24">
        <v>-44.677500000000002</v>
      </c>
      <c r="D2376" s="24" t="s">
        <v>2159</v>
      </c>
      <c r="E2376" s="24">
        <f t="shared" si="37"/>
        <v>86.138613861386133</v>
      </c>
      <c r="AA2376" s="24">
        <v>16.336633663366335</v>
      </c>
      <c r="AJ2376" s="24">
        <v>0.99009900990099009</v>
      </c>
      <c r="AL2376" s="24">
        <v>2.9702970297029703</v>
      </c>
      <c r="AQ2376" s="24">
        <v>5.9405940594059405</v>
      </c>
      <c r="BB2376" s="24">
        <v>49.009900990099013</v>
      </c>
      <c r="BF2376" s="24">
        <v>1.9801980198019802</v>
      </c>
      <c r="BH2376" s="24">
        <v>1.9801980198019802</v>
      </c>
      <c r="BO2376" s="24">
        <v>2.9702970297029703</v>
      </c>
      <c r="BZ2376" s="24">
        <v>3.9603960396039604</v>
      </c>
    </row>
    <row r="2377" spans="1:86" x14ac:dyDescent="0.2">
      <c r="A2377" s="24" t="s">
        <v>2414</v>
      </c>
      <c r="B2377" s="24">
        <v>172.14416666666668</v>
      </c>
      <c r="C2377" s="24">
        <v>-44.855555555555561</v>
      </c>
      <c r="D2377" s="24" t="s">
        <v>2159</v>
      </c>
      <c r="E2377" s="24">
        <f t="shared" si="37"/>
        <v>88.235294117647044</v>
      </c>
      <c r="AA2377" s="24">
        <v>5.882352941176471</v>
      </c>
      <c r="AL2377" s="24">
        <v>26.470588235294116</v>
      </c>
      <c r="BB2377" s="24">
        <v>44.117647058823529</v>
      </c>
      <c r="BF2377" s="24">
        <v>5.882352941176471</v>
      </c>
      <c r="BL2377" s="24">
        <v>5.882352941176471</v>
      </c>
    </row>
    <row r="2378" spans="1:86" x14ac:dyDescent="0.2">
      <c r="A2378" s="24" t="s">
        <v>2415</v>
      </c>
      <c r="B2378" s="24">
        <v>172.36666666666667</v>
      </c>
      <c r="C2378" s="24">
        <v>-45.052500000000002</v>
      </c>
      <c r="D2378" s="24" t="s">
        <v>2159</v>
      </c>
      <c r="E2378" s="24">
        <f t="shared" si="37"/>
        <v>98.222222222222229</v>
      </c>
      <c r="K2378" s="24">
        <v>0.88888888888888884</v>
      </c>
      <c r="N2378" s="24">
        <v>5.333333333333333</v>
      </c>
      <c r="P2378" s="24">
        <v>0.88888888888888884</v>
      </c>
      <c r="X2378" s="24">
        <v>28.444444444444443</v>
      </c>
      <c r="AA2378" s="24">
        <v>0.44444444444444442</v>
      </c>
      <c r="AG2378" s="24">
        <v>1.7777777777777777</v>
      </c>
      <c r="AL2378" s="24">
        <v>5.333333333333333</v>
      </c>
      <c r="AQ2378" s="24">
        <v>5.333333333333333</v>
      </c>
      <c r="BB2378" s="24">
        <v>45.333333333333336</v>
      </c>
      <c r="BJ2378" s="24">
        <v>0.88888888888888884</v>
      </c>
      <c r="BO2378" s="24">
        <v>2.6666666666666665</v>
      </c>
      <c r="CE2378" s="24">
        <v>0.88888888888888884</v>
      </c>
    </row>
    <row r="2379" spans="1:86" x14ac:dyDescent="0.2">
      <c r="A2379" s="24" t="s">
        <v>2416</v>
      </c>
      <c r="B2379" s="24">
        <v>172.47749999999999</v>
      </c>
      <c r="C2379" s="24">
        <v>-45.310833333333335</v>
      </c>
      <c r="D2379" s="24" t="s">
        <v>2159</v>
      </c>
      <c r="E2379" s="24">
        <f t="shared" si="37"/>
        <v>95.78947368421052</v>
      </c>
      <c r="K2379" s="24">
        <v>2.807017543859649</v>
      </c>
      <c r="M2379" s="24">
        <v>1.4035087719298245</v>
      </c>
      <c r="N2379" s="24">
        <v>6.3157894736842106</v>
      </c>
      <c r="P2379" s="24">
        <v>2.807017543859649</v>
      </c>
      <c r="X2379" s="24">
        <v>29.473684210526315</v>
      </c>
      <c r="AA2379" s="24">
        <v>2.1052631578947367</v>
      </c>
      <c r="AG2379" s="24">
        <v>8.4210526315789469</v>
      </c>
      <c r="AL2379" s="24">
        <v>2.1052631578947367</v>
      </c>
      <c r="AQ2379" s="24">
        <v>4.9122807017543861</v>
      </c>
      <c r="BB2379" s="24">
        <v>30.526315789473685</v>
      </c>
      <c r="CE2379" s="24">
        <v>4.9122807017543861</v>
      </c>
    </row>
    <row r="2380" spans="1:86" x14ac:dyDescent="0.2">
      <c r="A2380" s="24" t="s">
        <v>2417</v>
      </c>
      <c r="B2380" s="24">
        <v>171.41666666666666</v>
      </c>
      <c r="C2380" s="24">
        <v>-45.716666666666669</v>
      </c>
      <c r="D2380" s="24" t="s">
        <v>2159</v>
      </c>
      <c r="E2380" s="24">
        <f t="shared" si="37"/>
        <v>98.98089171974523</v>
      </c>
      <c r="H2380" s="24">
        <v>1.0191082802547771</v>
      </c>
      <c r="K2380" s="24">
        <v>0.50955414012738853</v>
      </c>
      <c r="M2380" s="24">
        <v>0.50955414012738853</v>
      </c>
      <c r="N2380" s="24">
        <v>0.50955414012738853</v>
      </c>
      <c r="P2380" s="24">
        <v>0.50955414012738853</v>
      </c>
      <c r="X2380" s="24">
        <v>6.1146496815286628</v>
      </c>
      <c r="AA2380" s="24">
        <v>1.5286624203821657</v>
      </c>
      <c r="AG2380" s="24">
        <v>1.0191082802547771</v>
      </c>
      <c r="AL2380" s="24">
        <v>0.50955414012738853</v>
      </c>
      <c r="AQ2380" s="24">
        <v>0.50955414012738853</v>
      </c>
      <c r="BB2380" s="24">
        <v>84.585987261146499</v>
      </c>
      <c r="BF2380" s="24">
        <v>1.0191082802547771</v>
      </c>
      <c r="BO2380" s="24">
        <v>0.63694267515923564</v>
      </c>
    </row>
    <row r="2381" spans="1:86" x14ac:dyDescent="0.2">
      <c r="A2381" s="24" t="s">
        <v>2418</v>
      </c>
      <c r="B2381" s="24">
        <v>172.42</v>
      </c>
      <c r="C2381" s="24">
        <v>-39.67</v>
      </c>
      <c r="D2381" s="24" t="s">
        <v>2159</v>
      </c>
      <c r="E2381" s="24">
        <f t="shared" si="37"/>
        <v>96.807720861172982</v>
      </c>
      <c r="K2381" s="24">
        <v>3.4149962880475129</v>
      </c>
      <c r="N2381" s="24">
        <v>0.59391239792130657</v>
      </c>
      <c r="P2381" s="24">
        <v>0.89086859688195996</v>
      </c>
      <c r="U2381" s="24">
        <v>1.1878247958426131</v>
      </c>
      <c r="X2381" s="24">
        <v>1.1878247958426131</v>
      </c>
      <c r="AA2381" s="24">
        <v>34.14996288047513</v>
      </c>
      <c r="AL2381" s="24">
        <v>36.377134372680032</v>
      </c>
      <c r="AQ2381" s="24">
        <v>2.9695619896065328</v>
      </c>
      <c r="BB2381" s="24">
        <v>11.878247958426131</v>
      </c>
      <c r="BF2381" s="24">
        <v>1.1878247958426131</v>
      </c>
      <c r="BH2381" s="24">
        <v>0.59391239792130657</v>
      </c>
      <c r="BR2381" s="24">
        <v>1.7817371937639199</v>
      </c>
      <c r="BZ2381" s="24">
        <v>0.29695619896065328</v>
      </c>
      <c r="CH2381" s="24">
        <v>0.29695619896065328</v>
      </c>
    </row>
    <row r="2382" spans="1:86" x14ac:dyDescent="0.2">
      <c r="A2382" s="24" t="s">
        <v>2419</v>
      </c>
      <c r="B2382" s="24">
        <v>174.5</v>
      </c>
      <c r="C2382" s="24">
        <v>-38.33</v>
      </c>
      <c r="D2382" s="24" t="s">
        <v>2159</v>
      </c>
      <c r="E2382" s="24">
        <f t="shared" si="37"/>
        <v>100</v>
      </c>
      <c r="AA2382" s="24">
        <v>53.846153846153847</v>
      </c>
      <c r="AL2382" s="24">
        <v>7.6923076923076925</v>
      </c>
      <c r="AQ2382" s="24">
        <v>15.384615384615385</v>
      </c>
      <c r="BB2382" s="24">
        <v>23.076923076923077</v>
      </c>
    </row>
    <row r="2383" spans="1:86" x14ac:dyDescent="0.2">
      <c r="A2383" s="24" t="s">
        <v>2420</v>
      </c>
      <c r="B2383" s="24">
        <v>173.96</v>
      </c>
      <c r="C2383" s="24">
        <v>-38.020000000000003</v>
      </c>
      <c r="D2383" s="24" t="s">
        <v>2159</v>
      </c>
      <c r="E2383" s="24">
        <f t="shared" si="37"/>
        <v>98.260869565217391</v>
      </c>
      <c r="X2383" s="24">
        <v>1.7391304347826086</v>
      </c>
      <c r="AA2383" s="24">
        <v>26.956521739130434</v>
      </c>
      <c r="AH2383" s="24">
        <v>1.7391304347826086</v>
      </c>
      <c r="AL2383" s="24">
        <v>3.4782608695652173</v>
      </c>
      <c r="AQ2383" s="24">
        <v>19.130434782608695</v>
      </c>
      <c r="AV2383" s="24">
        <v>1.7391304347826086</v>
      </c>
      <c r="BB2383" s="24">
        <v>28.695652173913043</v>
      </c>
      <c r="BH2383" s="24">
        <v>10.434782608695652</v>
      </c>
      <c r="BR2383" s="24">
        <v>4.3478260869565215</v>
      </c>
    </row>
    <row r="2384" spans="1:86" x14ac:dyDescent="0.2">
      <c r="A2384" s="24" t="s">
        <v>2421</v>
      </c>
      <c r="B2384" s="24">
        <v>169.92</v>
      </c>
      <c r="C2384" s="24">
        <v>-47.33</v>
      </c>
      <c r="D2384" s="24" t="s">
        <v>2159</v>
      </c>
      <c r="E2384" s="24">
        <f t="shared" si="37"/>
        <v>63.75661375661376</v>
      </c>
      <c r="K2384" s="24">
        <v>0.52910052910052907</v>
      </c>
      <c r="M2384" s="24">
        <v>0.92592592592592593</v>
      </c>
      <c r="P2384" s="24">
        <v>1.0582010582010581</v>
      </c>
      <c r="X2384" s="24">
        <v>19.047619047619047</v>
      </c>
      <c r="AG2384" s="24">
        <v>2.6455026455026456</v>
      </c>
      <c r="AM2384" s="24">
        <v>1.8518518518518519</v>
      </c>
      <c r="AQ2384" s="24">
        <v>25.264550264550266</v>
      </c>
      <c r="BB2384" s="24">
        <v>12.433862433862434</v>
      </c>
    </row>
    <row r="2385" spans="1:86" x14ac:dyDescent="0.2">
      <c r="A2385" s="24" t="s">
        <v>2422</v>
      </c>
      <c r="B2385" s="24">
        <v>170.98</v>
      </c>
      <c r="C2385" s="24">
        <v>-46.64</v>
      </c>
      <c r="D2385" s="24" t="s">
        <v>2159</v>
      </c>
      <c r="E2385" s="24">
        <f t="shared" si="37"/>
        <v>87.688442211055275</v>
      </c>
      <c r="K2385" s="24">
        <v>2.7638190954773871</v>
      </c>
      <c r="M2385" s="24">
        <v>3.2663316582914574</v>
      </c>
      <c r="N2385" s="24">
        <v>0.50251256281407031</v>
      </c>
      <c r="P2385" s="24">
        <v>3.5175879396984926</v>
      </c>
      <c r="X2385" s="24">
        <v>29.64824120603015</v>
      </c>
      <c r="AA2385" s="24">
        <v>0.75376884422110557</v>
      </c>
      <c r="AG2385" s="24">
        <v>5.025125628140704</v>
      </c>
      <c r="AL2385" s="24">
        <v>2.0100502512562812</v>
      </c>
      <c r="AM2385" s="24">
        <v>0.25125628140703515</v>
      </c>
      <c r="AQ2385" s="24">
        <v>6.78391959798995</v>
      </c>
      <c r="BB2385" s="24">
        <v>28.140703517587941</v>
      </c>
      <c r="CE2385" s="24">
        <v>2.2613065326633164</v>
      </c>
      <c r="CH2385" s="24">
        <v>2.7638190954773871</v>
      </c>
    </row>
    <row r="2386" spans="1:86" x14ac:dyDescent="0.2">
      <c r="A2386" s="24" t="s">
        <v>2423</v>
      </c>
      <c r="B2386" s="24">
        <v>172.83</v>
      </c>
      <c r="C2386" s="24">
        <v>-38.5</v>
      </c>
      <c r="D2386" s="24" t="s">
        <v>2159</v>
      </c>
      <c r="E2386" s="24">
        <f t="shared" si="37"/>
        <v>100</v>
      </c>
      <c r="K2386" s="24">
        <v>7.6923076923076925</v>
      </c>
      <c r="M2386" s="24">
        <v>15.384615384615385</v>
      </c>
      <c r="X2386" s="24">
        <v>42.307692307692307</v>
      </c>
      <c r="AG2386" s="24">
        <v>3.8461538461538463</v>
      </c>
      <c r="AN2386" s="24">
        <v>7.6923076923076925</v>
      </c>
      <c r="BB2386" s="24">
        <v>23.076923076923077</v>
      </c>
    </row>
    <row r="2387" spans="1:86" x14ac:dyDescent="0.2">
      <c r="A2387" s="24" t="s">
        <v>2424</v>
      </c>
      <c r="B2387" s="24">
        <v>173.83</v>
      </c>
      <c r="C2387" s="24">
        <v>-38</v>
      </c>
      <c r="D2387" s="24" t="s">
        <v>2159</v>
      </c>
      <c r="E2387" s="24">
        <f t="shared" si="37"/>
        <v>95.891536565324571</v>
      </c>
      <c r="H2387" s="24">
        <v>0.32867707477403452</v>
      </c>
      <c r="K2387" s="24">
        <v>9.531635168447</v>
      </c>
      <c r="N2387" s="24">
        <v>0.65735414954806903</v>
      </c>
      <c r="O2387" s="24">
        <v>8.2169268693508629E-2</v>
      </c>
      <c r="P2387" s="24">
        <v>0.65735414954806903</v>
      </c>
      <c r="Q2387" s="24">
        <v>1.6433853738701725</v>
      </c>
      <c r="R2387" s="24">
        <v>0.49301561216105177</v>
      </c>
      <c r="U2387" s="24">
        <v>3.6154478225143798</v>
      </c>
      <c r="X2387" s="24">
        <v>2.3007395234182417</v>
      </c>
      <c r="AA2387" s="24">
        <v>45.35743631881676</v>
      </c>
      <c r="AC2387" s="24">
        <v>0.49301561216105177</v>
      </c>
      <c r="AL2387" s="24">
        <v>5.9161873459326211</v>
      </c>
      <c r="AN2387" s="24">
        <v>0.32867707477403452</v>
      </c>
      <c r="AQ2387" s="24">
        <v>12.325390304026294</v>
      </c>
      <c r="BB2387" s="24">
        <v>10.517666392769105</v>
      </c>
      <c r="BF2387" s="24">
        <v>0.65735414954806903</v>
      </c>
      <c r="BJ2387" s="24">
        <v>0.32867707477403452</v>
      </c>
      <c r="BZ2387" s="24">
        <v>0.65735414954806903</v>
      </c>
    </row>
    <row r="2388" spans="1:86" x14ac:dyDescent="0.2">
      <c r="A2388" s="24" t="s">
        <v>2425</v>
      </c>
      <c r="B2388" s="24">
        <v>175.39</v>
      </c>
      <c r="C2388" s="24">
        <v>-35.33</v>
      </c>
      <c r="D2388" s="24" t="s">
        <v>2159</v>
      </c>
      <c r="E2388" s="24">
        <f t="shared" si="37"/>
        <v>94.926004228329802</v>
      </c>
      <c r="K2388" s="24">
        <v>2.536997885835095</v>
      </c>
      <c r="N2388" s="24">
        <v>3.2417195207892884</v>
      </c>
      <c r="O2388" s="24">
        <v>3.5236081747709656</v>
      </c>
      <c r="P2388" s="24">
        <v>0.56377730796335446</v>
      </c>
      <c r="Q2388" s="24">
        <v>0.56377730796335446</v>
      </c>
      <c r="R2388" s="24">
        <v>0.56377730796335446</v>
      </c>
      <c r="U2388" s="24">
        <v>1.8322762508809021</v>
      </c>
      <c r="X2388" s="24">
        <v>1.1275546159267089</v>
      </c>
      <c r="AA2388" s="24">
        <v>33.403805496828753</v>
      </c>
      <c r="AC2388" s="24">
        <v>0.56377730796335446</v>
      </c>
      <c r="AG2388" s="24">
        <v>0.56377730796335446</v>
      </c>
      <c r="AH2388" s="24">
        <v>0.28188865398167723</v>
      </c>
      <c r="AJ2388" s="24">
        <v>0.28188865398167723</v>
      </c>
      <c r="AL2388" s="24">
        <v>25.651867512332629</v>
      </c>
      <c r="AQ2388" s="24">
        <v>5.4968287526427062</v>
      </c>
      <c r="AV2388" s="24">
        <v>7.0472163495419307E-2</v>
      </c>
      <c r="BB2388" s="24">
        <v>11.557434813248767</v>
      </c>
      <c r="BF2388" s="24">
        <v>0.56377730796335446</v>
      </c>
      <c r="BH2388" s="24">
        <v>0.28188865398167723</v>
      </c>
      <c r="BJ2388" s="24">
        <v>1.4094432699083861</v>
      </c>
      <c r="BZ2388" s="24">
        <v>0.84566596194503174</v>
      </c>
    </row>
    <row r="2389" spans="1:86" x14ac:dyDescent="0.2">
      <c r="A2389" s="24" t="s">
        <v>2426</v>
      </c>
      <c r="B2389" s="24">
        <v>174.04</v>
      </c>
      <c r="C2389" s="24">
        <v>-34.99</v>
      </c>
      <c r="D2389" s="24" t="s">
        <v>2159</v>
      </c>
      <c r="E2389" s="24">
        <f t="shared" si="37"/>
        <v>100</v>
      </c>
      <c r="X2389" s="24">
        <v>5.7142857142857144</v>
      </c>
      <c r="AA2389" s="24">
        <v>5.7142857142857144</v>
      </c>
      <c r="AL2389" s="24">
        <v>11.428571428571429</v>
      </c>
      <c r="AQ2389" s="24">
        <v>11.428571428571429</v>
      </c>
      <c r="BB2389" s="24">
        <v>57.142857142857146</v>
      </c>
      <c r="BF2389" s="24">
        <v>8.5714285714285712</v>
      </c>
    </row>
    <row r="2390" spans="1:86" x14ac:dyDescent="0.2">
      <c r="A2390" s="24" t="s">
        <v>2427</v>
      </c>
      <c r="B2390" s="24">
        <v>173.88</v>
      </c>
      <c r="C2390" s="24">
        <v>-38</v>
      </c>
      <c r="D2390" s="24" t="s">
        <v>2159</v>
      </c>
      <c r="E2390" s="24">
        <f t="shared" si="37"/>
        <v>95.555555555555557</v>
      </c>
      <c r="Q2390" s="24">
        <v>2.2222222222222223</v>
      </c>
      <c r="U2390" s="24">
        <v>4.4444444444444446</v>
      </c>
      <c r="AA2390" s="24">
        <v>26.666666666666668</v>
      </c>
      <c r="AL2390" s="24">
        <v>4.4444444444444446</v>
      </c>
      <c r="AQ2390" s="24">
        <v>17.777777777777779</v>
      </c>
      <c r="BB2390" s="24">
        <v>26.666666666666668</v>
      </c>
      <c r="BF2390" s="24">
        <v>8.8888888888888893</v>
      </c>
      <c r="BH2390" s="24">
        <v>4.4444444444444446</v>
      </c>
    </row>
    <row r="2391" spans="1:86" x14ac:dyDescent="0.2">
      <c r="A2391" s="24" t="s">
        <v>2428</v>
      </c>
      <c r="B2391" s="24">
        <v>173.63</v>
      </c>
      <c r="C2391" s="24">
        <v>-38.020000000000003</v>
      </c>
      <c r="D2391" s="24" t="s">
        <v>2159</v>
      </c>
      <c r="E2391" s="24">
        <f t="shared" si="37"/>
        <v>98.399999999999991</v>
      </c>
      <c r="K2391" s="24">
        <v>12.16</v>
      </c>
      <c r="N2391" s="24">
        <v>1.92</v>
      </c>
      <c r="O2391" s="24">
        <v>0.32</v>
      </c>
      <c r="P2391" s="24">
        <v>1.28</v>
      </c>
      <c r="Q2391" s="24">
        <v>1.6</v>
      </c>
      <c r="U2391" s="24">
        <v>8.8000000000000007</v>
      </c>
      <c r="X2391" s="24">
        <v>1.28</v>
      </c>
      <c r="AA2391" s="24">
        <v>18.88</v>
      </c>
      <c r="AC2391" s="24">
        <v>1.28</v>
      </c>
      <c r="AG2391" s="24">
        <v>1.6</v>
      </c>
      <c r="AH2391" s="24">
        <v>0.16</v>
      </c>
      <c r="AL2391" s="24">
        <v>3.04</v>
      </c>
      <c r="AQ2391" s="24">
        <v>11.04</v>
      </c>
      <c r="BB2391" s="24">
        <v>28.8</v>
      </c>
      <c r="BF2391" s="24">
        <v>2.4</v>
      </c>
      <c r="BH2391" s="24">
        <v>0.32</v>
      </c>
      <c r="BJ2391" s="24">
        <v>0.32</v>
      </c>
      <c r="BR2391" s="24">
        <v>2.56</v>
      </c>
      <c r="BZ2391" s="24">
        <v>0.64</v>
      </c>
    </row>
    <row r="2392" spans="1:86" x14ac:dyDescent="0.2">
      <c r="A2392" s="24" t="s">
        <v>2429</v>
      </c>
      <c r="B2392" s="24">
        <v>175.32</v>
      </c>
      <c r="C2392" s="24">
        <v>-35.229999999999997</v>
      </c>
      <c r="D2392" s="24" t="s">
        <v>2159</v>
      </c>
      <c r="E2392" s="24">
        <f t="shared" si="37"/>
        <v>93.693693693693703</v>
      </c>
      <c r="K2392" s="24">
        <v>2.5225225225225225</v>
      </c>
      <c r="N2392" s="24">
        <v>1.2612612612612613</v>
      </c>
      <c r="O2392" s="24">
        <v>2.6126126126126126</v>
      </c>
      <c r="Q2392" s="24">
        <v>0.36036036036036034</v>
      </c>
      <c r="U2392" s="24">
        <v>2.5225225225225225</v>
      </c>
      <c r="X2392" s="24">
        <v>1.4414414414414414</v>
      </c>
      <c r="AA2392" s="24">
        <v>29.099099099099099</v>
      </c>
      <c r="AG2392" s="24">
        <v>1.0810810810810811</v>
      </c>
      <c r="AH2392" s="24">
        <v>0.36036036036036034</v>
      </c>
      <c r="AJ2392" s="24">
        <v>0.72072072072072069</v>
      </c>
      <c r="AL2392" s="24">
        <v>36.576576576576578</v>
      </c>
      <c r="AQ2392" s="24">
        <v>7.5675675675675675</v>
      </c>
      <c r="BB2392" s="24">
        <v>5.5855855855855854</v>
      </c>
      <c r="BF2392" s="24">
        <v>0.72072072072072069</v>
      </c>
      <c r="BJ2392" s="24">
        <v>1.2612612612612613</v>
      </c>
    </row>
    <row r="2393" spans="1:86" x14ac:dyDescent="0.2">
      <c r="A2393" s="24" t="s">
        <v>2430</v>
      </c>
      <c r="B2393" s="24">
        <v>175.39</v>
      </c>
      <c r="C2393" s="24">
        <v>-35.130000000000003</v>
      </c>
      <c r="D2393" s="24" t="s">
        <v>2159</v>
      </c>
      <c r="E2393" s="24">
        <f t="shared" si="37"/>
        <v>96.578538102643861</v>
      </c>
      <c r="H2393" s="24">
        <v>0.46656298600311041</v>
      </c>
      <c r="K2393" s="24">
        <v>5.7542768273716955</v>
      </c>
      <c r="N2393" s="24">
        <v>2.1772939346811819</v>
      </c>
      <c r="O2393" s="24">
        <v>3.2659409020217729</v>
      </c>
      <c r="P2393" s="24">
        <v>0.62208398133748055</v>
      </c>
      <c r="R2393" s="24">
        <v>0.31104199066874028</v>
      </c>
      <c r="U2393" s="24">
        <v>2.0217729393468118</v>
      </c>
      <c r="X2393" s="24">
        <v>0.62208398133748055</v>
      </c>
      <c r="AA2393" s="24">
        <v>31.570762052877139</v>
      </c>
      <c r="AG2393" s="24">
        <v>0.31104199066874028</v>
      </c>
      <c r="AH2393" s="24">
        <v>6.5318818040435458</v>
      </c>
      <c r="AJ2393" s="24">
        <v>2.7993779160186625</v>
      </c>
      <c r="AL2393" s="24">
        <v>23.950233281493002</v>
      </c>
      <c r="AQ2393" s="24">
        <v>3.7325038880248833</v>
      </c>
      <c r="BB2393" s="24">
        <v>9.7978227060653182</v>
      </c>
      <c r="BH2393" s="24">
        <v>0.15552099533437014</v>
      </c>
      <c r="BJ2393" s="24">
        <v>0.93312597200622083</v>
      </c>
      <c r="BZ2393" s="24">
        <v>1.5552099533437014</v>
      </c>
    </row>
    <row r="2394" spans="1:86" x14ac:dyDescent="0.2">
      <c r="A2394" s="24" t="s">
        <v>2431</v>
      </c>
      <c r="B2394" s="24">
        <v>171.52</v>
      </c>
      <c r="C2394" s="24">
        <v>-51.7</v>
      </c>
      <c r="D2394" s="24" t="s">
        <v>2159</v>
      </c>
      <c r="E2394" s="24">
        <f t="shared" si="37"/>
        <v>98.461538461538439</v>
      </c>
      <c r="M2394" s="24">
        <v>6.666666666666667</v>
      </c>
      <c r="O2394" s="24">
        <v>0.89743589743589747</v>
      </c>
      <c r="P2394" s="24">
        <v>1.0256410256410255</v>
      </c>
      <c r="X2394" s="24">
        <v>71.794871794871796</v>
      </c>
      <c r="AA2394" s="24">
        <v>0.64102564102564108</v>
      </c>
      <c r="AG2394" s="24">
        <v>6.9230769230769234</v>
      </c>
      <c r="AN2394" s="24">
        <v>1.0256410256410255</v>
      </c>
      <c r="AQ2394" s="24">
        <v>2.3076923076923075</v>
      </c>
      <c r="BB2394" s="24">
        <v>5.6410256410256414</v>
      </c>
      <c r="CH2394" s="24">
        <v>1.5384615384615385</v>
      </c>
    </row>
    <row r="2395" spans="1:86" x14ac:dyDescent="0.2">
      <c r="A2395" s="24" t="s">
        <v>2432</v>
      </c>
      <c r="B2395" s="24">
        <v>171.8</v>
      </c>
      <c r="C2395" s="24">
        <v>-38.630000000000003</v>
      </c>
      <c r="D2395" s="24" t="s">
        <v>2159</v>
      </c>
      <c r="E2395" s="24">
        <f t="shared" si="37"/>
        <v>97.555012224938878</v>
      </c>
      <c r="H2395" s="24">
        <v>0.48899755501222492</v>
      </c>
      <c r="K2395" s="24">
        <v>34.229828850855746</v>
      </c>
      <c r="N2395" s="24">
        <v>1.4669926650366749</v>
      </c>
      <c r="O2395" s="24">
        <v>0.97799511002444983</v>
      </c>
      <c r="Q2395" s="24">
        <v>4.4009779951100247</v>
      </c>
      <c r="R2395" s="24">
        <v>0.48899755501222492</v>
      </c>
      <c r="X2395" s="24">
        <v>1.9559902200488997</v>
      </c>
      <c r="AA2395" s="24">
        <v>20.537897310513447</v>
      </c>
      <c r="AG2395" s="24">
        <v>0.97799511002444983</v>
      </c>
      <c r="AH2395" s="24">
        <v>1.4669926650366749</v>
      </c>
      <c r="AL2395" s="24">
        <v>1.4669926650366749</v>
      </c>
      <c r="AQ2395" s="24">
        <v>6.8459657701711487</v>
      </c>
      <c r="BB2395" s="24">
        <v>21.026894865525673</v>
      </c>
      <c r="BF2395" s="24">
        <v>1.2224938875305624</v>
      </c>
    </row>
    <row r="2396" spans="1:86" x14ac:dyDescent="0.2">
      <c r="A2396" s="24" t="s">
        <v>2433</v>
      </c>
      <c r="B2396" s="24">
        <v>175.21</v>
      </c>
      <c r="C2396" s="24">
        <v>-35.42</v>
      </c>
      <c r="D2396" s="24" t="s">
        <v>2159</v>
      </c>
      <c r="E2396" s="24">
        <f t="shared" si="37"/>
        <v>96.674584323040378</v>
      </c>
      <c r="K2396" s="24">
        <v>1.66270783847981</v>
      </c>
      <c r="O2396" s="24">
        <v>3.0878859857482186</v>
      </c>
      <c r="Q2396" s="24">
        <v>0.47505938242280282</v>
      </c>
      <c r="R2396" s="24">
        <v>0.95011876484560565</v>
      </c>
      <c r="U2396" s="24">
        <v>2.8503562945368173</v>
      </c>
      <c r="V2396" s="24">
        <v>0.47505938242280282</v>
      </c>
      <c r="X2396" s="24">
        <v>0.95011876484560565</v>
      </c>
      <c r="AA2396" s="24">
        <v>37.054631828978621</v>
      </c>
      <c r="AH2396" s="24">
        <v>7.3634204275534438</v>
      </c>
      <c r="AJ2396" s="24">
        <v>0.95011876484560565</v>
      </c>
      <c r="AL2396" s="24">
        <v>16.389548693586697</v>
      </c>
      <c r="AQ2396" s="24">
        <v>6.6508313539192399</v>
      </c>
      <c r="BB2396" s="24">
        <v>11.63895486935867</v>
      </c>
      <c r="BF2396" s="24">
        <v>0.47505938242280282</v>
      </c>
      <c r="BH2396" s="24">
        <v>0.95011876484560565</v>
      </c>
      <c r="BJ2396" s="24">
        <v>4.2755344418052257</v>
      </c>
      <c r="BZ2396" s="24">
        <v>0.47505938242280282</v>
      </c>
    </row>
    <row r="2397" spans="1:86" x14ac:dyDescent="0.2">
      <c r="A2397" s="24" t="s">
        <v>2434</v>
      </c>
      <c r="B2397" s="24">
        <v>173.88</v>
      </c>
      <c r="C2397" s="24">
        <v>-36.67</v>
      </c>
      <c r="D2397" s="24" t="s">
        <v>2159</v>
      </c>
      <c r="E2397" s="24">
        <f t="shared" si="37"/>
        <v>95.454545454545453</v>
      </c>
      <c r="U2397" s="24">
        <v>4.5454545454545459</v>
      </c>
      <c r="AA2397" s="24">
        <v>13.636363636363637</v>
      </c>
      <c r="AJ2397" s="24">
        <v>9.0909090909090917</v>
      </c>
      <c r="BB2397" s="24">
        <v>54.545454545454547</v>
      </c>
      <c r="BF2397" s="24">
        <v>9.0909090909090917</v>
      </c>
      <c r="BH2397" s="24">
        <v>4.5454545454545459</v>
      </c>
    </row>
    <row r="2398" spans="1:86" x14ac:dyDescent="0.2">
      <c r="A2398" s="24" t="s">
        <v>2435</v>
      </c>
      <c r="B2398" s="24">
        <v>178.08345</v>
      </c>
      <c r="C2398" s="24">
        <v>-38.787241666666667</v>
      </c>
      <c r="D2398" s="24" t="s">
        <v>2159</v>
      </c>
      <c r="E2398" s="24">
        <f t="shared" si="37"/>
        <v>25</v>
      </c>
      <c r="BB2398" s="24">
        <v>25</v>
      </c>
    </row>
    <row r="2399" spans="1:86" x14ac:dyDescent="0.2">
      <c r="A2399" s="24" t="s">
        <v>2436</v>
      </c>
      <c r="B2399" s="24">
        <v>178.04251666666667</v>
      </c>
      <c r="C2399" s="24">
        <v>-38.735366666666664</v>
      </c>
      <c r="D2399" s="24" t="s">
        <v>2159</v>
      </c>
      <c r="E2399" s="24">
        <f t="shared" si="37"/>
        <v>100.00000000000001</v>
      </c>
      <c r="BB2399" s="24">
        <v>61.111111111111114</v>
      </c>
      <c r="BH2399" s="24">
        <v>11.111111111111111</v>
      </c>
      <c r="BL2399" s="24">
        <v>16.666666666666668</v>
      </c>
      <c r="BO2399" s="24">
        <v>11.111111111111111</v>
      </c>
    </row>
    <row r="2400" spans="1:86" x14ac:dyDescent="0.2">
      <c r="A2400" s="24" t="s">
        <v>2437</v>
      </c>
      <c r="B2400" s="24">
        <v>178.23221666666666</v>
      </c>
      <c r="C2400" s="24">
        <v>-38.880633333333336</v>
      </c>
      <c r="D2400" s="24" t="s">
        <v>2159</v>
      </c>
      <c r="E2400" s="24">
        <f t="shared" si="37"/>
        <v>100</v>
      </c>
      <c r="AA2400" s="24">
        <v>4</v>
      </c>
      <c r="AQ2400" s="24">
        <v>2</v>
      </c>
      <c r="BB2400" s="24">
        <v>66</v>
      </c>
      <c r="BH2400" s="24">
        <v>4</v>
      </c>
      <c r="BJ2400" s="24">
        <v>4</v>
      </c>
      <c r="BO2400" s="24">
        <v>4</v>
      </c>
      <c r="BZ2400" s="24">
        <v>16</v>
      </c>
    </row>
    <row r="2401" spans="1:83" x14ac:dyDescent="0.2">
      <c r="A2401" s="24" t="s">
        <v>2438</v>
      </c>
      <c r="B2401" s="24">
        <v>178.06283333333334</v>
      </c>
      <c r="C2401" s="24">
        <v>-38.771850000000001</v>
      </c>
      <c r="D2401" s="24" t="s">
        <v>2159</v>
      </c>
      <c r="E2401" s="24">
        <f t="shared" si="37"/>
        <v>100</v>
      </c>
      <c r="BB2401" s="24">
        <v>88.888888888888886</v>
      </c>
      <c r="BZ2401" s="24">
        <v>11.111111111111111</v>
      </c>
    </row>
    <row r="2402" spans="1:83" x14ac:dyDescent="0.2">
      <c r="A2402" s="24" t="s">
        <v>2439</v>
      </c>
      <c r="B2402" s="24">
        <v>178.19921666666667</v>
      </c>
      <c r="C2402" s="24">
        <v>-38.93835</v>
      </c>
      <c r="D2402" s="24" t="s">
        <v>2159</v>
      </c>
      <c r="E2402" s="24">
        <f t="shared" si="37"/>
        <v>86.343612334801762</v>
      </c>
      <c r="V2402" s="24">
        <v>1.3215859030837005</v>
      </c>
      <c r="AA2402" s="24">
        <v>0.88105726872246692</v>
      </c>
      <c r="AC2402" s="24">
        <v>0.44052863436123346</v>
      </c>
      <c r="AH2402" s="24">
        <v>0.44052863436123346</v>
      </c>
      <c r="AL2402" s="24">
        <v>4.4052863436123344</v>
      </c>
      <c r="AQ2402" s="24">
        <v>0.22026431718061673</v>
      </c>
      <c r="BB2402" s="24">
        <v>68.502202643171813</v>
      </c>
      <c r="BF2402" s="24">
        <v>1.7621145374449338</v>
      </c>
      <c r="BH2402" s="24">
        <v>2.643171806167401</v>
      </c>
      <c r="BL2402" s="24">
        <v>0.44052863436123346</v>
      </c>
      <c r="BO2402" s="24">
        <v>2.2026431718061672</v>
      </c>
      <c r="BR2402" s="24">
        <v>3.0837004405286343</v>
      </c>
    </row>
    <row r="2403" spans="1:83" x14ac:dyDescent="0.2">
      <c r="A2403" s="24" t="s">
        <v>2440</v>
      </c>
      <c r="B2403" s="24">
        <v>178.15870000000001</v>
      </c>
      <c r="C2403" s="24">
        <v>-38.825541666666666</v>
      </c>
      <c r="D2403" s="24" t="s">
        <v>2159</v>
      </c>
      <c r="E2403" s="24">
        <f t="shared" si="37"/>
        <v>93.548387096774192</v>
      </c>
      <c r="AL2403" s="24">
        <v>6.4516129032258061</v>
      </c>
      <c r="BB2403" s="24">
        <v>38.70967741935484</v>
      </c>
      <c r="BF2403" s="24">
        <v>6.4516129032258061</v>
      </c>
      <c r="BH2403" s="24">
        <v>19.35483870967742</v>
      </c>
      <c r="BL2403" s="24">
        <v>12.903225806451612</v>
      </c>
      <c r="BR2403" s="24">
        <v>3.225806451612903</v>
      </c>
      <c r="BZ2403" s="24">
        <v>6.4516129032258061</v>
      </c>
    </row>
    <row r="2404" spans="1:83" x14ac:dyDescent="0.2">
      <c r="A2404" s="24" t="s">
        <v>2441</v>
      </c>
      <c r="B2404" s="24">
        <v>178.21526666666668</v>
      </c>
      <c r="C2404" s="24">
        <v>-38.853383333333333</v>
      </c>
      <c r="D2404" s="24" t="s">
        <v>2159</v>
      </c>
      <c r="E2404" s="24">
        <f t="shared" si="37"/>
        <v>100</v>
      </c>
      <c r="AA2404" s="24">
        <v>2.7777777777777777</v>
      </c>
      <c r="AH2404" s="24">
        <v>5.5555555555555554</v>
      </c>
      <c r="BB2404" s="24">
        <v>40.277777777777779</v>
      </c>
      <c r="BF2404" s="24">
        <v>2.7777777777777777</v>
      </c>
      <c r="BJ2404" s="24">
        <v>1.3888888888888888</v>
      </c>
      <c r="BL2404" s="24">
        <v>2.7777777777777777</v>
      </c>
      <c r="BO2404" s="24">
        <v>2.7777777777777777</v>
      </c>
      <c r="BR2404" s="24">
        <v>2.7777777777777777</v>
      </c>
      <c r="BZ2404" s="24">
        <v>38.888888888888886</v>
      </c>
    </row>
    <row r="2405" spans="1:83" x14ac:dyDescent="0.2">
      <c r="A2405" s="24" t="s">
        <v>2442</v>
      </c>
      <c r="B2405" s="24">
        <v>178.53399999999999</v>
      </c>
      <c r="C2405" s="24">
        <v>-39.029000000000003</v>
      </c>
      <c r="D2405" s="24" t="s">
        <v>2159</v>
      </c>
      <c r="E2405" s="24">
        <f t="shared" si="37"/>
        <v>100</v>
      </c>
      <c r="N2405" s="24">
        <v>5.0632911392405067</v>
      </c>
      <c r="O2405" s="24">
        <v>3.7974683544303796</v>
      </c>
      <c r="X2405" s="24">
        <v>2.5316455696202533</v>
      </c>
      <c r="AA2405" s="24">
        <v>25.316455696202532</v>
      </c>
      <c r="AL2405" s="24">
        <v>5.0632911392405067</v>
      </c>
      <c r="AQ2405" s="24">
        <v>12.658227848101266</v>
      </c>
      <c r="BB2405" s="24">
        <v>27.848101265822784</v>
      </c>
      <c r="BF2405" s="24">
        <v>7.5949367088607591</v>
      </c>
      <c r="BJ2405" s="24">
        <v>2.5316455696202533</v>
      </c>
      <c r="BR2405" s="24">
        <v>2.5316455696202533</v>
      </c>
      <c r="BZ2405" s="24">
        <v>5.0632911392405067</v>
      </c>
    </row>
    <row r="2406" spans="1:83" x14ac:dyDescent="0.2">
      <c r="A2406" s="24" t="s">
        <v>2443</v>
      </c>
      <c r="B2406" s="24">
        <v>178.41266669999999</v>
      </c>
      <c r="C2406" s="24">
        <v>-38.973500000000001</v>
      </c>
      <c r="D2406" s="24" t="s">
        <v>2159</v>
      </c>
      <c r="E2406" s="24">
        <f t="shared" si="37"/>
        <v>97.530864197530846</v>
      </c>
      <c r="K2406" s="24">
        <v>2.4691358024691357</v>
      </c>
      <c r="N2406" s="24">
        <v>2.4691358024691357</v>
      </c>
      <c r="X2406" s="24">
        <v>9.8765432098765427</v>
      </c>
      <c r="AA2406" s="24">
        <v>6.1728395061728394</v>
      </c>
      <c r="AG2406" s="24">
        <v>2.4691358024691357</v>
      </c>
      <c r="AL2406" s="24">
        <v>17.283950617283949</v>
      </c>
      <c r="AQ2406" s="24">
        <v>2.4691358024691357</v>
      </c>
      <c r="BB2406" s="24">
        <v>37.037037037037038</v>
      </c>
      <c r="BF2406" s="24">
        <v>4.9382716049382713</v>
      </c>
      <c r="BH2406" s="24">
        <v>2.4691358024691357</v>
      </c>
      <c r="BJ2406" s="24">
        <v>4.9382716049382713</v>
      </c>
      <c r="BZ2406" s="24">
        <v>4.9382716049382713</v>
      </c>
    </row>
    <row r="2407" spans="1:83" x14ac:dyDescent="0.2">
      <c r="A2407" s="24" t="s">
        <v>2444</v>
      </c>
      <c r="B2407" s="24">
        <v>178.69933330000001</v>
      </c>
      <c r="C2407" s="24">
        <v>-39.10016667</v>
      </c>
      <c r="D2407" s="24" t="s">
        <v>2159</v>
      </c>
      <c r="E2407" s="24">
        <f t="shared" si="37"/>
        <v>100</v>
      </c>
      <c r="N2407" s="24">
        <v>5.6338028169014081</v>
      </c>
      <c r="O2407" s="24">
        <v>4.225352112676056</v>
      </c>
      <c r="X2407" s="24">
        <v>2.816901408450704</v>
      </c>
      <c r="AA2407" s="24">
        <v>2.816901408450704</v>
      </c>
      <c r="AL2407" s="24">
        <v>5.6338028169014081</v>
      </c>
      <c r="BB2407" s="24">
        <v>36.619718309859152</v>
      </c>
      <c r="BF2407" s="24">
        <v>5.6338028169014081</v>
      </c>
      <c r="BH2407" s="24">
        <v>2.816901408450704</v>
      </c>
      <c r="BJ2407" s="24">
        <v>2.816901408450704</v>
      </c>
      <c r="BR2407" s="24">
        <v>5.6338028169014081</v>
      </c>
      <c r="BZ2407" s="24">
        <v>25.35211267605634</v>
      </c>
    </row>
    <row r="2408" spans="1:83" x14ac:dyDescent="0.2">
      <c r="A2408" s="24" t="s">
        <v>2445</v>
      </c>
      <c r="B2408" s="24">
        <v>-14.407999999999999</v>
      </c>
      <c r="C2408" s="24">
        <v>-36.835000000000001</v>
      </c>
      <c r="D2408" s="24" t="s">
        <v>2159</v>
      </c>
      <c r="E2408" s="24">
        <f t="shared" si="37"/>
        <v>99.999999999999972</v>
      </c>
      <c r="K2408" s="24">
        <v>6.1728401469288379</v>
      </c>
      <c r="M2408" s="24">
        <v>1.2345679330894688</v>
      </c>
      <c r="N2408" s="24">
        <v>8.6419756180460361</v>
      </c>
      <c r="P2408" s="24">
        <v>4.9382724113702379</v>
      </c>
      <c r="Q2408" s="24">
        <v>1.2345677355585996</v>
      </c>
      <c r="U2408" s="24">
        <v>50.61728303444594</v>
      </c>
      <c r="X2408" s="24">
        <v>2.4691354711171991</v>
      </c>
      <c r="AB2408" s="24">
        <v>1.2345677355585996</v>
      </c>
      <c r="AG2408" s="24">
        <v>11.111111089163234</v>
      </c>
      <c r="BB2408" s="24">
        <v>11.111111089163236</v>
      </c>
      <c r="CE2408" s="24">
        <v>1.2345677355585996</v>
      </c>
    </row>
    <row r="2409" spans="1:83" x14ac:dyDescent="0.2">
      <c r="A2409" s="24" t="s">
        <v>2446</v>
      </c>
      <c r="B2409" s="24">
        <v>-20.908000000000001</v>
      </c>
      <c r="C2409" s="24">
        <v>-34.435000000000002</v>
      </c>
      <c r="D2409" s="24" t="s">
        <v>2159</v>
      </c>
      <c r="E2409" s="24">
        <f t="shared" si="37"/>
        <v>100</v>
      </c>
      <c r="H2409" s="24">
        <v>0.88495575221238942</v>
      </c>
      <c r="K2409" s="24">
        <v>12.389380530973451</v>
      </c>
      <c r="M2409" s="24">
        <v>0.88495575221238942</v>
      </c>
      <c r="N2409" s="24">
        <v>9.7345132743362832</v>
      </c>
      <c r="O2409" s="24">
        <v>7.0796460176991154</v>
      </c>
      <c r="P2409" s="24">
        <v>4.4247787610619467</v>
      </c>
      <c r="Q2409" s="24">
        <v>5.3097345132743365</v>
      </c>
      <c r="U2409" s="24">
        <v>29.20353982300885</v>
      </c>
      <c r="X2409" s="24">
        <v>4.4247787610619467</v>
      </c>
      <c r="AA2409" s="24">
        <v>2.6548672566371683</v>
      </c>
      <c r="AB2409" s="24">
        <v>0.88495575221238942</v>
      </c>
      <c r="AG2409" s="24">
        <v>4.4247787610619467</v>
      </c>
      <c r="BB2409" s="24">
        <v>17.699115044247787</v>
      </c>
    </row>
    <row r="2410" spans="1:83" x14ac:dyDescent="0.2">
      <c r="A2410" s="24" t="s">
        <v>2447</v>
      </c>
      <c r="B2410" s="24">
        <v>-8.7669999999999995</v>
      </c>
      <c r="C2410" s="24">
        <v>-36.052999999999997</v>
      </c>
      <c r="D2410" s="24" t="s">
        <v>2159</v>
      </c>
      <c r="E2410" s="24">
        <f t="shared" si="37"/>
        <v>99.999999999999986</v>
      </c>
      <c r="K2410" s="24">
        <v>12.430589095480018</v>
      </c>
      <c r="N2410" s="24">
        <v>6.2293884976396674</v>
      </c>
      <c r="O2410" s="24">
        <v>0.62293819567820718</v>
      </c>
      <c r="P2410" s="24">
        <v>3.7376330985838009</v>
      </c>
      <c r="Q2410" s="24">
        <v>2.491755399055867</v>
      </c>
      <c r="U2410" s="24">
        <v>42.027229799003869</v>
      </c>
      <c r="X2410" s="24">
        <v>4.9835107981117339</v>
      </c>
      <c r="AA2410" s="24">
        <v>1.8688158952061409</v>
      </c>
      <c r="AG2410" s="24">
        <v>1.8688158952061409</v>
      </c>
      <c r="BB2410" s="24">
        <v>16.605124175581086</v>
      </c>
      <c r="CD2410" s="24">
        <v>6.5112609547752474</v>
      </c>
      <c r="CE2410" s="24">
        <v>0.62293819567820718</v>
      </c>
    </row>
    <row r="2411" spans="1:83" x14ac:dyDescent="0.2">
      <c r="A2411" s="24" t="s">
        <v>2448</v>
      </c>
      <c r="B2411" s="24">
        <v>-16.329999999999998</v>
      </c>
      <c r="C2411" s="24">
        <v>-31.053000000000001</v>
      </c>
      <c r="D2411" s="24" t="s">
        <v>2159</v>
      </c>
      <c r="E2411" s="24">
        <f t="shared" si="37"/>
        <v>100</v>
      </c>
      <c r="K2411" s="24">
        <v>53</v>
      </c>
      <c r="N2411" s="24">
        <v>5.5</v>
      </c>
      <c r="O2411" s="24">
        <v>1</v>
      </c>
      <c r="P2411" s="24">
        <v>7</v>
      </c>
      <c r="Q2411" s="24">
        <v>6</v>
      </c>
      <c r="R2411" s="24">
        <v>1.5</v>
      </c>
      <c r="U2411" s="24">
        <v>6</v>
      </c>
      <c r="V2411" s="24">
        <v>0.5</v>
      </c>
      <c r="X2411" s="24">
        <v>4</v>
      </c>
      <c r="AA2411" s="24">
        <v>3.5</v>
      </c>
      <c r="AB2411" s="24">
        <v>2</v>
      </c>
      <c r="AG2411" s="24">
        <v>6</v>
      </c>
      <c r="CE2411" s="24">
        <v>4</v>
      </c>
    </row>
    <row r="2412" spans="1:83" x14ac:dyDescent="0.2">
      <c r="A2412" s="24" t="s">
        <v>2449</v>
      </c>
      <c r="B2412" s="24">
        <v>-23.588000000000001</v>
      </c>
      <c r="C2412" s="24">
        <v>-33.825000000000003</v>
      </c>
      <c r="D2412" s="24" t="s">
        <v>2159</v>
      </c>
      <c r="E2412" s="24">
        <f t="shared" si="37"/>
        <v>99.999999999999986</v>
      </c>
      <c r="K2412" s="24">
        <v>32.220676866017612</v>
      </c>
      <c r="N2412" s="24">
        <v>2.0978210477515065</v>
      </c>
      <c r="O2412" s="24">
        <v>11.300417246175241</v>
      </c>
      <c r="P2412" s="24">
        <v>8.7853500231803423</v>
      </c>
      <c r="Q2412" s="24">
        <v>13.386648122392211</v>
      </c>
      <c r="R2412" s="24">
        <v>0.83449235048678716</v>
      </c>
      <c r="U2412" s="24">
        <v>18.405192396847472</v>
      </c>
      <c r="X2412" s="24">
        <v>3.7668057487250808</v>
      </c>
      <c r="AA2412" s="24">
        <v>1.6689847009735743</v>
      </c>
      <c r="AB2412" s="24">
        <v>2.0978210477515065</v>
      </c>
      <c r="AG2412" s="24">
        <v>4.6012980992118679</v>
      </c>
      <c r="BB2412" s="24">
        <v>0.83449235048678716</v>
      </c>
    </row>
    <row r="2413" spans="1:83" x14ac:dyDescent="0.2">
      <c r="A2413" s="24" t="s">
        <v>2092</v>
      </c>
      <c r="B2413" s="24">
        <v>-19.760000000000002</v>
      </c>
      <c r="C2413" s="24">
        <v>-31.614999999999998</v>
      </c>
      <c r="D2413" s="24" t="s">
        <v>2159</v>
      </c>
      <c r="E2413" s="24">
        <f t="shared" si="37"/>
        <v>99.999999999999972</v>
      </c>
      <c r="K2413" s="24">
        <v>42.27642276422764</v>
      </c>
      <c r="M2413" s="24">
        <v>0.4065040650406504</v>
      </c>
      <c r="N2413" s="24">
        <v>2.0325203252032522</v>
      </c>
      <c r="P2413" s="24">
        <v>17.073170731707318</v>
      </c>
      <c r="Q2413" s="24">
        <v>13.821138211382113</v>
      </c>
      <c r="R2413" s="24">
        <v>1.2195121951219512</v>
      </c>
      <c r="U2413" s="24">
        <v>8.1300813008130088</v>
      </c>
      <c r="X2413" s="24">
        <v>2.4390243902439024</v>
      </c>
      <c r="AA2413" s="24">
        <v>0.81300813008130079</v>
      </c>
      <c r="AB2413" s="24">
        <v>2.0325203252032522</v>
      </c>
      <c r="AG2413" s="24">
        <v>5.691056910569106</v>
      </c>
      <c r="AQ2413" s="24">
        <v>0.4065040650406504</v>
      </c>
      <c r="BB2413" s="24">
        <v>1.6260162601626016</v>
      </c>
      <c r="CE2413" s="24">
        <v>2.0325203252032522</v>
      </c>
    </row>
    <row r="2414" spans="1:83" x14ac:dyDescent="0.2">
      <c r="A2414" s="24" t="s">
        <v>2450</v>
      </c>
      <c r="B2414" s="24">
        <v>-22.437999999999999</v>
      </c>
      <c r="C2414" s="24">
        <v>-36.448</v>
      </c>
      <c r="D2414" s="24" t="s">
        <v>2159</v>
      </c>
      <c r="E2414" s="24">
        <f t="shared" si="37"/>
        <v>100</v>
      </c>
      <c r="K2414" s="24">
        <v>18.254824403691718</v>
      </c>
      <c r="M2414" s="24">
        <v>0.79108234448040282</v>
      </c>
      <c r="N2414" s="24">
        <v>1.5821646889608056</v>
      </c>
      <c r="O2414" s="24">
        <v>6.7481721203404064</v>
      </c>
      <c r="P2414" s="24">
        <v>5.9570897758600019</v>
      </c>
      <c r="Q2414" s="24">
        <v>3.5718566462903034</v>
      </c>
      <c r="R2414" s="24">
        <v>0.39554117224020141</v>
      </c>
      <c r="U2414" s="24">
        <v>11.506652283351313</v>
      </c>
      <c r="X2414" s="24">
        <v>13.496344240680813</v>
      </c>
      <c r="AA2414" s="24">
        <v>5.5615486036198014</v>
      </c>
      <c r="AB2414" s="24">
        <v>1.1866235167206043</v>
      </c>
      <c r="AG2414" s="24">
        <v>4.3629389907707061</v>
      </c>
      <c r="AV2414" s="24">
        <v>0.39554117224020141</v>
      </c>
      <c r="BB2414" s="24">
        <v>26.189620040752732</v>
      </c>
    </row>
    <row r="2415" spans="1:83" x14ac:dyDescent="0.2">
      <c r="A2415" s="24" t="s">
        <v>2451</v>
      </c>
      <c r="B2415" s="24">
        <v>-24.248000000000001</v>
      </c>
      <c r="C2415" s="24">
        <v>-31.95</v>
      </c>
      <c r="D2415" s="24" t="s">
        <v>2159</v>
      </c>
      <c r="E2415" s="24">
        <f t="shared" si="37"/>
        <v>100</v>
      </c>
      <c r="K2415" s="24">
        <v>40.381539867489138</v>
      </c>
      <c r="N2415" s="24">
        <v>0.38839387708476114</v>
      </c>
      <c r="O2415" s="24">
        <v>12.69134110121087</v>
      </c>
      <c r="P2415" s="24">
        <v>8.0763079734978263</v>
      </c>
      <c r="Q2415" s="24">
        <v>10.772218414439111</v>
      </c>
      <c r="R2415" s="24">
        <v>0.76536440484349988</v>
      </c>
      <c r="U2415" s="24">
        <v>7.6879140964130679</v>
      </c>
      <c r="X2415" s="24">
        <v>6.922549691569567</v>
      </c>
      <c r="AB2415" s="24">
        <v>0.38839387708476114</v>
      </c>
      <c r="AG2415" s="24">
        <v>8.0763079734978263</v>
      </c>
      <c r="AQ2415" s="24">
        <v>0.38839387708476114</v>
      </c>
      <c r="BB2415" s="24">
        <v>1.9191226867717606</v>
      </c>
      <c r="CE2415" s="24">
        <v>1.5421521590130221</v>
      </c>
    </row>
    <row r="2416" spans="1:83" x14ac:dyDescent="0.2">
      <c r="A2416" s="24" t="s">
        <v>2452</v>
      </c>
      <c r="B2416" s="24">
        <v>-22.992000000000001</v>
      </c>
      <c r="C2416" s="24">
        <v>-35.253</v>
      </c>
      <c r="D2416" s="24" t="s">
        <v>2159</v>
      </c>
      <c r="E2416" s="24">
        <f t="shared" si="37"/>
        <v>99.632309334598503</v>
      </c>
      <c r="K2416" s="24">
        <v>19.701103071996208</v>
      </c>
      <c r="N2416" s="24">
        <v>1.8621753054204724</v>
      </c>
      <c r="O2416" s="24">
        <v>6.3219072470644058</v>
      </c>
      <c r="P2416" s="24">
        <v>3.7124896216344436</v>
      </c>
      <c r="Q2416" s="24">
        <v>4.4597319416439332</v>
      </c>
      <c r="R2416" s="24">
        <v>1.8621753054204724</v>
      </c>
      <c r="U2416" s="24">
        <v>9.6667062032973554</v>
      </c>
      <c r="X2416" s="24">
        <v>10.78163918870834</v>
      </c>
      <c r="AA2416" s="24">
        <v>3.7124896216344436</v>
      </c>
      <c r="AB2416" s="24">
        <v>2.2298659708219666</v>
      </c>
      <c r="AG2416" s="24">
        <v>7.4368402324753893</v>
      </c>
      <c r="AV2416" s="24">
        <v>0.36769066540149453</v>
      </c>
      <c r="BB2416" s="24">
        <v>27.517494959079585</v>
      </c>
    </row>
    <row r="2417" spans="1:91" x14ac:dyDescent="0.2">
      <c r="A2417" s="24" t="s">
        <v>2453</v>
      </c>
      <c r="B2417" s="24">
        <v>-16.838000000000001</v>
      </c>
      <c r="C2417" s="24">
        <v>-31.132999999999999</v>
      </c>
      <c r="D2417" s="24" t="s">
        <v>2159</v>
      </c>
      <c r="E2417" s="24">
        <f t="shared" si="37"/>
        <v>100</v>
      </c>
      <c r="K2417" s="24">
        <v>44.326241134751776</v>
      </c>
      <c r="N2417" s="24">
        <v>0.70921985815602839</v>
      </c>
      <c r="O2417" s="24">
        <v>2.1276595744680851</v>
      </c>
      <c r="P2417" s="24">
        <v>20.567375886524822</v>
      </c>
      <c r="Q2417" s="24">
        <v>8.5106382978723403</v>
      </c>
      <c r="R2417" s="24">
        <v>2.4822695035460991</v>
      </c>
      <c r="S2417" s="24">
        <v>0.70921985815602839</v>
      </c>
      <c r="U2417" s="24">
        <v>9.5744680851063837</v>
      </c>
      <c r="X2417" s="24">
        <v>3.1914893617021276</v>
      </c>
      <c r="AB2417" s="24">
        <v>2.1276595744680851</v>
      </c>
      <c r="AG2417" s="24">
        <v>3.5460992907801416</v>
      </c>
      <c r="CE2417" s="24">
        <v>2.1276595744680851</v>
      </c>
    </row>
    <row r="2418" spans="1:91" x14ac:dyDescent="0.2">
      <c r="A2418" s="24" t="s">
        <v>2454</v>
      </c>
      <c r="B2418" s="24">
        <v>-24.248000000000001</v>
      </c>
      <c r="C2418" s="24">
        <v>-33.182000000000002</v>
      </c>
      <c r="D2418" s="24" t="s">
        <v>2159</v>
      </c>
      <c r="E2418" s="24">
        <f t="shared" si="37"/>
        <v>99.670792731103518</v>
      </c>
      <c r="H2418" s="24">
        <v>0.32920726889649721</v>
      </c>
      <c r="K2418" s="24">
        <v>28.46984461416908</v>
      </c>
      <c r="N2418" s="24">
        <v>0.64524624703713462</v>
      </c>
      <c r="O2418" s="24">
        <v>6.1495917829865681</v>
      </c>
      <c r="P2418" s="24">
        <v>11.653937318936002</v>
      </c>
      <c r="Q2418" s="24">
        <v>18.764814327100343</v>
      </c>
      <c r="R2418" s="24">
        <v>1.2904924940742692</v>
      </c>
      <c r="U2418" s="24">
        <v>16.499868317092442</v>
      </c>
      <c r="X2418" s="24">
        <v>10.350276534105873</v>
      </c>
      <c r="AA2418" s="24">
        <v>2.5941532789043982</v>
      </c>
      <c r="AB2418" s="24">
        <v>0.32920726889649721</v>
      </c>
      <c r="AG2418" s="24">
        <v>2.2649460100079009</v>
      </c>
      <c r="AQ2418" s="24">
        <v>0.32920726889649721</v>
      </c>
    </row>
    <row r="2419" spans="1:91" x14ac:dyDescent="0.2">
      <c r="A2419" s="24" t="s">
        <v>2455</v>
      </c>
      <c r="B2419" s="24">
        <v>-13.069000000000001</v>
      </c>
      <c r="C2419" s="24">
        <v>-43.999000000000002</v>
      </c>
      <c r="D2419" s="24" t="s">
        <v>2159</v>
      </c>
      <c r="E2419" s="24">
        <f t="shared" si="37"/>
        <v>99.999999999999986</v>
      </c>
      <c r="K2419" s="24">
        <v>0.28988508127135315</v>
      </c>
      <c r="N2419" s="24">
        <v>0.28988508127135315</v>
      </c>
      <c r="P2419" s="24">
        <v>0.28988508127135315</v>
      </c>
      <c r="X2419" s="24">
        <v>7.599130344756186</v>
      </c>
      <c r="AG2419" s="24">
        <v>0.88000828243089335</v>
      </c>
      <c r="BB2419" s="24">
        <v>88.611657521482556</v>
      </c>
      <c r="BH2419" s="24">
        <v>0.28988508127135315</v>
      </c>
      <c r="CE2419" s="24">
        <v>0.28988508127135315</v>
      </c>
      <c r="CH2419" s="24">
        <v>1.4597784449735995</v>
      </c>
    </row>
    <row r="2420" spans="1:91" x14ac:dyDescent="0.2">
      <c r="A2420" s="24" t="s">
        <v>2456</v>
      </c>
      <c r="B2420" s="24">
        <v>-18.163</v>
      </c>
      <c r="C2420" s="24">
        <v>-39.954999999999998</v>
      </c>
      <c r="D2420" s="24" t="s">
        <v>2159</v>
      </c>
      <c r="E2420" s="24">
        <f t="shared" si="37"/>
        <v>99.707174231332345</v>
      </c>
      <c r="K2420" s="24">
        <v>5.7438900777114528</v>
      </c>
      <c r="N2420" s="24">
        <v>0.57438900777114532</v>
      </c>
      <c r="O2420" s="24">
        <v>4.020723054398017</v>
      </c>
      <c r="P2420" s="24">
        <v>1.4416037842099334</v>
      </c>
      <c r="Q2420" s="24">
        <v>0.57438900777114532</v>
      </c>
      <c r="U2420" s="24">
        <v>12.354994931861695</v>
      </c>
      <c r="X2420" s="24">
        <v>26.140331118369183</v>
      </c>
      <c r="AA2420" s="24">
        <v>5.7438900777114528</v>
      </c>
      <c r="AB2420" s="24">
        <v>1.723167023313436</v>
      </c>
      <c r="AG2420" s="24">
        <v>1.723167023313436</v>
      </c>
      <c r="AQ2420" s="24">
        <v>0.29282576866764271</v>
      </c>
      <c r="AV2420" s="24">
        <v>0.29282576866764271</v>
      </c>
      <c r="BB2420" s="24">
        <v>37.920937042459741</v>
      </c>
      <c r="CD2420" s="24">
        <v>0.29282576866764271</v>
      </c>
      <c r="CE2420" s="24">
        <v>0.86721477643878797</v>
      </c>
    </row>
    <row r="2421" spans="1:91" x14ac:dyDescent="0.2">
      <c r="A2421" s="24" t="s">
        <v>2457</v>
      </c>
      <c r="B2421" s="24">
        <v>-21.033999999999999</v>
      </c>
      <c r="C2421" s="24">
        <v>-39.093000000000004</v>
      </c>
      <c r="D2421" s="24" t="s">
        <v>2159</v>
      </c>
      <c r="E2421" s="24">
        <f t="shared" si="37"/>
        <v>100.00000000000001</v>
      </c>
      <c r="K2421" s="24">
        <v>13.315114892488376</v>
      </c>
      <c r="N2421" s="24">
        <v>0.54046591814528455</v>
      </c>
      <c r="O2421" s="24">
        <v>4.6185269368778865</v>
      </c>
      <c r="P2421" s="24">
        <v>2.984845866120549</v>
      </c>
      <c r="Q2421" s="24">
        <v>4.3482939778052438</v>
      </c>
      <c r="R2421" s="24">
        <v>0.54046591814528455</v>
      </c>
      <c r="U2421" s="24">
        <v>10.330269026367827</v>
      </c>
      <c r="X2421" s="24">
        <v>23.104918000710914</v>
      </c>
      <c r="AA2421" s="24">
        <v>21.741469889026217</v>
      </c>
      <c r="AB2421" s="24">
        <v>2.4443799479752641</v>
      </c>
      <c r="AG2421" s="24">
        <v>1.9039140298299797</v>
      </c>
      <c r="BB2421" s="24">
        <v>13.046403760216624</v>
      </c>
      <c r="CE2421" s="24">
        <v>1.0809318362905691</v>
      </c>
    </row>
    <row r="2422" spans="1:91" x14ac:dyDescent="0.2">
      <c r="A2422" s="24" t="s">
        <v>2458</v>
      </c>
      <c r="B2422" s="24">
        <v>-19.5</v>
      </c>
      <c r="C2422" s="24">
        <v>-42.05</v>
      </c>
      <c r="D2422" s="24" t="s">
        <v>2159</v>
      </c>
      <c r="E2422" s="24">
        <f t="shared" si="37"/>
        <v>99.999999999999972</v>
      </c>
      <c r="K2422" s="24">
        <v>2.1052631578947367</v>
      </c>
      <c r="M2422" s="24">
        <v>0.26315789473684209</v>
      </c>
      <c r="O2422" s="24">
        <v>1.0526315789473684</v>
      </c>
      <c r="P2422" s="24">
        <v>2.3684210526315788</v>
      </c>
      <c r="U2422" s="24">
        <v>1.3157894736842106</v>
      </c>
      <c r="X2422" s="24">
        <v>11.052631578947368</v>
      </c>
      <c r="AA2422" s="24">
        <v>2.6315789473684212</v>
      </c>
      <c r="AB2422" s="24">
        <v>0.26315789473684209</v>
      </c>
      <c r="AG2422" s="24">
        <v>2.3684210526315788</v>
      </c>
      <c r="BB2422" s="24">
        <v>73.94736842105263</v>
      </c>
      <c r="BF2422" s="24">
        <v>0.26315789473684209</v>
      </c>
      <c r="CD2422" s="24">
        <v>0.26315789473684209</v>
      </c>
      <c r="CE2422" s="24">
        <v>0.26315789473684209</v>
      </c>
      <c r="CH2422" s="24">
        <v>1.8421052631578947</v>
      </c>
    </row>
    <row r="2423" spans="1:91" x14ac:dyDescent="0.2">
      <c r="A2423" s="24" t="s">
        <v>2459</v>
      </c>
      <c r="B2423" s="24">
        <v>-22.44</v>
      </c>
      <c r="C2423" s="24">
        <v>-35.707000000000001</v>
      </c>
      <c r="D2423" s="24" t="s">
        <v>2159</v>
      </c>
      <c r="E2423" s="24">
        <f t="shared" si="37"/>
        <v>99.590303857972003</v>
      </c>
      <c r="K2423" s="24">
        <v>12.188460225332879</v>
      </c>
      <c r="M2423" s="24">
        <v>0.61454421304199391</v>
      </c>
      <c r="N2423" s="24">
        <v>2.0371002617503127</v>
      </c>
      <c r="O2423" s="24">
        <v>6.7030841015135989</v>
      </c>
      <c r="P2423" s="24">
        <v>1.832252190736315</v>
      </c>
      <c r="Q2423" s="24">
        <v>3.8579720040969616</v>
      </c>
      <c r="R2423" s="24">
        <v>0.20484807101399793</v>
      </c>
      <c r="U2423" s="24">
        <v>28.860817116194376</v>
      </c>
      <c r="X2423" s="24">
        <v>12.598156367360874</v>
      </c>
      <c r="AA2423" s="24">
        <v>4.8822123591669513</v>
      </c>
      <c r="AB2423" s="24">
        <v>0.80801183566632517</v>
      </c>
      <c r="AG2423" s="24">
        <v>6.0999203368612731</v>
      </c>
      <c r="AQ2423" s="24">
        <v>0.20484807101399793</v>
      </c>
      <c r="BB2423" s="24">
        <v>17.070672584499828</v>
      </c>
      <c r="BF2423" s="24">
        <v>0.20484807101399793</v>
      </c>
      <c r="CE2423" s="24">
        <v>1.4225560487083191</v>
      </c>
    </row>
    <row r="2424" spans="1:91" x14ac:dyDescent="0.2">
      <c r="A2424" s="24" t="s">
        <v>2460</v>
      </c>
      <c r="B2424" s="24">
        <v>-22.148</v>
      </c>
      <c r="C2424" s="24">
        <v>-37.158000000000001</v>
      </c>
      <c r="D2424" s="24" t="s">
        <v>2159</v>
      </c>
      <c r="E2424" s="24">
        <f t="shared" si="37"/>
        <v>99.826408980442096</v>
      </c>
      <c r="K2424" s="24">
        <v>5.4739034833931273</v>
      </c>
      <c r="N2424" s="24">
        <v>0.70593681286888099</v>
      </c>
      <c r="O2424" s="24">
        <v>3.1709292905913671</v>
      </c>
      <c r="P2424" s="24">
        <v>2.117810438606643</v>
      </c>
      <c r="Q2424" s="24">
        <v>1.5854646452956835</v>
      </c>
      <c r="R2424" s="24">
        <v>0.53234579331095944</v>
      </c>
      <c r="S2424" s="24">
        <v>0.17359101955792156</v>
      </c>
      <c r="U2424" s="24">
        <v>31.223238051151494</v>
      </c>
      <c r="X2424" s="24">
        <v>8.8184237935424168</v>
      </c>
      <c r="AA2424" s="24">
        <v>6.3534313158199298</v>
      </c>
      <c r="AB2424" s="24">
        <v>1.0531188519847243</v>
      </c>
      <c r="AG2424" s="24">
        <v>1.5854646452956835</v>
      </c>
      <c r="AQ2424" s="24">
        <v>0.17359101955792156</v>
      </c>
      <c r="BB2424" s="24">
        <v>36.511977780349504</v>
      </c>
      <c r="BF2424" s="24">
        <v>0.34718203911584311</v>
      </c>
    </row>
    <row r="2425" spans="1:91" x14ac:dyDescent="0.2">
      <c r="A2425" s="24" t="s">
        <v>2461</v>
      </c>
      <c r="B2425" s="24">
        <v>-21.535</v>
      </c>
      <c r="C2425" s="24">
        <v>-38.427</v>
      </c>
      <c r="D2425" s="24" t="s">
        <v>2159</v>
      </c>
      <c r="E2425" s="24">
        <f t="shared" si="37"/>
        <v>100.00000000000001</v>
      </c>
      <c r="K2425" s="24">
        <v>11.691167959254544</v>
      </c>
      <c r="M2425" s="24">
        <v>0.32411158698923492</v>
      </c>
      <c r="N2425" s="24">
        <v>0.48616738048385227</v>
      </c>
      <c r="O2425" s="24">
        <v>1.9446695219354091</v>
      </c>
      <c r="P2425" s="24">
        <v>1.9446695219354091</v>
      </c>
      <c r="Q2425" s="24">
        <v>1.2964463479569397</v>
      </c>
      <c r="R2425" s="24">
        <v>0.16205579349461746</v>
      </c>
      <c r="U2425" s="24">
        <v>17.050584558397961</v>
      </c>
      <c r="X2425" s="24">
        <v>23.706447505498321</v>
      </c>
      <c r="AA2425" s="24">
        <v>19.157309873827991</v>
      </c>
      <c r="AB2425" s="24">
        <v>0.81027896747308714</v>
      </c>
      <c r="AG2425" s="24">
        <v>1.7826137284407919</v>
      </c>
      <c r="BB2425" s="24">
        <v>19.319365667322611</v>
      </c>
      <c r="CE2425" s="24">
        <v>0.32411158698923492</v>
      </c>
    </row>
    <row r="2426" spans="1:91" x14ac:dyDescent="0.2">
      <c r="A2426" s="24" t="s">
        <v>2462</v>
      </c>
      <c r="B2426" s="24">
        <v>-21.72</v>
      </c>
      <c r="C2426" s="24">
        <v>-44.51</v>
      </c>
      <c r="D2426" s="24" t="s">
        <v>2159</v>
      </c>
      <c r="E2426" s="24">
        <f t="shared" si="37"/>
        <v>99.823321554770303</v>
      </c>
      <c r="K2426" s="24">
        <v>0.86260652670962368</v>
      </c>
      <c r="M2426" s="24">
        <v>0.25982124298482639</v>
      </c>
      <c r="N2426" s="24">
        <v>8.3142797755144451E-2</v>
      </c>
      <c r="O2426" s="24">
        <v>0.34296404073997089</v>
      </c>
      <c r="P2426" s="24">
        <v>0.60278528372479723</v>
      </c>
      <c r="Q2426" s="24">
        <v>8.3142797755144451E-2</v>
      </c>
      <c r="U2426" s="24">
        <v>0.17667844522968196</v>
      </c>
      <c r="X2426" s="24">
        <v>11.245063396383287</v>
      </c>
      <c r="AA2426" s="24">
        <v>2.5774267304094782</v>
      </c>
      <c r="AG2426" s="24">
        <v>8.3142797755144451E-2</v>
      </c>
      <c r="BB2426" s="24">
        <v>78.954479318229048</v>
      </c>
      <c r="BF2426" s="24">
        <v>8.3142797755144451E-2</v>
      </c>
      <c r="CD2426" s="24">
        <v>8.3142797755144451E-2</v>
      </c>
      <c r="CE2426" s="24">
        <v>0.51964248596965279</v>
      </c>
      <c r="CH2426" s="24">
        <v>3.8661400956142171</v>
      </c>
    </row>
    <row r="2427" spans="1:91" x14ac:dyDescent="0.2">
      <c r="A2427" s="24" t="s">
        <v>2463</v>
      </c>
      <c r="B2427" s="24">
        <v>-17.34</v>
      </c>
      <c r="C2427" s="24">
        <v>-44.207000000000001</v>
      </c>
      <c r="D2427" s="24" t="s">
        <v>2159</v>
      </c>
      <c r="E2427" s="24">
        <f t="shared" si="37"/>
        <v>100.00000000000001</v>
      </c>
      <c r="K2427" s="24">
        <v>0.5912334352701325</v>
      </c>
      <c r="M2427" s="24">
        <v>0.5912334352701325</v>
      </c>
      <c r="N2427" s="24">
        <v>7.1355759429153939E-2</v>
      </c>
      <c r="O2427" s="24">
        <v>0.29561671763506625</v>
      </c>
      <c r="P2427" s="24">
        <v>0.36697247706422015</v>
      </c>
      <c r="Q2427" s="24">
        <v>0.15290519877675837</v>
      </c>
      <c r="U2427" s="24">
        <v>7.1355759429153939E-2</v>
      </c>
      <c r="X2427" s="24">
        <v>7.9918450560652401</v>
      </c>
      <c r="AA2427" s="24">
        <v>1.3353720693170235</v>
      </c>
      <c r="AG2427" s="24">
        <v>7.1355759429153939E-2</v>
      </c>
      <c r="AV2427" s="24">
        <v>7.1355759429153939E-2</v>
      </c>
      <c r="BB2427" s="24">
        <v>86.615698267074421</v>
      </c>
      <c r="BF2427" s="24">
        <v>7.1355759429153939E-2</v>
      </c>
      <c r="BH2427" s="24">
        <v>7.1355759429153939E-2</v>
      </c>
      <c r="CD2427" s="24">
        <v>0.15290519877675837</v>
      </c>
      <c r="CE2427" s="24">
        <v>0.22426095820591233</v>
      </c>
      <c r="CH2427" s="24">
        <v>1.2538226299694191</v>
      </c>
    </row>
    <row r="2428" spans="1:91" x14ac:dyDescent="0.2">
      <c r="A2428" s="24">
        <v>301</v>
      </c>
      <c r="B2428" s="24">
        <v>51.42</v>
      </c>
      <c r="C2428" s="24">
        <v>15.13</v>
      </c>
      <c r="D2428" s="24" t="s">
        <v>1902</v>
      </c>
      <c r="E2428" s="24">
        <f t="shared" si="37"/>
        <v>99.999999999999986</v>
      </c>
      <c r="I2428" s="24">
        <v>12.524723855426179</v>
      </c>
      <c r="V2428" s="24">
        <v>0.596415421944272</v>
      </c>
      <c r="X2428" s="24">
        <v>1.1928308429879559</v>
      </c>
      <c r="AA2428" s="24">
        <v>1.1928308429879559</v>
      </c>
      <c r="AL2428" s="24">
        <v>13.717554697513549</v>
      </c>
      <c r="AQ2428" s="24">
        <v>1.7892462649322283</v>
      </c>
      <c r="AS2428" s="24">
        <v>7.1569850597289095</v>
      </c>
      <c r="BB2428" s="24">
        <v>26.838693969480492</v>
      </c>
      <c r="BH2428" s="24">
        <v>3.5784925298644561</v>
      </c>
      <c r="BJ2428" s="24">
        <v>2.9820771079201838</v>
      </c>
      <c r="BN2428" s="24">
        <v>1.1928308429879559</v>
      </c>
      <c r="BR2428" s="24">
        <v>5.3677387947966846</v>
      </c>
      <c r="BT2428" s="24">
        <v>1.1928308429879559</v>
      </c>
      <c r="BV2428" s="24">
        <v>1.3784499286095313</v>
      </c>
      <c r="BW2428" s="24">
        <v>0.45948330983670599</v>
      </c>
      <c r="BX2428" s="24">
        <v>0.45948330983670599</v>
      </c>
      <c r="BZ2428" s="24">
        <v>17.460365759385439</v>
      </c>
      <c r="CM2428" s="24">
        <v>0.91896661877282504</v>
      </c>
    </row>
    <row r="2429" spans="1:91" x14ac:dyDescent="0.2">
      <c r="A2429" s="24">
        <v>928</v>
      </c>
      <c r="B2429" s="24">
        <v>51.4</v>
      </c>
      <c r="C2429" s="24">
        <v>15.12</v>
      </c>
      <c r="D2429" s="24" t="s">
        <v>1902</v>
      </c>
      <c r="E2429" s="24">
        <f t="shared" si="37"/>
        <v>99.999999999999986</v>
      </c>
      <c r="I2429" s="24">
        <v>7.3243146446552156</v>
      </c>
      <c r="V2429" s="24">
        <v>0.73243146489948696</v>
      </c>
      <c r="X2429" s="24">
        <v>2.5635101258463093</v>
      </c>
      <c r="AA2429" s="24">
        <v>0.73243146489948696</v>
      </c>
      <c r="AL2429" s="24">
        <v>12.817550629231549</v>
      </c>
      <c r="AN2429" s="24">
        <v>0.36621573201577801</v>
      </c>
      <c r="AQ2429" s="24">
        <v>0.73243146489948696</v>
      </c>
      <c r="AS2429" s="24">
        <v>7.6905303775389253</v>
      </c>
      <c r="AV2429" s="24">
        <v>0.36621573201577801</v>
      </c>
      <c r="BB2429" s="24">
        <v>28.198611386045258</v>
      </c>
      <c r="BD2429" s="24">
        <v>0.36621573201577801</v>
      </c>
      <c r="BF2429" s="24">
        <v>0.36621573201577801</v>
      </c>
      <c r="BH2429" s="24">
        <v>7.3243146446552156</v>
      </c>
      <c r="BJ2429" s="24">
        <v>2.5635101258463093</v>
      </c>
      <c r="BN2429" s="24">
        <v>0.73243146489948696</v>
      </c>
      <c r="BR2429" s="24">
        <v>4.3945887867931317</v>
      </c>
      <c r="BV2429" s="24">
        <v>3.2855442981768075</v>
      </c>
      <c r="BW2429" s="24">
        <v>0.82138607476118397</v>
      </c>
      <c r="BX2429" s="24">
        <v>1.095181432725602</v>
      </c>
      <c r="BZ2429" s="24">
        <v>15.332540056422571</v>
      </c>
      <c r="CJ2429" s="24">
        <v>1.0986471969152662</v>
      </c>
      <c r="CM2429" s="24">
        <v>1.095181432725602</v>
      </c>
    </row>
    <row r="2430" spans="1:91" x14ac:dyDescent="0.2">
      <c r="A2430" s="24">
        <v>302</v>
      </c>
      <c r="B2430" s="24">
        <v>51.45</v>
      </c>
      <c r="C2430" s="24">
        <v>15</v>
      </c>
      <c r="D2430" s="24" t="s">
        <v>1902</v>
      </c>
      <c r="E2430" s="24">
        <f t="shared" si="37"/>
        <v>99.999999999999957</v>
      </c>
      <c r="I2430" s="24">
        <v>15.867370010808191</v>
      </c>
      <c r="X2430" s="24">
        <v>0.56669178630794503</v>
      </c>
      <c r="AA2430" s="24">
        <v>2.2667671442627366</v>
      </c>
      <c r="AL2430" s="24">
        <v>17.000753579547904</v>
      </c>
      <c r="AQ2430" s="24">
        <v>1.7000753579547911</v>
      </c>
      <c r="AS2430" s="24">
        <v>8.5003767897739557</v>
      </c>
      <c r="BB2430" s="24">
        <v>35.701582512205398</v>
      </c>
      <c r="BD2430" s="24">
        <v>0.56669178630794503</v>
      </c>
      <c r="BH2430" s="24">
        <v>2.8334589296016373</v>
      </c>
      <c r="BJ2430" s="24">
        <v>3.4001507159095832</v>
      </c>
      <c r="BR2430" s="24">
        <v>2.2667671442627366</v>
      </c>
      <c r="BU2430" s="24">
        <v>0.51544838015079297</v>
      </c>
      <c r="BW2430" s="24">
        <v>1.5463451394833343</v>
      </c>
      <c r="BX2430" s="24">
        <v>0.51544838015079297</v>
      </c>
      <c r="BZ2430" s="24">
        <v>5.1544837976317517</v>
      </c>
      <c r="CJ2430" s="24">
        <v>0.56669178630794503</v>
      </c>
      <c r="CM2430" s="24">
        <v>1.0308967593325418</v>
      </c>
    </row>
    <row r="2431" spans="1:91" x14ac:dyDescent="0.2">
      <c r="A2431" s="24">
        <v>303</v>
      </c>
      <c r="B2431" s="24">
        <v>51.48</v>
      </c>
      <c r="C2431" s="24">
        <v>14.85</v>
      </c>
      <c r="D2431" s="24" t="s">
        <v>1902</v>
      </c>
      <c r="E2431" s="24">
        <f t="shared" si="37"/>
        <v>100</v>
      </c>
      <c r="I2431" s="24">
        <v>6.7508398747280145</v>
      </c>
      <c r="V2431" s="24">
        <v>0.42192749185273698</v>
      </c>
      <c r="X2431" s="24">
        <v>12.657824765750558</v>
      </c>
      <c r="AA2431" s="24">
        <v>0.84385498472231901</v>
      </c>
      <c r="AL2431" s="24">
        <v>22.36215708141404</v>
      </c>
      <c r="AN2431" s="24">
        <v>0.42192749185273698</v>
      </c>
      <c r="AQ2431" s="24">
        <v>1.6877099684277921</v>
      </c>
      <c r="AS2431" s="24">
        <v>0.84385498472231901</v>
      </c>
      <c r="BB2431" s="24">
        <v>35.863836832903765</v>
      </c>
      <c r="BD2431" s="24">
        <v>0.84385498472231901</v>
      </c>
      <c r="BH2431" s="24">
        <v>2.9534924450028477</v>
      </c>
      <c r="BJ2431" s="24">
        <v>1.6877099684277921</v>
      </c>
      <c r="BR2431" s="24">
        <v>2.9534924450028477</v>
      </c>
      <c r="BT2431" s="24">
        <v>0.42192749185273698</v>
      </c>
      <c r="BU2431" s="24">
        <v>0.383715191455891</v>
      </c>
      <c r="BW2431" s="24">
        <v>0.383715191455891</v>
      </c>
      <c r="BX2431" s="24">
        <v>1.9185759552457671</v>
      </c>
      <c r="BZ2431" s="24">
        <v>3.0697215285965957</v>
      </c>
      <c r="CJ2431" s="24">
        <v>0.84385498472231901</v>
      </c>
      <c r="CM2431" s="24">
        <v>2.6860063371407037</v>
      </c>
    </row>
    <row r="2432" spans="1:91" x14ac:dyDescent="0.2">
      <c r="A2432" s="24">
        <v>304</v>
      </c>
      <c r="B2432" s="24">
        <v>51.52</v>
      </c>
      <c r="C2432" s="24">
        <v>14.78</v>
      </c>
      <c r="D2432" s="24" t="s">
        <v>1902</v>
      </c>
      <c r="E2432" s="24">
        <f t="shared" si="37"/>
        <v>100</v>
      </c>
      <c r="I2432" s="24">
        <v>4.449958343890537</v>
      </c>
      <c r="K2432" s="24">
        <v>0.63570833441104002</v>
      </c>
      <c r="N2432" s="24">
        <v>0.31785416720552001</v>
      </c>
      <c r="X2432" s="24">
        <v>8.2642083523656158</v>
      </c>
      <c r="AA2432" s="24">
        <v>0.95356250262097897</v>
      </c>
      <c r="AL2432" s="24">
        <v>22.567645885653786</v>
      </c>
      <c r="AN2432" s="24">
        <v>0.63570833441104002</v>
      </c>
      <c r="AQ2432" s="24">
        <v>1.271416669826499</v>
      </c>
      <c r="AS2432" s="24">
        <v>3.8142500084750779</v>
      </c>
      <c r="BB2432" s="24">
        <v>37.188937591169577</v>
      </c>
      <c r="BD2432" s="24">
        <v>0.31785416720552001</v>
      </c>
      <c r="BF2432" s="24">
        <v>0.95356250262097897</v>
      </c>
      <c r="BH2432" s="24">
        <v>4.1321041766850151</v>
      </c>
      <c r="BJ2432" s="24">
        <v>1.589270837032019</v>
      </c>
      <c r="BR2432" s="24">
        <v>2.5428333396529981</v>
      </c>
      <c r="BU2432" s="24">
        <v>0.572318615022119</v>
      </c>
      <c r="BW2432" s="24">
        <v>0.85847792253317801</v>
      </c>
      <c r="BX2432" s="24">
        <v>0.85847792253317801</v>
      </c>
      <c r="BZ2432" s="24">
        <v>7.4401419922742837</v>
      </c>
      <c r="CJ2432" s="24">
        <v>0.63570833441104002</v>
      </c>
    </row>
    <row r="2433" spans="1:91" x14ac:dyDescent="0.2">
      <c r="A2433" s="24">
        <v>305</v>
      </c>
      <c r="B2433" s="24">
        <v>51.58</v>
      </c>
      <c r="C2433" s="24">
        <v>14.72</v>
      </c>
      <c r="D2433" s="24" t="s">
        <v>1902</v>
      </c>
      <c r="E2433" s="24">
        <f t="shared" si="37"/>
        <v>99.999999999999986</v>
      </c>
      <c r="I2433" s="24">
        <v>6.0824791053580736</v>
      </c>
      <c r="V2433" s="24">
        <v>0.21723139615397</v>
      </c>
      <c r="X2433" s="24">
        <v>8.6892558642237585</v>
      </c>
      <c r="AA2433" s="24">
        <v>0.65169418946551905</v>
      </c>
      <c r="AF2433" s="24">
        <v>0.21723139615397</v>
      </c>
      <c r="AL2433" s="24">
        <v>21.071445475108309</v>
      </c>
      <c r="AN2433" s="24">
        <v>0.21723139615397</v>
      </c>
      <c r="AQ2433" s="24">
        <v>1.0861569827770672</v>
      </c>
      <c r="AS2433" s="24">
        <v>4.3446279321118793</v>
      </c>
      <c r="BB2433" s="24">
        <v>40.839502559242263</v>
      </c>
      <c r="BD2433" s="24">
        <v>0.86892558662309805</v>
      </c>
      <c r="BF2433" s="24">
        <v>0.86892558662309805</v>
      </c>
      <c r="BH2433" s="24">
        <v>3.0412395521772329</v>
      </c>
      <c r="BJ2433" s="24">
        <v>1.0861569827770672</v>
      </c>
      <c r="BN2433" s="24">
        <v>0.21723139615397</v>
      </c>
      <c r="BR2433" s="24">
        <v>1.520619776088616</v>
      </c>
      <c r="BU2433" s="24">
        <v>0.39746893165117197</v>
      </c>
      <c r="BV2433" s="24">
        <v>0.99367232912792902</v>
      </c>
      <c r="BW2433" s="24">
        <v>0.19873446582558599</v>
      </c>
      <c r="BX2433" s="24">
        <v>0.59620339747675799</v>
      </c>
      <c r="BZ2433" s="24">
        <v>5.5645650421127941</v>
      </c>
      <c r="CJ2433" s="24">
        <v>0.43446279331154902</v>
      </c>
      <c r="CM2433" s="24">
        <v>0.79493786330234295</v>
      </c>
    </row>
    <row r="2434" spans="1:91" x14ac:dyDescent="0.2">
      <c r="A2434" s="24">
        <v>306</v>
      </c>
      <c r="B2434" s="24">
        <v>51.61</v>
      </c>
      <c r="C2434" s="24">
        <v>14.5</v>
      </c>
      <c r="D2434" s="24" t="s">
        <v>1902</v>
      </c>
      <c r="E2434" s="24">
        <f t="shared" si="37"/>
        <v>99.999999999999972</v>
      </c>
      <c r="I2434" s="24">
        <v>2.4340726509583468</v>
      </c>
      <c r="K2434" s="24">
        <v>0.24340726470832999</v>
      </c>
      <c r="X2434" s="24">
        <v>11.926955991052168</v>
      </c>
      <c r="AA2434" s="24">
        <v>0.97362906077084299</v>
      </c>
      <c r="AL2434" s="24">
        <v>36.754497028114777</v>
      </c>
      <c r="AN2434" s="24">
        <v>0.24340726470832999</v>
      </c>
      <c r="AQ2434" s="24">
        <v>0.97362906077084299</v>
      </c>
      <c r="AS2434" s="24">
        <v>8.519254278354218</v>
      </c>
      <c r="AV2434" s="24">
        <v>0.486814530385422</v>
      </c>
      <c r="BB2434" s="24">
        <v>18.498952150770979</v>
      </c>
      <c r="BF2434" s="24">
        <v>2.4340726509583468</v>
      </c>
      <c r="BH2434" s="24">
        <v>1.4604435901875039</v>
      </c>
      <c r="BJ2434" s="24">
        <v>0.97362906077084299</v>
      </c>
      <c r="BN2434" s="24">
        <v>0.24340726470832999</v>
      </c>
      <c r="BR2434" s="24">
        <v>2.677479915666678</v>
      </c>
      <c r="BU2434" s="24">
        <v>0.21721096786500901</v>
      </c>
      <c r="BW2434" s="24">
        <v>0.86884387049127498</v>
      </c>
      <c r="BX2434" s="24">
        <v>1.0860548373875232</v>
      </c>
      <c r="BZ2434" s="24">
        <v>7.3851728957851766</v>
      </c>
      <c r="CJ2434" s="24">
        <v>0.73022179509375196</v>
      </c>
      <c r="CM2434" s="24">
        <v>0.86884387049127498</v>
      </c>
    </row>
    <row r="2435" spans="1:91" x14ac:dyDescent="0.2">
      <c r="A2435" s="24">
        <v>307</v>
      </c>
      <c r="B2435" s="24">
        <v>52.38</v>
      </c>
      <c r="C2435" s="24">
        <v>16.829999999999998</v>
      </c>
      <c r="D2435" s="24" t="s">
        <v>1902</v>
      </c>
      <c r="E2435" s="24">
        <f t="shared" ref="E2435:E2498" si="38">SUM(F2435:CR2435)</f>
        <v>99.999999999999986</v>
      </c>
      <c r="I2435" s="24">
        <v>10.0730144574962</v>
      </c>
      <c r="X2435" s="24">
        <v>2.518253612910315</v>
      </c>
      <c r="AA2435" s="24">
        <v>1.259126806943069</v>
      </c>
      <c r="AF2435" s="24">
        <v>3.1478170168697623</v>
      </c>
      <c r="AL2435" s="24">
        <v>16.998211890316057</v>
      </c>
      <c r="AQ2435" s="24">
        <v>3.1478170168697623</v>
      </c>
      <c r="AS2435" s="24">
        <v>11.961704666447071</v>
      </c>
      <c r="BB2435" s="24">
        <v>39.032931004501101</v>
      </c>
      <c r="BF2435" s="24">
        <v>0.62956340298362301</v>
      </c>
      <c r="BH2435" s="24">
        <v>1.259126806943069</v>
      </c>
      <c r="BJ2435" s="24">
        <v>0.62956340298362301</v>
      </c>
      <c r="BN2435" s="24">
        <v>1.259126806943069</v>
      </c>
      <c r="BW2435" s="24">
        <v>0.57741022163672595</v>
      </c>
      <c r="BX2435" s="24">
        <v>1.154820444249274</v>
      </c>
      <c r="BZ2435" s="24">
        <v>6.3515124419072739</v>
      </c>
    </row>
    <row r="2436" spans="1:91" x14ac:dyDescent="0.2">
      <c r="A2436" s="24">
        <v>308</v>
      </c>
      <c r="B2436" s="24">
        <v>52.5</v>
      </c>
      <c r="C2436" s="24">
        <v>16.13</v>
      </c>
      <c r="D2436" s="24" t="s">
        <v>1902</v>
      </c>
      <c r="E2436" s="24">
        <f t="shared" si="38"/>
        <v>99.999999999999986</v>
      </c>
      <c r="I2436" s="24">
        <v>8.6213622540114958</v>
      </c>
      <c r="N2436" s="24">
        <v>0.66318171140627702</v>
      </c>
      <c r="X2436" s="24">
        <v>1.3263634237675372</v>
      </c>
      <c r="AA2436" s="24">
        <v>0.66318171140627702</v>
      </c>
      <c r="AF2436" s="24">
        <v>0.66318171140627702</v>
      </c>
      <c r="AL2436" s="24">
        <v>25.864086758214565</v>
      </c>
      <c r="AQ2436" s="24">
        <v>1.989545135173814</v>
      </c>
      <c r="AS2436" s="24">
        <v>3.9790902713026099</v>
      </c>
      <c r="BB2436" s="24">
        <v>34.485449014136023</v>
      </c>
      <c r="BF2436" s="24">
        <v>1.3263634237675372</v>
      </c>
      <c r="BH2436" s="24">
        <v>6.6318171178827017</v>
      </c>
      <c r="BR2436" s="24">
        <v>1.989545135173814</v>
      </c>
      <c r="BU2436" s="24">
        <v>0.56175392049719497</v>
      </c>
      <c r="BV2436" s="24">
        <v>1.1235078409943899</v>
      </c>
      <c r="BW2436" s="24">
        <v>0.56175392049719497</v>
      </c>
      <c r="BX2436" s="24">
        <v>1.1235078409943899</v>
      </c>
      <c r="BZ2436" s="24">
        <v>7.8645548888706909</v>
      </c>
      <c r="CM2436" s="24">
        <v>0.56175392049719497</v>
      </c>
    </row>
    <row r="2437" spans="1:91" x14ac:dyDescent="0.2">
      <c r="A2437" s="24">
        <v>309</v>
      </c>
      <c r="B2437" s="24">
        <v>52.62</v>
      </c>
      <c r="C2437" s="24">
        <v>16.079999999999998</v>
      </c>
      <c r="D2437" s="24" t="s">
        <v>1902</v>
      </c>
      <c r="E2437" s="24">
        <f t="shared" si="38"/>
        <v>100.00000000000004</v>
      </c>
      <c r="I2437" s="24">
        <v>7.0513735516093146</v>
      </c>
      <c r="P2437" s="24">
        <v>0.37112492366773098</v>
      </c>
      <c r="V2437" s="24">
        <v>0.37112492366773098</v>
      </c>
      <c r="X2437" s="24">
        <v>4.0823741613062534</v>
      </c>
      <c r="AA2437" s="24">
        <v>0.74224984733546195</v>
      </c>
      <c r="AL2437" s="24">
        <v>28.94774405761758</v>
      </c>
      <c r="AN2437" s="24">
        <v>0.37112492366773098</v>
      </c>
      <c r="AQ2437" s="24">
        <v>0.74224984733546195</v>
      </c>
      <c r="AS2437" s="24">
        <v>10.391497864618891</v>
      </c>
      <c r="BB2437" s="24">
        <v>31.174493593856685</v>
      </c>
      <c r="BF2437" s="24">
        <v>1.4844996946709237</v>
      </c>
      <c r="BH2437" s="24">
        <v>2.2267495429675996</v>
      </c>
      <c r="BJ2437" s="24">
        <v>1.4844996946709237</v>
      </c>
      <c r="BR2437" s="24">
        <v>0.74224984733546195</v>
      </c>
      <c r="BX2437" s="24">
        <v>0.33608865507362001</v>
      </c>
      <c r="BZ2437" s="24">
        <v>7.7300390590035422</v>
      </c>
      <c r="CD2437" s="24">
        <v>0.37112492366773098</v>
      </c>
      <c r="CJ2437" s="24">
        <v>0.37112492366773098</v>
      </c>
      <c r="CM2437" s="24">
        <v>1.0082659642596452</v>
      </c>
    </row>
    <row r="2438" spans="1:91" x14ac:dyDescent="0.2">
      <c r="A2438" s="24">
        <v>310</v>
      </c>
      <c r="B2438" s="24">
        <v>52.7</v>
      </c>
      <c r="C2438" s="24">
        <v>16.07</v>
      </c>
      <c r="D2438" s="24" t="s">
        <v>1902</v>
      </c>
      <c r="E2438" s="24">
        <f t="shared" si="38"/>
        <v>100.00000000000003</v>
      </c>
      <c r="I2438" s="24">
        <v>5.4520196063646775</v>
      </c>
      <c r="K2438" s="24">
        <v>1.0904039208433163</v>
      </c>
      <c r="V2438" s="24">
        <v>0.54520196042165803</v>
      </c>
      <c r="X2438" s="24">
        <v>3.8164137240256544</v>
      </c>
      <c r="AA2438" s="24">
        <v>1.6356058823390218</v>
      </c>
      <c r="AB2438" s="24">
        <v>0.54520196042165803</v>
      </c>
      <c r="AL2438" s="24">
        <v>38.164137240256551</v>
      </c>
      <c r="AN2438" s="24">
        <v>0.54520196042165803</v>
      </c>
      <c r="AQ2438" s="24">
        <v>1.0904039208433163</v>
      </c>
      <c r="AS2438" s="24">
        <v>4.3616156855213601</v>
      </c>
      <c r="AV2438" s="24">
        <v>1.6356058823390218</v>
      </c>
      <c r="BB2438" s="24">
        <v>28.350501956962887</v>
      </c>
      <c r="BD2438" s="24">
        <v>0.54520196042165803</v>
      </c>
      <c r="BF2438" s="24">
        <v>1.0904039208433163</v>
      </c>
      <c r="BH2438" s="24">
        <v>2.1808078427606801</v>
      </c>
      <c r="BJ2438" s="24">
        <v>1.0904039208433163</v>
      </c>
      <c r="BN2438" s="24">
        <v>0.54520196042165803</v>
      </c>
      <c r="BR2438" s="24">
        <v>1.6356058823390218</v>
      </c>
      <c r="BU2438" s="24">
        <v>1.0327383297741231</v>
      </c>
      <c r="BX2438" s="24">
        <v>1.549107493587137</v>
      </c>
      <c r="BZ2438" s="24">
        <v>3.0982149882483223</v>
      </c>
    </row>
    <row r="2439" spans="1:91" x14ac:dyDescent="0.2">
      <c r="A2439" s="24">
        <v>311</v>
      </c>
      <c r="B2439" s="24">
        <v>52.76</v>
      </c>
      <c r="C2439" s="24">
        <v>16.03</v>
      </c>
      <c r="D2439" s="24" t="s">
        <v>1902</v>
      </c>
      <c r="E2439" s="24">
        <f t="shared" si="38"/>
        <v>100.00000000000001</v>
      </c>
      <c r="I2439" s="24">
        <v>4.8792985187934184</v>
      </c>
      <c r="N2439" s="24">
        <v>0.30495615709199603</v>
      </c>
      <c r="X2439" s="24">
        <v>9.1486847223385475</v>
      </c>
      <c r="AA2439" s="24">
        <v>0.91486847234028501</v>
      </c>
      <c r="AL2439" s="24">
        <v>29.275791106374726</v>
      </c>
      <c r="AQ2439" s="24">
        <v>2.134693101772565</v>
      </c>
      <c r="AS2439" s="24">
        <v>7.0139916205659816</v>
      </c>
      <c r="BB2439" s="24">
        <v>33.240221156020752</v>
      </c>
      <c r="BH2439" s="24">
        <v>1.8297369446805691</v>
      </c>
      <c r="BJ2439" s="24">
        <v>1.2198246294322801</v>
      </c>
      <c r="BR2439" s="24">
        <v>3.049561574112849</v>
      </c>
      <c r="BV2439" s="24">
        <v>2.0189915784653198</v>
      </c>
      <c r="BW2439" s="24">
        <v>0.28842736835218902</v>
      </c>
      <c r="BX2439" s="24">
        <v>0.865282105056566</v>
      </c>
      <c r="BZ2439" s="24">
        <v>2.0189915784653198</v>
      </c>
      <c r="CJ2439" s="24">
        <v>1.2198246294322801</v>
      </c>
      <c r="CM2439" s="24">
        <v>0.57685473670437704</v>
      </c>
    </row>
    <row r="2440" spans="1:91" x14ac:dyDescent="0.2">
      <c r="A2440" s="24">
        <v>313</v>
      </c>
      <c r="B2440" s="24">
        <v>53.02</v>
      </c>
      <c r="C2440" s="24">
        <v>15.88</v>
      </c>
      <c r="D2440" s="24" t="s">
        <v>1902</v>
      </c>
      <c r="E2440" s="24">
        <f t="shared" si="38"/>
        <v>100.00000000000001</v>
      </c>
      <c r="I2440" s="24">
        <v>1.8319534966962352</v>
      </c>
      <c r="K2440" s="24">
        <v>1.8319534966962352</v>
      </c>
      <c r="N2440" s="24">
        <v>0.228994187478609</v>
      </c>
      <c r="V2440" s="24">
        <v>0.228994187478609</v>
      </c>
      <c r="X2440" s="24">
        <v>19.464505904355399</v>
      </c>
      <c r="AA2440" s="24">
        <v>0.68698256139161495</v>
      </c>
      <c r="AL2440" s="24">
        <v>49.920732778446073</v>
      </c>
      <c r="AQ2440" s="24">
        <v>0.91597674782601102</v>
      </c>
      <c r="AS2440" s="24">
        <v>1.8319534966962352</v>
      </c>
      <c r="BB2440" s="24">
        <v>17.63255240243809</v>
      </c>
      <c r="BD2440" s="24">
        <v>0.45798837391300501</v>
      </c>
      <c r="BH2440" s="24">
        <v>0.45798837391300501</v>
      </c>
      <c r="BJ2440" s="24">
        <v>0.91597674782601102</v>
      </c>
      <c r="BR2440" s="24">
        <v>0.68698256139161495</v>
      </c>
      <c r="BU2440" s="24">
        <v>0.22312254159227499</v>
      </c>
      <c r="BW2440" s="24">
        <v>0.22312254159227499</v>
      </c>
      <c r="BX2440" s="24">
        <v>0.22312254159227499</v>
      </c>
      <c r="BZ2440" s="24">
        <v>1.7849803296055615</v>
      </c>
      <c r="CJ2440" s="24">
        <v>0.228994187478609</v>
      </c>
      <c r="CM2440" s="24">
        <v>0.22312254159227499</v>
      </c>
    </row>
    <row r="2441" spans="1:91" x14ac:dyDescent="0.2">
      <c r="A2441" s="24">
        <v>325</v>
      </c>
      <c r="B2441" s="24">
        <v>53.52</v>
      </c>
      <c r="C2441" s="24">
        <v>10.68</v>
      </c>
      <c r="D2441" s="24" t="s">
        <v>1902</v>
      </c>
      <c r="E2441" s="24">
        <f t="shared" si="38"/>
        <v>100</v>
      </c>
      <c r="K2441" s="24">
        <v>6.8167985392586683</v>
      </c>
      <c r="N2441" s="24">
        <v>1.2781497259863812</v>
      </c>
      <c r="O2441" s="24">
        <v>0.42604990832980799</v>
      </c>
      <c r="Q2441" s="24">
        <v>0.85209981765657306</v>
      </c>
      <c r="S2441" s="24">
        <v>0.42604990832980799</v>
      </c>
      <c r="V2441" s="24">
        <v>0.85209981765657306</v>
      </c>
      <c r="X2441" s="24">
        <v>28.545343886011921</v>
      </c>
      <c r="AA2441" s="24">
        <v>2.556299451972762</v>
      </c>
      <c r="AL2441" s="24">
        <v>26.415094342368967</v>
      </c>
      <c r="AN2441" s="24">
        <v>0.85209981765657306</v>
      </c>
      <c r="AQ2441" s="24">
        <v>2.1302495436429543</v>
      </c>
      <c r="AS2441" s="24">
        <v>4.2604990872859076</v>
      </c>
      <c r="BB2441" s="24">
        <v>15.337796707848742</v>
      </c>
      <c r="BF2441" s="24">
        <v>0.85209981765657306</v>
      </c>
      <c r="BJ2441" s="24">
        <v>0.85209981765657306</v>
      </c>
      <c r="BU2441" s="24">
        <v>4.7474132682342578</v>
      </c>
      <c r="BZ2441" s="24">
        <v>2.3737066341171298</v>
      </c>
      <c r="CJ2441" s="24">
        <v>0.42604990832980799</v>
      </c>
    </row>
    <row r="2442" spans="1:91" x14ac:dyDescent="0.2">
      <c r="A2442" s="24">
        <v>451</v>
      </c>
      <c r="B2442" s="24">
        <v>66.03</v>
      </c>
      <c r="C2442" s="24">
        <v>23.68</v>
      </c>
      <c r="D2442" s="24" t="s">
        <v>1902</v>
      </c>
      <c r="E2442" s="24">
        <f t="shared" si="38"/>
        <v>99.999999999999972</v>
      </c>
      <c r="G2442" s="24">
        <v>0.56894980033229603</v>
      </c>
      <c r="I2442" s="24">
        <v>2.8447490016614783</v>
      </c>
      <c r="N2442" s="24">
        <v>0.56894980033229603</v>
      </c>
      <c r="X2442" s="24">
        <v>1.1378996006645916</v>
      </c>
      <c r="AA2442" s="24">
        <v>3.9826486023260705</v>
      </c>
      <c r="AQ2442" s="24">
        <v>0.56894980033229603</v>
      </c>
      <c r="BB2442" s="24">
        <v>73.963474052586093</v>
      </c>
      <c r="BD2442" s="24">
        <v>1.7068494009968873</v>
      </c>
      <c r="BF2442" s="24">
        <v>0.56894980033229603</v>
      </c>
      <c r="BH2442" s="24">
        <v>2.2757992013291832</v>
      </c>
      <c r="BT2442" s="24">
        <v>1.1378996006645916</v>
      </c>
      <c r="BU2442" s="24">
        <v>1.03731179105527</v>
      </c>
      <c r="BW2442" s="24">
        <v>1.5559676865829049</v>
      </c>
      <c r="BX2442" s="24">
        <v>0.51865589552763502</v>
      </c>
      <c r="BZ2442" s="24">
        <v>4.1492471632823138</v>
      </c>
      <c r="CJ2442" s="24">
        <v>3.4136988019937746</v>
      </c>
    </row>
    <row r="2443" spans="1:91" x14ac:dyDescent="0.2">
      <c r="A2443" s="24">
        <v>452</v>
      </c>
      <c r="B2443" s="24">
        <v>65.47</v>
      </c>
      <c r="C2443" s="24">
        <v>22.93</v>
      </c>
      <c r="D2443" s="24" t="s">
        <v>1902</v>
      </c>
      <c r="E2443" s="24">
        <f t="shared" si="38"/>
        <v>99.999999999999972</v>
      </c>
      <c r="N2443" s="24">
        <v>0.93466031992425103</v>
      </c>
      <c r="X2443" s="24">
        <v>14.019904803864192</v>
      </c>
      <c r="AA2443" s="24">
        <v>1.8693206408485878</v>
      </c>
      <c r="AV2443" s="24">
        <v>1.4019904803864187</v>
      </c>
      <c r="BB2443" s="24">
        <v>75.240155774403945</v>
      </c>
      <c r="BF2443" s="24">
        <v>2.8039809607728392</v>
      </c>
      <c r="BH2443" s="24">
        <v>0.46733016046216902</v>
      </c>
      <c r="BJ2443" s="24">
        <v>1.4019904803864187</v>
      </c>
      <c r="BN2443" s="24">
        <v>0.46733016046216902</v>
      </c>
      <c r="BZ2443" s="24">
        <v>0.926006058026832</v>
      </c>
      <c r="CJ2443" s="24">
        <v>0.46733016046216902</v>
      </c>
    </row>
    <row r="2444" spans="1:91" x14ac:dyDescent="0.2">
      <c r="A2444" s="24">
        <v>453</v>
      </c>
      <c r="B2444" s="24">
        <v>65.73</v>
      </c>
      <c r="C2444" s="24">
        <v>23.23</v>
      </c>
      <c r="D2444" s="24" t="s">
        <v>1902</v>
      </c>
      <c r="E2444" s="24">
        <f t="shared" si="38"/>
        <v>99.999999999999972</v>
      </c>
      <c r="X2444" s="24">
        <v>6.6831005204563274</v>
      </c>
      <c r="AA2444" s="24">
        <v>2.784625216533787</v>
      </c>
      <c r="AL2444" s="24">
        <v>0.55692504369437701</v>
      </c>
      <c r="AQ2444" s="24">
        <v>0.55692504369437701</v>
      </c>
      <c r="AS2444" s="24">
        <v>1.1138500864197052</v>
      </c>
      <c r="AV2444" s="24">
        <v>0.55692504369437701</v>
      </c>
      <c r="BB2444" s="24">
        <v>76.298730939615282</v>
      </c>
      <c r="BD2444" s="24">
        <v>0.55692504369437701</v>
      </c>
      <c r="BF2444" s="24">
        <v>2.2277001738084592</v>
      </c>
      <c r="BH2444" s="24">
        <v>0.55692504369437701</v>
      </c>
      <c r="BJ2444" s="24">
        <v>0.55692504369437701</v>
      </c>
      <c r="BN2444" s="24">
        <v>0.55692504369437701</v>
      </c>
      <c r="BT2444" s="24">
        <v>0.55692504369437701</v>
      </c>
      <c r="BU2444" s="24">
        <v>0.52953528673224004</v>
      </c>
      <c r="BZ2444" s="24">
        <v>4.2362822967650686</v>
      </c>
      <c r="CJ2444" s="24">
        <v>1.6707751301140821</v>
      </c>
    </row>
    <row r="2445" spans="1:91" x14ac:dyDescent="0.2">
      <c r="A2445" s="24">
        <v>454</v>
      </c>
      <c r="B2445" s="24">
        <v>65.87</v>
      </c>
      <c r="C2445" s="24">
        <v>23.45</v>
      </c>
      <c r="D2445" s="24" t="s">
        <v>1902</v>
      </c>
      <c r="E2445" s="24">
        <f t="shared" si="38"/>
        <v>100.00000000000001</v>
      </c>
      <c r="I2445" s="24">
        <v>0.35308736160958099</v>
      </c>
      <c r="X2445" s="24">
        <v>0.35308736160958099</v>
      </c>
      <c r="AA2445" s="24">
        <v>1.4123494454779268</v>
      </c>
      <c r="BB2445" s="24">
        <v>84.387879385313639</v>
      </c>
      <c r="BD2445" s="24">
        <v>2.824698891916253</v>
      </c>
      <c r="BF2445" s="24">
        <v>1.059262083868346</v>
      </c>
      <c r="BH2445" s="24">
        <v>0.70617472321916297</v>
      </c>
      <c r="BJ2445" s="24">
        <v>1.059262083868346</v>
      </c>
      <c r="BT2445" s="24">
        <v>1.4123494454779268</v>
      </c>
      <c r="BU2445" s="24">
        <v>0.66926663583999002</v>
      </c>
      <c r="BV2445" s="24">
        <v>1.673166591040572</v>
      </c>
      <c r="BW2445" s="24">
        <v>0.334633318400194</v>
      </c>
      <c r="BZ2445" s="24">
        <v>2.3424332268805621</v>
      </c>
      <c r="CJ2445" s="24">
        <v>1.4123494454779268</v>
      </c>
    </row>
    <row r="2446" spans="1:91" x14ac:dyDescent="0.2">
      <c r="A2446" s="24">
        <v>455</v>
      </c>
      <c r="B2446" s="24">
        <v>65.95</v>
      </c>
      <c r="C2446" s="24">
        <v>23.55</v>
      </c>
      <c r="D2446" s="24" t="s">
        <v>1902</v>
      </c>
      <c r="E2446" s="24">
        <f t="shared" si="38"/>
        <v>99.999999999999986</v>
      </c>
      <c r="X2446" s="24">
        <v>1.641720404232651</v>
      </c>
      <c r="AA2446" s="24">
        <v>1.641720404232651</v>
      </c>
      <c r="AS2446" s="24">
        <v>0.547240135068913</v>
      </c>
      <c r="AV2446" s="24">
        <v>1.094480270137826</v>
      </c>
      <c r="BB2446" s="24">
        <v>81.538780098967678</v>
      </c>
      <c r="BD2446" s="24">
        <v>2.188960539301565</v>
      </c>
      <c r="BF2446" s="24">
        <v>2.188960539301565</v>
      </c>
      <c r="BH2446" s="24">
        <v>1.094480270137826</v>
      </c>
      <c r="BN2446" s="24">
        <v>1.094480270137826</v>
      </c>
      <c r="BT2446" s="24">
        <v>1.641720404232651</v>
      </c>
      <c r="BU2446" s="24">
        <v>0.52653375184835105</v>
      </c>
      <c r="BX2446" s="24">
        <v>1.0530675027226151</v>
      </c>
      <c r="BZ2446" s="24">
        <v>2.1061350054452301</v>
      </c>
      <c r="CJ2446" s="24">
        <v>1.641720404232651</v>
      </c>
    </row>
    <row r="2447" spans="1:91" x14ac:dyDescent="0.2">
      <c r="A2447" s="24">
        <v>457</v>
      </c>
      <c r="B2447" s="24">
        <v>63.85</v>
      </c>
      <c r="C2447" s="24">
        <v>22.69</v>
      </c>
      <c r="D2447" s="24" t="s">
        <v>1902</v>
      </c>
      <c r="E2447" s="24">
        <f t="shared" si="38"/>
        <v>99.999999999999972</v>
      </c>
      <c r="I2447" s="24">
        <v>0.94805715013500302</v>
      </c>
      <c r="N2447" s="24">
        <v>0.47402857506750101</v>
      </c>
      <c r="X2447" s="24">
        <v>3.3182000264679701</v>
      </c>
      <c r="AA2447" s="24">
        <v>3.7922286025309311</v>
      </c>
      <c r="AQ2447" s="24">
        <v>0.47402857506750101</v>
      </c>
      <c r="BB2447" s="24">
        <v>84.377086393869931</v>
      </c>
      <c r="BD2447" s="24">
        <v>0.94805715013500302</v>
      </c>
      <c r="BF2447" s="24">
        <v>1.8961143012654651</v>
      </c>
      <c r="BR2447" s="24">
        <v>0.47402857506750101</v>
      </c>
      <c r="BU2447" s="24">
        <v>0.46735211637589802</v>
      </c>
      <c r="BW2447" s="24">
        <v>0.93470423275179704</v>
      </c>
      <c r="CJ2447" s="24">
        <v>1.8961143012654651</v>
      </c>
    </row>
    <row r="2448" spans="1:91" x14ac:dyDescent="0.2">
      <c r="A2448" s="24">
        <v>458</v>
      </c>
      <c r="B2448" s="24">
        <v>63.5</v>
      </c>
      <c r="C2448" s="24">
        <v>22</v>
      </c>
      <c r="D2448" s="24" t="s">
        <v>1902</v>
      </c>
      <c r="E2448" s="24">
        <f t="shared" si="38"/>
        <v>100</v>
      </c>
      <c r="X2448" s="24">
        <v>61.990950230071093</v>
      </c>
      <c r="AA2448" s="24">
        <v>1.8099547507055138</v>
      </c>
      <c r="AL2448" s="24">
        <v>0.45248868767637801</v>
      </c>
      <c r="AV2448" s="24">
        <v>3.6199095024336523</v>
      </c>
      <c r="BB2448" s="24">
        <v>29.86425339073147</v>
      </c>
      <c r="BH2448" s="24">
        <v>0.45248868767637801</v>
      </c>
      <c r="BJ2448" s="24">
        <v>1.8099547507055138</v>
      </c>
    </row>
    <row r="2449" spans="1:88" x14ac:dyDescent="0.2">
      <c r="A2449" s="24">
        <v>460</v>
      </c>
      <c r="B2449" s="24">
        <v>63.22</v>
      </c>
      <c r="C2449" s="24">
        <v>22.67</v>
      </c>
      <c r="D2449" s="24" t="s">
        <v>1902</v>
      </c>
      <c r="E2449" s="24">
        <f t="shared" si="38"/>
        <v>100.00000000000001</v>
      </c>
      <c r="K2449" s="24">
        <v>2.3809523804195005</v>
      </c>
      <c r="N2449" s="24">
        <v>1.19047619020975</v>
      </c>
      <c r="Q2449" s="24">
        <v>0.595238095664399</v>
      </c>
      <c r="V2449" s="24">
        <v>0.595238095664399</v>
      </c>
      <c r="X2449" s="24">
        <v>69.047619047832214</v>
      </c>
      <c r="AA2449" s="24">
        <v>5.9523809521678004</v>
      </c>
      <c r="AL2449" s="24">
        <v>1.7857142858741488</v>
      </c>
      <c r="AQ2449" s="24">
        <v>4.1666666662936507</v>
      </c>
      <c r="AS2449" s="24">
        <v>2.9761904760839002</v>
      </c>
      <c r="AV2449" s="24">
        <v>3.5714285717482985</v>
      </c>
      <c r="BB2449" s="24">
        <v>4.1666666662936507</v>
      </c>
      <c r="BJ2449" s="24">
        <v>3.5714285717482985</v>
      </c>
    </row>
    <row r="2450" spans="1:88" x14ac:dyDescent="0.2">
      <c r="A2450" s="24">
        <v>461</v>
      </c>
      <c r="B2450" s="24">
        <v>63.83</v>
      </c>
      <c r="C2450" s="24">
        <v>22.83</v>
      </c>
      <c r="D2450" s="24" t="s">
        <v>1902</v>
      </c>
      <c r="E2450" s="24">
        <f t="shared" si="38"/>
        <v>100</v>
      </c>
      <c r="N2450" s="24">
        <v>0.56077044947056398</v>
      </c>
      <c r="X2450" s="24">
        <v>6.1684749477202692</v>
      </c>
      <c r="AA2450" s="24">
        <v>5.0469340487791436</v>
      </c>
      <c r="AS2450" s="24">
        <v>1.121540899827145</v>
      </c>
      <c r="AV2450" s="24">
        <v>3.3646226985954173</v>
      </c>
      <c r="BB2450" s="24">
        <v>67.292453980768499</v>
      </c>
      <c r="BF2450" s="24">
        <v>1.121540899827145</v>
      </c>
      <c r="BT2450" s="24">
        <v>0.56077044947056398</v>
      </c>
      <c r="BU2450" s="24">
        <v>1.4445934417551949</v>
      </c>
      <c r="BV2450" s="24">
        <v>1.4445934417551949</v>
      </c>
      <c r="BW2450" s="24">
        <v>2.8891868826243727</v>
      </c>
      <c r="BX2450" s="24">
        <v>4.8153114716312979</v>
      </c>
      <c r="BZ2450" s="24">
        <v>1.9261245881209088</v>
      </c>
      <c r="CJ2450" s="24">
        <v>2.24308179965429</v>
      </c>
    </row>
    <row r="2451" spans="1:88" x14ac:dyDescent="0.2">
      <c r="A2451" s="24">
        <v>463</v>
      </c>
      <c r="B2451" s="24">
        <v>64.05</v>
      </c>
      <c r="C2451" s="24">
        <v>22.55</v>
      </c>
      <c r="D2451" s="24" t="s">
        <v>1902</v>
      </c>
      <c r="E2451" s="24">
        <f t="shared" si="38"/>
        <v>100.00000000000003</v>
      </c>
      <c r="I2451" s="24">
        <v>1.2402405766483422</v>
      </c>
      <c r="X2451" s="24">
        <v>2.4804811532966839</v>
      </c>
      <c r="AA2451" s="24">
        <v>3.1006014420828452</v>
      </c>
      <c r="AV2451" s="24">
        <v>2.4804811532966839</v>
      </c>
      <c r="BB2451" s="24">
        <v>70.073592586637204</v>
      </c>
      <c r="BD2451" s="24">
        <v>1.2402405766483422</v>
      </c>
      <c r="BF2451" s="24">
        <v>1.8603608654345032</v>
      </c>
      <c r="BH2451" s="24">
        <v>0.62012028878616099</v>
      </c>
      <c r="BJ2451" s="24">
        <v>2.4804811532966839</v>
      </c>
      <c r="BU2451" s="24">
        <v>1.669841981764099</v>
      </c>
      <c r="BV2451" s="24">
        <v>6.6793679261324161</v>
      </c>
      <c r="BX2451" s="24">
        <v>0.55661399422935898</v>
      </c>
      <c r="BZ2451" s="24">
        <v>0.55661399422935898</v>
      </c>
      <c r="CJ2451" s="24">
        <v>4.9609623075173488</v>
      </c>
    </row>
    <row r="2452" spans="1:88" x14ac:dyDescent="0.2">
      <c r="A2452" s="24">
        <v>464</v>
      </c>
      <c r="B2452" s="24">
        <v>63.58</v>
      </c>
      <c r="C2452" s="24">
        <v>22.25</v>
      </c>
      <c r="D2452" s="24" t="s">
        <v>1902</v>
      </c>
      <c r="E2452" s="24">
        <f t="shared" si="38"/>
        <v>100.00000000000001</v>
      </c>
      <c r="V2452" s="24">
        <v>0.78763212638079105</v>
      </c>
      <c r="X2452" s="24">
        <v>8.6639533862190312</v>
      </c>
      <c r="AA2452" s="24">
        <v>2.362896378149955</v>
      </c>
      <c r="AN2452" s="24">
        <v>0.39381606319039503</v>
      </c>
      <c r="AQ2452" s="24">
        <v>1.18144818857877</v>
      </c>
      <c r="AS2452" s="24">
        <v>1.9690803149595599</v>
      </c>
      <c r="AV2452" s="24">
        <v>0.78763212638079105</v>
      </c>
      <c r="BB2452" s="24">
        <v>68.13017890117348</v>
      </c>
      <c r="BD2452" s="24">
        <v>0.78763212638079105</v>
      </c>
      <c r="BF2452" s="24">
        <v>0.78763212638079105</v>
      </c>
      <c r="BH2452" s="24">
        <v>0.39381606319039503</v>
      </c>
      <c r="BJ2452" s="24">
        <v>1.9690803149595599</v>
      </c>
      <c r="BN2452" s="24">
        <v>1.5752642517691646</v>
      </c>
      <c r="BT2452" s="24">
        <v>0.39381606319039503</v>
      </c>
      <c r="BU2452" s="24">
        <v>1.8446402946971918</v>
      </c>
      <c r="BV2452" s="24">
        <v>1.8446402946971918</v>
      </c>
      <c r="BX2452" s="24">
        <v>2.213568353835115</v>
      </c>
      <c r="BZ2452" s="24">
        <v>0.36892805913792198</v>
      </c>
      <c r="CJ2452" s="24">
        <v>3.544344566728725</v>
      </c>
    </row>
    <row r="2453" spans="1:88" x14ac:dyDescent="0.2">
      <c r="A2453" s="24">
        <v>466</v>
      </c>
      <c r="B2453" s="24">
        <v>63.8</v>
      </c>
      <c r="C2453" s="24">
        <v>23.6</v>
      </c>
      <c r="D2453" s="24" t="s">
        <v>1902</v>
      </c>
      <c r="E2453" s="24">
        <f t="shared" si="38"/>
        <v>99.999999999999986</v>
      </c>
      <c r="G2453" s="24">
        <v>0.61921760000010995</v>
      </c>
      <c r="I2453" s="24">
        <v>1.8576528009539253</v>
      </c>
      <c r="X2453" s="24">
        <v>11.145916807630741</v>
      </c>
      <c r="AA2453" s="24">
        <v>4.3345232019079596</v>
      </c>
      <c r="AS2453" s="24">
        <v>0.61921760000010995</v>
      </c>
      <c r="AV2453" s="24">
        <v>0.61921760000010995</v>
      </c>
      <c r="BB2453" s="24">
        <v>60.064107235293669</v>
      </c>
      <c r="BD2453" s="24">
        <v>1.2384352009538151</v>
      </c>
      <c r="BF2453" s="24">
        <v>3.0960880019077401</v>
      </c>
      <c r="BH2453" s="24">
        <v>1.2384352009538151</v>
      </c>
      <c r="BJ2453" s="24">
        <v>4.3345232019079596</v>
      </c>
      <c r="BR2453" s="24">
        <v>0.61921760000010995</v>
      </c>
      <c r="BU2453" s="24">
        <v>1.6828148899842199</v>
      </c>
      <c r="BW2453" s="24">
        <v>0.56093829666140704</v>
      </c>
      <c r="BZ2453" s="24">
        <v>6.7312595608904777</v>
      </c>
      <c r="CJ2453" s="24">
        <v>1.2384352009538151</v>
      </c>
    </row>
    <row r="2454" spans="1:88" x14ac:dyDescent="0.2">
      <c r="A2454" s="24">
        <v>468</v>
      </c>
      <c r="B2454" s="24">
        <v>62.35</v>
      </c>
      <c r="C2454" s="24">
        <v>24.77</v>
      </c>
      <c r="D2454" s="24" t="s">
        <v>1902</v>
      </c>
      <c r="E2454" s="24">
        <f t="shared" si="38"/>
        <v>100.00000000000006</v>
      </c>
      <c r="I2454" s="24">
        <v>3.7872598920069298</v>
      </c>
      <c r="X2454" s="24">
        <v>1.420222459502599</v>
      </c>
      <c r="AA2454" s="24">
        <v>1.8936299460034649</v>
      </c>
      <c r="AL2454" s="24">
        <v>0.473407486500866</v>
      </c>
      <c r="AS2454" s="24">
        <v>2.3670374325043326</v>
      </c>
      <c r="BB2454" s="24">
        <v>72.904752928897295</v>
      </c>
      <c r="BD2454" s="24">
        <v>1.8936299460034649</v>
      </c>
      <c r="BF2454" s="24">
        <v>0.94681497300173201</v>
      </c>
      <c r="BH2454" s="24">
        <v>1.8936299460034649</v>
      </c>
      <c r="BJ2454" s="24">
        <v>1.8936299460034649</v>
      </c>
      <c r="BT2454" s="24">
        <v>0.473407486500866</v>
      </c>
      <c r="BU2454" s="24">
        <v>3.4353463627082119</v>
      </c>
      <c r="BV2454" s="24">
        <v>3.4353463627082119</v>
      </c>
      <c r="BX2454" s="24">
        <v>0.42941829521721597</v>
      </c>
      <c r="BZ2454" s="24">
        <v>0.85883659043443195</v>
      </c>
      <c r="CJ2454" s="24">
        <v>1.8936299460034649</v>
      </c>
    </row>
    <row r="2455" spans="1:88" x14ac:dyDescent="0.2">
      <c r="A2455" s="24">
        <v>469</v>
      </c>
      <c r="B2455" s="24">
        <v>62.37</v>
      </c>
      <c r="C2455" s="24">
        <v>24.67</v>
      </c>
      <c r="D2455" s="24" t="s">
        <v>1902</v>
      </c>
      <c r="E2455" s="24">
        <f t="shared" si="38"/>
        <v>100.00000000000006</v>
      </c>
      <c r="I2455" s="24">
        <v>7.6994200222248592</v>
      </c>
      <c r="V2455" s="24">
        <v>0.96242750242261099</v>
      </c>
      <c r="X2455" s="24">
        <v>5.7745650164316471</v>
      </c>
      <c r="AA2455" s="24">
        <v>2.8872825082158231</v>
      </c>
      <c r="AF2455" s="24">
        <v>0.481213751211305</v>
      </c>
      <c r="AQ2455" s="24">
        <v>0.96242750242261099</v>
      </c>
      <c r="AS2455" s="24">
        <v>3.8497100115864265</v>
      </c>
      <c r="AV2455" s="24">
        <v>0.96242750242261099</v>
      </c>
      <c r="BB2455" s="24">
        <v>53.414726400570743</v>
      </c>
      <c r="BD2455" s="24">
        <v>3.3684962594271282</v>
      </c>
      <c r="BF2455" s="24">
        <v>1.9248550057932132</v>
      </c>
      <c r="BH2455" s="24">
        <v>4.3309237627977311</v>
      </c>
      <c r="BT2455" s="24">
        <v>0.481213751211305</v>
      </c>
      <c r="BU2455" s="24">
        <v>3.7257291753308208</v>
      </c>
      <c r="BV2455" s="24">
        <v>3.3117592675927239</v>
      </c>
      <c r="BW2455" s="24">
        <v>0.41396990868608802</v>
      </c>
      <c r="BZ2455" s="24">
        <v>4.967638900441095</v>
      </c>
      <c r="CJ2455" s="24">
        <v>0.481213751211305</v>
      </c>
    </row>
    <row r="2456" spans="1:88" x14ac:dyDescent="0.2">
      <c r="A2456" s="24">
        <v>470</v>
      </c>
      <c r="B2456" s="24">
        <v>62.37</v>
      </c>
      <c r="C2456" s="24">
        <v>24.6</v>
      </c>
      <c r="D2456" s="24" t="s">
        <v>1902</v>
      </c>
      <c r="E2456" s="24">
        <f t="shared" si="38"/>
        <v>99.999999999999986</v>
      </c>
      <c r="I2456" s="24">
        <v>8.6601976319290372</v>
      </c>
      <c r="V2456" s="24">
        <v>0.455799874983493</v>
      </c>
      <c r="X2456" s="24">
        <v>4.5579987539735978</v>
      </c>
      <c r="AA2456" s="24">
        <v>0.455799874983493</v>
      </c>
      <c r="AB2456" s="24">
        <v>0.455799874983493</v>
      </c>
      <c r="AF2456" s="24">
        <v>0.455799874983493</v>
      </c>
      <c r="AL2456" s="24">
        <v>0.455799874983493</v>
      </c>
      <c r="AQ2456" s="24">
        <v>0.91159975100165302</v>
      </c>
      <c r="AS2456" s="24">
        <v>1.823199500968639</v>
      </c>
      <c r="BB2456" s="24">
        <v>67.458381557567606</v>
      </c>
      <c r="BD2456" s="24">
        <v>0.455799874983493</v>
      </c>
      <c r="BF2456" s="24">
        <v>2.2789993769867993</v>
      </c>
      <c r="BH2456" s="24">
        <v>0.455799874983493</v>
      </c>
      <c r="BJ2456" s="24">
        <v>0.91159975100165302</v>
      </c>
      <c r="BU2456" s="24">
        <v>2.4249977743616156</v>
      </c>
      <c r="BV2456" s="24">
        <v>1.2124988871808078</v>
      </c>
      <c r="BZ2456" s="24">
        <v>5.6583281401771028</v>
      </c>
      <c r="CD2456" s="24">
        <v>0.455799874983493</v>
      </c>
      <c r="CJ2456" s="24">
        <v>0.455799874983493</v>
      </c>
    </row>
    <row r="2457" spans="1:88" x14ac:dyDescent="0.2">
      <c r="A2457" s="24">
        <v>471</v>
      </c>
      <c r="B2457" s="24">
        <v>62.45</v>
      </c>
      <c r="C2457" s="24">
        <v>24.3</v>
      </c>
      <c r="D2457" s="24" t="s">
        <v>1902</v>
      </c>
      <c r="E2457" s="24">
        <f t="shared" si="38"/>
        <v>100.00000000000003</v>
      </c>
      <c r="I2457" s="24">
        <v>3.8500678425960144</v>
      </c>
      <c r="X2457" s="24">
        <v>2.8875508819470115</v>
      </c>
      <c r="AA2457" s="24">
        <v>0.96251696064900405</v>
      </c>
      <c r="AQ2457" s="24">
        <v>0.96251696064900405</v>
      </c>
      <c r="AS2457" s="24">
        <v>3.3688093622715134</v>
      </c>
      <c r="BB2457" s="24">
        <v>65.451153324132264</v>
      </c>
      <c r="BD2457" s="24">
        <v>0.48125848032450202</v>
      </c>
      <c r="BF2457" s="24">
        <v>5.775101763894023</v>
      </c>
      <c r="BH2457" s="24">
        <v>0.96251696064900405</v>
      </c>
      <c r="BJ2457" s="24">
        <v>1.9250339212980072</v>
      </c>
      <c r="BT2457" s="24">
        <v>0.48125848032450202</v>
      </c>
      <c r="BU2457" s="24">
        <v>3.3921302578998489</v>
      </c>
      <c r="BV2457" s="24">
        <v>1.2720488465921291</v>
      </c>
      <c r="BW2457" s="24">
        <v>3.3921302578998489</v>
      </c>
      <c r="BZ2457" s="24">
        <v>3.3921302578998489</v>
      </c>
      <c r="CJ2457" s="24">
        <v>1.4437754409735051</v>
      </c>
    </row>
    <row r="2458" spans="1:88" x14ac:dyDescent="0.2">
      <c r="A2458" s="24">
        <v>472</v>
      </c>
      <c r="B2458" s="24">
        <v>62.48</v>
      </c>
      <c r="C2458" s="24">
        <v>24.12</v>
      </c>
      <c r="D2458" s="24" t="s">
        <v>1902</v>
      </c>
      <c r="E2458" s="24">
        <f t="shared" si="38"/>
        <v>100.00000000000004</v>
      </c>
      <c r="I2458" s="24">
        <v>0.30284675932815502</v>
      </c>
      <c r="X2458" s="24">
        <v>5.1483949124914208</v>
      </c>
      <c r="AA2458" s="24">
        <v>1.5142337976189717</v>
      </c>
      <c r="AL2458" s="24">
        <v>0.60569351865631105</v>
      </c>
      <c r="AN2458" s="24">
        <v>1.2113870382908161</v>
      </c>
      <c r="AQ2458" s="24">
        <v>0.60569351865631105</v>
      </c>
      <c r="AV2458" s="24">
        <v>3.331314354566099</v>
      </c>
      <c r="BB2458" s="24">
        <v>76.923076926086765</v>
      </c>
      <c r="BD2458" s="24">
        <v>1.8170805569471271</v>
      </c>
      <c r="BF2458" s="24">
        <v>1.8170805569471271</v>
      </c>
      <c r="BH2458" s="24">
        <v>0.90854027896266099</v>
      </c>
      <c r="BJ2458" s="24">
        <v>0.60569351865631105</v>
      </c>
      <c r="BN2458" s="24">
        <v>0.30284675932815502</v>
      </c>
      <c r="BR2458" s="24">
        <v>0.30284675932815502</v>
      </c>
      <c r="BU2458" s="24">
        <v>2.0139309505593386</v>
      </c>
      <c r="BV2458" s="24">
        <v>1.1508176860339072</v>
      </c>
      <c r="BX2458" s="24">
        <v>1.4385221075423837</v>
      </c>
    </row>
    <row r="2459" spans="1:88" x14ac:dyDescent="0.2">
      <c r="A2459" s="24">
        <v>473</v>
      </c>
      <c r="B2459" s="24">
        <v>63.1</v>
      </c>
      <c r="C2459" s="24">
        <v>22.22</v>
      </c>
      <c r="D2459" s="24" t="s">
        <v>1902</v>
      </c>
      <c r="E2459" s="24">
        <f t="shared" si="38"/>
        <v>100.00000000000001</v>
      </c>
      <c r="I2459" s="24">
        <v>3.1450115567009149</v>
      </c>
      <c r="K2459" s="24">
        <v>0.62900231114770799</v>
      </c>
      <c r="N2459" s="24">
        <v>0.62900231114770799</v>
      </c>
      <c r="X2459" s="24">
        <v>2.5160092455532066</v>
      </c>
      <c r="AA2459" s="24">
        <v>2.5160092455532066</v>
      </c>
      <c r="AL2459" s="24">
        <v>0.62900231114770799</v>
      </c>
      <c r="AQ2459" s="24">
        <v>1.887006934405498</v>
      </c>
      <c r="AS2459" s="24">
        <v>3.7740138678486232</v>
      </c>
      <c r="AV2459" s="24">
        <v>3.1450115567009149</v>
      </c>
      <c r="BB2459" s="24">
        <v>64.158235764012701</v>
      </c>
      <c r="BD2459" s="24">
        <v>1.2580046222954158</v>
      </c>
      <c r="BF2459" s="24">
        <v>1.887006934405498</v>
      </c>
      <c r="BJ2459" s="24">
        <v>1.2580046222954158</v>
      </c>
      <c r="BT2459" s="24">
        <v>5.0320184911064123</v>
      </c>
      <c r="BU2459" s="24">
        <v>2.8987154713410006</v>
      </c>
      <c r="BV2459" s="24">
        <v>0.57974309465314999</v>
      </c>
      <c r="BZ2459" s="24">
        <v>4.0582016596849266</v>
      </c>
    </row>
    <row r="2460" spans="1:88" x14ac:dyDescent="0.2">
      <c r="A2460" s="24">
        <v>475</v>
      </c>
      <c r="B2460" s="24">
        <v>65.45</v>
      </c>
      <c r="C2460" s="24">
        <v>24.08</v>
      </c>
      <c r="D2460" s="24" t="s">
        <v>1902</v>
      </c>
      <c r="E2460" s="24">
        <f t="shared" si="38"/>
        <v>100</v>
      </c>
      <c r="I2460" s="24">
        <v>0.65625891692360705</v>
      </c>
      <c r="K2460" s="24">
        <v>0.65625891692360705</v>
      </c>
      <c r="N2460" s="24">
        <v>0.65625891692360705</v>
      </c>
      <c r="X2460" s="24">
        <v>15.093955081315348</v>
      </c>
      <c r="AA2460" s="24">
        <v>1.3125178328562634</v>
      </c>
      <c r="AQ2460" s="24">
        <v>2.6250356667034773</v>
      </c>
      <c r="AS2460" s="24">
        <v>4.5938124154923949</v>
      </c>
      <c r="BB2460" s="24">
        <v>55.125748987890645</v>
      </c>
      <c r="BD2460" s="24">
        <v>2.6250356667034773</v>
      </c>
      <c r="BF2460" s="24">
        <v>5.906330249339609</v>
      </c>
      <c r="BJ2460" s="24">
        <v>2.6250356667034773</v>
      </c>
      <c r="BN2460" s="24">
        <v>0.65625891692360705</v>
      </c>
      <c r="BT2460" s="24">
        <v>0.65625891692360705</v>
      </c>
      <c r="BU2460" s="24">
        <v>1.846492479237908</v>
      </c>
      <c r="BW2460" s="24">
        <v>0.61549749274898602</v>
      </c>
      <c r="BZ2460" s="24">
        <v>3.6929849594667679</v>
      </c>
      <c r="CJ2460" s="24">
        <v>0.65625891692360705</v>
      </c>
    </row>
    <row r="2461" spans="1:88" x14ac:dyDescent="0.2">
      <c r="A2461" s="24">
        <v>476</v>
      </c>
      <c r="B2461" s="24">
        <v>65.47</v>
      </c>
      <c r="C2461" s="24">
        <v>24.1</v>
      </c>
      <c r="D2461" s="24" t="s">
        <v>1902</v>
      </c>
      <c r="E2461" s="24">
        <f t="shared" si="38"/>
        <v>100</v>
      </c>
      <c r="I2461" s="24">
        <v>1.0889837406630212</v>
      </c>
      <c r="X2461" s="24">
        <v>1.4519783208840278</v>
      </c>
      <c r="AA2461" s="24">
        <v>6.1709078618477644</v>
      </c>
      <c r="AL2461" s="24">
        <v>0.725989160442014</v>
      </c>
      <c r="AN2461" s="24">
        <v>1.4519783208840278</v>
      </c>
      <c r="AQ2461" s="24">
        <v>0.362994580221007</v>
      </c>
      <c r="AS2461" s="24">
        <v>0.362994580221007</v>
      </c>
      <c r="AV2461" s="24">
        <v>0.362994580221007</v>
      </c>
      <c r="BB2461" s="24">
        <v>73.324905181731182</v>
      </c>
      <c r="BD2461" s="24">
        <v>2.1779674803713664</v>
      </c>
      <c r="BF2461" s="24">
        <v>1.8149729001503592</v>
      </c>
      <c r="BH2461" s="24">
        <v>0.362994580221007</v>
      </c>
      <c r="BJ2461" s="24">
        <v>0.362994580221007</v>
      </c>
      <c r="BR2461" s="24">
        <v>0.362994580221007</v>
      </c>
      <c r="BT2461" s="24">
        <v>0.725989160442014</v>
      </c>
      <c r="BU2461" s="24">
        <v>0.98759559934690999</v>
      </c>
      <c r="BV2461" s="24">
        <v>0.98759559934690999</v>
      </c>
      <c r="BW2461" s="24">
        <v>1.9751911977391445</v>
      </c>
      <c r="BX2461" s="24">
        <v>0.65839706559482303</v>
      </c>
      <c r="BZ2461" s="24">
        <v>4.2795809292303764</v>
      </c>
    </row>
    <row r="2462" spans="1:88" x14ac:dyDescent="0.2">
      <c r="A2462" s="24">
        <v>477</v>
      </c>
      <c r="B2462" s="24">
        <v>65.52</v>
      </c>
      <c r="C2462" s="24">
        <v>24.13</v>
      </c>
      <c r="D2462" s="24" t="s">
        <v>1902</v>
      </c>
      <c r="E2462" s="24">
        <f t="shared" si="38"/>
        <v>99.999999999999972</v>
      </c>
      <c r="X2462" s="24">
        <v>0.56774589505638595</v>
      </c>
      <c r="AA2462" s="24">
        <v>3.4064753720983267</v>
      </c>
      <c r="AQ2462" s="24">
        <v>0.56774589505638595</v>
      </c>
      <c r="AV2462" s="24">
        <v>5.1097130581474897</v>
      </c>
      <c r="BB2462" s="24">
        <v>65.858523861740991</v>
      </c>
      <c r="BD2462" s="24">
        <v>2.8387294770419409</v>
      </c>
      <c r="BF2462" s="24">
        <v>1.1354917909927777</v>
      </c>
      <c r="BH2462" s="24">
        <v>0.56774589505638595</v>
      </c>
      <c r="BJ2462" s="24">
        <v>0.56774589505638595</v>
      </c>
      <c r="BR2462" s="24">
        <v>0.56774589505638595</v>
      </c>
      <c r="BT2462" s="24">
        <v>4.5419671630911056</v>
      </c>
      <c r="BU2462" s="24">
        <v>0.47567899379751699</v>
      </c>
      <c r="BW2462" s="24">
        <v>3.8054319468601112</v>
      </c>
      <c r="BX2462" s="24">
        <v>5.232468927372655</v>
      </c>
      <c r="BZ2462" s="24">
        <v>4.7567899335751376</v>
      </c>
    </row>
    <row r="2463" spans="1:88" x14ac:dyDescent="0.2">
      <c r="A2463" s="24">
        <v>478</v>
      </c>
      <c r="B2463" s="24">
        <v>65.67</v>
      </c>
      <c r="C2463" s="24">
        <v>24.22</v>
      </c>
      <c r="D2463" s="24" t="s">
        <v>1902</v>
      </c>
      <c r="E2463" s="24">
        <f t="shared" si="38"/>
        <v>100.00000000000001</v>
      </c>
      <c r="I2463" s="24">
        <v>2.2355975924115636</v>
      </c>
      <c r="X2463" s="24">
        <v>2.2355975924115636</v>
      </c>
      <c r="AA2463" s="24">
        <v>3.9122957869549739</v>
      </c>
      <c r="AB2463" s="24">
        <v>0.55889939786815301</v>
      </c>
      <c r="AS2463" s="24">
        <v>0.55889939786815301</v>
      </c>
      <c r="AV2463" s="24">
        <v>1.6766981945434101</v>
      </c>
      <c r="BB2463" s="24">
        <v>74.333619949327669</v>
      </c>
      <c r="BD2463" s="24">
        <v>1.1177987957363058</v>
      </c>
      <c r="BF2463" s="24">
        <v>2.2355975924115636</v>
      </c>
      <c r="BH2463" s="24">
        <v>1.6766981945434101</v>
      </c>
      <c r="BJ2463" s="24">
        <v>0.55889939786815301</v>
      </c>
      <c r="BT2463" s="24">
        <v>1.6766981945434101</v>
      </c>
      <c r="BU2463" s="24">
        <v>2.0636285469858975</v>
      </c>
      <c r="BV2463" s="24">
        <v>1.5477214097699468</v>
      </c>
      <c r="BW2463" s="24">
        <v>0.51590713627699902</v>
      </c>
      <c r="BZ2463" s="24">
        <v>3.0954428204788451</v>
      </c>
    </row>
    <row r="2464" spans="1:88" x14ac:dyDescent="0.2">
      <c r="A2464" s="24">
        <v>483</v>
      </c>
      <c r="B2464" s="24">
        <v>61.48</v>
      </c>
      <c r="C2464" s="24">
        <v>21.03</v>
      </c>
      <c r="D2464" s="24" t="s">
        <v>1902</v>
      </c>
      <c r="E2464" s="24">
        <f t="shared" si="38"/>
        <v>99.999999999999915</v>
      </c>
      <c r="I2464" s="24">
        <v>1.026223073579871</v>
      </c>
      <c r="K2464" s="24">
        <v>1.026223073579871</v>
      </c>
      <c r="N2464" s="24">
        <v>1.026223073579871</v>
      </c>
      <c r="Q2464" s="24">
        <v>0.51311153630247996</v>
      </c>
      <c r="V2464" s="24">
        <v>0.51311153630247996</v>
      </c>
      <c r="X2464" s="24">
        <v>24.629353760067431</v>
      </c>
      <c r="AA2464" s="24">
        <v>3.591780757042093</v>
      </c>
      <c r="AL2464" s="24">
        <v>3.0786692207396129</v>
      </c>
      <c r="AQ2464" s="24">
        <v>2.0524461471597415</v>
      </c>
      <c r="AS2464" s="24">
        <v>3.591780757042093</v>
      </c>
      <c r="AV2464" s="24">
        <v>1.026223073579871</v>
      </c>
      <c r="BB2464" s="24">
        <v>39.50958833136265</v>
      </c>
      <c r="BD2464" s="24">
        <v>1.026223073579871</v>
      </c>
      <c r="BF2464" s="24">
        <v>2.565557683462222</v>
      </c>
      <c r="BH2464" s="24">
        <v>1.5393346098823508</v>
      </c>
      <c r="BJ2464" s="24">
        <v>1.026223073579871</v>
      </c>
      <c r="BU2464" s="24">
        <v>4.0434134926809451</v>
      </c>
      <c r="BV2464" s="24">
        <v>1.3478044972353436</v>
      </c>
      <c r="BW2464" s="24">
        <v>0.44926816574511502</v>
      </c>
      <c r="BZ2464" s="24">
        <v>5.3912179899162878</v>
      </c>
      <c r="CJ2464" s="24">
        <v>1.026223073579871</v>
      </c>
    </row>
    <row r="2465" spans="1:91" x14ac:dyDescent="0.2">
      <c r="A2465" s="24">
        <v>484</v>
      </c>
      <c r="B2465" s="24">
        <v>58.43</v>
      </c>
      <c r="C2465" s="24">
        <v>19.5</v>
      </c>
      <c r="D2465" s="24" t="s">
        <v>1902</v>
      </c>
      <c r="E2465" s="24">
        <f t="shared" si="38"/>
        <v>100.00000000000001</v>
      </c>
      <c r="I2465" s="24">
        <v>4.2115262826298778</v>
      </c>
      <c r="V2465" s="24">
        <v>0.60164661165815403</v>
      </c>
      <c r="X2465" s="24">
        <v>8.4230525652597557</v>
      </c>
      <c r="AL2465" s="24">
        <v>9.0246991769179079</v>
      </c>
      <c r="AS2465" s="24">
        <v>6.0164661176043399</v>
      </c>
      <c r="AV2465" s="24">
        <v>1.2032932233163078</v>
      </c>
      <c r="BB2465" s="24">
        <v>58.359721343114536</v>
      </c>
      <c r="BF2465" s="24">
        <v>1.8049398349744619</v>
      </c>
      <c r="BJ2465" s="24">
        <v>0.60164661165815403</v>
      </c>
      <c r="BU2465" s="24">
        <v>3.2298923370775632</v>
      </c>
      <c r="BV2465" s="24">
        <v>3.7682077260790914</v>
      </c>
      <c r="BW2465" s="24">
        <v>2.1532615580517094</v>
      </c>
      <c r="CJ2465" s="24">
        <v>0.60164661165815403</v>
      </c>
    </row>
    <row r="2466" spans="1:91" x14ac:dyDescent="0.2">
      <c r="A2466" s="24">
        <v>486</v>
      </c>
      <c r="B2466" s="24">
        <v>60.62</v>
      </c>
      <c r="C2466" s="24">
        <v>19.149999999999999</v>
      </c>
      <c r="D2466" s="24" t="s">
        <v>1902</v>
      </c>
      <c r="E2466" s="24">
        <f t="shared" si="38"/>
        <v>99.999999999999972</v>
      </c>
      <c r="K2466" s="24">
        <v>0.41031844585578597</v>
      </c>
      <c r="X2466" s="24">
        <v>56.623945597606436</v>
      </c>
      <c r="AL2466" s="24">
        <v>19.69528542093715</v>
      </c>
      <c r="AN2466" s="24">
        <v>0.41031844585578597</v>
      </c>
      <c r="AQ2466" s="24">
        <v>1.6412737854090858</v>
      </c>
      <c r="AS2466" s="24">
        <v>2.4619106781136288</v>
      </c>
      <c r="BB2466" s="24">
        <v>14.361145624811931</v>
      </c>
      <c r="BJ2466" s="24">
        <v>0.82063689270454299</v>
      </c>
      <c r="BU2466" s="24">
        <v>1.1868174986928233</v>
      </c>
      <c r="BV2466" s="24">
        <v>0.39560583322859799</v>
      </c>
      <c r="BZ2466" s="24">
        <v>1.5824233309284499</v>
      </c>
      <c r="CJ2466" s="24">
        <v>0.41031844585578597</v>
      </c>
    </row>
    <row r="2467" spans="1:91" x14ac:dyDescent="0.2">
      <c r="A2467" s="24">
        <v>487</v>
      </c>
      <c r="B2467" s="24">
        <v>61.72</v>
      </c>
      <c r="C2467" s="24">
        <v>19.899999999999999</v>
      </c>
      <c r="D2467" s="24" t="s">
        <v>1902</v>
      </c>
      <c r="E2467" s="24">
        <f t="shared" si="38"/>
        <v>99.999999999999986</v>
      </c>
      <c r="K2467" s="24">
        <v>2.3593149248378138</v>
      </c>
      <c r="N2467" s="24">
        <v>0.471862984767493</v>
      </c>
      <c r="X2467" s="24">
        <v>34.917860890800767</v>
      </c>
      <c r="AA2467" s="24">
        <v>0.471862984767493</v>
      </c>
      <c r="AL2467" s="24">
        <v>0.943725969534986</v>
      </c>
      <c r="AV2467" s="24">
        <v>1.4155889553028278</v>
      </c>
      <c r="BB2467" s="24">
        <v>50.489339389128375</v>
      </c>
      <c r="BF2467" s="24">
        <v>5.1904928344431198</v>
      </c>
      <c r="BH2467" s="24">
        <v>0.471862984767493</v>
      </c>
      <c r="BJ2467" s="24">
        <v>1.4155889553028278</v>
      </c>
      <c r="BZ2467" s="24">
        <v>1.85249912634679</v>
      </c>
    </row>
    <row r="2468" spans="1:91" x14ac:dyDescent="0.2">
      <c r="A2468" s="24">
        <v>491</v>
      </c>
      <c r="B2468" s="24">
        <v>63.92</v>
      </c>
      <c r="C2468" s="24">
        <v>15.83</v>
      </c>
      <c r="D2468" s="24" t="s">
        <v>1902</v>
      </c>
      <c r="E2468" s="24">
        <f t="shared" si="38"/>
        <v>100.00000000000001</v>
      </c>
      <c r="K2468" s="24">
        <v>0.49751243737164902</v>
      </c>
      <c r="N2468" s="24">
        <v>1.4925373131298729</v>
      </c>
      <c r="P2468" s="24">
        <v>0.49751243737164902</v>
      </c>
      <c r="Q2468" s="24">
        <v>1.4925373131298729</v>
      </c>
      <c r="S2468" s="24">
        <v>0.99502487575822396</v>
      </c>
      <c r="X2468" s="24">
        <v>62.189054727277053</v>
      </c>
      <c r="AA2468" s="24">
        <v>6.4676616919209948</v>
      </c>
      <c r="AL2468" s="24">
        <v>1.4925373131298729</v>
      </c>
      <c r="AQ2468" s="24">
        <v>0.49751243737164902</v>
      </c>
      <c r="AV2468" s="24">
        <v>1.4925373131298729</v>
      </c>
      <c r="BB2468" s="24">
        <v>19.402985075762977</v>
      </c>
      <c r="BF2468" s="24">
        <v>3.4825870646463226</v>
      </c>
    </row>
    <row r="2469" spans="1:91" x14ac:dyDescent="0.2">
      <c r="A2469" s="24">
        <v>492</v>
      </c>
      <c r="B2469" s="24">
        <v>59.77</v>
      </c>
      <c r="C2469" s="24">
        <v>16.18</v>
      </c>
      <c r="D2469" s="24" t="s">
        <v>1902</v>
      </c>
      <c r="E2469" s="24">
        <f t="shared" si="38"/>
        <v>99.999999999999986</v>
      </c>
      <c r="I2469" s="24">
        <v>1.8697914459553149</v>
      </c>
      <c r="K2469" s="24">
        <v>0.934895722977657</v>
      </c>
      <c r="N2469" s="24">
        <v>0.467447861488829</v>
      </c>
      <c r="X2469" s="24">
        <v>50.016921188433926</v>
      </c>
      <c r="AL2469" s="24">
        <v>24.307288801476542</v>
      </c>
      <c r="AQ2469" s="24">
        <v>0.934895722977657</v>
      </c>
      <c r="AS2469" s="24">
        <v>0.467447861488829</v>
      </c>
      <c r="BB2469" s="24">
        <v>19.165362328142511</v>
      </c>
      <c r="BV2469" s="24">
        <v>0.45898726701827203</v>
      </c>
      <c r="BZ2469" s="24">
        <v>1.3769618000404538</v>
      </c>
    </row>
    <row r="2470" spans="1:91" x14ac:dyDescent="0.2">
      <c r="A2470" s="24">
        <v>496</v>
      </c>
      <c r="B2470" s="24">
        <v>57.95</v>
      </c>
      <c r="C2470" s="24">
        <v>17.43</v>
      </c>
      <c r="D2470" s="24" t="s">
        <v>1902</v>
      </c>
      <c r="E2470" s="24">
        <f t="shared" si="38"/>
        <v>99.999999999999972</v>
      </c>
      <c r="I2470" s="24">
        <v>0.62812961125238798</v>
      </c>
      <c r="X2470" s="24">
        <v>21.565783334497556</v>
      </c>
      <c r="AA2470" s="24">
        <v>0.41875307450535498</v>
      </c>
      <c r="AL2470" s="24">
        <v>56.950418122615403</v>
      </c>
      <c r="AN2470" s="24">
        <v>0.20937653674703299</v>
      </c>
      <c r="AQ2470" s="24">
        <v>1.0468826857577431</v>
      </c>
      <c r="AS2470" s="24">
        <v>4.8156603563059379</v>
      </c>
      <c r="BB2470" s="24">
        <v>9.6313207126118741</v>
      </c>
      <c r="BF2470" s="24">
        <v>1.0468826857577431</v>
      </c>
      <c r="BH2470" s="24">
        <v>0.62812961125238798</v>
      </c>
      <c r="BJ2470" s="24">
        <v>0.20937653674703299</v>
      </c>
      <c r="BV2470" s="24">
        <v>1.624560120357988</v>
      </c>
      <c r="BZ2470" s="24">
        <v>1.0153500748445092</v>
      </c>
      <c r="CJ2470" s="24">
        <v>0.20937653674703299</v>
      </c>
    </row>
    <row r="2471" spans="1:91" x14ac:dyDescent="0.2">
      <c r="A2471" s="24">
        <v>497</v>
      </c>
      <c r="B2471" s="24">
        <v>57.95</v>
      </c>
      <c r="C2471" s="24">
        <v>17.47</v>
      </c>
      <c r="D2471" s="24" t="s">
        <v>1902</v>
      </c>
      <c r="E2471" s="24">
        <f t="shared" si="38"/>
        <v>100.00000000000001</v>
      </c>
      <c r="I2471" s="24">
        <v>0.69941060859793902</v>
      </c>
      <c r="X2471" s="24">
        <v>19.816633923921223</v>
      </c>
      <c r="AA2471" s="24">
        <v>0.233136869873803</v>
      </c>
      <c r="AL2471" s="24">
        <v>63.180091681556767</v>
      </c>
      <c r="AN2471" s="24">
        <v>0.233136869873803</v>
      </c>
      <c r="AQ2471" s="24">
        <v>0.466273739747607</v>
      </c>
      <c r="AS2471" s="24">
        <v>3.0307793052890322</v>
      </c>
      <c r="BB2471" s="24">
        <v>8.6260641781664322</v>
      </c>
      <c r="BD2471" s="24">
        <v>0.233136869873803</v>
      </c>
      <c r="BF2471" s="24">
        <v>0.466273739747607</v>
      </c>
      <c r="BH2471" s="24">
        <v>0.93254747847174302</v>
      </c>
      <c r="BJ2471" s="24">
        <v>0.466273739747607</v>
      </c>
      <c r="BR2471" s="24">
        <v>0.233136869873803</v>
      </c>
      <c r="BU2471" s="24">
        <v>0.459986902154008</v>
      </c>
      <c r="BV2471" s="24">
        <v>0.229993451077004</v>
      </c>
      <c r="BZ2471" s="24">
        <v>0.459986902154008</v>
      </c>
      <c r="CJ2471" s="24">
        <v>0.233136869873803</v>
      </c>
    </row>
    <row r="2472" spans="1:91" x14ac:dyDescent="0.2">
      <c r="A2472" s="24">
        <v>902</v>
      </c>
      <c r="B2472" s="24">
        <v>51.57</v>
      </c>
      <c r="C2472" s="24">
        <v>10.76</v>
      </c>
      <c r="D2472" s="24" t="s">
        <v>1902</v>
      </c>
      <c r="E2472" s="24">
        <f t="shared" si="38"/>
        <v>99.999999999999986</v>
      </c>
      <c r="I2472" s="24">
        <v>6.7985166872343541</v>
      </c>
      <c r="V2472" s="24">
        <v>0.84981458579010105</v>
      </c>
      <c r="X2472" s="24">
        <v>0.84981458579010105</v>
      </c>
      <c r="AA2472" s="24">
        <v>0.42490729289505003</v>
      </c>
      <c r="AB2472" s="24">
        <v>0.42490729289505003</v>
      </c>
      <c r="AL2472" s="24">
        <v>7.2234239801294047</v>
      </c>
      <c r="AQ2472" s="24">
        <v>1.2747218786851509</v>
      </c>
      <c r="AS2472" s="24">
        <v>2.5494437573703013</v>
      </c>
      <c r="BB2472" s="24">
        <v>50.563967862732923</v>
      </c>
      <c r="BD2472" s="24">
        <v>0.84981458579010105</v>
      </c>
      <c r="BF2472" s="24">
        <v>2.5494437573703013</v>
      </c>
      <c r="BH2472" s="24">
        <v>2.1245364644752511</v>
      </c>
      <c r="BJ2472" s="24">
        <v>2.1245364644752511</v>
      </c>
      <c r="BN2472" s="24">
        <v>0.42490729289505003</v>
      </c>
      <c r="BT2472" s="24">
        <v>0.42490729289505003</v>
      </c>
      <c r="BU2472" s="24">
        <v>1.6610012359455191</v>
      </c>
      <c r="BV2472" s="24">
        <v>8.63720642819567</v>
      </c>
      <c r="BW2472" s="24">
        <v>0.33220024755452399</v>
      </c>
      <c r="BX2472" s="24">
        <v>2.6576019776955411</v>
      </c>
      <c r="BZ2472" s="24">
        <v>4.6508034611955846</v>
      </c>
      <c r="CJ2472" s="24">
        <v>1.2747218786851509</v>
      </c>
      <c r="CM2472" s="24">
        <v>1.328800989304546</v>
      </c>
    </row>
    <row r="2473" spans="1:91" x14ac:dyDescent="0.2">
      <c r="A2473" s="24">
        <v>903</v>
      </c>
      <c r="B2473" s="24">
        <v>51.65</v>
      </c>
      <c r="C2473" s="24">
        <v>10.76</v>
      </c>
      <c r="D2473" s="24" t="s">
        <v>1902</v>
      </c>
      <c r="E2473" s="24">
        <f t="shared" si="38"/>
        <v>99.999999999999972</v>
      </c>
      <c r="I2473" s="24">
        <v>10.04999638018659</v>
      </c>
      <c r="X2473" s="24">
        <v>2.1157887105157922</v>
      </c>
      <c r="AA2473" s="24">
        <v>0.52894717810500103</v>
      </c>
      <c r="AL2473" s="24">
        <v>10.04999638018659</v>
      </c>
      <c r="AQ2473" s="24">
        <v>2.6447358886207937</v>
      </c>
      <c r="AS2473" s="24">
        <v>2.1157887105157922</v>
      </c>
      <c r="BB2473" s="24">
        <v>45.489457282754266</v>
      </c>
      <c r="BD2473" s="24">
        <v>1.5868415333628971</v>
      </c>
      <c r="BF2473" s="24">
        <v>3.1736830657736887</v>
      </c>
      <c r="BH2473" s="24">
        <v>2.1157887105157922</v>
      </c>
      <c r="BJ2473" s="24">
        <v>1.5868415333628971</v>
      </c>
      <c r="BN2473" s="24">
        <v>1.0578943552578954</v>
      </c>
      <c r="BU2473" s="24">
        <v>4.7822621541664088</v>
      </c>
      <c r="BV2473" s="24">
        <v>3.9127599444045256</v>
      </c>
      <c r="BX2473" s="24">
        <v>2.1737555248807601</v>
      </c>
      <c r="BZ2473" s="24">
        <v>6.0865154692852848</v>
      </c>
      <c r="CJ2473" s="24">
        <v>0.52894717810500103</v>
      </c>
    </row>
    <row r="2474" spans="1:91" x14ac:dyDescent="0.2">
      <c r="A2474" s="24">
        <v>904</v>
      </c>
      <c r="B2474" s="24">
        <v>51.77</v>
      </c>
      <c r="C2474" s="24">
        <v>10.78</v>
      </c>
      <c r="D2474" s="24" t="s">
        <v>1902</v>
      </c>
      <c r="E2474" s="24">
        <f t="shared" si="38"/>
        <v>99.999999999999986</v>
      </c>
      <c r="I2474" s="24">
        <v>5.4885883864760006</v>
      </c>
      <c r="K2474" s="24">
        <v>1.0977176776625699</v>
      </c>
      <c r="X2474" s="24">
        <v>4.75677660167376</v>
      </c>
      <c r="AA2474" s="24">
        <v>0.73181178480223796</v>
      </c>
      <c r="AL2474" s="24">
        <v>7.6840237408827141</v>
      </c>
      <c r="AQ2474" s="24">
        <v>0.36590589286033098</v>
      </c>
      <c r="AS2474" s="24">
        <v>2.9272471392089536</v>
      </c>
      <c r="BB2474" s="24">
        <v>55.251789753028199</v>
      </c>
      <c r="BD2474" s="24">
        <v>0.73181178480223796</v>
      </c>
      <c r="BF2474" s="24">
        <v>3.2931530320692848</v>
      </c>
      <c r="BH2474" s="24">
        <v>1.4636235696044768</v>
      </c>
      <c r="BJ2474" s="24">
        <v>1.0977176776625699</v>
      </c>
      <c r="BU2474" s="24">
        <v>1.2286605884079818</v>
      </c>
      <c r="BW2474" s="24">
        <v>0.92149544176519804</v>
      </c>
      <c r="BX2474" s="24">
        <v>2.7644863243771725</v>
      </c>
      <c r="BZ2474" s="24">
        <v>9.2149544176519846</v>
      </c>
      <c r="CJ2474" s="24">
        <v>0.36590589286033098</v>
      </c>
      <c r="CM2474" s="24">
        <v>0.61433029420399099</v>
      </c>
    </row>
    <row r="2475" spans="1:91" x14ac:dyDescent="0.2">
      <c r="A2475" s="24">
        <v>905</v>
      </c>
      <c r="B2475" s="24">
        <v>51.93</v>
      </c>
      <c r="C2475" s="24">
        <v>10.9</v>
      </c>
      <c r="D2475" s="24" t="s">
        <v>1902</v>
      </c>
      <c r="E2475" s="24">
        <f t="shared" si="38"/>
        <v>100</v>
      </c>
      <c r="I2475" s="24">
        <v>2.8796776331301221</v>
      </c>
      <c r="X2475" s="24">
        <v>3.959556745439631</v>
      </c>
      <c r="AA2475" s="24">
        <v>0.71991940851110503</v>
      </c>
      <c r="AL2475" s="24">
        <v>4.6794761539507359</v>
      </c>
      <c r="AQ2475" s="24">
        <v>1.4398388170222101</v>
      </c>
      <c r="AS2475" s="24">
        <v>0.35995970379840397</v>
      </c>
      <c r="BB2475" s="24">
        <v>61.193149709729454</v>
      </c>
      <c r="BD2475" s="24">
        <v>0.71991940851110503</v>
      </c>
      <c r="BF2475" s="24">
        <v>6.8392343794840516</v>
      </c>
      <c r="BH2475" s="24">
        <v>1.7997985208206142</v>
      </c>
      <c r="BJ2475" s="24">
        <v>1.0798791123095088</v>
      </c>
      <c r="BN2475" s="24">
        <v>0.71991940851110503</v>
      </c>
      <c r="BT2475" s="24">
        <v>0.35995970379840397</v>
      </c>
      <c r="BU2475" s="24">
        <v>4.0566107272532461</v>
      </c>
      <c r="BV2475" s="24">
        <v>4.3686577069057009</v>
      </c>
      <c r="BZ2475" s="24">
        <v>3.744563748515088</v>
      </c>
      <c r="CJ2475" s="24">
        <v>1.0798791123095088</v>
      </c>
    </row>
    <row r="2476" spans="1:91" x14ac:dyDescent="0.2">
      <c r="A2476" s="24">
        <v>906</v>
      </c>
      <c r="B2476" s="24">
        <v>52.12</v>
      </c>
      <c r="C2476" s="24">
        <v>10.8</v>
      </c>
      <c r="D2476" s="24" t="s">
        <v>1902</v>
      </c>
      <c r="E2476" s="24">
        <f t="shared" si="38"/>
        <v>99.999999999999972</v>
      </c>
      <c r="I2476" s="24">
        <v>4.9548847271548784</v>
      </c>
      <c r="K2476" s="24">
        <v>0.66065129670734102</v>
      </c>
      <c r="N2476" s="24">
        <v>0.66065129670734102</v>
      </c>
      <c r="P2476" s="24">
        <v>0.33032564835367001</v>
      </c>
      <c r="X2476" s="24">
        <v>3.6335821337401968</v>
      </c>
      <c r="AA2476" s="24">
        <v>1.6516282426932629</v>
      </c>
      <c r="AL2476" s="24">
        <v>16.185956775804229</v>
      </c>
      <c r="AN2476" s="24">
        <v>0.99097694506101097</v>
      </c>
      <c r="AQ2476" s="24">
        <v>0.33032564835367001</v>
      </c>
      <c r="AS2476" s="24">
        <v>0.99097694506101097</v>
      </c>
      <c r="AV2476" s="24">
        <v>0.99097694506101097</v>
      </c>
      <c r="BB2476" s="24">
        <v>42.612008653346969</v>
      </c>
      <c r="BD2476" s="24">
        <v>0.99097694506101097</v>
      </c>
      <c r="BF2476" s="24">
        <v>3.9639077820938682</v>
      </c>
      <c r="BH2476" s="24">
        <v>0.66065129670734102</v>
      </c>
      <c r="BJ2476" s="24">
        <v>1.6516282426932629</v>
      </c>
      <c r="BN2476" s="24">
        <v>0.33032564835367001</v>
      </c>
      <c r="BR2476" s="24">
        <v>1.3213025943395931</v>
      </c>
      <c r="BU2476" s="24">
        <v>4.911036189623653</v>
      </c>
      <c r="BW2476" s="24">
        <v>0.54567068732488999</v>
      </c>
      <c r="BX2476" s="24">
        <v>3.0011887825991725</v>
      </c>
      <c r="BZ2476" s="24">
        <v>7.0937189407730346</v>
      </c>
      <c r="CJ2476" s="24">
        <v>0.99097694506101097</v>
      </c>
      <c r="CM2476" s="24">
        <v>0.54567068732488999</v>
      </c>
    </row>
    <row r="2477" spans="1:91" x14ac:dyDescent="0.2">
      <c r="A2477" s="24">
        <v>907</v>
      </c>
      <c r="B2477" s="24">
        <v>52.23</v>
      </c>
      <c r="C2477" s="24">
        <v>10.8</v>
      </c>
      <c r="D2477" s="24" t="s">
        <v>1902</v>
      </c>
      <c r="E2477" s="24">
        <f t="shared" si="38"/>
        <v>100.00000000000001</v>
      </c>
      <c r="G2477" s="24">
        <v>0.46100579588013801</v>
      </c>
      <c r="I2477" s="24">
        <v>2.7660347762305015</v>
      </c>
      <c r="O2477" s="24">
        <v>0.46100579588013801</v>
      </c>
      <c r="V2477" s="24">
        <v>0.46100579588013801</v>
      </c>
      <c r="X2477" s="24">
        <v>11.064139108720692</v>
      </c>
      <c r="AA2477" s="24">
        <v>1.383017388590086</v>
      </c>
      <c r="AL2477" s="24">
        <v>10.603133306192849</v>
      </c>
      <c r="AN2477" s="24">
        <v>0.92201159176027603</v>
      </c>
      <c r="AS2477" s="24">
        <v>0.46100579588013801</v>
      </c>
      <c r="AV2477" s="24">
        <v>0.46100579588013801</v>
      </c>
      <c r="BB2477" s="24">
        <v>43.795550622858201</v>
      </c>
      <c r="BD2477" s="24">
        <v>1.8440231844702253</v>
      </c>
      <c r="BF2477" s="24">
        <v>5.0710637565808661</v>
      </c>
      <c r="BH2477" s="24">
        <v>1.383017388590086</v>
      </c>
      <c r="BJ2477" s="24">
        <v>1.383017388590086</v>
      </c>
      <c r="BR2477" s="24">
        <v>0.46100579588013801</v>
      </c>
      <c r="BT2477" s="24">
        <v>0.46100579588013801</v>
      </c>
      <c r="BU2477" s="24">
        <v>2.3643284810928189</v>
      </c>
      <c r="BW2477" s="24">
        <v>0.78810949401416397</v>
      </c>
      <c r="BX2477" s="24">
        <v>3.1524379751069831</v>
      </c>
      <c r="BZ2477" s="24">
        <v>7.4870401898107035</v>
      </c>
      <c r="CJ2477" s="24">
        <v>2.7660347762305015</v>
      </c>
    </row>
    <row r="2478" spans="1:91" x14ac:dyDescent="0.2">
      <c r="A2478" s="24">
        <v>908</v>
      </c>
      <c r="B2478" s="24">
        <v>52.9</v>
      </c>
      <c r="C2478" s="24">
        <v>10.77</v>
      </c>
      <c r="D2478" s="24" t="s">
        <v>1902</v>
      </c>
      <c r="E2478" s="24">
        <f t="shared" si="38"/>
        <v>100.00000000000001</v>
      </c>
      <c r="I2478" s="24">
        <v>0.47334539524048302</v>
      </c>
      <c r="K2478" s="24">
        <v>2.3667269743469008</v>
      </c>
      <c r="N2478" s="24">
        <v>0.47334539524048302</v>
      </c>
      <c r="Q2478" s="24">
        <v>2.8400723695873831</v>
      </c>
      <c r="X2478" s="24">
        <v>17.987125004294239</v>
      </c>
      <c r="AA2478" s="24">
        <v>0.94669078955320896</v>
      </c>
      <c r="AL2478" s="24">
        <v>24.140615136853981</v>
      </c>
      <c r="AQ2478" s="24">
        <v>3.7867631591405924</v>
      </c>
      <c r="AS2478" s="24">
        <v>2.3667269743469008</v>
      </c>
      <c r="AV2478" s="24">
        <v>1.420036184793692</v>
      </c>
      <c r="BB2478" s="24">
        <v>26.033996719671425</v>
      </c>
      <c r="BF2478" s="24">
        <v>2.3667269743469008</v>
      </c>
      <c r="BH2478" s="24">
        <v>0.47334539524048302</v>
      </c>
      <c r="BJ2478" s="24">
        <v>0.94669078955320896</v>
      </c>
      <c r="BU2478" s="24">
        <v>4.1233643284914914</v>
      </c>
      <c r="BX2478" s="24">
        <v>2.4740185976515501</v>
      </c>
      <c r="BZ2478" s="24">
        <v>4.9480371943753427</v>
      </c>
      <c r="CJ2478" s="24">
        <v>1.420036184793692</v>
      </c>
      <c r="CM2478" s="24">
        <v>0.41233643247804602</v>
      </c>
    </row>
    <row r="2479" spans="1:91" x14ac:dyDescent="0.2">
      <c r="A2479" s="24">
        <v>915</v>
      </c>
      <c r="B2479" s="24">
        <v>53.52</v>
      </c>
      <c r="C2479" s="24">
        <v>10.68</v>
      </c>
      <c r="D2479" s="24" t="s">
        <v>1902</v>
      </c>
      <c r="E2479" s="24">
        <f t="shared" si="38"/>
        <v>100</v>
      </c>
      <c r="I2479" s="24">
        <v>0.52686001274323802</v>
      </c>
      <c r="K2479" s="24">
        <v>3.1611600764594301</v>
      </c>
      <c r="N2479" s="24">
        <v>0.52686001274323802</v>
      </c>
      <c r="X2479" s="24">
        <v>26.343000637161914</v>
      </c>
      <c r="AA2479" s="24">
        <v>1.5805800382297153</v>
      </c>
      <c r="AB2479" s="24">
        <v>0.52686001274323802</v>
      </c>
      <c r="AL2479" s="24">
        <v>18.440100451229256</v>
      </c>
      <c r="AQ2479" s="24">
        <v>0.52686001274323802</v>
      </c>
      <c r="AS2479" s="24">
        <v>0.52686001274323802</v>
      </c>
      <c r="AV2479" s="24">
        <v>0.52686001274323802</v>
      </c>
      <c r="BB2479" s="24">
        <v>34.245900833526399</v>
      </c>
      <c r="BD2479" s="24">
        <v>0.52686001274323802</v>
      </c>
      <c r="BF2479" s="24">
        <v>2.1074400509729538</v>
      </c>
      <c r="BH2479" s="24">
        <v>1.5805800382297153</v>
      </c>
      <c r="BJ2479" s="24">
        <v>0.52686001274323802</v>
      </c>
      <c r="BN2479" s="24">
        <v>0.52686001274323802</v>
      </c>
      <c r="BU2479" s="24">
        <v>3.4122802693907017</v>
      </c>
      <c r="BX2479" s="24">
        <v>0.48746861036003603</v>
      </c>
      <c r="BZ2479" s="24">
        <v>3.8997488797507374</v>
      </c>
    </row>
    <row r="2480" spans="1:91" x14ac:dyDescent="0.2">
      <c r="A2480" s="24">
        <v>917</v>
      </c>
      <c r="B2480" s="24">
        <v>53.02</v>
      </c>
      <c r="C2480" s="24">
        <v>15.9</v>
      </c>
      <c r="D2480" s="24" t="s">
        <v>1902</v>
      </c>
      <c r="E2480" s="24">
        <f t="shared" si="38"/>
        <v>99.999999999999986</v>
      </c>
      <c r="I2480" s="24">
        <v>0.80712662962131299</v>
      </c>
      <c r="K2480" s="24">
        <v>0.40356331428198899</v>
      </c>
      <c r="N2480" s="24">
        <v>0.60534497195165105</v>
      </c>
      <c r="X2480" s="24">
        <v>17.35322252787088</v>
      </c>
      <c r="AA2480" s="24">
        <v>1.8160349158549529</v>
      </c>
      <c r="AL2480" s="24">
        <v>56.902427357111186</v>
      </c>
      <c r="AN2480" s="24">
        <v>0.201781657669662</v>
      </c>
      <c r="AQ2480" s="24">
        <v>0.201781657669662</v>
      </c>
      <c r="AS2480" s="24">
        <v>2.0178165735246161</v>
      </c>
      <c r="AV2480" s="24">
        <v>0.60534497195165105</v>
      </c>
      <c r="BB2480" s="24">
        <v>11.703336123693701</v>
      </c>
      <c r="BD2480" s="24">
        <v>0.40356331428198899</v>
      </c>
      <c r="BF2480" s="24">
        <v>0.40356331428198899</v>
      </c>
      <c r="BH2480" s="24">
        <v>1.4124716015729648</v>
      </c>
      <c r="BJ2480" s="24">
        <v>1.2106899439033021</v>
      </c>
      <c r="BN2480" s="24">
        <v>0.201781657669662</v>
      </c>
      <c r="BR2480" s="24">
        <v>0.60534497195165105</v>
      </c>
      <c r="BW2480" s="24">
        <v>0.39160588267721802</v>
      </c>
      <c r="BX2480" s="24">
        <v>0.19580294133860901</v>
      </c>
      <c r="BZ2480" s="24">
        <v>1.7622264741621552</v>
      </c>
      <c r="CJ2480" s="24">
        <v>0.40356331428198899</v>
      </c>
      <c r="CM2480" s="24">
        <v>0.39160588267721802</v>
      </c>
    </row>
    <row r="2481" spans="1:91" x14ac:dyDescent="0.2">
      <c r="A2481" s="24">
        <v>918</v>
      </c>
      <c r="B2481" s="24">
        <v>52.83</v>
      </c>
      <c r="C2481" s="24">
        <v>15.97</v>
      </c>
      <c r="D2481" s="24" t="s">
        <v>1902</v>
      </c>
      <c r="E2481" s="24">
        <f t="shared" si="38"/>
        <v>99.999999999999986</v>
      </c>
      <c r="I2481" s="24">
        <v>2.9929715983899174</v>
      </c>
      <c r="K2481" s="24">
        <v>0.54417665395514703</v>
      </c>
      <c r="V2481" s="24">
        <v>0.27208832752311002</v>
      </c>
      <c r="X2481" s="24">
        <v>13.060239697105672</v>
      </c>
      <c r="AA2481" s="24">
        <v>1.0883533079102932</v>
      </c>
      <c r="AL2481" s="24">
        <v>42.173690695162271</v>
      </c>
      <c r="AQ2481" s="24">
        <v>1.360441635433403</v>
      </c>
      <c r="AS2481" s="24">
        <v>7.3463848311221627</v>
      </c>
      <c r="BB2481" s="24">
        <v>22.039154497730792</v>
      </c>
      <c r="BD2481" s="24">
        <v>0.54417665395514703</v>
      </c>
      <c r="BF2481" s="24">
        <v>1.6325299629565142</v>
      </c>
      <c r="BH2481" s="24">
        <v>1.6325299629565142</v>
      </c>
      <c r="BJ2481" s="24">
        <v>1.360441635433403</v>
      </c>
      <c r="BR2481" s="24">
        <v>0.27208832752311002</v>
      </c>
      <c r="BU2481" s="24">
        <v>0.52581888770480201</v>
      </c>
      <c r="BV2481" s="24">
        <v>1.3145472187164671</v>
      </c>
      <c r="BX2481" s="24">
        <v>0.262909443306864</v>
      </c>
      <c r="BZ2481" s="24">
        <v>1.5774566631144049</v>
      </c>
    </row>
    <row r="2482" spans="1:91" x14ac:dyDescent="0.2">
      <c r="A2482" s="24">
        <v>919</v>
      </c>
      <c r="B2482" s="24">
        <v>52.73</v>
      </c>
      <c r="C2482" s="24">
        <v>16</v>
      </c>
      <c r="D2482" s="24" t="s">
        <v>1902</v>
      </c>
      <c r="E2482" s="24">
        <f t="shared" si="38"/>
        <v>99.999999999999943</v>
      </c>
      <c r="I2482" s="24">
        <v>5.0547909829430067</v>
      </c>
      <c r="V2482" s="24">
        <v>0.50547909781535905</v>
      </c>
      <c r="X2482" s="24">
        <v>5.5602700807583663</v>
      </c>
      <c r="AA2482" s="24">
        <v>0.75821864720197996</v>
      </c>
      <c r="AL2482" s="24">
        <v>38.163671916190815</v>
      </c>
      <c r="AN2482" s="24">
        <v>0.75821864720197996</v>
      </c>
      <c r="AQ2482" s="24">
        <v>1.2636977459752219</v>
      </c>
      <c r="AS2482" s="24">
        <v>4.8020514335563851</v>
      </c>
      <c r="AV2482" s="24">
        <v>0.25273954938662102</v>
      </c>
      <c r="BB2482" s="24">
        <v>28.55956905290958</v>
      </c>
      <c r="BD2482" s="24">
        <v>0.50547909781535905</v>
      </c>
      <c r="BF2482" s="24">
        <v>1.0109581965886012</v>
      </c>
      <c r="BH2482" s="24">
        <v>3.0328745897658034</v>
      </c>
      <c r="BJ2482" s="24">
        <v>0.25273954938662102</v>
      </c>
      <c r="BN2482" s="24">
        <v>0.25273954938662102</v>
      </c>
      <c r="BR2482" s="24">
        <v>1.516437294403961</v>
      </c>
      <c r="BU2482" s="24">
        <v>0.23306153030197499</v>
      </c>
      <c r="BW2482" s="24">
        <v>0.46612306156183198</v>
      </c>
      <c r="BX2482" s="24">
        <v>0.93224612312366395</v>
      </c>
      <c r="BZ2482" s="24">
        <v>4.428169083400582</v>
      </c>
      <c r="CD2482" s="24">
        <v>0.50547909781535905</v>
      </c>
      <c r="CJ2482" s="24">
        <v>0.25273954938662102</v>
      </c>
      <c r="CM2482" s="24">
        <v>0.93224612312366395</v>
      </c>
    </row>
    <row r="2483" spans="1:91" x14ac:dyDescent="0.2">
      <c r="A2483" s="24">
        <v>929</v>
      </c>
      <c r="B2483" s="24">
        <v>53.23</v>
      </c>
      <c r="C2483" s="24">
        <v>13.7</v>
      </c>
      <c r="D2483" s="24" t="s">
        <v>1902</v>
      </c>
      <c r="E2483" s="24">
        <f t="shared" si="38"/>
        <v>99.999999999999972</v>
      </c>
      <c r="I2483" s="24">
        <v>1.4588182572775237</v>
      </c>
      <c r="K2483" s="24">
        <v>0.729409129131113</v>
      </c>
      <c r="N2483" s="24">
        <v>0.729409129131113</v>
      </c>
      <c r="Q2483" s="24">
        <v>0.36470456407320501</v>
      </c>
      <c r="X2483" s="24">
        <v>20.058751043720335</v>
      </c>
      <c r="AA2483" s="24">
        <v>1.4588182572775237</v>
      </c>
      <c r="AL2483" s="24">
        <v>22.246978428159576</v>
      </c>
      <c r="AQ2483" s="24">
        <v>1.4588182572775237</v>
      </c>
      <c r="AS2483" s="24">
        <v>8.0235004174881404</v>
      </c>
      <c r="BB2483" s="24">
        <v>32.094001667983136</v>
      </c>
      <c r="BF2483" s="24">
        <v>1.0941136932043189</v>
      </c>
      <c r="BH2483" s="24">
        <v>0.729409129131113</v>
      </c>
      <c r="BJ2483" s="24">
        <v>1.0941136932043189</v>
      </c>
      <c r="BR2483" s="24">
        <v>0.36470456407320501</v>
      </c>
      <c r="BT2483" s="24">
        <v>0.36470456407320501</v>
      </c>
      <c r="BV2483" s="24">
        <v>1.6803793928176001</v>
      </c>
      <c r="BW2483" s="24">
        <v>0.33607587816963902</v>
      </c>
      <c r="BX2483" s="24">
        <v>0.33607587816963902</v>
      </c>
      <c r="BZ2483" s="24">
        <v>5.3772140556377375</v>
      </c>
    </row>
    <row r="2484" spans="1:91" x14ac:dyDescent="0.2">
      <c r="A2484" s="24" t="s">
        <v>2464</v>
      </c>
      <c r="B2484" s="24">
        <v>-88.71</v>
      </c>
      <c r="C2484" s="24">
        <v>30.33</v>
      </c>
      <c r="D2484" s="24" t="s">
        <v>1902</v>
      </c>
      <c r="E2484" s="24">
        <f t="shared" si="38"/>
        <v>99.55554737236038</v>
      </c>
      <c r="V2484" s="24">
        <v>0.44445262763962401</v>
      </c>
      <c r="AA2484" s="24">
        <v>0.88890525527924902</v>
      </c>
      <c r="AF2484" s="24">
        <v>97.779588703136213</v>
      </c>
      <c r="BZ2484" s="24">
        <v>0.44260078630528499</v>
      </c>
    </row>
    <row r="2485" spans="1:91" x14ac:dyDescent="0.2">
      <c r="A2485" s="24" t="s">
        <v>2465</v>
      </c>
      <c r="B2485" s="24">
        <v>-88.72</v>
      </c>
      <c r="C2485" s="24">
        <v>30.28</v>
      </c>
      <c r="D2485" s="24" t="s">
        <v>1902</v>
      </c>
      <c r="E2485" s="24">
        <f t="shared" si="38"/>
        <v>98.061178071514817</v>
      </c>
      <c r="V2485" s="24">
        <v>0.775528561225723</v>
      </c>
      <c r="X2485" s="24">
        <v>2.3265867345189122</v>
      </c>
      <c r="AA2485" s="24">
        <v>1.1632933672594556</v>
      </c>
      <c r="AF2485" s="24">
        <v>84.532652054748297</v>
      </c>
      <c r="BZ2485" s="24">
        <v>8.8753525477286992</v>
      </c>
      <c r="CD2485" s="24">
        <v>0.38776480603373198</v>
      </c>
    </row>
    <row r="2486" spans="1:91" x14ac:dyDescent="0.2">
      <c r="A2486" s="24" t="s">
        <v>2466</v>
      </c>
      <c r="B2486" s="24">
        <v>-88.72</v>
      </c>
      <c r="C2486" s="24">
        <v>30.27</v>
      </c>
      <c r="D2486" s="24" t="s">
        <v>1902</v>
      </c>
      <c r="E2486" s="24">
        <f t="shared" si="38"/>
        <v>97.312695095528639</v>
      </c>
      <c r="V2486" s="24">
        <v>1.3436519164542751</v>
      </c>
      <c r="X2486" s="24">
        <v>4.7027827791527903</v>
      </c>
      <c r="AA2486" s="24">
        <v>0.335913514894982</v>
      </c>
      <c r="AF2486" s="24">
        <v>84.986012112147804</v>
      </c>
      <c r="BB2486" s="24">
        <v>0.335913514894982</v>
      </c>
      <c r="BD2486" s="24">
        <v>0.67182595822713798</v>
      </c>
      <c r="BH2486" s="24">
        <v>1.3436519164542751</v>
      </c>
      <c r="BZ2486" s="24">
        <v>3.2570298684074102</v>
      </c>
      <c r="CD2486" s="24">
        <v>0.335913514894982</v>
      </c>
    </row>
    <row r="2487" spans="1:91" x14ac:dyDescent="0.2">
      <c r="A2487" s="24" t="s">
        <v>2467</v>
      </c>
      <c r="B2487" s="24">
        <v>-88.98</v>
      </c>
      <c r="C2487" s="24">
        <v>30.26</v>
      </c>
      <c r="D2487" s="24" t="s">
        <v>1902</v>
      </c>
      <c r="E2487" s="24">
        <f t="shared" si="38"/>
        <v>98.495665711341644</v>
      </c>
      <c r="V2487" s="24">
        <v>3.5101130410074894</v>
      </c>
      <c r="X2487" s="24">
        <v>2.0057778547632048</v>
      </c>
      <c r="AA2487" s="24">
        <v>0.50144446369080098</v>
      </c>
      <c r="AF2487" s="24">
        <v>74.715251119921646</v>
      </c>
      <c r="BD2487" s="24">
        <v>1.5043333910724037</v>
      </c>
      <c r="BH2487" s="24">
        <v>2.5072232160399466</v>
      </c>
      <c r="BZ2487" s="24">
        <v>13.250078161155347</v>
      </c>
      <c r="CD2487" s="24">
        <v>0.50144446369080098</v>
      </c>
    </row>
    <row r="2488" spans="1:91" x14ac:dyDescent="0.2">
      <c r="A2488" s="24" t="s">
        <v>2468</v>
      </c>
      <c r="B2488" s="24">
        <v>-88.96</v>
      </c>
      <c r="C2488" s="24">
        <v>30.24</v>
      </c>
      <c r="D2488" s="24" t="s">
        <v>1902</v>
      </c>
      <c r="E2488" s="24">
        <f t="shared" si="38"/>
        <v>100</v>
      </c>
      <c r="V2488" s="24">
        <v>5.8873390400268679</v>
      </c>
      <c r="X2488" s="24">
        <v>1.6820963591440858</v>
      </c>
      <c r="AF2488" s="24">
        <v>75.694353991709534</v>
      </c>
      <c r="BD2488" s="24">
        <v>0.84104817957204303</v>
      </c>
      <c r="BZ2488" s="24">
        <v>15.89516242954747</v>
      </c>
    </row>
    <row r="2489" spans="1:91" x14ac:dyDescent="0.2">
      <c r="A2489" s="24" t="s">
        <v>2469</v>
      </c>
      <c r="B2489" s="24">
        <v>-88.98</v>
      </c>
      <c r="C2489" s="24">
        <v>30.17</v>
      </c>
      <c r="D2489" s="24" t="s">
        <v>1902</v>
      </c>
      <c r="E2489" s="24">
        <f t="shared" si="38"/>
        <v>99.513654773301994</v>
      </c>
      <c r="V2489" s="24">
        <v>1.9453800605518421</v>
      </c>
      <c r="X2489" s="24">
        <v>1.9453792143116717</v>
      </c>
      <c r="AF2489" s="24">
        <v>71.49270516635778</v>
      </c>
      <c r="BD2489" s="24">
        <v>0.97268960715583597</v>
      </c>
      <c r="BZ2489" s="24">
        <v>21.698465891071027</v>
      </c>
      <c r="CD2489" s="24">
        <v>1.459034833853839</v>
      </c>
    </row>
    <row r="2490" spans="1:91" x14ac:dyDescent="0.2">
      <c r="A2490" s="24" t="s">
        <v>2470</v>
      </c>
      <c r="B2490" s="24">
        <v>-88.95</v>
      </c>
      <c r="C2490" s="24">
        <v>30.18</v>
      </c>
      <c r="D2490" s="24" t="s">
        <v>1902</v>
      </c>
      <c r="E2490" s="24">
        <f t="shared" si="38"/>
        <v>98.63357009187402</v>
      </c>
      <c r="V2490" s="24">
        <v>3.7576816273290601</v>
      </c>
      <c r="X2490" s="24">
        <v>0.68321454071805598</v>
      </c>
      <c r="AF2490" s="24">
        <v>69.004688453080675</v>
      </c>
      <c r="BD2490" s="24">
        <v>1.366429081436112</v>
      </c>
      <c r="BZ2490" s="24">
        <v>23.47994911895108</v>
      </c>
      <c r="CD2490" s="24">
        <v>0.34160727035902799</v>
      </c>
    </row>
    <row r="2491" spans="1:91" x14ac:dyDescent="0.2">
      <c r="A2491" s="24" t="s">
        <v>2471</v>
      </c>
      <c r="B2491" s="24">
        <v>-88.94</v>
      </c>
      <c r="C2491" s="24">
        <v>30.18</v>
      </c>
      <c r="D2491" s="24" t="s">
        <v>1902</v>
      </c>
      <c r="E2491" s="24">
        <f t="shared" si="38"/>
        <v>95.757240092055184</v>
      </c>
      <c r="V2491" s="24">
        <v>4.2427599079448015</v>
      </c>
      <c r="AA2491" s="24">
        <v>1.6971039631779212</v>
      </c>
      <c r="AF2491" s="24">
        <v>72.126913768026199</v>
      </c>
      <c r="BB2491" s="24">
        <v>0.424275524090937</v>
      </c>
      <c r="BD2491" s="24">
        <v>2.5456559447668803</v>
      </c>
      <c r="BH2491" s="24">
        <v>0.84855198158895995</v>
      </c>
      <c r="BZ2491" s="24">
        <v>12.174875039281568</v>
      </c>
      <c r="CD2491" s="24">
        <v>1.6971039631779212</v>
      </c>
    </row>
    <row r="2492" spans="1:91" x14ac:dyDescent="0.2">
      <c r="A2492" s="24" t="s">
        <v>2472</v>
      </c>
      <c r="B2492" s="24">
        <v>-89</v>
      </c>
      <c r="C2492" s="24">
        <v>30.16</v>
      </c>
      <c r="D2492" s="24" t="s">
        <v>1902</v>
      </c>
      <c r="E2492" s="24">
        <f t="shared" si="38"/>
        <v>97.688246920038694</v>
      </c>
      <c r="V2492" s="24">
        <v>1.1558769811402541</v>
      </c>
      <c r="X2492" s="24">
        <v>3.0823380281612081</v>
      </c>
      <c r="AA2492" s="24">
        <v>0.38529203294034903</v>
      </c>
      <c r="AF2492" s="24">
        <v>72.049648099571201</v>
      </c>
      <c r="BB2492" s="24">
        <v>0.38529203294034903</v>
      </c>
      <c r="BD2492" s="24">
        <v>1.1558769811402541</v>
      </c>
      <c r="BH2492" s="24">
        <v>1.1558769811402541</v>
      </c>
      <c r="BZ2492" s="24">
        <v>18.318045783004823</v>
      </c>
    </row>
    <row r="2493" spans="1:91" x14ac:dyDescent="0.2">
      <c r="A2493" s="24" t="s">
        <v>2473</v>
      </c>
      <c r="B2493" s="24">
        <v>-88.99</v>
      </c>
      <c r="C2493" s="24">
        <v>30.16</v>
      </c>
      <c r="D2493" s="24" t="s">
        <v>1902</v>
      </c>
      <c r="E2493" s="24">
        <f t="shared" si="38"/>
        <v>100</v>
      </c>
      <c r="V2493" s="24">
        <v>2.3263330076724045</v>
      </c>
      <c r="X2493" s="24">
        <v>3.1017767878281632</v>
      </c>
      <c r="AA2493" s="24">
        <v>1.550888393914081</v>
      </c>
      <c r="AF2493" s="24">
        <v>63.9741535429783</v>
      </c>
      <c r="BD2493" s="24">
        <v>2.3263321740698402</v>
      </c>
      <c r="BH2493" s="24">
        <v>3.1017767878281632</v>
      </c>
      <c r="BZ2493" s="24">
        <v>23.618739305709056</v>
      </c>
    </row>
    <row r="2494" spans="1:91" x14ac:dyDescent="0.2">
      <c r="A2494" s="24" t="s">
        <v>2474</v>
      </c>
      <c r="B2494" s="24">
        <v>-88.91</v>
      </c>
      <c r="C2494" s="24">
        <v>30.15</v>
      </c>
      <c r="D2494" s="24" t="s">
        <v>1902</v>
      </c>
      <c r="E2494" s="24">
        <f t="shared" si="38"/>
        <v>93.171910682766679</v>
      </c>
      <c r="V2494" s="24">
        <v>2.9263241143334202</v>
      </c>
      <c r="AF2494" s="24">
        <v>64.866847240765665</v>
      </c>
      <c r="BD2494" s="24">
        <v>5.8526482286668404</v>
      </c>
      <c r="BZ2494" s="24">
        <v>19.526091099000752</v>
      </c>
    </row>
    <row r="2495" spans="1:91" x14ac:dyDescent="0.2">
      <c r="A2495" s="24" t="s">
        <v>2475</v>
      </c>
      <c r="B2495" s="24">
        <v>-88.38</v>
      </c>
      <c r="C2495" s="24">
        <v>30.19</v>
      </c>
      <c r="D2495" s="24" t="s">
        <v>1902</v>
      </c>
      <c r="E2495" s="24">
        <f t="shared" si="38"/>
        <v>99.374986993335838</v>
      </c>
      <c r="V2495" s="24">
        <v>1.2500260133283219</v>
      </c>
      <c r="X2495" s="24">
        <v>1.2500260133283219</v>
      </c>
      <c r="AF2495" s="24">
        <v>51.876081446914803</v>
      </c>
      <c r="BD2495" s="24">
        <v>1.8750390199924838</v>
      </c>
      <c r="BH2495" s="24">
        <v>1.2500260133283219</v>
      </c>
      <c r="BZ2495" s="24">
        <v>41.87378848644358</v>
      </c>
    </row>
    <row r="2496" spans="1:91" x14ac:dyDescent="0.2">
      <c r="A2496" s="24" t="s">
        <v>2476</v>
      </c>
      <c r="B2496" s="24">
        <v>-88.37</v>
      </c>
      <c r="C2496" s="24">
        <v>30.17</v>
      </c>
      <c r="D2496" s="24" t="s">
        <v>1902</v>
      </c>
      <c r="E2496" s="24">
        <f t="shared" si="38"/>
        <v>84.001351528243788</v>
      </c>
      <c r="V2496" s="24">
        <v>1.4544221837476019</v>
      </c>
      <c r="AA2496" s="24">
        <v>1.4544221837476019</v>
      </c>
      <c r="AF2496" s="24">
        <v>46.541518780988454</v>
      </c>
      <c r="BD2496" s="24">
        <v>1.4544221837476019</v>
      </c>
      <c r="BH2496" s="24">
        <v>2.9088451092506356</v>
      </c>
      <c r="BZ2496" s="24">
        <v>30.187721086761883</v>
      </c>
    </row>
    <row r="2497" spans="1:82" x14ac:dyDescent="0.2">
      <c r="A2497" s="24" t="s">
        <v>2477</v>
      </c>
      <c r="B2497" s="24">
        <v>-88.37</v>
      </c>
      <c r="C2497" s="24">
        <v>30.12</v>
      </c>
      <c r="D2497" s="24" t="s">
        <v>1902</v>
      </c>
      <c r="E2497" s="24">
        <f t="shared" si="38"/>
        <v>97.378754871535293</v>
      </c>
      <c r="V2497" s="24">
        <v>2.6212451284647127</v>
      </c>
      <c r="X2497" s="24">
        <v>1.048498328189355</v>
      </c>
      <c r="AA2497" s="24">
        <v>2.0969959643700347</v>
      </c>
      <c r="AF2497" s="24">
        <v>35.124685690239303</v>
      </c>
      <c r="BD2497" s="24">
        <v>12.581975786220209</v>
      </c>
      <c r="BH2497" s="24">
        <v>8.3879824734627899</v>
      </c>
      <c r="BZ2497" s="24">
        <v>34.468873172399526</v>
      </c>
      <c r="CD2497" s="24">
        <v>1.048498328189355</v>
      </c>
    </row>
    <row r="2498" spans="1:82" x14ac:dyDescent="0.2">
      <c r="A2498" s="24" t="s">
        <v>2478</v>
      </c>
      <c r="B2498" s="24">
        <v>-88.51</v>
      </c>
      <c r="C2498" s="24">
        <v>30.07</v>
      </c>
      <c r="D2498" s="24" t="s">
        <v>1902</v>
      </c>
      <c r="E2498" s="24">
        <f t="shared" si="38"/>
        <v>88.91816449454123</v>
      </c>
      <c r="V2498" s="24">
        <v>3.0782883484115491</v>
      </c>
      <c r="X2498" s="24">
        <v>1.2313150561620858</v>
      </c>
      <c r="AA2498" s="24">
        <v>3.6939458764925912</v>
      </c>
      <c r="AF2498" s="24">
        <v>37.555119833038624</v>
      </c>
      <c r="BD2498" s="24">
        <v>4.3096041125799678</v>
      </c>
      <c r="BH2498" s="24">
        <v>4.9252616406610104</v>
      </c>
      <c r="BZ2498" s="24">
        <v>34.124629627195397</v>
      </c>
    </row>
    <row r="2499" spans="1:82" x14ac:dyDescent="0.2">
      <c r="A2499" s="24" t="s">
        <v>2479</v>
      </c>
      <c r="B2499" s="24">
        <v>-88.51</v>
      </c>
      <c r="C2499" s="24">
        <v>30.11</v>
      </c>
      <c r="D2499" s="24" t="s">
        <v>1902</v>
      </c>
      <c r="E2499" s="24">
        <f t="shared" ref="E2499:E2562" si="39">SUM(F2499:CR2499)</f>
        <v>75.216542833565597</v>
      </c>
      <c r="X2499" s="24">
        <v>4.7206575322895743</v>
      </c>
      <c r="AF2499" s="24">
        <v>28.323951047353614</v>
      </c>
      <c r="BB2499" s="24">
        <v>2.3603287661447871</v>
      </c>
      <c r="BD2499" s="24">
        <v>4.7206582639915942</v>
      </c>
      <c r="BH2499" s="24">
        <v>1.1801643830723938</v>
      </c>
      <c r="BZ2499" s="24">
        <v>31.550454074568837</v>
      </c>
      <c r="CD2499" s="24">
        <v>2.3603287661447871</v>
      </c>
    </row>
    <row r="2500" spans="1:82" x14ac:dyDescent="0.2">
      <c r="A2500" s="24" t="s">
        <v>2480</v>
      </c>
      <c r="B2500" s="24">
        <v>-88.77</v>
      </c>
      <c r="C2500" s="24">
        <v>30.13</v>
      </c>
      <c r="D2500" s="24" t="s">
        <v>1902</v>
      </c>
      <c r="E2500" s="24">
        <f t="shared" si="39"/>
        <v>96.831985306511285</v>
      </c>
      <c r="V2500" s="24">
        <v>2.1120103353950266</v>
      </c>
      <c r="X2500" s="24">
        <v>1.4080063505274487</v>
      </c>
      <c r="AA2500" s="24">
        <v>0.70400317526372402</v>
      </c>
      <c r="AF2500" s="24">
        <v>57.728276563702465</v>
      </c>
      <c r="BB2500" s="24">
        <v>0.35200199243378899</v>
      </c>
      <c r="BD2500" s="24">
        <v>7.0400333718449524</v>
      </c>
      <c r="BH2500" s="24">
        <v>1.7600083429612383</v>
      </c>
      <c r="BZ2500" s="24">
        <v>25.375643181948845</v>
      </c>
      <c r="CD2500" s="24">
        <v>0.35200199243378899</v>
      </c>
    </row>
    <row r="2501" spans="1:82" x14ac:dyDescent="0.2">
      <c r="A2501" s="24" t="s">
        <v>2481</v>
      </c>
      <c r="B2501" s="24">
        <v>-88.79</v>
      </c>
      <c r="C2501" s="24">
        <v>30.21</v>
      </c>
      <c r="D2501" s="24" t="s">
        <v>1902</v>
      </c>
      <c r="E2501" s="24">
        <f t="shared" si="39"/>
        <v>95.716181588368428</v>
      </c>
      <c r="V2501" s="24">
        <v>4.7121996427789883</v>
      </c>
      <c r="X2501" s="24">
        <v>0.85676398733415104</v>
      </c>
      <c r="AA2501" s="24">
        <v>0.42838199366707502</v>
      </c>
      <c r="AF2501" s="24">
        <v>54.832869263718798</v>
      </c>
      <c r="BB2501" s="24">
        <v>0.42838199366707502</v>
      </c>
      <c r="BD2501" s="24">
        <v>0.85676398733415104</v>
      </c>
      <c r="BH2501" s="24">
        <v>4.7121996427789883</v>
      </c>
      <c r="BZ2501" s="24">
        <v>28.460239083422142</v>
      </c>
      <c r="CD2501" s="24">
        <v>0.42838199366707502</v>
      </c>
    </row>
    <row r="2502" spans="1:82" x14ac:dyDescent="0.2">
      <c r="A2502" s="24" t="s">
        <v>2482</v>
      </c>
      <c r="B2502" s="24">
        <v>-88.61</v>
      </c>
      <c r="C2502" s="24">
        <v>30.23</v>
      </c>
      <c r="D2502" s="24" t="s">
        <v>1902</v>
      </c>
      <c r="E2502" s="24">
        <f t="shared" si="39"/>
        <v>91.402299581515692</v>
      </c>
      <c r="V2502" s="24">
        <v>2.735632584439371</v>
      </c>
      <c r="X2502" s="24">
        <v>2.3448283716869565</v>
      </c>
      <c r="AA2502" s="24">
        <v>0.39080498654553097</v>
      </c>
      <c r="AF2502" s="24">
        <v>56.666665014618367</v>
      </c>
      <c r="BD2502" s="24">
        <v>1.172414185843478</v>
      </c>
      <c r="BH2502" s="24">
        <v>0.78160919929794703</v>
      </c>
      <c r="BZ2502" s="24">
        <v>27.31034523908404</v>
      </c>
    </row>
    <row r="2503" spans="1:82" x14ac:dyDescent="0.2">
      <c r="A2503" s="24" t="s">
        <v>2483</v>
      </c>
      <c r="B2503" s="24">
        <v>-88.66</v>
      </c>
      <c r="C2503" s="24">
        <v>30.24</v>
      </c>
      <c r="D2503" s="24" t="s">
        <v>1902</v>
      </c>
      <c r="E2503" s="24">
        <f t="shared" si="39"/>
        <v>97.050980935822437</v>
      </c>
      <c r="V2503" s="24">
        <v>5.8980389330161156</v>
      </c>
      <c r="X2503" s="24">
        <v>1.6851532911523031</v>
      </c>
      <c r="AA2503" s="24">
        <v>0.42128832278807599</v>
      </c>
      <c r="AF2503" s="24">
        <v>64.457137526406129</v>
      </c>
      <c r="BD2503" s="24">
        <v>1.2638657730252458</v>
      </c>
      <c r="BZ2503" s="24">
        <v>22.904208766646487</v>
      </c>
      <c r="CD2503" s="24">
        <v>0.42128832278807599</v>
      </c>
    </row>
    <row r="2504" spans="1:82" x14ac:dyDescent="0.2">
      <c r="A2504" s="24" t="s">
        <v>2484</v>
      </c>
      <c r="B2504" s="24">
        <v>-88.66</v>
      </c>
      <c r="C2504" s="24">
        <v>30.27</v>
      </c>
      <c r="D2504" s="24" t="s">
        <v>1902</v>
      </c>
      <c r="E2504" s="24">
        <f t="shared" si="39"/>
        <v>97.86506562133664</v>
      </c>
      <c r="V2504" s="24">
        <v>3.4158958769147101</v>
      </c>
      <c r="X2504" s="24">
        <v>0.85397375146533605</v>
      </c>
      <c r="AF2504" s="24">
        <v>73.868739954391941</v>
      </c>
      <c r="BD2504" s="24">
        <v>1.7079475029306721</v>
      </c>
      <c r="BZ2504" s="24">
        <v>16.310561032703308</v>
      </c>
      <c r="CD2504" s="24">
        <v>1.7079475029306721</v>
      </c>
    </row>
    <row r="2505" spans="1:82" x14ac:dyDescent="0.2">
      <c r="A2505" s="24" t="s">
        <v>2485</v>
      </c>
      <c r="B2505" s="24">
        <v>-88.6</v>
      </c>
      <c r="C2505" s="24">
        <v>30.32</v>
      </c>
      <c r="D2505" s="24" t="s">
        <v>1902</v>
      </c>
      <c r="E2505" s="24">
        <f t="shared" si="39"/>
        <v>87.269140979072205</v>
      </c>
      <c r="AA2505" s="24">
        <v>0.795679017025548</v>
      </c>
      <c r="AF2505" s="24">
        <v>66.041355787379999</v>
      </c>
      <c r="BD2505" s="24">
        <v>0.795679017025548</v>
      </c>
      <c r="BZ2505" s="24">
        <v>17.249390106564469</v>
      </c>
      <c r="CD2505" s="24">
        <v>2.3870370510766445</v>
      </c>
    </row>
    <row r="2506" spans="1:82" x14ac:dyDescent="0.2">
      <c r="A2506" s="24" t="s">
        <v>2486</v>
      </c>
      <c r="B2506" s="24">
        <v>-88.53</v>
      </c>
      <c r="C2506" s="24">
        <v>30.27</v>
      </c>
      <c r="D2506" s="24" t="s">
        <v>1902</v>
      </c>
      <c r="E2506" s="24">
        <f t="shared" si="39"/>
        <v>91.895463134090591</v>
      </c>
      <c r="V2506" s="24">
        <v>1.5195998873619476</v>
      </c>
      <c r="X2506" s="24">
        <v>2.0261342164773533</v>
      </c>
      <c r="AA2506" s="24">
        <v>0.50653355411933798</v>
      </c>
      <c r="AF2506" s="24">
        <v>58.757869027961213</v>
      </c>
      <c r="BD2506" s="24">
        <v>2.5326669956006231</v>
      </c>
      <c r="BH2506" s="24">
        <v>0.50653355411933798</v>
      </c>
      <c r="BZ2506" s="24">
        <v>25.033058790212095</v>
      </c>
      <c r="CD2506" s="24">
        <v>1.013067108238676</v>
      </c>
    </row>
    <row r="2507" spans="1:82" x14ac:dyDescent="0.2">
      <c r="A2507" s="24" t="s">
        <v>2487</v>
      </c>
      <c r="B2507" s="24">
        <v>-88.5</v>
      </c>
      <c r="C2507" s="24">
        <v>30.27</v>
      </c>
      <c r="D2507" s="24" t="s">
        <v>1902</v>
      </c>
      <c r="E2507" s="24">
        <f t="shared" si="39"/>
        <v>97.145769643719987</v>
      </c>
      <c r="V2507" s="24">
        <v>0.81549450459027395</v>
      </c>
      <c r="X2507" s="24">
        <v>1.6309890091805492</v>
      </c>
      <c r="AF2507" s="24">
        <v>72.171253411590868</v>
      </c>
      <c r="BD2507" s="24">
        <v>2.0387358516897489</v>
      </c>
      <c r="BZ2507" s="24">
        <v>20.489296866668536</v>
      </c>
    </row>
    <row r="2508" spans="1:82" x14ac:dyDescent="0.2">
      <c r="A2508" s="24" t="s">
        <v>2488</v>
      </c>
      <c r="B2508" s="24">
        <v>-88.53</v>
      </c>
      <c r="C2508" s="24">
        <v>30.26</v>
      </c>
      <c r="D2508" s="24" t="s">
        <v>1902</v>
      </c>
      <c r="E2508" s="24">
        <f t="shared" si="39"/>
        <v>98.937225587723702</v>
      </c>
      <c r="V2508" s="24">
        <v>0.354258137425427</v>
      </c>
      <c r="X2508" s="24">
        <v>0.708516274850855</v>
      </c>
      <c r="AF2508" s="24">
        <v>80.4166076532739</v>
      </c>
      <c r="BD2508" s="24">
        <v>0.708516274850855</v>
      </c>
      <c r="BH2508" s="24">
        <v>0.354258137425427</v>
      </c>
      <c r="BZ2508" s="24">
        <v>15.686552835046383</v>
      </c>
      <c r="CD2508" s="24">
        <v>0.708516274850855</v>
      </c>
    </row>
    <row r="2509" spans="1:82" x14ac:dyDescent="0.2">
      <c r="A2509" s="24" t="s">
        <v>2489</v>
      </c>
      <c r="B2509" s="24">
        <v>-88.43</v>
      </c>
      <c r="C2509" s="24">
        <v>30.35</v>
      </c>
      <c r="D2509" s="24" t="s">
        <v>1902</v>
      </c>
      <c r="E2509" s="24">
        <f t="shared" si="39"/>
        <v>97.904359560821348</v>
      </c>
      <c r="X2509" s="24">
        <v>1.047819719255217</v>
      </c>
      <c r="AF2509" s="24">
        <v>93.779904900071216</v>
      </c>
      <c r="BD2509" s="24">
        <v>0.52390985962760805</v>
      </c>
      <c r="BZ2509" s="24">
        <v>2.5527250818673024</v>
      </c>
    </row>
    <row r="2510" spans="1:82" x14ac:dyDescent="0.2">
      <c r="A2510" s="24" t="s">
        <v>2490</v>
      </c>
      <c r="B2510" s="24">
        <v>-88.43</v>
      </c>
      <c r="C2510" s="24">
        <v>30.34</v>
      </c>
      <c r="D2510" s="24" t="s">
        <v>1902</v>
      </c>
      <c r="E2510" s="24">
        <f t="shared" si="39"/>
        <v>94.993498338992609</v>
      </c>
      <c r="AA2510" s="24">
        <v>0.71521478865218402</v>
      </c>
      <c r="AF2510" s="24">
        <v>85.110532886020465</v>
      </c>
      <c r="BD2510" s="24">
        <v>0.71521478865218402</v>
      </c>
      <c r="BZ2510" s="24">
        <v>8.4525358756677633</v>
      </c>
    </row>
    <row r="2511" spans="1:82" x14ac:dyDescent="0.2">
      <c r="A2511" s="24" t="s">
        <v>2491</v>
      </c>
      <c r="B2511" s="24">
        <v>-88.47</v>
      </c>
      <c r="C2511" s="24">
        <v>30.31</v>
      </c>
      <c r="D2511" s="24" t="s">
        <v>1902</v>
      </c>
      <c r="E2511" s="24">
        <f t="shared" si="39"/>
        <v>96.893558847871461</v>
      </c>
      <c r="V2511" s="24">
        <v>0.38830477706768701</v>
      </c>
      <c r="AF2511" s="24">
        <v>87.756967684908702</v>
      </c>
      <c r="BD2511" s="24">
        <v>0.38830477706768701</v>
      </c>
      <c r="BH2511" s="24">
        <v>0.38830477706768701</v>
      </c>
      <c r="BZ2511" s="24">
        <v>7.195066299095302</v>
      </c>
      <c r="CD2511" s="24">
        <v>0.77661053266438995</v>
      </c>
    </row>
    <row r="2512" spans="1:82" x14ac:dyDescent="0.2">
      <c r="A2512" s="24" t="s">
        <v>2492</v>
      </c>
      <c r="B2512" s="24">
        <v>-88.48</v>
      </c>
      <c r="C2512" s="24">
        <v>30.3</v>
      </c>
      <c r="D2512" s="24" t="s">
        <v>1902</v>
      </c>
      <c r="E2512" s="24">
        <f t="shared" si="39"/>
        <v>96.97255333595038</v>
      </c>
      <c r="V2512" s="24">
        <v>0.37843072042304499</v>
      </c>
      <c r="X2512" s="24">
        <v>0.75686144084609097</v>
      </c>
      <c r="AF2512" s="24">
        <v>79.848892817245698</v>
      </c>
      <c r="BD2512" s="24">
        <v>0.75686144084609097</v>
      </c>
      <c r="BZ2512" s="24">
        <v>14.853076196166413</v>
      </c>
      <c r="CD2512" s="24">
        <v>0.37843072042304499</v>
      </c>
    </row>
    <row r="2513" spans="1:82" x14ac:dyDescent="0.2">
      <c r="A2513" s="24" t="s">
        <v>2493</v>
      </c>
      <c r="B2513" s="24">
        <v>-88.38</v>
      </c>
      <c r="C2513" s="24">
        <v>30.3</v>
      </c>
      <c r="D2513" s="24" t="s">
        <v>1902</v>
      </c>
      <c r="E2513" s="24">
        <f t="shared" si="39"/>
        <v>96.714936323142283</v>
      </c>
      <c r="V2513" s="24">
        <v>1.0950209555140038</v>
      </c>
      <c r="X2513" s="24">
        <v>1.095021765829721</v>
      </c>
      <c r="AA2513" s="24">
        <v>1.0950209555140038</v>
      </c>
      <c r="AF2513" s="24">
        <v>64.606253391956287</v>
      </c>
      <c r="BB2513" s="24">
        <v>1.0950209555140038</v>
      </c>
      <c r="BD2513" s="24">
        <v>1.0950209555140038</v>
      </c>
      <c r="BH2513" s="24">
        <v>1.0950209555140038</v>
      </c>
      <c r="BZ2513" s="24">
        <v>24.991045504871401</v>
      </c>
      <c r="CD2513" s="24">
        <v>0.54751088291486105</v>
      </c>
    </row>
    <row r="2514" spans="1:82" x14ac:dyDescent="0.2">
      <c r="A2514" s="24" t="s">
        <v>2494</v>
      </c>
      <c r="B2514" s="24">
        <v>-88.38</v>
      </c>
      <c r="C2514" s="24">
        <v>30.26</v>
      </c>
      <c r="D2514" s="24" t="s">
        <v>1902</v>
      </c>
      <c r="E2514" s="24">
        <f t="shared" si="39"/>
        <v>93.77691028324719</v>
      </c>
      <c r="V2514" s="24">
        <v>0.77788597831115802</v>
      </c>
      <c r="AA2514" s="24">
        <v>0.77788597831115802</v>
      </c>
      <c r="AF2514" s="24">
        <v>78.56650743772127</v>
      </c>
      <c r="BD2514" s="24">
        <v>1.555772901754088</v>
      </c>
      <c r="BH2514" s="24">
        <v>0.77788597831115802</v>
      </c>
      <c r="BZ2514" s="24">
        <v>9.7651991070842659</v>
      </c>
      <c r="CD2514" s="24">
        <v>1.555772901754088</v>
      </c>
    </row>
    <row r="2515" spans="1:82" x14ac:dyDescent="0.2">
      <c r="A2515" s="24" t="s">
        <v>2495</v>
      </c>
      <c r="B2515" s="24">
        <v>-88.38</v>
      </c>
      <c r="C2515" s="24">
        <v>30.23</v>
      </c>
      <c r="D2515" s="24" t="s">
        <v>1902</v>
      </c>
      <c r="E2515" s="24">
        <f t="shared" si="39"/>
        <v>98.52139905962315</v>
      </c>
      <c r="V2515" s="24">
        <v>3.4500688608793149</v>
      </c>
      <c r="AA2515" s="24">
        <v>0.98573396025123305</v>
      </c>
      <c r="AF2515" s="24">
        <v>61.608368498836597</v>
      </c>
      <c r="BD2515" s="24">
        <v>5.9144037615073977</v>
      </c>
      <c r="BZ2515" s="24">
        <v>25.084223037771743</v>
      </c>
      <c r="CD2515" s="24">
        <v>1.4786009403768492</v>
      </c>
    </row>
    <row r="2516" spans="1:82" x14ac:dyDescent="0.2">
      <c r="A2516" s="24" t="s">
        <v>2496</v>
      </c>
      <c r="B2516" s="24">
        <v>-80.47</v>
      </c>
      <c r="C2516" s="24">
        <v>25.14</v>
      </c>
      <c r="D2516" s="24" t="s">
        <v>1902</v>
      </c>
      <c r="E2516" s="24">
        <f t="shared" si="39"/>
        <v>100</v>
      </c>
      <c r="X2516" s="24">
        <v>8.3333333333333321</v>
      </c>
      <c r="AA2516" s="24">
        <v>33.333333333333329</v>
      </c>
      <c r="AF2516" s="24">
        <v>50</v>
      </c>
      <c r="AU2516" s="24">
        <v>4.1666666666666661</v>
      </c>
      <c r="CD2516" s="24">
        <v>4.1666666666666661</v>
      </c>
    </row>
    <row r="2517" spans="1:82" x14ac:dyDescent="0.2">
      <c r="A2517" s="24" t="s">
        <v>2497</v>
      </c>
      <c r="B2517" s="24">
        <v>-80.510000000000005</v>
      </c>
      <c r="C2517" s="24">
        <v>25.15</v>
      </c>
      <c r="D2517" s="24" t="s">
        <v>1902</v>
      </c>
      <c r="E2517" s="24">
        <f t="shared" si="39"/>
        <v>100</v>
      </c>
      <c r="X2517" s="24">
        <v>6.2500008437500458</v>
      </c>
      <c r="AA2517" s="24">
        <v>53.125000421875029</v>
      </c>
      <c r="AF2517" s="24">
        <v>37.499998312499898</v>
      </c>
      <c r="AU2517" s="24">
        <v>3.1250004218750229</v>
      </c>
    </row>
    <row r="2518" spans="1:82" x14ac:dyDescent="0.2">
      <c r="A2518" s="24" t="s">
        <v>2498</v>
      </c>
      <c r="B2518" s="24">
        <v>-80.56</v>
      </c>
      <c r="C2518" s="24">
        <v>25.06</v>
      </c>
      <c r="D2518" s="24" t="s">
        <v>1902</v>
      </c>
      <c r="E2518" s="24">
        <f t="shared" si="39"/>
        <v>99.999999999999986</v>
      </c>
      <c r="V2518" s="24">
        <v>10.204081157850929</v>
      </c>
      <c r="X2518" s="24">
        <v>12.244897389421109</v>
      </c>
      <c r="AA2518" s="24">
        <v>44.897966400665901</v>
      </c>
      <c r="AF2518" s="24">
        <v>28.571422588921674</v>
      </c>
      <c r="AU2518" s="24">
        <v>4.0816324631403704</v>
      </c>
    </row>
    <row r="2519" spans="1:82" x14ac:dyDescent="0.2">
      <c r="A2519" s="24" t="s">
        <v>2499</v>
      </c>
      <c r="B2519" s="24">
        <v>-80.56</v>
      </c>
      <c r="C2519" s="24">
        <v>25.06</v>
      </c>
      <c r="D2519" s="24" t="s">
        <v>1902</v>
      </c>
      <c r="E2519" s="24">
        <f t="shared" si="39"/>
        <v>100</v>
      </c>
      <c r="V2519" s="24">
        <v>5.2631592908587326</v>
      </c>
      <c r="X2519" s="24">
        <v>7.894735620498607</v>
      </c>
      <c r="AA2519" s="24">
        <v>68.421050886426571</v>
      </c>
      <c r="AF2519" s="24">
        <v>18.421054202216084</v>
      </c>
    </row>
    <row r="2520" spans="1:82" x14ac:dyDescent="0.2">
      <c r="A2520" s="24" t="s">
        <v>2500</v>
      </c>
      <c r="B2520" s="24">
        <v>-80.64</v>
      </c>
      <c r="C2520" s="24">
        <v>25.19</v>
      </c>
      <c r="D2520" s="24" t="s">
        <v>1902</v>
      </c>
      <c r="E2520" s="24">
        <f t="shared" si="39"/>
        <v>99.999999999999972</v>
      </c>
      <c r="V2520" s="24">
        <v>2.9411772491349986</v>
      </c>
      <c r="X2520" s="24">
        <v>5.8823527335639998</v>
      </c>
      <c r="AA2520" s="24">
        <v>14.705882716263</v>
      </c>
      <c r="AF2520" s="24">
        <v>76.47058730103798</v>
      </c>
    </row>
    <row r="2521" spans="1:82" x14ac:dyDescent="0.2">
      <c r="A2521" s="24" t="s">
        <v>2501</v>
      </c>
      <c r="B2521" s="24">
        <v>-80.63</v>
      </c>
      <c r="C2521" s="24">
        <v>25.17</v>
      </c>
      <c r="D2521" s="24" t="s">
        <v>1902</v>
      </c>
      <c r="E2521" s="24">
        <f t="shared" si="39"/>
        <v>100</v>
      </c>
      <c r="V2521" s="24">
        <v>9.0909098099173828</v>
      </c>
      <c r="X2521" s="24">
        <v>6.0606074187328369</v>
      </c>
      <c r="AA2521" s="24">
        <v>9.0909098099173828</v>
      </c>
      <c r="AF2521" s="24">
        <v>75.757572961432402</v>
      </c>
    </row>
    <row r="2522" spans="1:82" x14ac:dyDescent="0.2">
      <c r="A2522" s="24" t="s">
        <v>2502</v>
      </c>
      <c r="B2522" s="24">
        <v>-80.63</v>
      </c>
      <c r="C2522" s="24">
        <v>25.07</v>
      </c>
      <c r="D2522" s="24" t="s">
        <v>1902</v>
      </c>
      <c r="E2522" s="24">
        <f t="shared" si="39"/>
        <v>97.826087417769344</v>
      </c>
      <c r="V2522" s="24">
        <v>15.21739072778831</v>
      </c>
      <c r="X2522" s="24">
        <v>6.5217377466919437</v>
      </c>
      <c r="AA2522" s="24">
        <v>17.391303310018962</v>
      </c>
      <c r="AF2522" s="24">
        <v>58.695655633270135</v>
      </c>
    </row>
    <row r="2523" spans="1:82" x14ac:dyDescent="0.2">
      <c r="A2523" s="24" t="s">
        <v>2503</v>
      </c>
      <c r="B2523" s="24">
        <v>-80.63</v>
      </c>
      <c r="C2523" s="24">
        <v>25.07</v>
      </c>
      <c r="D2523" s="24" t="s">
        <v>1902</v>
      </c>
      <c r="E2523" s="24">
        <f t="shared" si="39"/>
        <v>100</v>
      </c>
      <c r="V2523" s="24">
        <v>13.461542011835</v>
      </c>
      <c r="X2523" s="24">
        <v>11.538463757396878</v>
      </c>
      <c r="AA2523" s="24">
        <v>32.692304363904682</v>
      </c>
      <c r="AF2523" s="24">
        <v>41.346152181952348</v>
      </c>
      <c r="AU2523" s="24">
        <v>0.96153768491109304</v>
      </c>
    </row>
    <row r="2524" spans="1:82" x14ac:dyDescent="0.2">
      <c r="A2524" s="24" t="s">
        <v>2504</v>
      </c>
      <c r="B2524" s="24">
        <v>-80.63</v>
      </c>
      <c r="C2524" s="24">
        <v>25.07</v>
      </c>
      <c r="D2524" s="24" t="s">
        <v>1902</v>
      </c>
      <c r="E2524" s="24">
        <f t="shared" si="39"/>
        <v>99.999999999999986</v>
      </c>
      <c r="V2524" s="24">
        <v>3.0769245013018072</v>
      </c>
      <c r="X2524" s="24">
        <v>10.769230308402351</v>
      </c>
      <c r="AA2524" s="24">
        <v>35.384615426508873</v>
      </c>
      <c r="AF2524" s="24">
        <v>44.615383484260313</v>
      </c>
      <c r="AU2524" s="24">
        <v>4.6153840288757237</v>
      </c>
      <c r="BD2524" s="24">
        <v>1.5384622506509038</v>
      </c>
    </row>
    <row r="2525" spans="1:82" x14ac:dyDescent="0.2">
      <c r="A2525" s="24" t="s">
        <v>2505</v>
      </c>
      <c r="B2525" s="24">
        <v>-80.63</v>
      </c>
      <c r="C2525" s="24">
        <v>25.17</v>
      </c>
      <c r="D2525" s="24" t="s">
        <v>1902</v>
      </c>
      <c r="E2525" s="24">
        <f t="shared" si="39"/>
        <v>97.22222316203694</v>
      </c>
      <c r="V2525" s="24">
        <v>13.888886606481682</v>
      </c>
      <c r="X2525" s="24">
        <v>2.7777768379630463</v>
      </c>
      <c r="AA2525" s="24">
        <v>19.444442699074223</v>
      </c>
      <c r="AF2525" s="24">
        <v>55.555560925925448</v>
      </c>
      <c r="AU2525" s="24">
        <v>5.5555560925925453</v>
      </c>
    </row>
    <row r="2526" spans="1:82" x14ac:dyDescent="0.2">
      <c r="A2526" s="24" t="s">
        <v>2506</v>
      </c>
      <c r="B2526" s="24">
        <v>-80.63</v>
      </c>
      <c r="C2526" s="24">
        <v>25.18</v>
      </c>
      <c r="D2526" s="24" t="s">
        <v>1902</v>
      </c>
      <c r="E2526" s="24">
        <f t="shared" si="39"/>
        <v>99.999999999999986</v>
      </c>
      <c r="V2526" s="24">
        <v>3.5714285714285707</v>
      </c>
      <c r="AA2526" s="24">
        <v>14.285714285714281</v>
      </c>
      <c r="AF2526" s="24">
        <v>75</v>
      </c>
      <c r="AU2526" s="24">
        <v>7.1428571428571415</v>
      </c>
    </row>
    <row r="2527" spans="1:82" x14ac:dyDescent="0.2">
      <c r="A2527" s="24" t="s">
        <v>2507</v>
      </c>
      <c r="B2527" s="24">
        <v>-80.66</v>
      </c>
      <c r="C2527" s="24">
        <v>25.02</v>
      </c>
      <c r="D2527" s="24" t="s">
        <v>1902</v>
      </c>
      <c r="E2527" s="24">
        <f t="shared" si="39"/>
        <v>99.999999999999986</v>
      </c>
      <c r="V2527" s="24">
        <v>9.375000121093743</v>
      </c>
      <c r="AA2527" s="24">
        <v>6.249998789062567</v>
      </c>
      <c r="AF2527" s="24">
        <v>84.375001089843678</v>
      </c>
    </row>
    <row r="2528" spans="1:82" x14ac:dyDescent="0.2">
      <c r="A2528" s="24" t="s">
        <v>2508</v>
      </c>
      <c r="B2528" s="24">
        <v>-80.66</v>
      </c>
      <c r="C2528" s="24">
        <v>25.02</v>
      </c>
      <c r="D2528" s="24" t="s">
        <v>1902</v>
      </c>
      <c r="E2528" s="24">
        <f t="shared" si="39"/>
        <v>100.00000000000003</v>
      </c>
      <c r="V2528" s="24">
        <v>15.789474914127613</v>
      </c>
      <c r="X2528" s="24">
        <v>7.8947389175903444</v>
      </c>
      <c r="AA2528" s="24">
        <v>31.578949828255226</v>
      </c>
      <c r="AF2528" s="24">
        <v>42.105256700830047</v>
      </c>
      <c r="BB2528" s="24">
        <v>2.6315796391967816</v>
      </c>
    </row>
    <row r="2529" spans="1:82" x14ac:dyDescent="0.2">
      <c r="A2529" s="24" t="s">
        <v>2509</v>
      </c>
      <c r="B2529" s="24">
        <v>-80.66</v>
      </c>
      <c r="C2529" s="24">
        <v>25.02</v>
      </c>
      <c r="D2529" s="24" t="s">
        <v>1902</v>
      </c>
      <c r="E2529" s="24">
        <f t="shared" si="39"/>
        <v>99.999999999999986</v>
      </c>
      <c r="V2529" s="24">
        <v>6.0606047493113682</v>
      </c>
      <c r="X2529" s="24">
        <v>12.121212589531648</v>
      </c>
      <c r="AA2529" s="24">
        <v>42.424239426997403</v>
      </c>
      <c r="AF2529" s="24">
        <v>39.393943234159565</v>
      </c>
    </row>
    <row r="2530" spans="1:82" x14ac:dyDescent="0.2">
      <c r="A2530" s="24" t="s">
        <v>2510</v>
      </c>
      <c r="B2530" s="24">
        <v>-80.66</v>
      </c>
      <c r="C2530" s="24">
        <v>25.02</v>
      </c>
      <c r="D2530" s="24" t="s">
        <v>1902</v>
      </c>
      <c r="E2530" s="24">
        <f t="shared" si="39"/>
        <v>99.999999999999986</v>
      </c>
      <c r="V2530" s="24">
        <v>4.4444453214815569</v>
      </c>
      <c r="X2530" s="24">
        <v>6.6666679822223376</v>
      </c>
      <c r="AA2530" s="24">
        <v>57.77777437925895</v>
      </c>
      <c r="AF2530" s="24">
        <v>26.66666699555558</v>
      </c>
      <c r="AU2530" s="24">
        <v>4.4444453214815569</v>
      </c>
    </row>
    <row r="2531" spans="1:82" x14ac:dyDescent="0.2">
      <c r="A2531" s="24" t="s">
        <v>2511</v>
      </c>
      <c r="B2531" s="24">
        <v>-80.680000000000007</v>
      </c>
      <c r="C2531" s="24">
        <v>25.03</v>
      </c>
      <c r="D2531" s="24" t="s">
        <v>1902</v>
      </c>
      <c r="E2531" s="24">
        <f t="shared" si="39"/>
        <v>100</v>
      </c>
      <c r="V2531" s="24">
        <v>5.128205706771868</v>
      </c>
      <c r="X2531" s="24">
        <v>7.6923085601578007</v>
      </c>
      <c r="AA2531" s="24">
        <v>48.717957034845597</v>
      </c>
      <c r="AF2531" s="24">
        <v>38.461528698224726</v>
      </c>
    </row>
    <row r="2532" spans="1:82" x14ac:dyDescent="0.2">
      <c r="A2532" s="24" t="s">
        <v>2512</v>
      </c>
      <c r="B2532" s="24">
        <v>-80.760000000000005</v>
      </c>
      <c r="C2532" s="24">
        <v>25.01</v>
      </c>
      <c r="D2532" s="24" t="s">
        <v>1902</v>
      </c>
      <c r="E2532" s="24">
        <f t="shared" si="39"/>
        <v>99.999999999999986</v>
      </c>
      <c r="V2532" s="24">
        <v>11.71171207694184</v>
      </c>
      <c r="X2532" s="24">
        <v>20.720723861699877</v>
      </c>
      <c r="AA2532" s="24">
        <v>41.441436912587776</v>
      </c>
      <c r="AF2532" s="24">
        <v>25.225227051375882</v>
      </c>
      <c r="CD2532" s="24">
        <v>0.90090009739460497</v>
      </c>
    </row>
    <row r="2533" spans="1:82" x14ac:dyDescent="0.2">
      <c r="A2533" s="24" t="s">
        <v>2513</v>
      </c>
      <c r="B2533" s="24">
        <v>-80.569999999999993</v>
      </c>
      <c r="C2533" s="24">
        <v>25.15</v>
      </c>
      <c r="D2533" s="24" t="s">
        <v>1902</v>
      </c>
      <c r="E2533" s="24">
        <f t="shared" si="39"/>
        <v>100.00000000000003</v>
      </c>
      <c r="V2533" s="24">
        <v>8.1818187768595454</v>
      </c>
      <c r="X2533" s="24">
        <v>10.000001636363761</v>
      </c>
      <c r="AA2533" s="24">
        <v>32.727275107438196</v>
      </c>
      <c r="AF2533" s="24">
        <v>33.636356991735056</v>
      </c>
      <c r="AU2533" s="24">
        <v>15.454547487603461</v>
      </c>
    </row>
    <row r="2534" spans="1:82" x14ac:dyDescent="0.2">
      <c r="A2534" s="24" t="s">
        <v>2514</v>
      </c>
      <c r="B2534" s="24">
        <v>134.61000000000001</v>
      </c>
      <c r="C2534" s="24">
        <v>28.08</v>
      </c>
      <c r="D2534" s="24" t="s">
        <v>1902</v>
      </c>
      <c r="E2534" s="24">
        <f t="shared" si="39"/>
        <v>100</v>
      </c>
      <c r="O2534" s="24">
        <v>40.744581561754636</v>
      </c>
      <c r="V2534" s="24">
        <v>19.755262884994298</v>
      </c>
      <c r="X2534" s="24">
        <v>1.2340557917660482</v>
      </c>
      <c r="AA2534" s="24">
        <v>1.2340557917660482</v>
      </c>
      <c r="AB2534" s="24">
        <v>1.2340557917660482</v>
      </c>
      <c r="AL2534" s="24">
        <v>9.8724463341283801</v>
      </c>
      <c r="AQ2534" s="24">
        <v>6.1702789588302407</v>
      </c>
      <c r="BB2534" s="24">
        <v>14.819039717930112</v>
      </c>
      <c r="BH2534" s="24">
        <v>2.4681115835320968</v>
      </c>
      <c r="BJ2534" s="24">
        <v>2.4681115835320968</v>
      </c>
    </row>
    <row r="2535" spans="1:82" x14ac:dyDescent="0.2">
      <c r="A2535" s="24" t="s">
        <v>2515</v>
      </c>
      <c r="B2535" s="24">
        <v>134.55000000000001</v>
      </c>
      <c r="C2535" s="24">
        <v>28.05</v>
      </c>
      <c r="D2535" s="24" t="s">
        <v>1902</v>
      </c>
      <c r="E2535" s="24">
        <f t="shared" si="39"/>
        <v>98.079807980798108</v>
      </c>
      <c r="O2535" s="24">
        <v>61.546154615461553</v>
      </c>
      <c r="V2535" s="24">
        <v>6.7306730673067321</v>
      </c>
      <c r="AA2535" s="24">
        <v>0.96009600960095998</v>
      </c>
      <c r="AB2535" s="24">
        <v>0.96009600960095998</v>
      </c>
      <c r="AL2535" s="24">
        <v>7.6907690769076922</v>
      </c>
      <c r="AQ2535" s="24">
        <v>0.96009600960095998</v>
      </c>
      <c r="BB2535" s="24">
        <v>16.351635163516363</v>
      </c>
      <c r="BH2535" s="24">
        <v>2.8802880288028807</v>
      </c>
    </row>
    <row r="2536" spans="1:82" x14ac:dyDescent="0.2">
      <c r="A2536" s="24" t="s">
        <v>2516</v>
      </c>
      <c r="B2536" s="24">
        <v>131.68</v>
      </c>
      <c r="C2536" s="24">
        <v>28.01</v>
      </c>
      <c r="D2536" s="24" t="s">
        <v>1902</v>
      </c>
      <c r="E2536" s="24">
        <f t="shared" si="39"/>
        <v>95.834221180481549</v>
      </c>
      <c r="O2536" s="24">
        <v>32.143618154698487</v>
      </c>
      <c r="V2536" s="24">
        <v>2.3758789686767527</v>
      </c>
      <c r="AA2536" s="24">
        <v>4.1657788195184304</v>
      </c>
      <c r="AB2536" s="24">
        <v>1.193266567227786</v>
      </c>
      <c r="AL2536" s="24">
        <v>25.591306200724485</v>
      </c>
      <c r="AQ2536" s="24">
        <v>19.049648412529301</v>
      </c>
      <c r="BB2536" s="24">
        <v>8.3315576390368644</v>
      </c>
      <c r="BD2536" s="24">
        <v>1.193266567227786</v>
      </c>
      <c r="BJ2536" s="24">
        <v>0.59663328361389301</v>
      </c>
      <c r="CD2536" s="24">
        <v>1.193266567227786</v>
      </c>
    </row>
    <row r="2537" spans="1:82" x14ac:dyDescent="0.2">
      <c r="A2537" s="24" t="s">
        <v>2517</v>
      </c>
      <c r="B2537" s="24">
        <v>132.08000000000001</v>
      </c>
      <c r="C2537" s="24">
        <v>27.91</v>
      </c>
      <c r="D2537" s="24" t="s">
        <v>1902</v>
      </c>
      <c r="E2537" s="24">
        <f t="shared" si="39"/>
        <v>99.999999999999972</v>
      </c>
      <c r="O2537" s="24">
        <v>47.135256803765081</v>
      </c>
      <c r="V2537" s="24">
        <v>8.0519746265602592</v>
      </c>
      <c r="AA2537" s="24">
        <v>1.1458972784939629</v>
      </c>
      <c r="AL2537" s="24">
        <v>13.791692244730919</v>
      </c>
      <c r="AQ2537" s="24">
        <v>1.1458972784939629</v>
      </c>
      <c r="BB2537" s="24">
        <v>24.145692653979932</v>
      </c>
      <c r="BD2537" s="24">
        <v>3.4376918354818886</v>
      </c>
      <c r="BH2537" s="24">
        <v>1.1458972784939629</v>
      </c>
    </row>
    <row r="2538" spans="1:82" x14ac:dyDescent="0.2">
      <c r="A2538" s="24" t="s">
        <v>2518</v>
      </c>
      <c r="B2538" s="24">
        <v>132.96</v>
      </c>
      <c r="C2538" s="24">
        <v>27.85</v>
      </c>
      <c r="D2538" s="24" t="s">
        <v>1902</v>
      </c>
      <c r="E2538" s="24">
        <f t="shared" si="39"/>
        <v>83.612233121754187</v>
      </c>
      <c r="K2538" s="24">
        <v>11.468551644547031</v>
      </c>
      <c r="N2538" s="24">
        <v>19.676860934795151</v>
      </c>
      <c r="O2538" s="24">
        <v>1.6445470282746681</v>
      </c>
      <c r="Q2538" s="24">
        <v>16.387766878245806</v>
      </c>
      <c r="AA2538" s="24">
        <v>6.563762261973455</v>
      </c>
      <c r="AL2538" s="24">
        <v>14.75764570109636</v>
      </c>
      <c r="AN2538" s="24">
        <v>1.6445470282746681</v>
      </c>
      <c r="AQ2538" s="24">
        <v>11.468551644547031</v>
      </c>
    </row>
    <row r="2539" spans="1:82" x14ac:dyDescent="0.2">
      <c r="A2539" s="24" t="s">
        <v>2519</v>
      </c>
      <c r="B2539" s="24">
        <v>133.1</v>
      </c>
      <c r="C2539" s="24">
        <v>24.51</v>
      </c>
      <c r="D2539" s="24" t="s">
        <v>1902</v>
      </c>
      <c r="E2539" s="24">
        <f t="shared" si="39"/>
        <v>73.073787199347734</v>
      </c>
      <c r="K2539" s="24">
        <v>6.7264573991031389</v>
      </c>
      <c r="N2539" s="24">
        <v>33.652670199755406</v>
      </c>
      <c r="Q2539" s="24">
        <v>14.42111699959233</v>
      </c>
      <c r="X2539" s="24">
        <v>3.8422339991846717</v>
      </c>
      <c r="AL2539" s="24">
        <v>10.578883000407661</v>
      </c>
      <c r="AN2539" s="24">
        <v>1.9262128006522621</v>
      </c>
      <c r="AQ2539" s="24">
        <v>1.9262128006522621</v>
      </c>
    </row>
    <row r="2540" spans="1:82" x14ac:dyDescent="0.2">
      <c r="A2540" s="24" t="s">
        <v>2520</v>
      </c>
      <c r="B2540" s="24">
        <v>129.83000000000001</v>
      </c>
      <c r="C2540" s="24">
        <v>32.75</v>
      </c>
      <c r="D2540" s="24" t="s">
        <v>1902</v>
      </c>
      <c r="E2540" s="24">
        <f t="shared" si="39"/>
        <v>97.847809377401987</v>
      </c>
      <c r="V2540" s="24">
        <v>3.996925441967718</v>
      </c>
      <c r="AA2540" s="24">
        <v>13.48413308444054</v>
      </c>
      <c r="AB2540" s="24">
        <v>0.14274733721313301</v>
      </c>
      <c r="AK2540" s="24">
        <v>7.6863950807071493E-2</v>
      </c>
      <c r="AL2540" s="24">
        <v>52.904359284067198</v>
      </c>
      <c r="AN2540" s="24">
        <v>0.73569781486768404</v>
      </c>
      <c r="AQ2540" s="24">
        <v>17.711650378829471</v>
      </c>
      <c r="AX2540" s="24">
        <v>1.7788514329636553</v>
      </c>
      <c r="BB2540" s="24">
        <v>2.5145492478313387</v>
      </c>
      <c r="BD2540" s="24">
        <v>0.65883386406061295</v>
      </c>
      <c r="BH2540" s="24">
        <v>0.296475238827276</v>
      </c>
      <c r="BJ2540" s="24">
        <v>1.6251235313495112</v>
      </c>
      <c r="BM2540" s="24">
        <v>0.14274733721313301</v>
      </c>
      <c r="BZ2540" s="24">
        <v>0.889425716481827</v>
      </c>
      <c r="CA2540" s="24">
        <v>7.6863950807071493E-2</v>
      </c>
      <c r="CD2540" s="24">
        <v>0.81256176567475602</v>
      </c>
    </row>
    <row r="2541" spans="1:82" x14ac:dyDescent="0.2">
      <c r="A2541" s="24" t="s">
        <v>2521</v>
      </c>
      <c r="B2541" s="24">
        <v>129.83000000000001</v>
      </c>
      <c r="C2541" s="24">
        <v>33</v>
      </c>
      <c r="D2541" s="24" t="s">
        <v>1902</v>
      </c>
      <c r="E2541" s="24">
        <f t="shared" si="39"/>
        <v>96.389391841516641</v>
      </c>
      <c r="V2541" s="24">
        <v>2.162104590478219</v>
      </c>
      <c r="AA2541" s="24">
        <v>13.632974757695179</v>
      </c>
      <c r="AB2541" s="24">
        <v>0.54318883800191697</v>
      </c>
      <c r="AK2541" s="24">
        <v>2.7052934284801364</v>
      </c>
      <c r="AL2541" s="24">
        <v>13.99510064969645</v>
      </c>
      <c r="AN2541" s="24">
        <v>1.799978698476941</v>
      </c>
      <c r="AQ2541" s="24">
        <v>13.2708488656939</v>
      </c>
      <c r="AX2541" s="24">
        <v>3.6958142507189273</v>
      </c>
      <c r="BB2541" s="24">
        <v>3.9727340504846089</v>
      </c>
      <c r="BD2541" s="24">
        <v>8.0306741932048151</v>
      </c>
      <c r="BH2541" s="24">
        <v>0.90531473000319496</v>
      </c>
      <c r="BJ2541" s="24">
        <v>0.62839493023751203</v>
      </c>
      <c r="BM2541" s="24">
        <v>8.5206092235594805E-2</v>
      </c>
      <c r="BP2541" s="24">
        <v>13.537117903930127</v>
      </c>
      <c r="BR2541" s="24">
        <v>0.54318883800191697</v>
      </c>
      <c r="BZ2541" s="24">
        <v>4.9632548727234003</v>
      </c>
      <c r="CA2541" s="24">
        <v>0.18106294600063899</v>
      </c>
      <c r="CD2541" s="24">
        <v>11.73713920545319</v>
      </c>
    </row>
    <row r="2542" spans="1:82" x14ac:dyDescent="0.2">
      <c r="A2542" s="24" t="s">
        <v>2522</v>
      </c>
      <c r="B2542" s="24">
        <v>131.16</v>
      </c>
      <c r="C2542" s="24">
        <v>34.409999999999997</v>
      </c>
      <c r="D2542" s="24" t="s">
        <v>1902</v>
      </c>
      <c r="E2542" s="24">
        <f t="shared" si="39"/>
        <v>99.097542242703554</v>
      </c>
      <c r="V2542" s="24">
        <v>0.53763440860215095</v>
      </c>
      <c r="AA2542" s="24">
        <v>2.5249615975422426</v>
      </c>
      <c r="AB2542" s="24">
        <v>0.18241167434715799</v>
      </c>
      <c r="AL2542" s="24">
        <v>39.631336405529957</v>
      </c>
      <c r="AN2542" s="24">
        <v>2.8801843317972353</v>
      </c>
      <c r="AQ2542" s="24">
        <v>3.7826420890937014</v>
      </c>
      <c r="AX2542" s="24">
        <v>4.8675115207373256</v>
      </c>
      <c r="BB2542" s="24">
        <v>13.335253456221199</v>
      </c>
      <c r="BD2542" s="24">
        <v>1.4496927803379416</v>
      </c>
      <c r="BH2542" s="24">
        <v>6.8452380952380958</v>
      </c>
      <c r="BJ2542" s="24">
        <v>0.72004608294930905</v>
      </c>
      <c r="BM2542" s="24">
        <v>0.18241167434715799</v>
      </c>
      <c r="BP2542" s="24">
        <v>0.72004608294930905</v>
      </c>
      <c r="BR2542" s="24">
        <v>0.36482334869431599</v>
      </c>
      <c r="BZ2542" s="24">
        <v>20.353302611367123</v>
      </c>
      <c r="CA2542" s="24">
        <v>0.18241167434715799</v>
      </c>
      <c r="CD2542" s="24">
        <v>0.53763440860215095</v>
      </c>
    </row>
    <row r="2543" spans="1:82" x14ac:dyDescent="0.2">
      <c r="A2543" s="24" t="s">
        <v>2523</v>
      </c>
      <c r="B2543" s="24">
        <v>135.91</v>
      </c>
      <c r="C2543" s="24">
        <v>35.61</v>
      </c>
      <c r="D2543" s="24" t="s">
        <v>1902</v>
      </c>
      <c r="E2543" s="24">
        <f t="shared" si="39"/>
        <v>97.215601300108332</v>
      </c>
      <c r="V2543" s="24">
        <v>0.50920910075839698</v>
      </c>
      <c r="AA2543" s="24">
        <v>39.360780065005414</v>
      </c>
      <c r="AB2543" s="24">
        <v>0.37919826652221</v>
      </c>
      <c r="AK2543" s="24">
        <v>0.13001083423618601</v>
      </c>
      <c r="AL2543" s="24">
        <v>0.249187432286024</v>
      </c>
      <c r="AN2543" s="24">
        <v>2.4052004333694472</v>
      </c>
      <c r="AQ2543" s="24">
        <v>8.4832069339111609</v>
      </c>
      <c r="AX2543" s="24">
        <v>8.3531960996749763</v>
      </c>
      <c r="BB2543" s="24">
        <v>10.379198266522213</v>
      </c>
      <c r="BD2543" s="24">
        <v>1.3976164680390031</v>
      </c>
      <c r="BH2543" s="24">
        <v>1.6468039003250272</v>
      </c>
      <c r="BJ2543" s="24">
        <v>0.249187432286024</v>
      </c>
      <c r="BM2543" s="24">
        <v>0.13001083423618601</v>
      </c>
      <c r="BP2543" s="24">
        <v>4.1820151679306612</v>
      </c>
      <c r="BR2543" s="24">
        <v>0.62838569880823403</v>
      </c>
      <c r="CD2543" s="24">
        <v>18.732394366197187</v>
      </c>
    </row>
    <row r="2544" spans="1:82" x14ac:dyDescent="0.2">
      <c r="A2544" s="24" t="s">
        <v>2524</v>
      </c>
      <c r="B2544" s="24">
        <v>138.41</v>
      </c>
      <c r="C2544" s="24">
        <v>38.08</v>
      </c>
      <c r="D2544" s="24" t="s">
        <v>1902</v>
      </c>
      <c r="E2544" s="24">
        <f t="shared" si="39"/>
        <v>98.065270543212478</v>
      </c>
      <c r="AA2544" s="24">
        <v>1.9347294567874975</v>
      </c>
      <c r="AL2544" s="24">
        <v>8.7169129371744418</v>
      </c>
      <c r="AN2544" s="24">
        <v>0.24449877750611199</v>
      </c>
      <c r="AQ2544" s="24">
        <v>1.6902306792813862</v>
      </c>
      <c r="AX2544" s="24">
        <v>18.890188157754864</v>
      </c>
      <c r="BB2544" s="24">
        <v>14.531731689167641</v>
      </c>
      <c r="BD2544" s="24">
        <v>0.96736472839374898</v>
      </c>
      <c r="BH2544" s="24">
        <v>4.1139576910811098</v>
      </c>
      <c r="BM2544" s="24">
        <v>5.3258211969809706</v>
      </c>
      <c r="BP2544" s="24">
        <v>23.004145848835968</v>
      </c>
      <c r="BR2544" s="24">
        <v>18.645689380248747</v>
      </c>
    </row>
    <row r="2545" spans="1:82" x14ac:dyDescent="0.2">
      <c r="A2545" s="24" t="s">
        <v>2525</v>
      </c>
      <c r="B2545" s="24">
        <v>139.91</v>
      </c>
      <c r="C2545" s="24">
        <v>39.409999999999997</v>
      </c>
      <c r="D2545" s="24" t="s">
        <v>1902</v>
      </c>
      <c r="E2545" s="24">
        <f t="shared" si="39"/>
        <v>94.489316020856791</v>
      </c>
      <c r="V2545" s="24">
        <v>0.25559758715877701</v>
      </c>
      <c r="AA2545" s="24">
        <v>11.522339229117682</v>
      </c>
      <c r="AL2545" s="24">
        <v>2.5048563541560172</v>
      </c>
      <c r="AQ2545" s="24">
        <v>4.7643390246396073</v>
      </c>
      <c r="AX2545" s="24">
        <v>11.522339229117682</v>
      </c>
      <c r="BB2545" s="24">
        <v>56.885798998057474</v>
      </c>
      <c r="BD2545" s="24">
        <v>3.2614252121459977</v>
      </c>
      <c r="BH2545" s="24">
        <v>0.25559758715877701</v>
      </c>
      <c r="BJ2545" s="24">
        <v>0.25559758715877701</v>
      </c>
      <c r="BP2545" s="24">
        <v>1.257540128821184</v>
      </c>
      <c r="BR2545" s="24">
        <v>2.0038850833248136</v>
      </c>
    </row>
    <row r="2546" spans="1:82" x14ac:dyDescent="0.2">
      <c r="A2546" s="24" t="s">
        <v>2526</v>
      </c>
      <c r="B2546" s="24">
        <v>139.83000000000001</v>
      </c>
      <c r="C2546" s="24">
        <v>39.83</v>
      </c>
      <c r="D2546" s="24" t="s">
        <v>1902</v>
      </c>
      <c r="E2546" s="24">
        <f t="shared" si="39"/>
        <v>95.143465477035349</v>
      </c>
      <c r="V2546" s="24">
        <v>0.97333468518706301</v>
      </c>
      <c r="AA2546" s="24">
        <v>36.611578627192522</v>
      </c>
      <c r="AK2546" s="24">
        <v>0.14194464158978001</v>
      </c>
      <c r="AL2546" s="24">
        <v>0.68944540200750304</v>
      </c>
      <c r="AQ2546" s="24">
        <v>1.8047247287843449</v>
      </c>
      <c r="AX2546" s="24">
        <v>14.559464665923143</v>
      </c>
      <c r="BB2546" s="24">
        <v>33.286018452803397</v>
      </c>
      <c r="BD2546" s="24">
        <v>2.9098651525904886</v>
      </c>
      <c r="BH2546" s="24">
        <v>0.14194464158978001</v>
      </c>
      <c r="BP2546" s="24">
        <v>2.220419750582987</v>
      </c>
      <c r="BR2546" s="24">
        <v>1.389029706985704</v>
      </c>
      <c r="CA2546" s="24">
        <v>0.41569502179864098</v>
      </c>
    </row>
    <row r="2547" spans="1:82" x14ac:dyDescent="0.2">
      <c r="A2547" s="24" t="s">
        <v>2527</v>
      </c>
      <c r="B2547" s="24">
        <v>124.33</v>
      </c>
      <c r="C2547" s="24">
        <v>34.15</v>
      </c>
      <c r="D2547" s="24" t="s">
        <v>1902</v>
      </c>
      <c r="E2547" s="24">
        <f t="shared" si="39"/>
        <v>99.999999999999972</v>
      </c>
      <c r="AL2547" s="24">
        <v>94.38189204875215</v>
      </c>
      <c r="AQ2547" s="24">
        <v>5.618107951247822</v>
      </c>
    </row>
    <row r="2548" spans="1:82" x14ac:dyDescent="0.2">
      <c r="A2548" s="24" t="s">
        <v>2528</v>
      </c>
      <c r="B2548" s="24">
        <v>123.18</v>
      </c>
      <c r="C2548" s="24">
        <v>34.11</v>
      </c>
      <c r="D2548" s="24" t="s">
        <v>1902</v>
      </c>
      <c r="E2548" s="24">
        <f t="shared" si="39"/>
        <v>100</v>
      </c>
      <c r="AK2548" s="24">
        <v>13.201166180758017</v>
      </c>
      <c r="AL2548" s="24">
        <v>85.481049562682216</v>
      </c>
      <c r="BB2548" s="24">
        <v>1.3177842565597668</v>
      </c>
    </row>
    <row r="2549" spans="1:82" x14ac:dyDescent="0.2">
      <c r="A2549" s="24" t="s">
        <v>2529</v>
      </c>
      <c r="B2549" s="24">
        <v>123.98</v>
      </c>
      <c r="C2549" s="24">
        <v>34.979999999999997</v>
      </c>
      <c r="D2549" s="24" t="s">
        <v>1902</v>
      </c>
      <c r="E2549" s="24">
        <f t="shared" si="39"/>
        <v>100</v>
      </c>
      <c r="AK2549" s="24">
        <v>0.94714686623012201</v>
      </c>
      <c r="AL2549" s="24">
        <v>96.012628624883064</v>
      </c>
      <c r="AQ2549" s="24">
        <v>3.0402245088868098</v>
      </c>
    </row>
    <row r="2550" spans="1:82" x14ac:dyDescent="0.2">
      <c r="A2550" s="24" t="s">
        <v>2530</v>
      </c>
      <c r="B2550" s="24">
        <v>123.83</v>
      </c>
      <c r="C2550" s="24">
        <v>35.81</v>
      </c>
      <c r="D2550" s="24" t="s">
        <v>1902</v>
      </c>
      <c r="E2550" s="24">
        <f t="shared" si="39"/>
        <v>99.999999999999986</v>
      </c>
      <c r="AJ2550" s="24">
        <v>0.40224280838615301</v>
      </c>
      <c r="AK2550" s="24">
        <v>3.9249146757679187</v>
      </c>
      <c r="AL2550" s="24">
        <v>90.9678205753291</v>
      </c>
      <c r="AQ2550" s="24">
        <v>4.7050219405168212</v>
      </c>
    </row>
    <row r="2551" spans="1:82" x14ac:dyDescent="0.2">
      <c r="A2551" s="24" t="s">
        <v>2531</v>
      </c>
      <c r="B2551" s="24">
        <v>122.68</v>
      </c>
      <c r="C2551" s="24">
        <v>35.5</v>
      </c>
      <c r="D2551" s="24" t="s">
        <v>1902</v>
      </c>
      <c r="E2551" s="24">
        <f t="shared" si="39"/>
        <v>100</v>
      </c>
      <c r="AK2551" s="24">
        <v>3.6953422053231937</v>
      </c>
      <c r="AL2551" s="24">
        <v>81.380703422053216</v>
      </c>
      <c r="AN2551" s="24">
        <v>1.913022813688213</v>
      </c>
      <c r="AQ2551" s="24">
        <v>13.010931558935361</v>
      </c>
    </row>
    <row r="2552" spans="1:82" x14ac:dyDescent="0.2">
      <c r="A2552" s="24" t="s">
        <v>2532</v>
      </c>
      <c r="B2552" s="24">
        <v>124.31</v>
      </c>
      <c r="C2552" s="24">
        <v>35.979999999999997</v>
      </c>
      <c r="D2552" s="24" t="s">
        <v>1902</v>
      </c>
      <c r="E2552" s="24">
        <f t="shared" si="39"/>
        <v>100</v>
      </c>
      <c r="AA2552" s="24">
        <v>0.209127813999262</v>
      </c>
      <c r="AJ2552" s="24">
        <v>0.209127813999262</v>
      </c>
      <c r="AK2552" s="24">
        <v>6.9381227703284543</v>
      </c>
      <c r="AL2552" s="24">
        <v>87.907491696395624</v>
      </c>
      <c r="AN2552" s="24">
        <v>0.84881289211465105</v>
      </c>
      <c r="AQ2552" s="24">
        <v>3.4690613851642267</v>
      </c>
      <c r="BB2552" s="24">
        <v>0.418255627998524</v>
      </c>
    </row>
    <row r="2553" spans="1:82" x14ac:dyDescent="0.2">
      <c r="A2553" s="24" t="s">
        <v>2533</v>
      </c>
      <c r="B2553" s="24">
        <v>127.08</v>
      </c>
      <c r="C2553" s="24">
        <v>31</v>
      </c>
      <c r="D2553" s="24" t="s">
        <v>1902</v>
      </c>
      <c r="E2553" s="24">
        <f t="shared" si="39"/>
        <v>100</v>
      </c>
      <c r="AL2553" s="24">
        <v>72.99189756927079</v>
      </c>
      <c r="AQ2553" s="24">
        <v>6.7520256076823051</v>
      </c>
      <c r="BB2553" s="24">
        <v>13.504051215364612</v>
      </c>
      <c r="BD2553" s="24">
        <v>6.7520256076823051</v>
      </c>
    </row>
    <row r="2554" spans="1:82" x14ac:dyDescent="0.2">
      <c r="A2554" s="24" t="s">
        <v>2534</v>
      </c>
      <c r="B2554" s="24">
        <v>125.16</v>
      </c>
      <c r="C2554" s="24">
        <v>29</v>
      </c>
      <c r="D2554" s="24" t="s">
        <v>1902</v>
      </c>
      <c r="E2554" s="24">
        <f t="shared" si="39"/>
        <v>100</v>
      </c>
      <c r="AL2554" s="24">
        <v>4.1037391938339765</v>
      </c>
      <c r="AQ2554" s="24">
        <v>6.8430371836267057</v>
      </c>
      <c r="BB2554" s="24">
        <v>50.703051765441103</v>
      </c>
      <c r="BH2554" s="24">
        <v>6.8430371836267057</v>
      </c>
      <c r="BM2554" s="24">
        <v>17.810644724507871</v>
      </c>
      <c r="BN2554" s="24">
        <v>13.696489948963652</v>
      </c>
    </row>
    <row r="2555" spans="1:82" x14ac:dyDescent="0.2">
      <c r="A2555" s="24" t="s">
        <v>2535</v>
      </c>
      <c r="B2555" s="24">
        <v>125.65</v>
      </c>
      <c r="C2555" s="24">
        <v>29.58</v>
      </c>
      <c r="D2555" s="24" t="s">
        <v>1902</v>
      </c>
      <c r="E2555" s="24">
        <f t="shared" si="39"/>
        <v>100.00000000000001</v>
      </c>
      <c r="AL2555" s="24">
        <v>22.220916568742659</v>
      </c>
      <c r="BB2555" s="24">
        <v>47.638072855464173</v>
      </c>
      <c r="BH2555" s="24">
        <v>3.1727379553466526</v>
      </c>
      <c r="BM2555" s="24">
        <v>7.931844888366629</v>
      </c>
      <c r="BN2555" s="24">
        <v>11.104582843713281</v>
      </c>
      <c r="BP2555" s="24">
        <v>7.931844888366629</v>
      </c>
    </row>
    <row r="2556" spans="1:82" x14ac:dyDescent="0.2">
      <c r="A2556" s="24" t="s">
        <v>2536</v>
      </c>
      <c r="B2556" s="24">
        <v>125.16</v>
      </c>
      <c r="C2556" s="24">
        <v>30</v>
      </c>
      <c r="D2556" s="24" t="s">
        <v>1902</v>
      </c>
      <c r="E2556" s="24">
        <f t="shared" si="39"/>
        <v>99.999999999999972</v>
      </c>
      <c r="AA2556" s="24">
        <v>5.28643639427127</v>
      </c>
      <c r="AL2556" s="24">
        <v>19.997893850042121</v>
      </c>
      <c r="AQ2556" s="24">
        <v>6.4658803706823909</v>
      </c>
      <c r="BB2556" s="24">
        <v>46.461668070766613</v>
      </c>
      <c r="BD2556" s="24">
        <v>6.4553496208930081</v>
      </c>
      <c r="BH2556" s="24">
        <v>3.5278011794439763</v>
      </c>
      <c r="BJ2556" s="24">
        <v>2.3483572030328563</v>
      </c>
      <c r="BM2556" s="24">
        <v>2.3483572030328563</v>
      </c>
      <c r="BN2556" s="24">
        <v>3.5278011794439763</v>
      </c>
      <c r="CD2556" s="24">
        <v>3.5804549283909011</v>
      </c>
    </row>
    <row r="2557" spans="1:82" x14ac:dyDescent="0.2">
      <c r="A2557" s="24" t="s">
        <v>2537</v>
      </c>
      <c r="B2557" s="24">
        <v>125.16</v>
      </c>
      <c r="C2557" s="24">
        <v>30.98</v>
      </c>
      <c r="D2557" s="24" t="s">
        <v>1902</v>
      </c>
      <c r="E2557" s="24">
        <f t="shared" si="39"/>
        <v>99.999999999999972</v>
      </c>
      <c r="AL2557" s="24">
        <v>72.057048820625326</v>
      </c>
      <c r="AQ2557" s="24">
        <v>3.993417443773998</v>
      </c>
      <c r="BB2557" s="24">
        <v>12.002194185408671</v>
      </c>
      <c r="BH2557" s="24">
        <v>7.9978058145913327</v>
      </c>
      <c r="CD2557" s="24">
        <v>3.9495337356006583</v>
      </c>
    </row>
    <row r="2558" spans="1:82" x14ac:dyDescent="0.2">
      <c r="A2558" s="24" t="s">
        <v>2538</v>
      </c>
      <c r="B2558" s="24">
        <v>123</v>
      </c>
      <c r="C2558" s="24">
        <v>35.71</v>
      </c>
      <c r="D2558" s="24" t="s">
        <v>1902</v>
      </c>
      <c r="E2558" s="24">
        <f t="shared" si="39"/>
        <v>100</v>
      </c>
      <c r="AK2558" s="24">
        <v>3.5952497153082801</v>
      </c>
      <c r="AL2558" s="24">
        <v>89.946315275744269</v>
      </c>
      <c r="AQ2558" s="24">
        <v>5.0268423621278675</v>
      </c>
      <c r="BB2558" s="24">
        <v>1.4315926468195868</v>
      </c>
    </row>
    <row r="2559" spans="1:82" x14ac:dyDescent="0.2">
      <c r="A2559" s="24" t="s">
        <v>2539</v>
      </c>
      <c r="B2559" s="24">
        <v>123</v>
      </c>
      <c r="C2559" s="24">
        <v>35</v>
      </c>
      <c r="D2559" s="24" t="s">
        <v>1902</v>
      </c>
      <c r="E2559" s="24">
        <f t="shared" si="39"/>
        <v>100</v>
      </c>
      <c r="AK2559" s="24">
        <v>0.58158856763044198</v>
      </c>
      <c r="AL2559" s="24">
        <v>94.400132934529736</v>
      </c>
      <c r="AQ2559" s="24">
        <v>4.436689930209373</v>
      </c>
      <c r="BP2559" s="24">
        <v>0.58158856763044198</v>
      </c>
    </row>
    <row r="2560" spans="1:82" x14ac:dyDescent="0.2">
      <c r="A2560" s="24" t="s">
        <v>2540</v>
      </c>
      <c r="B2560" s="24">
        <v>124.33</v>
      </c>
      <c r="C2560" s="24">
        <v>34.729999999999997</v>
      </c>
      <c r="D2560" s="24" t="s">
        <v>1902</v>
      </c>
      <c r="E2560" s="24">
        <f t="shared" si="39"/>
        <v>100</v>
      </c>
      <c r="AA2560" s="24">
        <v>2.8425096030729837</v>
      </c>
      <c r="AL2560" s="24">
        <v>87.592829705505764</v>
      </c>
      <c r="AQ2560" s="24">
        <v>4.1357234314980795</v>
      </c>
      <c r="BB2560" s="24">
        <v>5.4289372599231767</v>
      </c>
    </row>
    <row r="2561" spans="1:82" x14ac:dyDescent="0.2">
      <c r="A2561" s="24" t="s">
        <v>2541</v>
      </c>
      <c r="B2561" s="24">
        <v>123.66</v>
      </c>
      <c r="C2561" s="24">
        <v>35.479999999999997</v>
      </c>
      <c r="D2561" s="24" t="s">
        <v>1902</v>
      </c>
      <c r="E2561" s="24">
        <f t="shared" si="39"/>
        <v>100</v>
      </c>
      <c r="AL2561" s="24">
        <v>95.481144343303001</v>
      </c>
      <c r="AQ2561" s="24">
        <v>0.628521889900303</v>
      </c>
      <c r="BB2561" s="24">
        <v>3.24013870827915</v>
      </c>
      <c r="CD2561" s="24">
        <v>0.65019505851755499</v>
      </c>
    </row>
    <row r="2562" spans="1:82" x14ac:dyDescent="0.2">
      <c r="A2562" s="24" t="s">
        <v>2542</v>
      </c>
      <c r="B2562" s="24">
        <v>124.31</v>
      </c>
      <c r="C2562" s="24">
        <v>35.5</v>
      </c>
      <c r="D2562" s="24" t="s">
        <v>1902</v>
      </c>
      <c r="E2562" s="24">
        <f t="shared" si="39"/>
        <v>100.00000000000001</v>
      </c>
      <c r="AA2562" s="24">
        <v>1.3781465335395873</v>
      </c>
      <c r="AJ2562" s="24">
        <v>2.7703557868091688</v>
      </c>
      <c r="AK2562" s="24">
        <v>4.1625650400787499</v>
      </c>
      <c r="AL2562" s="24">
        <v>83.771621431584876</v>
      </c>
      <c r="AN2562" s="24">
        <v>1.3781465335395873</v>
      </c>
      <c r="AQ2562" s="24">
        <v>5.8360286879482501</v>
      </c>
      <c r="CD2562" s="24">
        <v>0.70313598649978903</v>
      </c>
    </row>
    <row r="2563" spans="1:82" x14ac:dyDescent="0.2">
      <c r="A2563" s="24" t="s">
        <v>2543</v>
      </c>
      <c r="B2563" s="24">
        <v>125.11</v>
      </c>
      <c r="C2563" s="24">
        <v>32</v>
      </c>
      <c r="D2563" s="24" t="s">
        <v>1902</v>
      </c>
      <c r="E2563" s="24">
        <f t="shared" ref="E2563:E2626" si="40">SUM(F2563:CR2563)</f>
        <v>99.999999999999986</v>
      </c>
      <c r="AA2563" s="24">
        <v>4.0512153646093827</v>
      </c>
      <c r="AL2563" s="24">
        <v>79.743923176953089</v>
      </c>
      <c r="AN2563" s="24">
        <v>4.0512153646093827</v>
      </c>
      <c r="BB2563" s="24">
        <v>8.1024307292187672</v>
      </c>
      <c r="BP2563" s="24">
        <v>4.0512153646093827</v>
      </c>
    </row>
    <row r="2564" spans="1:82" x14ac:dyDescent="0.2">
      <c r="A2564" s="24" t="s">
        <v>2544</v>
      </c>
      <c r="B2564" s="24">
        <v>127</v>
      </c>
      <c r="C2564" s="24">
        <v>31.98</v>
      </c>
      <c r="D2564" s="24" t="s">
        <v>1902</v>
      </c>
      <c r="E2564" s="24">
        <f t="shared" si="40"/>
        <v>100.00000000000003</v>
      </c>
      <c r="AA2564" s="24">
        <v>7.3079325421611498</v>
      </c>
      <c r="AK2564" s="24">
        <v>7.3079325421611498</v>
      </c>
      <c r="AL2564" s="24">
        <v>60.993129294191149</v>
      </c>
      <c r="AQ2564" s="24">
        <v>12.195502810743294</v>
      </c>
      <c r="BB2564" s="24">
        <v>12.195502810743294</v>
      </c>
    </row>
    <row r="2565" spans="1:82" x14ac:dyDescent="0.2">
      <c r="A2565" s="24" t="s">
        <v>2545</v>
      </c>
      <c r="B2565" s="24">
        <v>126</v>
      </c>
      <c r="C2565" s="24">
        <v>30</v>
      </c>
      <c r="D2565" s="24" t="s">
        <v>1902</v>
      </c>
      <c r="E2565" s="24">
        <f t="shared" si="40"/>
        <v>100</v>
      </c>
      <c r="AA2565" s="24">
        <v>2.4760383386581464</v>
      </c>
      <c r="AL2565" s="24">
        <v>16.5335463258786</v>
      </c>
      <c r="BB2565" s="24">
        <v>51.255134641716118</v>
      </c>
      <c r="BD2565" s="24">
        <v>7.4395253308991327</v>
      </c>
      <c r="BH2565" s="24">
        <v>9.9155636695572777</v>
      </c>
      <c r="BM2565" s="24">
        <v>2.4760383386581464</v>
      </c>
      <c r="BN2565" s="24">
        <v>4.9520766773162928</v>
      </c>
      <c r="CA2565" s="24">
        <v>4.9520766773162928</v>
      </c>
    </row>
    <row r="2566" spans="1:82" x14ac:dyDescent="0.2">
      <c r="A2566" s="24" t="s">
        <v>2546</v>
      </c>
      <c r="B2566" s="24">
        <v>129.72999999999999</v>
      </c>
      <c r="C2566" s="24">
        <v>32.729999999999997</v>
      </c>
      <c r="D2566" s="24" t="s">
        <v>1902</v>
      </c>
      <c r="E2566" s="24">
        <f t="shared" si="40"/>
        <v>86.515525948211035</v>
      </c>
      <c r="V2566" s="24">
        <v>1.3967981089502532</v>
      </c>
      <c r="AA2566" s="24">
        <v>9.3048243257763001</v>
      </c>
      <c r="AH2566" s="24">
        <v>42.795745138068135</v>
      </c>
      <c r="AJ2566" s="24">
        <v>3.2556140539378964</v>
      </c>
      <c r="AK2566" s="24">
        <v>0.46201783603739099</v>
      </c>
      <c r="AN2566" s="24">
        <v>2.3208337810250352</v>
      </c>
      <c r="AQ2566" s="24">
        <v>18.6096486515526</v>
      </c>
      <c r="BB2566" s="24">
        <v>3.2556140539378964</v>
      </c>
      <c r="BD2566" s="24">
        <v>1.3967981089502532</v>
      </c>
      <c r="BJ2566" s="24">
        <v>2.3208337810250352</v>
      </c>
      <c r="BZ2566" s="24">
        <v>0.93478027291286103</v>
      </c>
      <c r="CD2566" s="24">
        <v>0.46201783603739099</v>
      </c>
    </row>
    <row r="2567" spans="1:82" x14ac:dyDescent="0.2">
      <c r="A2567" s="24" t="s">
        <v>2547</v>
      </c>
      <c r="B2567" s="24">
        <v>129.75</v>
      </c>
      <c r="C2567" s="24">
        <v>32.729999999999997</v>
      </c>
      <c r="D2567" s="24" t="s">
        <v>1902</v>
      </c>
      <c r="E2567" s="24">
        <f t="shared" si="40"/>
        <v>97.162880072340926</v>
      </c>
      <c r="V2567" s="24">
        <v>5.6855431219622465</v>
      </c>
      <c r="AA2567" s="24">
        <v>15.3385328359896</v>
      </c>
      <c r="AH2567" s="24">
        <v>44.873968576918728</v>
      </c>
      <c r="AJ2567" s="24">
        <v>3.41358652650616</v>
      </c>
      <c r="AN2567" s="24">
        <v>4.5439131909121731</v>
      </c>
      <c r="AQ2567" s="24">
        <v>14.77336950378659</v>
      </c>
      <c r="AX2567" s="24">
        <v>3.41358652650616</v>
      </c>
      <c r="BB2567" s="24">
        <v>1.141629931050073</v>
      </c>
      <c r="BD2567" s="24">
        <v>1.1303266644060133</v>
      </c>
      <c r="BJ2567" s="24">
        <v>1.70679326325308</v>
      </c>
      <c r="BZ2567" s="24">
        <v>1.141629931050073</v>
      </c>
    </row>
    <row r="2568" spans="1:82" x14ac:dyDescent="0.2">
      <c r="A2568" s="24" t="s">
        <v>2548</v>
      </c>
      <c r="B2568" s="24">
        <v>129.76</v>
      </c>
      <c r="C2568" s="24">
        <v>32.75</v>
      </c>
      <c r="D2568" s="24" t="s">
        <v>1902</v>
      </c>
      <c r="E2568" s="24">
        <f t="shared" si="40"/>
        <v>90.872689938398366</v>
      </c>
      <c r="V2568" s="24">
        <v>1.139630390143737</v>
      </c>
      <c r="AA2568" s="24">
        <v>10.266940451745381</v>
      </c>
      <c r="AH2568" s="24">
        <v>47.535934291581114</v>
      </c>
      <c r="AJ2568" s="24">
        <v>1.8993839835728961</v>
      </c>
      <c r="AN2568" s="24">
        <v>2.659137577002054</v>
      </c>
      <c r="AQ2568" s="24">
        <v>16.735112936344965</v>
      </c>
      <c r="AX2568" s="24">
        <v>1.8993839835728961</v>
      </c>
      <c r="BB2568" s="24">
        <v>2.2792607802874754</v>
      </c>
      <c r="BD2568" s="24">
        <v>1.5195071868583161</v>
      </c>
      <c r="BJ2568" s="24">
        <v>0.75975359342915805</v>
      </c>
      <c r="BM2568" s="24">
        <v>0.37987679671457902</v>
      </c>
      <c r="BZ2568" s="24">
        <v>1.139630390143737</v>
      </c>
      <c r="CD2568" s="24">
        <v>2.659137577002054</v>
      </c>
    </row>
    <row r="2569" spans="1:82" x14ac:dyDescent="0.2">
      <c r="A2569" s="24" t="s">
        <v>2549</v>
      </c>
      <c r="B2569" s="24">
        <v>129.76</v>
      </c>
      <c r="C2569" s="24">
        <v>32.729999999999997</v>
      </c>
      <c r="D2569" s="24" t="s">
        <v>1902</v>
      </c>
      <c r="E2569" s="24">
        <f t="shared" si="40"/>
        <v>90.258953168044073</v>
      </c>
      <c r="V2569" s="24">
        <v>5.9283746556473824</v>
      </c>
      <c r="AA2569" s="24">
        <v>5.0909090909090917</v>
      </c>
      <c r="AH2569" s="24">
        <v>45.344352617079899</v>
      </c>
      <c r="AJ2569" s="24">
        <v>5.0909090909090917</v>
      </c>
      <c r="AN2569" s="24">
        <v>1.6969696969696968</v>
      </c>
      <c r="AQ2569" s="24">
        <v>11.867768595041321</v>
      </c>
      <c r="AX2569" s="24">
        <v>2.5454545454545463</v>
      </c>
      <c r="BB2569" s="24">
        <v>7.6253443526170797</v>
      </c>
      <c r="BD2569" s="24">
        <v>1.2672176308539951</v>
      </c>
      <c r="BH2569" s="24">
        <v>1.2672176308539951</v>
      </c>
      <c r="BJ2569" s="24">
        <v>0.84848484848484895</v>
      </c>
      <c r="BM2569" s="24">
        <v>0.41873278236914602</v>
      </c>
      <c r="BZ2569" s="24">
        <v>0.84848484848484895</v>
      </c>
      <c r="CA2569" s="24">
        <v>0.41873278236914602</v>
      </c>
    </row>
    <row r="2570" spans="1:82" x14ac:dyDescent="0.2">
      <c r="A2570" s="24" t="s">
        <v>2550</v>
      </c>
      <c r="B2570" s="24">
        <v>129.78</v>
      </c>
      <c r="C2570" s="24">
        <v>32.71</v>
      </c>
      <c r="D2570" s="24" t="s">
        <v>1902</v>
      </c>
      <c r="E2570" s="24">
        <f t="shared" si="40"/>
        <v>94.44081098757357</v>
      </c>
      <c r="V2570" s="24">
        <v>2.7795945062132126</v>
      </c>
      <c r="AA2570" s="24">
        <v>5.2103771528231979</v>
      </c>
      <c r="AB2570" s="24">
        <v>0.69762371920645305</v>
      </c>
      <c r="AH2570" s="24">
        <v>57.281447569217335</v>
      </c>
      <c r="AJ2570" s="24">
        <v>4.1639415740135162</v>
      </c>
      <c r="AL2570" s="24">
        <v>2.4307826466099849</v>
      </c>
      <c r="AN2570" s="24">
        <v>3.8151297144102907</v>
      </c>
      <c r="AQ2570" s="24">
        <v>14.92260736865054</v>
      </c>
      <c r="AX2570" s="24">
        <v>0.69762371920645305</v>
      </c>
      <c r="BB2570" s="24">
        <v>0.34881185960322703</v>
      </c>
      <c r="BJ2570" s="24">
        <v>1.04643557880968</v>
      </c>
      <c r="BZ2570" s="24">
        <v>0.34881185960322703</v>
      </c>
      <c r="CD2570" s="24">
        <v>0.69762371920645305</v>
      </c>
    </row>
    <row r="2571" spans="1:82" x14ac:dyDescent="0.2">
      <c r="A2571" s="24" t="s">
        <v>2551</v>
      </c>
      <c r="B2571" s="24">
        <v>129.80000000000001</v>
      </c>
      <c r="C2571" s="24">
        <v>32.700000000000003</v>
      </c>
      <c r="D2571" s="24" t="s">
        <v>1902</v>
      </c>
      <c r="E2571" s="24">
        <f t="shared" si="40"/>
        <v>95.833763019490533</v>
      </c>
      <c r="V2571" s="24">
        <v>5.5584201299370939</v>
      </c>
      <c r="AA2571" s="24">
        <v>3.8156130762091367</v>
      </c>
      <c r="AH2571" s="24">
        <v>50.696091574713826</v>
      </c>
      <c r="AJ2571" s="24">
        <v>6.2493554707641534</v>
      </c>
      <c r="AN2571" s="24">
        <v>2.083118490254718</v>
      </c>
      <c r="AQ2571" s="24">
        <v>20.140249561720115</v>
      </c>
      <c r="AX2571" s="24">
        <v>1.732494585954419</v>
      </c>
      <c r="BB2571" s="24">
        <v>1.0415592451273588</v>
      </c>
      <c r="BD2571" s="24">
        <v>1.0415592451273588</v>
      </c>
      <c r="BJ2571" s="24">
        <v>2.4337423945550167</v>
      </c>
      <c r="BZ2571" s="24">
        <v>0.69093534082705999</v>
      </c>
      <c r="CD2571" s="24">
        <v>0.35062390430029899</v>
      </c>
    </row>
    <row r="2572" spans="1:82" x14ac:dyDescent="0.2">
      <c r="A2572" s="24" t="s">
        <v>2552</v>
      </c>
      <c r="B2572" s="24">
        <v>129.80000000000001</v>
      </c>
      <c r="C2572" s="24">
        <v>32.700000000000003</v>
      </c>
      <c r="D2572" s="24" t="s">
        <v>1902</v>
      </c>
      <c r="E2572" s="24">
        <f t="shared" si="40"/>
        <v>96.238593367460481</v>
      </c>
      <c r="V2572" s="24">
        <v>10.215891386601379</v>
      </c>
      <c r="AA2572" s="24">
        <v>5.9091920765635431</v>
      </c>
      <c r="AB2572" s="24">
        <v>1.0794569330068999</v>
      </c>
      <c r="AH2572" s="24">
        <v>36.022701980859097</v>
      </c>
      <c r="AJ2572" s="24">
        <v>12.363676830625423</v>
      </c>
      <c r="AN2572" s="24">
        <v>12.363676830625423</v>
      </c>
      <c r="AQ2572" s="24">
        <v>12.363676830625423</v>
      </c>
      <c r="AX2572" s="24">
        <v>1.6136211885154677</v>
      </c>
      <c r="BB2572" s="24">
        <v>1.0794569330068999</v>
      </c>
      <c r="BD2572" s="24">
        <v>1.0794569330068999</v>
      </c>
      <c r="BJ2572" s="24">
        <v>0.53416425550856905</v>
      </c>
      <c r="BZ2572" s="24">
        <v>1.0794569330068999</v>
      </c>
      <c r="CA2572" s="24">
        <v>0.53416425550856905</v>
      </c>
    </row>
    <row r="2573" spans="1:82" x14ac:dyDescent="0.2">
      <c r="A2573" s="24" t="s">
        <v>2553</v>
      </c>
      <c r="B2573" s="24">
        <v>129.83000000000001</v>
      </c>
      <c r="C2573" s="24">
        <v>32.700000000000003</v>
      </c>
      <c r="D2573" s="24" t="s">
        <v>1902</v>
      </c>
      <c r="E2573" s="24">
        <f t="shared" si="40"/>
        <v>96.739825271681227</v>
      </c>
      <c r="V2573" s="24">
        <v>7.6070743660771338</v>
      </c>
      <c r="AA2573" s="24">
        <v>3.9846580012785</v>
      </c>
      <c r="AB2573" s="24">
        <v>0.36224163647986402</v>
      </c>
      <c r="AH2573" s="24">
        <v>45.30151289154059</v>
      </c>
      <c r="AJ2573" s="24">
        <v>11.229490730875769</v>
      </c>
      <c r="AL2573" s="24">
        <v>2.173449818879182</v>
      </c>
      <c r="AN2573" s="24">
        <v>6.1581078201576798</v>
      </c>
      <c r="AQ2573" s="24">
        <v>13.04069891327509</v>
      </c>
      <c r="AX2573" s="24">
        <v>1.086724909439591</v>
      </c>
      <c r="BD2573" s="24">
        <v>3.622416364798636</v>
      </c>
      <c r="BJ2573" s="24">
        <v>1.4489665459194536</v>
      </c>
      <c r="BZ2573" s="24">
        <v>0.72448327295972703</v>
      </c>
    </row>
    <row r="2574" spans="1:82" x14ac:dyDescent="0.2">
      <c r="A2574" s="24" t="s">
        <v>2554</v>
      </c>
      <c r="B2574" s="24">
        <v>129.85</v>
      </c>
      <c r="C2574" s="24">
        <v>32.71</v>
      </c>
      <c r="D2574" s="24" t="s">
        <v>1902</v>
      </c>
      <c r="E2574" s="24">
        <f t="shared" si="40"/>
        <v>96.686377329019308</v>
      </c>
      <c r="V2574" s="24">
        <v>15.46357246457659</v>
      </c>
      <c r="AA2574" s="24">
        <v>3.3136226709806986</v>
      </c>
      <c r="AH2574" s="24">
        <v>41.425861876603818</v>
      </c>
      <c r="AJ2574" s="24">
        <v>12.707798728104429</v>
      </c>
      <c r="AK2574" s="24">
        <v>0.55784893450853501</v>
      </c>
      <c r="AL2574" s="24">
        <v>3.3136226709806986</v>
      </c>
      <c r="AN2574" s="24">
        <v>4.9760124958161338</v>
      </c>
      <c r="AQ2574" s="24">
        <v>9.9408680129420954</v>
      </c>
      <c r="AX2574" s="24">
        <v>0.55784893450853501</v>
      </c>
      <c r="BB2574" s="24">
        <v>1.1045408903269001</v>
      </c>
      <c r="BD2574" s="24">
        <v>1.6623898248354343</v>
      </c>
      <c r="BH2574" s="24">
        <v>0.55784893450853501</v>
      </c>
      <c r="BZ2574" s="24">
        <v>1.1045408903269001</v>
      </c>
    </row>
    <row r="2575" spans="1:82" x14ac:dyDescent="0.2">
      <c r="A2575" s="24" t="s">
        <v>2555</v>
      </c>
      <c r="B2575" s="24">
        <v>129.85</v>
      </c>
      <c r="C2575" s="24">
        <v>32.71</v>
      </c>
      <c r="D2575" s="24" t="s">
        <v>1902</v>
      </c>
      <c r="E2575" s="24">
        <f t="shared" si="40"/>
        <v>99.567474048442904</v>
      </c>
      <c r="V2575" s="24">
        <v>20.599048442906582</v>
      </c>
      <c r="AA2575" s="24">
        <v>1.2867647058823528</v>
      </c>
      <c r="AH2575" s="24">
        <v>27.465397923875425</v>
      </c>
      <c r="AJ2575" s="24">
        <v>18.447231833910024</v>
      </c>
      <c r="AK2575" s="24">
        <v>0.85423875432525997</v>
      </c>
      <c r="AL2575" s="24">
        <v>1.7192906574394455</v>
      </c>
      <c r="AN2575" s="24">
        <v>6.0121107266435967</v>
      </c>
      <c r="AQ2575" s="24">
        <v>14.165224913494811</v>
      </c>
      <c r="BB2575" s="24">
        <v>6.8663494809688581</v>
      </c>
      <c r="BD2575" s="24">
        <v>0.432525951557093</v>
      </c>
      <c r="BJ2575" s="24">
        <v>1.7192906574394455</v>
      </c>
    </row>
    <row r="2576" spans="1:82" x14ac:dyDescent="0.2">
      <c r="A2576" s="24" t="s">
        <v>2556</v>
      </c>
      <c r="B2576" s="24">
        <v>131.21</v>
      </c>
      <c r="C2576" s="24">
        <v>34.380000000000003</v>
      </c>
      <c r="D2576" s="24" t="s">
        <v>1902</v>
      </c>
      <c r="E2576" s="24">
        <f t="shared" si="40"/>
        <v>97.656249999999957</v>
      </c>
      <c r="V2576" s="24">
        <v>0.58318661971830998</v>
      </c>
      <c r="AA2576" s="24">
        <v>1.17737676056338</v>
      </c>
      <c r="AH2576" s="24">
        <v>60.024207746478865</v>
      </c>
      <c r="AJ2576" s="24">
        <v>7.6474471830985911</v>
      </c>
      <c r="AN2576" s="24">
        <v>2.3547535211267601</v>
      </c>
      <c r="AQ2576" s="24">
        <v>5.2926936619718301</v>
      </c>
      <c r="AX2576" s="24">
        <v>5.8868838028169002</v>
      </c>
      <c r="BD2576" s="24">
        <v>2.34375</v>
      </c>
      <c r="BH2576" s="24">
        <v>2.93794014084507</v>
      </c>
      <c r="BJ2576" s="24">
        <v>0.58318661971830998</v>
      </c>
      <c r="BP2576" s="24">
        <v>0.58318661971830998</v>
      </c>
      <c r="BZ2576" s="24">
        <v>8.2416373239436602</v>
      </c>
    </row>
    <row r="2577" spans="1:82" x14ac:dyDescent="0.2">
      <c r="A2577" s="24" t="s">
        <v>2557</v>
      </c>
      <c r="B2577" s="24">
        <v>131.21</v>
      </c>
      <c r="C2577" s="24">
        <v>34.380000000000003</v>
      </c>
      <c r="D2577" s="24" t="s">
        <v>1902</v>
      </c>
      <c r="E2577" s="24">
        <f t="shared" si="40"/>
        <v>97.825625795502759</v>
      </c>
      <c r="AA2577" s="24">
        <v>3.9138735680950365</v>
      </c>
      <c r="AH2577" s="24">
        <v>29.995757318625365</v>
      </c>
      <c r="AJ2577" s="24">
        <v>8.6974968179889736</v>
      </c>
      <c r="AN2577" s="24">
        <v>2.6092490453966901</v>
      </c>
      <c r="AQ2577" s="24">
        <v>5.2184980907933802</v>
      </c>
      <c r="AX2577" s="24">
        <v>6.088247772592279</v>
      </c>
      <c r="BB2577" s="24">
        <v>8.2626219770895215</v>
      </c>
      <c r="BD2577" s="24">
        <v>1.739499363597794</v>
      </c>
      <c r="BH2577" s="24">
        <v>7.8277471361900712</v>
      </c>
      <c r="BJ2577" s="24">
        <v>1.3046245226983451</v>
      </c>
      <c r="BP2577" s="24">
        <v>2.1743742044972425</v>
      </c>
      <c r="BZ2577" s="24">
        <v>18.689011455239712</v>
      </c>
      <c r="CD2577" s="24">
        <v>1.3046245226983451</v>
      </c>
    </row>
    <row r="2578" spans="1:82" x14ac:dyDescent="0.2">
      <c r="A2578" s="24" t="s">
        <v>2558</v>
      </c>
      <c r="B2578" s="24">
        <v>131.21</v>
      </c>
      <c r="C2578" s="24">
        <v>34.36</v>
      </c>
      <c r="D2578" s="24" t="s">
        <v>1902</v>
      </c>
      <c r="E2578" s="24">
        <f t="shared" si="40"/>
        <v>99.502927206450892</v>
      </c>
      <c r="AA2578" s="24">
        <v>3.4795095548436978</v>
      </c>
      <c r="AH2578" s="24">
        <v>26.864022975809124</v>
      </c>
      <c r="AJ2578" s="24">
        <v>8.9583563459626649</v>
      </c>
      <c r="AN2578" s="24">
        <v>2.4853639677454993</v>
      </c>
      <c r="AQ2578" s="24">
        <v>1.4912183806472989</v>
      </c>
      <c r="AX2578" s="24">
        <v>6.9700651717662661</v>
      </c>
      <c r="BB2578" s="24">
        <v>12.934938694355459</v>
      </c>
      <c r="BD2578" s="24">
        <v>0.994145587098199</v>
      </c>
      <c r="BH2578" s="24">
        <v>10.946647520159061</v>
      </c>
      <c r="BP2578" s="24">
        <v>0.4970727935491</v>
      </c>
      <c r="BR2578" s="24">
        <v>0.4970727935491</v>
      </c>
      <c r="BZ2578" s="24">
        <v>23.384513420965426</v>
      </c>
    </row>
    <row r="2579" spans="1:82" x14ac:dyDescent="0.2">
      <c r="A2579" s="24" t="s">
        <v>2559</v>
      </c>
      <c r="B2579" s="24">
        <v>131.19999999999999</v>
      </c>
      <c r="C2579" s="24">
        <v>34.36</v>
      </c>
      <c r="D2579" s="24" t="s">
        <v>1902</v>
      </c>
      <c r="E2579" s="24">
        <f t="shared" si="40"/>
        <v>96.614473127380435</v>
      </c>
      <c r="AA2579" s="24">
        <v>1.4494286923402446</v>
      </c>
      <c r="AH2579" s="24">
        <v>33.336859923825642</v>
      </c>
      <c r="AJ2579" s="24">
        <v>6.2843842573000428</v>
      </c>
      <c r="AN2579" s="24">
        <v>1.9360981802793058</v>
      </c>
      <c r="AQ2579" s="24">
        <v>3.861616589081676</v>
      </c>
      <c r="AX2579" s="24">
        <v>3.3855268726195513</v>
      </c>
      <c r="BB2579" s="24">
        <v>12.558188743123148</v>
      </c>
      <c r="BD2579" s="24">
        <v>3.3855268726195513</v>
      </c>
      <c r="BH2579" s="24">
        <v>3.861616589081676</v>
      </c>
      <c r="BJ2579" s="24">
        <v>0.96275920440118501</v>
      </c>
      <c r="BP2579" s="24">
        <v>0.96275920440118501</v>
      </c>
      <c r="BR2579" s="24">
        <v>0.96275920440118501</v>
      </c>
      <c r="BZ2579" s="24">
        <v>23.666948793906062</v>
      </c>
    </row>
    <row r="2580" spans="1:82" x14ac:dyDescent="0.2">
      <c r="A2580" s="24" t="s">
        <v>2560</v>
      </c>
      <c r="B2580" s="24">
        <v>131.21</v>
      </c>
      <c r="C2580" s="24">
        <v>34.380000000000003</v>
      </c>
      <c r="D2580" s="24" t="s">
        <v>1902</v>
      </c>
      <c r="E2580" s="24">
        <f t="shared" si="40"/>
        <v>97.687449062754709</v>
      </c>
      <c r="V2580" s="24">
        <v>0.92705786471067597</v>
      </c>
      <c r="AA2580" s="24">
        <v>1.3854930725346368</v>
      </c>
      <c r="AH2580" s="24">
        <v>29.63528932355338</v>
      </c>
      <c r="AJ2580" s="24">
        <v>7.406275468622658</v>
      </c>
      <c r="AN2580" s="24">
        <v>3.708231458842707</v>
      </c>
      <c r="AQ2580" s="24">
        <v>4.1666666666666661</v>
      </c>
      <c r="AX2580" s="24">
        <v>1.3854930725346368</v>
      </c>
      <c r="BB2580" s="24">
        <v>14.812550937245314</v>
      </c>
      <c r="BD2580" s="24">
        <v>1.8541157294213535</v>
      </c>
      <c r="BH2580" s="24">
        <v>5.093724531377342</v>
      </c>
      <c r="BJ2580" s="24">
        <v>1.3854930725346368</v>
      </c>
      <c r="BM2580" s="24">
        <v>0.45843520782396102</v>
      </c>
      <c r="BP2580" s="24">
        <v>0.45843520782396102</v>
      </c>
      <c r="BR2580" s="24">
        <v>0.92705786471067597</v>
      </c>
      <c r="BZ2580" s="24">
        <v>24.083129584352076</v>
      </c>
    </row>
    <row r="2581" spans="1:82" x14ac:dyDescent="0.2">
      <c r="A2581" s="24" t="s">
        <v>2561</v>
      </c>
      <c r="B2581" s="24">
        <v>129.75</v>
      </c>
      <c r="C2581" s="24">
        <v>33</v>
      </c>
      <c r="D2581" s="24" t="s">
        <v>1902</v>
      </c>
      <c r="E2581" s="24">
        <f t="shared" si="40"/>
        <v>98.589858985898587</v>
      </c>
      <c r="AA2581" s="24">
        <v>2.1102110211021099</v>
      </c>
      <c r="BB2581" s="24">
        <v>13.381338133813379</v>
      </c>
      <c r="BF2581" s="24">
        <v>3.5203520352035205</v>
      </c>
      <c r="BG2581" s="24">
        <v>1.4101410141014099</v>
      </c>
      <c r="BH2581" s="24">
        <v>3.5203520352035205</v>
      </c>
      <c r="BP2581" s="24">
        <v>47.184718471847184</v>
      </c>
      <c r="BZ2581" s="24">
        <v>14.081408140814078</v>
      </c>
      <c r="CD2581" s="24">
        <v>13.381338133813379</v>
      </c>
    </row>
    <row r="2582" spans="1:82" x14ac:dyDescent="0.2">
      <c r="A2582" s="24" t="s">
        <v>2562</v>
      </c>
      <c r="B2582" s="24">
        <v>129.81</v>
      </c>
      <c r="C2582" s="24">
        <v>33.01</v>
      </c>
      <c r="D2582" s="24" t="s">
        <v>1902</v>
      </c>
      <c r="E2582" s="24">
        <f t="shared" si="40"/>
        <v>100</v>
      </c>
      <c r="V2582" s="24">
        <v>4.4600000000000009</v>
      </c>
      <c r="AA2582" s="24">
        <v>3.82</v>
      </c>
      <c r="BB2582" s="24">
        <v>19.11</v>
      </c>
      <c r="BF2582" s="24">
        <v>1.91</v>
      </c>
      <c r="BG2582" s="24">
        <v>1.27</v>
      </c>
      <c r="BH2582" s="24">
        <v>3.82</v>
      </c>
      <c r="BP2582" s="24">
        <v>18.47</v>
      </c>
      <c r="BZ2582" s="24">
        <v>19.11</v>
      </c>
      <c r="CD2582" s="24">
        <v>28.03</v>
      </c>
    </row>
    <row r="2583" spans="1:82" x14ac:dyDescent="0.2">
      <c r="A2583" s="24" t="s">
        <v>2563</v>
      </c>
      <c r="B2583" s="24">
        <v>129.86000000000001</v>
      </c>
      <c r="C2583" s="24">
        <v>33.049999999999997</v>
      </c>
      <c r="D2583" s="24" t="s">
        <v>1902</v>
      </c>
      <c r="E2583" s="24">
        <f t="shared" si="40"/>
        <v>100</v>
      </c>
      <c r="V2583" s="24">
        <v>0.49995000499949999</v>
      </c>
      <c r="AA2583" s="24">
        <v>2.9897010298970113</v>
      </c>
      <c r="BB2583" s="24">
        <v>8.4591540845915425</v>
      </c>
      <c r="BD2583" s="24">
        <v>0.49995000499949999</v>
      </c>
      <c r="BF2583" s="24">
        <v>1.48985101489851</v>
      </c>
      <c r="BG2583" s="24">
        <v>0.99990000999899997</v>
      </c>
      <c r="BH2583" s="24">
        <v>1.9898010198980101</v>
      </c>
      <c r="BP2583" s="24">
        <v>43.775622437756226</v>
      </c>
      <c r="BZ2583" s="24">
        <v>13.428657134286569</v>
      </c>
      <c r="CD2583" s="24">
        <v>25.867413258674137</v>
      </c>
    </row>
    <row r="2584" spans="1:82" x14ac:dyDescent="0.2">
      <c r="A2584" s="24" t="s">
        <v>2564</v>
      </c>
      <c r="B2584" s="24">
        <v>129.91</v>
      </c>
      <c r="C2584" s="24">
        <v>33</v>
      </c>
      <c r="D2584" s="24" t="s">
        <v>1902</v>
      </c>
      <c r="E2584" s="24">
        <f t="shared" si="40"/>
        <v>99.750024997500233</v>
      </c>
      <c r="V2584" s="24">
        <v>1.00989901009899</v>
      </c>
      <c r="AA2584" s="24">
        <v>3.5396460353964603</v>
      </c>
      <c r="BB2584" s="24">
        <v>7.5792420757924202</v>
      </c>
      <c r="BF2584" s="24">
        <v>3.0296970302969699</v>
      </c>
      <c r="BG2584" s="24">
        <v>2.5297470252974699</v>
      </c>
      <c r="BH2584" s="24">
        <v>2.0197980201979799</v>
      </c>
      <c r="BP2584" s="24">
        <v>43.685631436856305</v>
      </c>
      <c r="BZ2584" s="24">
        <v>16.15838416158384</v>
      </c>
      <c r="CD2584" s="24">
        <v>20.197980201979799</v>
      </c>
    </row>
    <row r="2585" spans="1:82" x14ac:dyDescent="0.2">
      <c r="A2585" s="24" t="s">
        <v>2565</v>
      </c>
      <c r="B2585" s="24">
        <v>129.86000000000001</v>
      </c>
      <c r="C2585" s="24">
        <v>33</v>
      </c>
      <c r="D2585" s="24" t="s">
        <v>1902</v>
      </c>
      <c r="E2585" s="24">
        <f t="shared" si="40"/>
        <v>99.589917983596706</v>
      </c>
      <c r="V2585" s="24">
        <v>1.6603320664132823</v>
      </c>
      <c r="AA2585" s="24">
        <v>5.3910782156431294</v>
      </c>
      <c r="BB2585" s="24">
        <v>8.3016603320664153</v>
      </c>
      <c r="BD2585" s="24">
        <v>3.3206641328265647</v>
      </c>
      <c r="BF2585" s="24">
        <v>5.8111622324464882</v>
      </c>
      <c r="BG2585" s="24">
        <v>3.7307461492298457</v>
      </c>
      <c r="BH2585" s="24">
        <v>2.9005801160232045</v>
      </c>
      <c r="BP2585" s="24">
        <v>23.654730946189225</v>
      </c>
      <c r="BZ2585" s="24">
        <v>16.183236647329466</v>
      </c>
      <c r="CD2585" s="24">
        <v>28.635727145429087</v>
      </c>
    </row>
    <row r="2586" spans="1:82" x14ac:dyDescent="0.2">
      <c r="A2586" s="24" t="s">
        <v>2566</v>
      </c>
      <c r="B2586" s="24">
        <v>129.81</v>
      </c>
      <c r="C2586" s="24">
        <v>33</v>
      </c>
      <c r="D2586" s="24" t="s">
        <v>1902</v>
      </c>
      <c r="E2586" s="24">
        <f t="shared" si="40"/>
        <v>100</v>
      </c>
      <c r="V2586" s="24">
        <v>1.6898310168983099</v>
      </c>
      <c r="AA2586" s="24">
        <v>3.3696630336966304</v>
      </c>
      <c r="BB2586" s="24">
        <v>14.038596140385961</v>
      </c>
      <c r="BD2586" s="24">
        <v>2.8097190280971911</v>
      </c>
      <c r="BF2586" s="24">
        <v>5.0594940505949406</v>
      </c>
      <c r="BG2586" s="24">
        <v>1.6898310168983099</v>
      </c>
      <c r="BH2586" s="24">
        <v>2.24977502249775</v>
      </c>
      <c r="BP2586" s="24">
        <v>20.787921207879208</v>
      </c>
      <c r="BZ2586" s="24">
        <v>19.098090190980901</v>
      </c>
      <c r="CD2586" s="24">
        <v>29.207079292070802</v>
      </c>
    </row>
    <row r="2587" spans="1:82" x14ac:dyDescent="0.2">
      <c r="A2587" s="24" t="s">
        <v>2567</v>
      </c>
      <c r="B2587" s="24">
        <v>129.9</v>
      </c>
      <c r="C2587" s="24">
        <v>32.93</v>
      </c>
      <c r="D2587" s="24" t="s">
        <v>1902</v>
      </c>
      <c r="E2587" s="24">
        <f t="shared" si="40"/>
        <v>99.999999999999986</v>
      </c>
      <c r="V2587" s="24">
        <v>1.5</v>
      </c>
      <c r="AA2587" s="24">
        <v>2.25</v>
      </c>
      <c r="BB2587" s="24">
        <v>6.7399999999999984</v>
      </c>
      <c r="BD2587" s="24">
        <v>0.37</v>
      </c>
      <c r="BF2587" s="24">
        <v>3.7499999999999991</v>
      </c>
      <c r="BG2587" s="24">
        <v>2.25</v>
      </c>
      <c r="BH2587" s="24">
        <v>0.37</v>
      </c>
      <c r="BP2587" s="24">
        <v>49.44</v>
      </c>
      <c r="BZ2587" s="24">
        <v>16.850000000000001</v>
      </c>
      <c r="CD2587" s="24">
        <v>16.48</v>
      </c>
    </row>
    <row r="2588" spans="1:82" x14ac:dyDescent="0.2">
      <c r="A2588" s="24" t="s">
        <v>2568</v>
      </c>
      <c r="B2588" s="24">
        <v>129.86000000000001</v>
      </c>
      <c r="C2588" s="24">
        <v>32.93</v>
      </c>
      <c r="D2588" s="24" t="s">
        <v>1902</v>
      </c>
      <c r="E2588" s="24">
        <f t="shared" si="40"/>
        <v>99.999999999999972</v>
      </c>
      <c r="V2588" s="24">
        <v>1.98019801980198</v>
      </c>
      <c r="AA2588" s="24">
        <v>0.99009900990098998</v>
      </c>
      <c r="BB2588" s="24">
        <v>6.9306930693069297</v>
      </c>
      <c r="BF2588" s="24">
        <v>1.98019801980198</v>
      </c>
      <c r="BG2588" s="24">
        <v>5.2805280528052796</v>
      </c>
      <c r="BH2588" s="24">
        <v>1.6501650165016499</v>
      </c>
      <c r="BP2588" s="24">
        <v>41.584158415841571</v>
      </c>
      <c r="BZ2588" s="24">
        <v>20.462046204620453</v>
      </c>
      <c r="CD2588" s="24">
        <v>19.141914191419144</v>
      </c>
    </row>
    <row r="2589" spans="1:82" x14ac:dyDescent="0.2">
      <c r="A2589" s="24" t="s">
        <v>2569</v>
      </c>
      <c r="B2589" s="24">
        <v>129.81</v>
      </c>
      <c r="C2589" s="24">
        <v>32.93</v>
      </c>
      <c r="D2589" s="24" t="s">
        <v>1902</v>
      </c>
      <c r="E2589" s="24">
        <f t="shared" si="40"/>
        <v>98.890221955608894</v>
      </c>
      <c r="V2589" s="24">
        <v>1.109778044391122</v>
      </c>
      <c r="AA2589" s="24">
        <v>3.6892621475704863</v>
      </c>
      <c r="BB2589" s="24">
        <v>9.5980803839232198</v>
      </c>
      <c r="BD2589" s="24">
        <v>2.5894821035792841</v>
      </c>
      <c r="BF2589" s="24">
        <v>2.2095580883823245</v>
      </c>
      <c r="BG2589" s="24">
        <v>1.8496300739852032</v>
      </c>
      <c r="BH2589" s="24">
        <v>2.2095580883823245</v>
      </c>
      <c r="BP2589" s="24">
        <v>38.742251549690067</v>
      </c>
      <c r="BZ2589" s="24">
        <v>14.017196560687861</v>
      </c>
      <c r="CD2589" s="24">
        <v>22.875424915017</v>
      </c>
    </row>
    <row r="2590" spans="1:82" x14ac:dyDescent="0.2">
      <c r="A2590" s="24" t="s">
        <v>2570</v>
      </c>
      <c r="B2590" s="24">
        <v>129.97999999999999</v>
      </c>
      <c r="C2590" s="24">
        <v>32.83</v>
      </c>
      <c r="D2590" s="24" t="s">
        <v>1902</v>
      </c>
      <c r="E2590" s="24">
        <f t="shared" si="40"/>
        <v>99.42</v>
      </c>
      <c r="V2590" s="24">
        <v>0.57999999999999996</v>
      </c>
      <c r="AA2590" s="24">
        <v>3.75</v>
      </c>
      <c r="BB2590" s="24">
        <v>6.05</v>
      </c>
      <c r="BD2590" s="24">
        <v>1.44</v>
      </c>
      <c r="BF2590" s="24">
        <v>2.59</v>
      </c>
      <c r="BG2590" s="24">
        <v>2.59</v>
      </c>
      <c r="BH2590" s="24">
        <v>1.44</v>
      </c>
      <c r="BP2590" s="24">
        <v>63.11</v>
      </c>
      <c r="BZ2590" s="24">
        <v>6.34</v>
      </c>
      <c r="CD2590" s="24">
        <v>11.53</v>
      </c>
    </row>
    <row r="2591" spans="1:82" x14ac:dyDescent="0.2">
      <c r="A2591" s="24" t="s">
        <v>2571</v>
      </c>
      <c r="B2591" s="24">
        <v>129.96</v>
      </c>
      <c r="C2591" s="24">
        <v>32.85</v>
      </c>
      <c r="D2591" s="24" t="s">
        <v>1902</v>
      </c>
      <c r="E2591" s="24">
        <f t="shared" si="40"/>
        <v>99.999999999999986</v>
      </c>
      <c r="AA2591" s="24">
        <v>1.7101710171017099</v>
      </c>
      <c r="BB2591" s="24">
        <v>6.5106510651065106</v>
      </c>
      <c r="BF2591" s="24">
        <v>2.0502050205020499</v>
      </c>
      <c r="BG2591" s="24">
        <v>3.4203420342034199</v>
      </c>
      <c r="BH2591" s="24">
        <v>1.37013701370137</v>
      </c>
      <c r="BP2591" s="24">
        <v>60.626062606260618</v>
      </c>
      <c r="BZ2591" s="24">
        <v>10.271027102710267</v>
      </c>
      <c r="CD2591" s="24">
        <v>14.04140414041404</v>
      </c>
    </row>
    <row r="2592" spans="1:82" x14ac:dyDescent="0.2">
      <c r="A2592" s="24" t="s">
        <v>2572</v>
      </c>
      <c r="B2592" s="24">
        <v>129.94999999999999</v>
      </c>
      <c r="C2592" s="24">
        <v>32.659999999999997</v>
      </c>
      <c r="D2592" s="24" t="s">
        <v>1902</v>
      </c>
      <c r="E2592" s="24">
        <f t="shared" si="40"/>
        <v>99.999999999999986</v>
      </c>
      <c r="V2592" s="24">
        <v>1.1701170117011701</v>
      </c>
      <c r="AA2592" s="24">
        <v>1.76017601760176</v>
      </c>
      <c r="BB2592" s="24">
        <v>4.5004500450045004</v>
      </c>
      <c r="BD2592" s="24">
        <v>0.78007800780077996</v>
      </c>
      <c r="BF2592" s="24">
        <v>0.98009800980098005</v>
      </c>
      <c r="BG2592" s="24">
        <v>2.3502350235023499</v>
      </c>
      <c r="BH2592" s="24">
        <v>1.1701170117011701</v>
      </c>
      <c r="BP2592" s="24">
        <v>63.606360636063599</v>
      </c>
      <c r="BZ2592" s="24">
        <v>8.6108610861086099</v>
      </c>
      <c r="CD2592" s="24">
        <v>15.071507150715069</v>
      </c>
    </row>
    <row r="2593" spans="1:86" x14ac:dyDescent="0.2">
      <c r="A2593" s="24" t="s">
        <v>2573</v>
      </c>
      <c r="B2593" s="24">
        <v>129.91</v>
      </c>
      <c r="C2593" s="24">
        <v>32.880000000000003</v>
      </c>
      <c r="D2593" s="24" t="s">
        <v>1902</v>
      </c>
      <c r="E2593" s="24">
        <f t="shared" si="40"/>
        <v>100</v>
      </c>
      <c r="V2593" s="24">
        <v>1.00989901009899</v>
      </c>
      <c r="AA2593" s="24">
        <v>2.7697230276972298</v>
      </c>
      <c r="BB2593" s="24">
        <v>6.2993700629936997</v>
      </c>
      <c r="BD2593" s="24">
        <v>0.75992400759923995</v>
      </c>
      <c r="BF2593" s="24">
        <v>2.2697730226977302</v>
      </c>
      <c r="BG2593" s="24">
        <v>4.2795720427957198</v>
      </c>
      <c r="BH2593" s="24">
        <v>2.0197980201979799</v>
      </c>
      <c r="BP2593" s="24">
        <v>45.335466453354655</v>
      </c>
      <c r="BZ2593" s="24">
        <v>19.138086191380861</v>
      </c>
      <c r="CD2593" s="24">
        <v>16.118388161183884</v>
      </c>
    </row>
    <row r="2594" spans="1:86" x14ac:dyDescent="0.2">
      <c r="A2594" s="24" t="s">
        <v>2574</v>
      </c>
      <c r="B2594" s="24">
        <v>129.86000000000001</v>
      </c>
      <c r="C2594" s="24">
        <v>32.880000000000003</v>
      </c>
      <c r="D2594" s="24" t="s">
        <v>1902</v>
      </c>
      <c r="E2594" s="24">
        <f t="shared" si="40"/>
        <v>100</v>
      </c>
      <c r="V2594" s="24">
        <v>0.34996500349964998</v>
      </c>
      <c r="AA2594" s="24">
        <v>3.5096490350964902</v>
      </c>
      <c r="BB2594" s="24">
        <v>11.228877112288767</v>
      </c>
      <c r="BD2594" s="24">
        <v>0.69993000699929997</v>
      </c>
      <c r="BF2594" s="24">
        <v>1.04989501049895</v>
      </c>
      <c r="BG2594" s="24">
        <v>3.5096490350964902</v>
      </c>
      <c r="BH2594" s="24">
        <v>2.4597540245975398</v>
      </c>
      <c r="BJ2594" s="24">
        <v>1.04989501049895</v>
      </c>
      <c r="BP2594" s="24">
        <v>34.036596340365968</v>
      </c>
      <c r="BZ2594" s="24">
        <v>11.92880711928807</v>
      </c>
      <c r="CD2594" s="24">
        <v>30.176982301769819</v>
      </c>
    </row>
    <row r="2595" spans="1:86" x14ac:dyDescent="0.2">
      <c r="A2595" s="24" t="s">
        <v>2575</v>
      </c>
      <c r="B2595" s="24">
        <v>129.85</v>
      </c>
      <c r="C2595" s="24">
        <v>32.880000000000003</v>
      </c>
      <c r="D2595" s="24" t="s">
        <v>1902</v>
      </c>
      <c r="E2595" s="24">
        <f t="shared" si="40"/>
        <v>98.979897989798957</v>
      </c>
      <c r="V2595" s="24">
        <v>1.36013601360136</v>
      </c>
      <c r="AA2595" s="24">
        <v>3.0603060306030598</v>
      </c>
      <c r="BB2595" s="24">
        <v>4.0804080408040804</v>
      </c>
      <c r="BD2595" s="24">
        <v>0.68006800680068002</v>
      </c>
      <c r="BF2595" s="24">
        <v>2.0402040204020402</v>
      </c>
      <c r="BG2595" s="24">
        <v>8.8408840884088402</v>
      </c>
      <c r="BH2595" s="24">
        <v>1.7001700170017</v>
      </c>
      <c r="BJ2595" s="24">
        <v>0.34003400340034001</v>
      </c>
      <c r="BP2595" s="24">
        <v>28.232823282328223</v>
      </c>
      <c r="BZ2595" s="24">
        <v>23.132313231323121</v>
      </c>
      <c r="CD2595" s="24">
        <v>25.512551255125508</v>
      </c>
    </row>
    <row r="2596" spans="1:86" x14ac:dyDescent="0.2">
      <c r="A2596" s="24" t="s">
        <v>2576</v>
      </c>
      <c r="B2596" s="24">
        <v>129.86000000000001</v>
      </c>
      <c r="C2596" s="24">
        <v>32.85</v>
      </c>
      <c r="D2596" s="24" t="s">
        <v>1902</v>
      </c>
      <c r="E2596" s="24">
        <f t="shared" si="40"/>
        <v>100.00000000000001</v>
      </c>
      <c r="V2596" s="24">
        <v>1.2498750124987501</v>
      </c>
      <c r="AA2596" s="24">
        <v>4.0795920407959212</v>
      </c>
      <c r="BB2596" s="24">
        <v>3.4496550344965504</v>
      </c>
      <c r="BD2596" s="24">
        <v>0.93990600939905999</v>
      </c>
      <c r="BF2596" s="24">
        <v>1.87981201879812</v>
      </c>
      <c r="BG2596" s="24">
        <v>6.2693730626937301</v>
      </c>
      <c r="BH2596" s="24">
        <v>3.4496550344965504</v>
      </c>
      <c r="BJ2596" s="24">
        <v>0.62993700629936999</v>
      </c>
      <c r="BP2596" s="24">
        <v>36.046395360463954</v>
      </c>
      <c r="BZ2596" s="24">
        <v>19.438056194380572</v>
      </c>
      <c r="CD2596" s="24">
        <v>22.567743225677436</v>
      </c>
    </row>
    <row r="2597" spans="1:86" x14ac:dyDescent="0.2">
      <c r="A2597" s="24" t="s">
        <v>2577</v>
      </c>
      <c r="B2597" s="24">
        <v>129.83000000000001</v>
      </c>
      <c r="C2597" s="24">
        <v>32.85</v>
      </c>
      <c r="D2597" s="24" t="s">
        <v>1902</v>
      </c>
      <c r="E2597" s="24">
        <f t="shared" si="40"/>
        <v>99.35</v>
      </c>
      <c r="AA2597" s="24">
        <v>1.72</v>
      </c>
      <c r="BB2597" s="24">
        <v>2.16</v>
      </c>
      <c r="BD2597" s="24">
        <v>1.08</v>
      </c>
      <c r="BF2597" s="24">
        <v>2.37</v>
      </c>
      <c r="BG2597" s="24">
        <v>4.3099999999999996</v>
      </c>
      <c r="BH2597" s="24">
        <v>3.23</v>
      </c>
      <c r="BP2597" s="24">
        <v>53.88</v>
      </c>
      <c r="BZ2597" s="24">
        <v>15.3</v>
      </c>
      <c r="CD2597" s="24">
        <v>15.3</v>
      </c>
    </row>
    <row r="2598" spans="1:86" x14ac:dyDescent="0.2">
      <c r="A2598" s="24" t="s">
        <v>2578</v>
      </c>
      <c r="B2598" s="24">
        <v>129.83000000000001</v>
      </c>
      <c r="C2598" s="24">
        <v>32.83</v>
      </c>
      <c r="D2598" s="24" t="s">
        <v>1902</v>
      </c>
      <c r="E2598" s="24">
        <f t="shared" si="40"/>
        <v>100</v>
      </c>
      <c r="AA2598" s="24">
        <v>3.0106021204240832</v>
      </c>
      <c r="BB2598" s="24">
        <v>4.210842168433687</v>
      </c>
      <c r="BF2598" s="24">
        <v>3.6107221444288857</v>
      </c>
      <c r="BG2598" s="24">
        <v>7.8315663132626527</v>
      </c>
      <c r="BH2598" s="24">
        <v>5.4210842168433686</v>
      </c>
      <c r="BP2598" s="24">
        <v>56.031206241248249</v>
      </c>
      <c r="BZ2598" s="24">
        <v>9.0418083616723308</v>
      </c>
      <c r="CD2598" s="24">
        <v>10.842168433686741</v>
      </c>
    </row>
    <row r="2599" spans="1:86" x14ac:dyDescent="0.2">
      <c r="A2599" s="24" t="s">
        <v>2579</v>
      </c>
      <c r="B2599" s="24">
        <v>123.98</v>
      </c>
      <c r="C2599" s="24">
        <v>32</v>
      </c>
      <c r="D2599" s="24" t="s">
        <v>1902</v>
      </c>
      <c r="E2599" s="24">
        <f t="shared" si="40"/>
        <v>98.078321387763566</v>
      </c>
      <c r="V2599" s="24">
        <v>1.9216786122364176</v>
      </c>
      <c r="AA2599" s="24">
        <v>3.8433572244728373</v>
      </c>
      <c r="AJ2599" s="24">
        <v>1.9216786122364176</v>
      </c>
      <c r="AL2599" s="24">
        <v>51.937259790173457</v>
      </c>
      <c r="AQ2599" s="24">
        <v>7.6867144489456738</v>
      </c>
      <c r="BB2599" s="24">
        <v>23.080918250753086</v>
      </c>
      <c r="BN2599" s="24">
        <v>3.8433572244728373</v>
      </c>
      <c r="BR2599" s="24">
        <v>3.8433572244728373</v>
      </c>
    </row>
    <row r="2600" spans="1:86" x14ac:dyDescent="0.2">
      <c r="A2600" s="24" t="s">
        <v>2580</v>
      </c>
      <c r="B2600" s="24">
        <v>122.5</v>
      </c>
      <c r="C2600" s="24">
        <v>31.75</v>
      </c>
      <c r="D2600" s="24" t="s">
        <v>1902</v>
      </c>
      <c r="E2600" s="24">
        <f t="shared" si="40"/>
        <v>98.432989690721612</v>
      </c>
      <c r="AA2600" s="24">
        <v>3.1237113402061856</v>
      </c>
      <c r="AL2600" s="24">
        <v>49.98969072164946</v>
      </c>
      <c r="AQ2600" s="24">
        <v>3.1237113402061856</v>
      </c>
      <c r="BB2600" s="24">
        <v>35.9381443298969</v>
      </c>
      <c r="BD2600" s="24">
        <v>3.1237113402061856</v>
      </c>
      <c r="BH2600" s="24">
        <v>1.5670103092783501</v>
      </c>
      <c r="BN2600" s="24">
        <v>1.5670103092783501</v>
      </c>
    </row>
    <row r="2601" spans="1:86" x14ac:dyDescent="0.2">
      <c r="A2601" s="24" t="s">
        <v>2581</v>
      </c>
      <c r="B2601" s="24">
        <v>123.98</v>
      </c>
      <c r="C2601" s="24">
        <v>31.48</v>
      </c>
      <c r="D2601" s="24" t="s">
        <v>1902</v>
      </c>
      <c r="E2601" s="24">
        <f t="shared" si="40"/>
        <v>92.157862533142961</v>
      </c>
      <c r="AA2601" s="24">
        <v>9.8103202121150304</v>
      </c>
      <c r="AL2601" s="24">
        <v>39.220885172343451</v>
      </c>
      <c r="AQ2601" s="24">
        <v>1.9579849071996736</v>
      </c>
      <c r="BB2601" s="24">
        <v>29.410564960228431</v>
      </c>
      <c r="BD2601" s="24">
        <v>1.9579849071996736</v>
      </c>
      <c r="BF2601" s="24">
        <v>1.9579849071996736</v>
      </c>
      <c r="BH2601" s="24">
        <v>1.9579849071996736</v>
      </c>
      <c r="BN2601" s="24">
        <v>1.9579849071996736</v>
      </c>
      <c r="CA2601" s="24">
        <v>3.9261676524576785</v>
      </c>
    </row>
    <row r="2602" spans="1:86" x14ac:dyDescent="0.2">
      <c r="A2602" s="24" t="s">
        <v>2582</v>
      </c>
      <c r="B2602" s="24">
        <v>122.56</v>
      </c>
      <c r="C2602" s="24">
        <v>31.41</v>
      </c>
      <c r="D2602" s="24" t="s">
        <v>1902</v>
      </c>
      <c r="E2602" s="24">
        <f t="shared" si="40"/>
        <v>99.999999999999986</v>
      </c>
      <c r="V2602" s="24">
        <v>3.2835213988004481</v>
      </c>
      <c r="AA2602" s="24">
        <v>4.9201992477381316</v>
      </c>
      <c r="AJ2602" s="24">
        <v>1.6366778489376841</v>
      </c>
      <c r="AL2602" s="24">
        <v>34.431229033241834</v>
      </c>
      <c r="AQ2602" s="24">
        <v>6.5568770966758159</v>
      </c>
      <c r="BB2602" s="24">
        <v>24.590830537765576</v>
      </c>
      <c r="BD2602" s="24">
        <v>1.6366778489376841</v>
      </c>
      <c r="BH2602" s="24">
        <v>11.47707634441395</v>
      </c>
      <c r="BJ2602" s="24">
        <v>1.6366778489376841</v>
      </c>
      <c r="BM2602" s="24">
        <v>1.6366778489376841</v>
      </c>
      <c r="BP2602" s="24">
        <v>6.5568770966758159</v>
      </c>
      <c r="BR2602" s="24">
        <v>1.6366778489376841</v>
      </c>
    </row>
    <row r="2603" spans="1:86" x14ac:dyDescent="0.2">
      <c r="A2603" s="24" t="s">
        <v>2583</v>
      </c>
      <c r="B2603" s="24">
        <v>123.23</v>
      </c>
      <c r="C2603" s="24">
        <v>31.16</v>
      </c>
      <c r="D2603" s="24" t="s">
        <v>1902</v>
      </c>
      <c r="E2603" s="24">
        <f t="shared" si="40"/>
        <v>98.63</v>
      </c>
      <c r="V2603" s="24">
        <v>1.37</v>
      </c>
      <c r="AA2603" s="24">
        <v>5.48</v>
      </c>
      <c r="AL2603" s="24">
        <v>21.92</v>
      </c>
      <c r="AQ2603" s="24">
        <v>1.37</v>
      </c>
      <c r="BB2603" s="24">
        <v>53.42</v>
      </c>
      <c r="BH2603" s="24">
        <v>6.8499999999999988</v>
      </c>
      <c r="BJ2603" s="24">
        <v>2.74</v>
      </c>
      <c r="BM2603" s="24">
        <v>1.37</v>
      </c>
      <c r="BN2603" s="24">
        <v>2.74</v>
      </c>
      <c r="CA2603" s="24">
        <v>1.37</v>
      </c>
    </row>
    <row r="2604" spans="1:86" x14ac:dyDescent="0.2">
      <c r="A2604" s="24" t="s">
        <v>2584</v>
      </c>
      <c r="B2604" s="24">
        <v>5.46</v>
      </c>
      <c r="C2604" s="24">
        <v>-64.56</v>
      </c>
      <c r="D2604" s="24" t="s">
        <v>1902</v>
      </c>
      <c r="E2604" s="24">
        <f t="shared" si="40"/>
        <v>99.999999999999972</v>
      </c>
      <c r="P2604" s="24">
        <v>14.285714285714281</v>
      </c>
      <c r="CH2604" s="24">
        <v>85.714285714285694</v>
      </c>
    </row>
    <row r="2605" spans="1:86" x14ac:dyDescent="0.2">
      <c r="A2605" s="24" t="s">
        <v>2585</v>
      </c>
      <c r="B2605" s="24">
        <v>3.99</v>
      </c>
      <c r="C2605" s="24">
        <v>-63.88</v>
      </c>
      <c r="D2605" s="24" t="s">
        <v>1902</v>
      </c>
      <c r="E2605" s="24">
        <f t="shared" si="40"/>
        <v>100</v>
      </c>
      <c r="CH2605" s="24">
        <v>100</v>
      </c>
    </row>
    <row r="2606" spans="1:86" x14ac:dyDescent="0.2">
      <c r="A2606" s="24" t="s">
        <v>2586</v>
      </c>
      <c r="B2606" s="24">
        <v>5.08</v>
      </c>
      <c r="C2606" s="24">
        <v>-53.67</v>
      </c>
      <c r="D2606" s="24" t="s">
        <v>1902</v>
      </c>
      <c r="E2606" s="24">
        <f t="shared" si="40"/>
        <v>99.999999999999972</v>
      </c>
      <c r="BB2606" s="24">
        <v>45.454545454545439</v>
      </c>
      <c r="CH2606" s="24">
        <v>54.54545454545454</v>
      </c>
    </row>
    <row r="2607" spans="1:86" x14ac:dyDescent="0.2">
      <c r="A2607" s="24" t="s">
        <v>2587</v>
      </c>
      <c r="B2607" s="24">
        <v>9.49</v>
      </c>
      <c r="C2607" s="24">
        <v>-52.21</v>
      </c>
      <c r="D2607" s="24" t="s">
        <v>1902</v>
      </c>
      <c r="E2607" s="24">
        <f t="shared" si="40"/>
        <v>96.551724137931046</v>
      </c>
      <c r="K2607" s="24">
        <v>3.4482758620689649</v>
      </c>
      <c r="BB2607" s="24">
        <v>65.517241379310363</v>
      </c>
      <c r="CH2607" s="24">
        <v>27.586206896551715</v>
      </c>
    </row>
    <row r="2608" spans="1:86" x14ac:dyDescent="0.2">
      <c r="A2608" s="24" t="s">
        <v>2588</v>
      </c>
      <c r="B2608" s="24">
        <v>5.77</v>
      </c>
      <c r="C2608" s="24">
        <v>-50.16</v>
      </c>
      <c r="D2608" s="24" t="s">
        <v>1902</v>
      </c>
      <c r="E2608" s="24">
        <f t="shared" si="40"/>
        <v>99.688473520249204</v>
      </c>
      <c r="K2608" s="24">
        <v>0.31152647975077902</v>
      </c>
      <c r="N2608" s="24">
        <v>1.2461059190031152</v>
      </c>
      <c r="P2608" s="24">
        <v>0.31152647975077902</v>
      </c>
      <c r="Q2608" s="24">
        <v>0.31152647975077902</v>
      </c>
      <c r="U2608" s="24">
        <v>0.62305295950155704</v>
      </c>
      <c r="X2608" s="24">
        <v>2.4922118380062299</v>
      </c>
      <c r="AB2608" s="24">
        <v>0.31152647975077902</v>
      </c>
      <c r="BB2608" s="24">
        <v>75.389408099688453</v>
      </c>
      <c r="CH2608" s="24">
        <v>18.691588785046733</v>
      </c>
    </row>
    <row r="2609" spans="1:90" x14ac:dyDescent="0.2">
      <c r="A2609" s="24" t="s">
        <v>2589</v>
      </c>
      <c r="B2609" s="24">
        <v>-97.12</v>
      </c>
      <c r="C2609" s="24">
        <v>-68.63</v>
      </c>
      <c r="D2609" s="24" t="s">
        <v>1902</v>
      </c>
      <c r="E2609" s="24">
        <f t="shared" si="40"/>
        <v>100.00000000000001</v>
      </c>
      <c r="K2609" s="24">
        <v>6.1224489795918355</v>
      </c>
      <c r="X2609" s="24">
        <v>2.0408163265306123</v>
      </c>
      <c r="AG2609" s="24">
        <v>4.0816326530612255</v>
      </c>
      <c r="BB2609" s="24">
        <v>77.551020408163268</v>
      </c>
      <c r="CH2609" s="24">
        <v>8.1632653061224492</v>
      </c>
      <c r="CL2609" s="24">
        <v>2.0408163265306123</v>
      </c>
    </row>
    <row r="2610" spans="1:90" x14ac:dyDescent="0.2">
      <c r="A2610" s="24" t="s">
        <v>2590</v>
      </c>
      <c r="B2610" s="24">
        <v>-108.45</v>
      </c>
      <c r="C2610" s="24">
        <v>-69.31</v>
      </c>
      <c r="D2610" s="24" t="s">
        <v>1902</v>
      </c>
      <c r="E2610" s="24">
        <f t="shared" si="40"/>
        <v>97.674418604651152</v>
      </c>
      <c r="K2610" s="24">
        <v>4.0697674418604661</v>
      </c>
      <c r="M2610" s="24">
        <v>5.8139534883720927</v>
      </c>
      <c r="P2610" s="24">
        <v>4.6511627906976756</v>
      </c>
      <c r="R2610" s="24">
        <v>0.581395348837209</v>
      </c>
      <c r="X2610" s="24">
        <v>1.1627906976744187</v>
      </c>
      <c r="BB2610" s="24">
        <v>81.395348837209298</v>
      </c>
    </row>
    <row r="2611" spans="1:90" x14ac:dyDescent="0.2">
      <c r="A2611" s="24" t="s">
        <v>2591</v>
      </c>
      <c r="B2611" s="24">
        <v>-103.9</v>
      </c>
      <c r="C2611" s="24">
        <v>-68.709999999999994</v>
      </c>
      <c r="D2611" s="24" t="s">
        <v>1902</v>
      </c>
      <c r="E2611" s="24">
        <f t="shared" si="40"/>
        <v>98.630136986301338</v>
      </c>
      <c r="K2611" s="24">
        <v>2.7397260273972601</v>
      </c>
      <c r="M2611" s="24">
        <v>5.4794520547945202</v>
      </c>
      <c r="P2611" s="24">
        <v>1.3698630136986301</v>
      </c>
      <c r="Q2611" s="24">
        <v>1.3698630136986301</v>
      </c>
      <c r="BB2611" s="24">
        <v>72.602739726027366</v>
      </c>
      <c r="CH2611" s="24">
        <v>15.068493150684931</v>
      </c>
    </row>
    <row r="2612" spans="1:90" x14ac:dyDescent="0.2">
      <c r="A2612" s="24" t="s">
        <v>2592</v>
      </c>
      <c r="B2612" s="24">
        <v>-102.09</v>
      </c>
      <c r="C2612" s="24">
        <v>-68.77</v>
      </c>
      <c r="D2612" s="24" t="s">
        <v>1902</v>
      </c>
      <c r="E2612" s="24">
        <f t="shared" si="40"/>
        <v>96.052631578947341</v>
      </c>
      <c r="K2612" s="24">
        <v>10.526315789473678</v>
      </c>
      <c r="M2612" s="24">
        <v>1.31578947368421</v>
      </c>
      <c r="P2612" s="24">
        <v>1.31578947368421</v>
      </c>
      <c r="X2612" s="24">
        <v>15.789473684210527</v>
      </c>
      <c r="AA2612" s="24">
        <v>1.31578947368421</v>
      </c>
      <c r="BB2612" s="24">
        <v>64.473684210526301</v>
      </c>
      <c r="CH2612" s="24">
        <v>1.31578947368421</v>
      </c>
    </row>
    <row r="2613" spans="1:90" x14ac:dyDescent="0.2">
      <c r="A2613" s="24" t="s">
        <v>2593</v>
      </c>
      <c r="B2613" s="24">
        <v>-117.44</v>
      </c>
      <c r="C2613" s="24">
        <v>-66.98</v>
      </c>
      <c r="D2613" s="24" t="s">
        <v>1902</v>
      </c>
      <c r="E2613" s="24">
        <f t="shared" si="40"/>
        <v>98.416886543535639</v>
      </c>
      <c r="K2613" s="24">
        <v>2.6385224274406331</v>
      </c>
      <c r="M2613" s="24">
        <v>4.2216358839050123</v>
      </c>
      <c r="N2613" s="24">
        <v>0.52770448548812698</v>
      </c>
      <c r="O2613" s="24">
        <v>0.52770448548812698</v>
      </c>
      <c r="P2613" s="24">
        <v>2.6385224274406331</v>
      </c>
      <c r="U2613" s="24">
        <v>0.26385224274406299</v>
      </c>
      <c r="X2613" s="24">
        <v>2.3746701846965701</v>
      </c>
      <c r="AG2613" s="24">
        <v>0.26385224274406299</v>
      </c>
      <c r="BB2613" s="24">
        <v>65.435356200527707</v>
      </c>
      <c r="CE2613" s="24">
        <v>0.26385224274406299</v>
      </c>
      <c r="CH2613" s="24">
        <v>18.997361477572561</v>
      </c>
      <c r="CL2613" s="24">
        <v>0.26385224274406299</v>
      </c>
    </row>
    <row r="2614" spans="1:90" x14ac:dyDescent="0.2">
      <c r="A2614" s="24" t="s">
        <v>2594</v>
      </c>
      <c r="B2614" s="24">
        <v>-116.63</v>
      </c>
      <c r="C2614" s="24">
        <v>-65.62</v>
      </c>
      <c r="D2614" s="24" t="s">
        <v>1902</v>
      </c>
      <c r="E2614" s="24">
        <f t="shared" si="40"/>
        <v>98.72611464968152</v>
      </c>
      <c r="K2614" s="24">
        <v>1.061571125265393</v>
      </c>
      <c r="M2614" s="24">
        <v>1.061571125265393</v>
      </c>
      <c r="O2614" s="24">
        <v>0.21231422505307901</v>
      </c>
      <c r="P2614" s="24">
        <v>0.42462845010615702</v>
      </c>
      <c r="Q2614" s="24">
        <v>0.21231422505307901</v>
      </c>
      <c r="X2614" s="24">
        <v>0.84925690021231404</v>
      </c>
      <c r="AA2614" s="24">
        <v>0.21231422505307901</v>
      </c>
      <c r="AG2614" s="24">
        <v>0.42462845010615702</v>
      </c>
      <c r="BB2614" s="24">
        <v>92.356687898089163</v>
      </c>
      <c r="CE2614" s="24">
        <v>0.42462845010615702</v>
      </c>
      <c r="CH2614" s="24">
        <v>1.48619957537155</v>
      </c>
    </row>
    <row r="2615" spans="1:90" x14ac:dyDescent="0.2">
      <c r="A2615" s="24" t="s">
        <v>2595</v>
      </c>
      <c r="B2615" s="24">
        <v>-116.16</v>
      </c>
      <c r="C2615" s="24">
        <v>-64.83</v>
      </c>
      <c r="D2615" s="24" t="s">
        <v>1902</v>
      </c>
      <c r="E2615" s="24">
        <f t="shared" si="40"/>
        <v>99.821109123434709</v>
      </c>
      <c r="K2615" s="24">
        <v>1.252236135957066</v>
      </c>
      <c r="M2615" s="24">
        <v>1.6100178890876573</v>
      </c>
      <c r="O2615" s="24">
        <v>0.35778175313059002</v>
      </c>
      <c r="P2615" s="24">
        <v>0.71556350626118104</v>
      </c>
      <c r="Q2615" s="24">
        <v>0.17889087656529501</v>
      </c>
      <c r="X2615" s="24">
        <v>2.6833631484794278</v>
      </c>
      <c r="AA2615" s="24">
        <v>0.35778175313059002</v>
      </c>
      <c r="AG2615" s="24">
        <v>0.17889087656529501</v>
      </c>
      <c r="BB2615" s="24">
        <v>85.330948121645804</v>
      </c>
      <c r="CE2615" s="24">
        <v>0.35778175313059002</v>
      </c>
      <c r="CH2615" s="24">
        <v>6.7978533094812157</v>
      </c>
    </row>
    <row r="2616" spans="1:90" x14ac:dyDescent="0.2">
      <c r="A2616" s="24" t="s">
        <v>2596</v>
      </c>
      <c r="B2616" s="24">
        <v>-115.39</v>
      </c>
      <c r="C2616" s="24">
        <v>-63.46</v>
      </c>
      <c r="D2616" s="24" t="s">
        <v>1902</v>
      </c>
      <c r="E2616" s="24">
        <f t="shared" si="40"/>
        <v>99.740932642487053</v>
      </c>
      <c r="K2616" s="24">
        <v>2.849740932642487</v>
      </c>
      <c r="M2616" s="24">
        <v>0.51813471502590702</v>
      </c>
      <c r="N2616" s="24">
        <v>0.51813471502590702</v>
      </c>
      <c r="O2616" s="24">
        <v>0.25906735751295301</v>
      </c>
      <c r="P2616" s="24">
        <v>2.3316062176165802</v>
      </c>
      <c r="Q2616" s="24">
        <v>0.25906735751295301</v>
      </c>
      <c r="X2616" s="24">
        <v>3.8860103626943001</v>
      </c>
      <c r="AG2616" s="24">
        <v>0.51813471502590702</v>
      </c>
      <c r="BB2616" s="24">
        <v>86.269430051813472</v>
      </c>
      <c r="CE2616" s="24">
        <v>0.51813471502590702</v>
      </c>
      <c r="CH2616" s="24">
        <v>1.2953367875647668</v>
      </c>
      <c r="CL2616" s="24">
        <v>0.51813471502590702</v>
      </c>
    </row>
    <row r="2617" spans="1:90" x14ac:dyDescent="0.2">
      <c r="A2617" s="24" t="s">
        <v>2597</v>
      </c>
      <c r="B2617" s="24">
        <v>-115.08</v>
      </c>
      <c r="C2617" s="24">
        <v>-62.85</v>
      </c>
      <c r="D2617" s="24" t="s">
        <v>1902</v>
      </c>
      <c r="E2617" s="24">
        <f t="shared" si="40"/>
        <v>99.381188118811863</v>
      </c>
      <c r="K2617" s="24">
        <v>0.99009900990098998</v>
      </c>
      <c r="M2617" s="24">
        <v>1.3613861386138613</v>
      </c>
      <c r="O2617" s="24">
        <v>0.24752475247524799</v>
      </c>
      <c r="P2617" s="24">
        <v>0.74257425742574201</v>
      </c>
      <c r="Q2617" s="24">
        <v>0.123762376237624</v>
      </c>
      <c r="X2617" s="24">
        <v>1.3613861386138613</v>
      </c>
      <c r="AA2617" s="24">
        <v>0.123762376237624</v>
      </c>
      <c r="AG2617" s="24">
        <v>0.123762376237624</v>
      </c>
      <c r="BB2617" s="24">
        <v>83.787128712871279</v>
      </c>
      <c r="CE2617" s="24">
        <v>0.24752475247524799</v>
      </c>
      <c r="CH2617" s="24">
        <v>10.272277227722769</v>
      </c>
    </row>
    <row r="2618" spans="1:90" x14ac:dyDescent="0.2">
      <c r="A2618" s="24" t="s">
        <v>2598</v>
      </c>
      <c r="B2618" s="24">
        <v>-116.12</v>
      </c>
      <c r="C2618" s="24">
        <v>-62.03</v>
      </c>
      <c r="D2618" s="24" t="s">
        <v>1902</v>
      </c>
      <c r="E2618" s="24">
        <f t="shared" si="40"/>
        <v>98.17518248175179</v>
      </c>
      <c r="K2618" s="24">
        <v>1.6423357664233582</v>
      </c>
      <c r="M2618" s="24">
        <v>2.3722627737226265</v>
      </c>
      <c r="O2618" s="24">
        <v>0.18248175182481699</v>
      </c>
      <c r="P2618" s="24">
        <v>2.1897810218978102</v>
      </c>
      <c r="X2618" s="24">
        <v>2.9197080291970798</v>
      </c>
      <c r="AG2618" s="24">
        <v>0.36496350364963498</v>
      </c>
      <c r="BB2618" s="24">
        <v>78.467153284671497</v>
      </c>
      <c r="CE2618" s="24">
        <v>2.9197080291970798</v>
      </c>
      <c r="CH2618" s="24">
        <v>7.1167883211678822</v>
      </c>
    </row>
    <row r="2619" spans="1:90" x14ac:dyDescent="0.2">
      <c r="A2619" s="24" t="s">
        <v>2599</v>
      </c>
      <c r="B2619" s="24">
        <v>-115.84</v>
      </c>
      <c r="C2619" s="24">
        <v>-60.61</v>
      </c>
      <c r="D2619" s="24" t="s">
        <v>1902</v>
      </c>
      <c r="E2619" s="24">
        <f t="shared" si="40"/>
        <v>99.347471451876018</v>
      </c>
      <c r="K2619" s="24">
        <v>0.24469820554649299</v>
      </c>
      <c r="M2619" s="24">
        <v>0.24469820554649299</v>
      </c>
      <c r="O2619" s="24">
        <v>0.24469820554649299</v>
      </c>
      <c r="P2619" s="24">
        <v>0.24469820554649299</v>
      </c>
      <c r="X2619" s="24">
        <v>1.7128874388254494</v>
      </c>
      <c r="AG2619" s="24">
        <v>0.40783034257748801</v>
      </c>
      <c r="BB2619" s="24">
        <v>90.0489396411093</v>
      </c>
      <c r="CE2619" s="24">
        <v>0.32626427406198999</v>
      </c>
      <c r="CH2619" s="24">
        <v>5.8727569331158245</v>
      </c>
    </row>
    <row r="2620" spans="1:90" x14ac:dyDescent="0.2">
      <c r="A2620" s="24" t="s">
        <v>2600</v>
      </c>
      <c r="B2620" s="24">
        <v>-114.89</v>
      </c>
      <c r="C2620" s="24">
        <v>-59.21</v>
      </c>
      <c r="D2620" s="24" t="s">
        <v>1902</v>
      </c>
      <c r="E2620" s="24">
        <f t="shared" si="40"/>
        <v>99.094202898550733</v>
      </c>
      <c r="M2620" s="24">
        <v>0.18115942028985499</v>
      </c>
      <c r="O2620" s="24">
        <v>0.18115942028985499</v>
      </c>
      <c r="P2620" s="24">
        <v>0.18115942028985499</v>
      </c>
      <c r="X2620" s="24">
        <v>0.18115942028985499</v>
      </c>
      <c r="AG2620" s="24">
        <v>0.18115942028985499</v>
      </c>
      <c r="BB2620" s="24">
        <v>91.123188405797109</v>
      </c>
      <c r="CE2620" s="24">
        <v>0.36231884057970998</v>
      </c>
      <c r="CH2620" s="24">
        <v>6.7028985507246386</v>
      </c>
    </row>
    <row r="2621" spans="1:90" x14ac:dyDescent="0.2">
      <c r="A2621" s="24" t="s">
        <v>2601</v>
      </c>
      <c r="B2621" s="24">
        <v>-113.57</v>
      </c>
      <c r="C2621" s="24">
        <v>-56.89</v>
      </c>
      <c r="D2621" s="24" t="s">
        <v>1902</v>
      </c>
      <c r="E2621" s="24">
        <f t="shared" si="40"/>
        <v>99.661781285231115</v>
      </c>
      <c r="K2621" s="24">
        <v>1.2401352874859068</v>
      </c>
      <c r="M2621" s="24">
        <v>0.33821871476888399</v>
      </c>
      <c r="X2621" s="24">
        <v>2.0293122886133035</v>
      </c>
      <c r="AG2621" s="24">
        <v>0.22547914317925599</v>
      </c>
      <c r="BB2621" s="24">
        <v>93.799323562570464</v>
      </c>
      <c r="CE2621" s="24">
        <v>0.112739571589628</v>
      </c>
      <c r="CH2621" s="24">
        <v>1.9165727170236748</v>
      </c>
    </row>
    <row r="2622" spans="1:90" x14ac:dyDescent="0.2">
      <c r="A2622" s="24" t="s">
        <v>2602</v>
      </c>
      <c r="B2622" s="24">
        <v>-93.83</v>
      </c>
      <c r="C2622" s="24">
        <v>-57.55</v>
      </c>
      <c r="D2622" s="24" t="s">
        <v>1902</v>
      </c>
      <c r="E2622" s="24">
        <f t="shared" si="40"/>
        <v>99.946178686759978</v>
      </c>
      <c r="K2622" s="24">
        <v>0.16146393972012901</v>
      </c>
      <c r="M2622" s="24">
        <v>5.3821313240043002E-2</v>
      </c>
      <c r="P2622" s="24">
        <v>0.21528525296017201</v>
      </c>
      <c r="X2622" s="24">
        <v>0.69967707212055996</v>
      </c>
      <c r="BB2622" s="24">
        <v>98.493003229278813</v>
      </c>
      <c r="CE2622" s="24">
        <v>0.107642626480086</v>
      </c>
      <c r="CH2622" s="24">
        <v>0.21528525296017201</v>
      </c>
    </row>
    <row r="2623" spans="1:90" x14ac:dyDescent="0.2">
      <c r="A2623" s="24" t="s">
        <v>2603</v>
      </c>
      <c r="B2623" s="24">
        <v>-91.16</v>
      </c>
      <c r="C2623" s="24">
        <v>-57.65</v>
      </c>
      <c r="D2623" s="24" t="s">
        <v>1902</v>
      </c>
      <c r="E2623" s="24">
        <f t="shared" si="40"/>
        <v>100</v>
      </c>
      <c r="K2623" s="24">
        <v>7.1530758226037203E-2</v>
      </c>
      <c r="X2623" s="24">
        <v>0.28612303290414898</v>
      </c>
      <c r="BB2623" s="24">
        <v>98.71244635193132</v>
      </c>
      <c r="CH2623" s="24">
        <v>0.92989985693848398</v>
      </c>
    </row>
    <row r="2624" spans="1:90" x14ac:dyDescent="0.2">
      <c r="A2624" s="24" t="s">
        <v>2604</v>
      </c>
      <c r="B2624" s="24">
        <v>-92.38</v>
      </c>
      <c r="C2624" s="24">
        <v>-57.04</v>
      </c>
      <c r="D2624" s="24" t="s">
        <v>1902</v>
      </c>
      <c r="E2624" s="24">
        <f t="shared" si="40"/>
        <v>99.855282199710558</v>
      </c>
      <c r="K2624" s="24">
        <v>0.14471780028943601</v>
      </c>
      <c r="P2624" s="24">
        <v>0.28943560057887102</v>
      </c>
      <c r="X2624" s="24">
        <v>2.3154848046309686</v>
      </c>
      <c r="AG2624" s="24">
        <v>0.14471780028943601</v>
      </c>
      <c r="BB2624" s="24">
        <v>96.96092619392185</v>
      </c>
    </row>
    <row r="2625" spans="1:79" x14ac:dyDescent="0.2">
      <c r="A2625" s="24" t="s">
        <v>2605</v>
      </c>
      <c r="B2625" s="24">
        <v>-93.79</v>
      </c>
      <c r="C2625" s="24">
        <v>-56.57</v>
      </c>
      <c r="D2625" s="24" t="s">
        <v>1902</v>
      </c>
      <c r="E2625" s="24">
        <f t="shared" si="40"/>
        <v>99.795501022494889</v>
      </c>
      <c r="K2625" s="24">
        <v>0.20449897750511201</v>
      </c>
      <c r="P2625" s="24">
        <v>0.20449897750511201</v>
      </c>
      <c r="X2625" s="24">
        <v>6.1349693251533752</v>
      </c>
      <c r="AG2625" s="24">
        <v>0.20449897750511201</v>
      </c>
      <c r="BB2625" s="24">
        <v>93.047034764826179</v>
      </c>
    </row>
    <row r="2626" spans="1:79" x14ac:dyDescent="0.2">
      <c r="A2626" s="24" t="s">
        <v>2606</v>
      </c>
      <c r="B2626" s="24">
        <v>17.47</v>
      </c>
      <c r="C2626" s="24">
        <v>40</v>
      </c>
      <c r="D2626" s="24" t="s">
        <v>1902</v>
      </c>
      <c r="E2626" s="24">
        <f t="shared" si="40"/>
        <v>99.568965517241381</v>
      </c>
      <c r="H2626" s="24">
        <v>0.431034482758621</v>
      </c>
      <c r="K2626" s="24">
        <v>6.8965517241379306</v>
      </c>
      <c r="O2626" s="24">
        <v>1.2931034482758619</v>
      </c>
      <c r="P2626" s="24">
        <v>2.1551724137931032</v>
      </c>
      <c r="R2626" s="24">
        <v>0.431034482758621</v>
      </c>
      <c r="V2626" s="24">
        <v>5.1724137931034484</v>
      </c>
      <c r="X2626" s="24">
        <v>0.431034482758621</v>
      </c>
      <c r="AA2626" s="24">
        <v>16.379310344827587</v>
      </c>
      <c r="AB2626" s="24">
        <v>4.3103448275862055</v>
      </c>
      <c r="AL2626" s="24">
        <v>0.86206896551724099</v>
      </c>
      <c r="AQ2626" s="24">
        <v>1.2931034482758619</v>
      </c>
      <c r="AT2626" s="24">
        <v>11.206896551724142</v>
      </c>
      <c r="AV2626" s="24">
        <v>2.1551724137931032</v>
      </c>
      <c r="BB2626" s="24">
        <v>39.655172413793103</v>
      </c>
      <c r="BD2626" s="24">
        <v>0.431034482758621</v>
      </c>
      <c r="BF2626" s="24">
        <v>2.1551724137931032</v>
      </c>
      <c r="BH2626" s="24">
        <v>2.1551724137931032</v>
      </c>
      <c r="BO2626" s="24">
        <v>0.431034482758621</v>
      </c>
      <c r="BP2626" s="24">
        <v>0.431034482758621</v>
      </c>
      <c r="BZ2626" s="24">
        <v>0.86206896551724099</v>
      </c>
      <c r="CA2626" s="24">
        <v>0.431034482758621</v>
      </c>
    </row>
    <row r="2627" spans="1:79" x14ac:dyDescent="0.2">
      <c r="A2627" s="24" t="s">
        <v>2607</v>
      </c>
      <c r="B2627" s="24">
        <v>17.59</v>
      </c>
      <c r="C2627" s="24">
        <v>40</v>
      </c>
      <c r="D2627" s="24" t="s">
        <v>1902</v>
      </c>
      <c r="E2627" s="24">
        <f t="shared" ref="E2627:E2690" si="41">SUM(F2627:CR2627)</f>
        <v>100.00000000000003</v>
      </c>
      <c r="K2627" s="24">
        <v>1.7699115044247793</v>
      </c>
      <c r="R2627" s="24">
        <v>0.88495575221238898</v>
      </c>
      <c r="V2627" s="24">
        <v>8.8495575221238951</v>
      </c>
      <c r="AA2627" s="24">
        <v>23.451327433628318</v>
      </c>
      <c r="AB2627" s="24">
        <v>1.3274336283185839</v>
      </c>
      <c r="AL2627" s="24">
        <v>5.3097345132743365</v>
      </c>
      <c r="AQ2627" s="24">
        <v>0.88495575221238898</v>
      </c>
      <c r="AS2627" s="24">
        <v>1.7699115044247793</v>
      </c>
      <c r="AT2627" s="24">
        <v>10.619469026548671</v>
      </c>
      <c r="AV2627" s="24">
        <v>1.7699115044247793</v>
      </c>
      <c r="BB2627" s="24">
        <v>37.168141592920357</v>
      </c>
      <c r="BE2627" s="24">
        <v>0.88495575221238898</v>
      </c>
      <c r="BF2627" s="24">
        <v>0.88495575221238898</v>
      </c>
      <c r="BH2627" s="24">
        <v>0.88495575221238898</v>
      </c>
      <c r="BJ2627" s="24">
        <v>0.44247787610619499</v>
      </c>
      <c r="BO2627" s="24">
        <v>0.44247787610619499</v>
      </c>
      <c r="BV2627" s="24">
        <v>1.7699115044247793</v>
      </c>
      <c r="CA2627" s="24">
        <v>0.88495575221238898</v>
      </c>
    </row>
    <row r="2628" spans="1:79" x14ac:dyDescent="0.2">
      <c r="A2628" s="24" t="s">
        <v>2608</v>
      </c>
      <c r="B2628" s="24">
        <v>17.739999999999998</v>
      </c>
      <c r="C2628" s="24">
        <v>40</v>
      </c>
      <c r="D2628" s="24" t="s">
        <v>1902</v>
      </c>
      <c r="E2628" s="24">
        <f t="shared" si="41"/>
        <v>99.621212121212125</v>
      </c>
      <c r="K2628" s="24">
        <v>0.37878787878787901</v>
      </c>
      <c r="V2628" s="24">
        <v>10.227272727272727</v>
      </c>
      <c r="AA2628" s="24">
        <v>24.621212121212125</v>
      </c>
      <c r="AB2628" s="24">
        <v>3.0303030303030298</v>
      </c>
      <c r="AL2628" s="24">
        <v>3.4090909090909087</v>
      </c>
      <c r="AQ2628" s="24">
        <v>1.136363636363636</v>
      </c>
      <c r="AT2628" s="24">
        <v>6.4393939393939403</v>
      </c>
      <c r="AV2628" s="24">
        <v>0.37878787878787901</v>
      </c>
      <c r="BB2628" s="24">
        <v>39.015151515151523</v>
      </c>
      <c r="BD2628" s="24">
        <v>1.8939393939393936</v>
      </c>
      <c r="BE2628" s="24">
        <v>0.75757575757575701</v>
      </c>
      <c r="BF2628" s="24">
        <v>2.6515151515151509</v>
      </c>
      <c r="BH2628" s="24">
        <v>2.6515151515151509</v>
      </c>
      <c r="BR2628" s="24">
        <v>0.37878787878787901</v>
      </c>
      <c r="BX2628" s="24">
        <v>0.75757575757575701</v>
      </c>
      <c r="BZ2628" s="24">
        <v>1.8939393939393936</v>
      </c>
    </row>
    <row r="2629" spans="1:79" x14ac:dyDescent="0.2">
      <c r="A2629" s="24" t="s">
        <v>2609</v>
      </c>
      <c r="B2629" s="24">
        <v>17.829999999999998</v>
      </c>
      <c r="C2629" s="24">
        <v>40</v>
      </c>
      <c r="D2629" s="24" t="s">
        <v>1902</v>
      </c>
      <c r="E2629" s="24">
        <f t="shared" si="41"/>
        <v>98.559077809798268</v>
      </c>
      <c r="K2629" s="24">
        <v>0.28818443804034599</v>
      </c>
      <c r="V2629" s="24">
        <v>10.37463976945245</v>
      </c>
      <c r="AA2629" s="24">
        <v>24.49567723342938</v>
      </c>
      <c r="AB2629" s="24">
        <v>2.8818443804034577</v>
      </c>
      <c r="AL2629" s="24">
        <v>3.4582132564841501</v>
      </c>
      <c r="AQ2629" s="24">
        <v>3.4582132564841501</v>
      </c>
      <c r="AT2629" s="24">
        <v>12.968299711815559</v>
      </c>
      <c r="BB2629" s="24">
        <v>34.005763688760808</v>
      </c>
      <c r="BD2629" s="24">
        <v>2.0172910662824202</v>
      </c>
      <c r="BF2629" s="24">
        <v>0.86455331412103698</v>
      </c>
      <c r="BH2629" s="24">
        <v>0.86455331412103698</v>
      </c>
      <c r="BJ2629" s="24">
        <v>0.28818443804034599</v>
      </c>
      <c r="BO2629" s="24">
        <v>0.28818443804034599</v>
      </c>
      <c r="BX2629" s="24">
        <v>0.28818443804034599</v>
      </c>
      <c r="BZ2629" s="24">
        <v>1.7291066282420751</v>
      </c>
      <c r="CA2629" s="24">
        <v>0.28818443804034599</v>
      </c>
    </row>
    <row r="2630" spans="1:79" x14ac:dyDescent="0.2">
      <c r="A2630" s="24" t="s">
        <v>2610</v>
      </c>
      <c r="B2630" s="24">
        <v>17.91</v>
      </c>
      <c r="C2630" s="24">
        <v>39.85</v>
      </c>
      <c r="D2630" s="24" t="s">
        <v>1902</v>
      </c>
      <c r="E2630" s="24">
        <f t="shared" si="41"/>
        <v>99.367088607594951</v>
      </c>
      <c r="V2630" s="24">
        <v>14.55696202531646</v>
      </c>
      <c r="AA2630" s="24">
        <v>13.291139240506331</v>
      </c>
      <c r="AB2630" s="24">
        <v>2.5316455696202524</v>
      </c>
      <c r="AT2630" s="24">
        <v>13.291139240506331</v>
      </c>
      <c r="BB2630" s="24">
        <v>49.367088607594937</v>
      </c>
      <c r="BD2630" s="24">
        <v>1.2658227848101269</v>
      </c>
      <c r="BJ2630" s="24">
        <v>0.632911392405063</v>
      </c>
      <c r="BO2630" s="24">
        <v>1.2658227848101269</v>
      </c>
      <c r="BP2630" s="24">
        <v>0.632911392405063</v>
      </c>
      <c r="BX2630" s="24">
        <v>1.2658227848101269</v>
      </c>
      <c r="BZ2630" s="24">
        <v>1.2658227848101269</v>
      </c>
    </row>
    <row r="2631" spans="1:79" x14ac:dyDescent="0.2">
      <c r="A2631" s="24" t="s">
        <v>2611</v>
      </c>
      <c r="B2631" s="24">
        <v>17.829999999999998</v>
      </c>
      <c r="C2631" s="24">
        <v>39.83</v>
      </c>
      <c r="D2631" s="24" t="s">
        <v>1902</v>
      </c>
      <c r="E2631" s="24">
        <f t="shared" si="41"/>
        <v>98.863636363636317</v>
      </c>
      <c r="H2631" s="24">
        <v>0.37878787878787901</v>
      </c>
      <c r="K2631" s="24">
        <v>0.37878787878787901</v>
      </c>
      <c r="N2631" s="24">
        <v>0.37878787878787901</v>
      </c>
      <c r="Q2631" s="24">
        <v>0.37878787878787901</v>
      </c>
      <c r="V2631" s="24">
        <v>14.772727272727272</v>
      </c>
      <c r="AA2631" s="24">
        <v>21.590909090909086</v>
      </c>
      <c r="AB2631" s="24">
        <v>1.5151515151515151</v>
      </c>
      <c r="AL2631" s="24">
        <v>4.1666666666666661</v>
      </c>
      <c r="AQ2631" s="24">
        <v>3.7878787878787881</v>
      </c>
      <c r="AT2631" s="24">
        <v>9.8484848484848495</v>
      </c>
      <c r="AV2631" s="24">
        <v>4.1666666666666661</v>
      </c>
      <c r="BB2631" s="24">
        <v>28.030303030303024</v>
      </c>
      <c r="BD2631" s="24">
        <v>1.136363636363636</v>
      </c>
      <c r="BE2631" s="24">
        <v>1.5151515151515151</v>
      </c>
      <c r="BF2631" s="24">
        <v>0.75757575757575701</v>
      </c>
      <c r="BH2631" s="24">
        <v>0.75757575757575701</v>
      </c>
      <c r="BO2631" s="24">
        <v>0.75757575757575701</v>
      </c>
      <c r="BP2631" s="24">
        <v>1.136363636363636</v>
      </c>
      <c r="BX2631" s="24">
        <v>0.75757575757575701</v>
      </c>
      <c r="BZ2631" s="24">
        <v>2.2727272727272729</v>
      </c>
      <c r="CA2631" s="24">
        <v>0.37878787878787901</v>
      </c>
    </row>
    <row r="2632" spans="1:79" x14ac:dyDescent="0.2">
      <c r="A2632" s="24" t="s">
        <v>2612</v>
      </c>
      <c r="B2632" s="24">
        <v>17.579999999999998</v>
      </c>
      <c r="C2632" s="24">
        <v>39.78</v>
      </c>
      <c r="D2632" s="24" t="s">
        <v>1902</v>
      </c>
      <c r="E2632" s="24">
        <f t="shared" si="41"/>
        <v>100.00000000000001</v>
      </c>
      <c r="H2632" s="24">
        <v>1.2269938650306749</v>
      </c>
      <c r="K2632" s="24">
        <v>3.6809815950920246</v>
      </c>
      <c r="O2632" s="24">
        <v>1.2269938650306749</v>
      </c>
      <c r="P2632" s="24">
        <v>1.2269938650306749</v>
      </c>
      <c r="V2632" s="24">
        <v>14.110429447852759</v>
      </c>
      <c r="AA2632" s="24">
        <v>24.539877300613501</v>
      </c>
      <c r="AB2632" s="24">
        <v>3.0674846625766876</v>
      </c>
      <c r="AL2632" s="24">
        <v>1.2269938650306749</v>
      </c>
      <c r="AQ2632" s="24">
        <v>1.2269938650306749</v>
      </c>
      <c r="AS2632" s="24">
        <v>1.8404907975460119</v>
      </c>
      <c r="AT2632" s="24">
        <v>12.26993865030675</v>
      </c>
      <c r="AV2632" s="24">
        <v>4.9079754601226986</v>
      </c>
      <c r="BB2632" s="24">
        <v>23.312883435582823</v>
      </c>
      <c r="BD2632" s="24">
        <v>1.2269938650306749</v>
      </c>
      <c r="BF2632" s="24">
        <v>1.2269938650306749</v>
      </c>
      <c r="BH2632" s="24">
        <v>1.2269938650306749</v>
      </c>
      <c r="BV2632" s="24">
        <v>1.8404907975460119</v>
      </c>
      <c r="BX2632" s="24">
        <v>0.61349693251533699</v>
      </c>
    </row>
    <row r="2633" spans="1:79" x14ac:dyDescent="0.2">
      <c r="A2633" s="24" t="s">
        <v>2613</v>
      </c>
      <c r="B2633" s="24">
        <v>17.73</v>
      </c>
      <c r="C2633" s="24">
        <v>39.81</v>
      </c>
      <c r="D2633" s="24" t="s">
        <v>1902</v>
      </c>
      <c r="E2633" s="24">
        <f t="shared" si="41"/>
        <v>99.999999999999972</v>
      </c>
      <c r="H2633" s="24">
        <v>1.6949152542372881</v>
      </c>
      <c r="K2633" s="24">
        <v>0.42372881355932202</v>
      </c>
      <c r="P2633" s="24">
        <v>1.2711864406779658</v>
      </c>
      <c r="V2633" s="24">
        <v>4.2372881355932197</v>
      </c>
      <c r="X2633" s="24">
        <v>0.42372881355932202</v>
      </c>
      <c r="AA2633" s="24">
        <v>27.54237288135592</v>
      </c>
      <c r="AB2633" s="24">
        <v>2.1186440677966099</v>
      </c>
      <c r="AL2633" s="24">
        <v>0.84745762711864403</v>
      </c>
      <c r="AQ2633" s="24">
        <v>2.1186440677966099</v>
      </c>
      <c r="AT2633" s="24">
        <v>13.983050847457632</v>
      </c>
      <c r="AV2633" s="24">
        <v>0.84745762711864403</v>
      </c>
      <c r="BB2633" s="24">
        <v>36.01694915254236</v>
      </c>
      <c r="BD2633" s="24">
        <v>0.42372881355932202</v>
      </c>
      <c r="BE2633" s="24">
        <v>0.84745762711864403</v>
      </c>
      <c r="BF2633" s="24">
        <v>1.6949152542372881</v>
      </c>
      <c r="BH2633" s="24">
        <v>1.6949152542372881</v>
      </c>
      <c r="BJ2633" s="24">
        <v>0.42372881355932202</v>
      </c>
      <c r="BO2633" s="24">
        <v>0.42372881355932202</v>
      </c>
      <c r="BP2633" s="24">
        <v>0.42372881355932202</v>
      </c>
      <c r="BX2633" s="24">
        <v>1.2711864406779658</v>
      </c>
      <c r="BZ2633" s="24">
        <v>0.84745762711864403</v>
      </c>
      <c r="CA2633" s="24">
        <v>0.42372881355932202</v>
      </c>
    </row>
    <row r="2634" spans="1:79" x14ac:dyDescent="0.2">
      <c r="A2634" s="24" t="s">
        <v>2614</v>
      </c>
      <c r="B2634" s="24">
        <v>17.89</v>
      </c>
      <c r="C2634" s="24">
        <v>39.76</v>
      </c>
      <c r="D2634" s="24" t="s">
        <v>1902</v>
      </c>
      <c r="E2634" s="24">
        <f t="shared" si="41"/>
        <v>99.999999999999972</v>
      </c>
      <c r="H2634" s="24">
        <v>1.3986013986013979</v>
      </c>
      <c r="O2634" s="24">
        <v>0.34965034965035002</v>
      </c>
      <c r="V2634" s="24">
        <v>10.839160839160842</v>
      </c>
      <c r="X2634" s="24">
        <v>0.34965034965035002</v>
      </c>
      <c r="AA2634" s="24">
        <v>27.972027972027963</v>
      </c>
      <c r="AB2634" s="24">
        <v>1.0489510489510492</v>
      </c>
      <c r="AL2634" s="24">
        <v>0.69930069930069905</v>
      </c>
      <c r="AQ2634" s="24">
        <v>4.895104895104895</v>
      </c>
      <c r="AT2634" s="24">
        <v>9.0909090909090899</v>
      </c>
      <c r="AV2634" s="24">
        <v>2.0979020979020984</v>
      </c>
      <c r="BB2634" s="24">
        <v>36.013986013985999</v>
      </c>
      <c r="BD2634" s="24">
        <v>0.34965034965035002</v>
      </c>
      <c r="BF2634" s="24">
        <v>0.69930069930069905</v>
      </c>
      <c r="BH2634" s="24">
        <v>0.69930069930069905</v>
      </c>
      <c r="BO2634" s="24">
        <v>0.69930069930069905</v>
      </c>
      <c r="BP2634" s="24">
        <v>0.34965034965035002</v>
      </c>
      <c r="BX2634" s="24">
        <v>1.0489510489510492</v>
      </c>
      <c r="BZ2634" s="24">
        <v>1.3986013986013979</v>
      </c>
    </row>
    <row r="2635" spans="1:79" x14ac:dyDescent="0.2">
      <c r="A2635" s="24" t="s">
        <v>2615</v>
      </c>
      <c r="B2635" s="24">
        <v>17.68</v>
      </c>
      <c r="C2635" s="24">
        <v>39.590000000000003</v>
      </c>
      <c r="D2635" s="24" t="s">
        <v>1902</v>
      </c>
      <c r="E2635" s="24">
        <f t="shared" si="41"/>
        <v>99.390243902439039</v>
      </c>
      <c r="K2635" s="24">
        <v>1.219512195121951</v>
      </c>
      <c r="O2635" s="24">
        <v>1.219512195121951</v>
      </c>
      <c r="P2635" s="24">
        <v>1.219512195121951</v>
      </c>
      <c r="V2635" s="24">
        <v>6.0975609756097553</v>
      </c>
      <c r="AA2635" s="24">
        <v>11.585365853658541</v>
      </c>
      <c r="AB2635" s="24">
        <v>0.60975609756097604</v>
      </c>
      <c r="AL2635" s="24">
        <v>0.60975609756097604</v>
      </c>
      <c r="AS2635" s="24">
        <v>1.219512195121951</v>
      </c>
      <c r="AT2635" s="24">
        <v>4.8780487804878057</v>
      </c>
      <c r="AV2635" s="24">
        <v>6.0975609756097553</v>
      </c>
      <c r="BB2635" s="24">
        <v>51.219512195121965</v>
      </c>
      <c r="BD2635" s="24">
        <v>1.219512195121951</v>
      </c>
      <c r="BE2635" s="24">
        <v>0.60975609756097604</v>
      </c>
      <c r="BF2635" s="24">
        <v>1.8292682926829267</v>
      </c>
      <c r="BH2635" s="24">
        <v>1.8292682926829267</v>
      </c>
      <c r="BP2635" s="24">
        <v>1.8292682926829267</v>
      </c>
      <c r="BV2635" s="24">
        <v>1.219512195121951</v>
      </c>
      <c r="BX2635" s="24">
        <v>0.60975609756097604</v>
      </c>
      <c r="BZ2635" s="24">
        <v>3.6585365853658534</v>
      </c>
      <c r="CA2635" s="24">
        <v>0.60975609756097604</v>
      </c>
    </row>
    <row r="2636" spans="1:79" x14ac:dyDescent="0.2">
      <c r="A2636" s="24" t="s">
        <v>2616</v>
      </c>
      <c r="B2636" s="24">
        <v>17.8</v>
      </c>
      <c r="C2636" s="24">
        <v>39.68</v>
      </c>
      <c r="D2636" s="24" t="s">
        <v>1902</v>
      </c>
      <c r="E2636" s="24">
        <f t="shared" si="41"/>
        <v>99.999999999999986</v>
      </c>
      <c r="H2636" s="24">
        <v>1.3422818791946312</v>
      </c>
      <c r="K2636" s="24">
        <v>8.053691275167786</v>
      </c>
      <c r="O2636" s="24">
        <v>0.67114093959731502</v>
      </c>
      <c r="P2636" s="24">
        <v>1.3422818791946312</v>
      </c>
      <c r="V2636" s="24">
        <v>6.0402684563758395</v>
      </c>
      <c r="AA2636" s="24">
        <v>38.926174496644286</v>
      </c>
      <c r="AB2636" s="24">
        <v>1.3422818791946312</v>
      </c>
      <c r="AL2636" s="24">
        <v>0.67114093959731502</v>
      </c>
      <c r="AQ2636" s="24">
        <v>3.3557046979865772</v>
      </c>
      <c r="AS2636" s="24">
        <v>0.67114093959731502</v>
      </c>
      <c r="AT2636" s="24">
        <v>19.463087248322143</v>
      </c>
      <c r="AV2636" s="24">
        <v>6.0402684563758395</v>
      </c>
      <c r="BB2636" s="24">
        <v>11.409395973154361</v>
      </c>
      <c r="BV2636" s="24">
        <v>0.67114093959731502</v>
      </c>
    </row>
    <row r="2637" spans="1:79" x14ac:dyDescent="0.2">
      <c r="A2637" s="24" t="s">
        <v>2617</v>
      </c>
      <c r="B2637" s="24">
        <v>17.86</v>
      </c>
      <c r="C2637" s="24">
        <v>39.729999999999997</v>
      </c>
      <c r="D2637" s="24" t="s">
        <v>1902</v>
      </c>
      <c r="E2637" s="24">
        <f t="shared" si="41"/>
        <v>99.999999999999986</v>
      </c>
      <c r="H2637" s="24">
        <v>0.43859649122806998</v>
      </c>
      <c r="K2637" s="24">
        <v>1.31578947368421</v>
      </c>
      <c r="O2637" s="24">
        <v>0.87719298245613997</v>
      </c>
      <c r="P2637" s="24">
        <v>1.7543859649122799</v>
      </c>
      <c r="V2637" s="24">
        <v>10.087719298245613</v>
      </c>
      <c r="AA2637" s="24">
        <v>27.192982456140349</v>
      </c>
      <c r="AB2637" s="24">
        <v>2.6315789473684208</v>
      </c>
      <c r="AL2637" s="24">
        <v>0.87719298245613997</v>
      </c>
      <c r="AQ2637" s="24">
        <v>1.31578947368421</v>
      </c>
      <c r="AS2637" s="24">
        <v>1.31578947368421</v>
      </c>
      <c r="AT2637" s="24">
        <v>8.7719298245614006</v>
      </c>
      <c r="AV2637" s="24">
        <v>1.31578947368421</v>
      </c>
      <c r="BB2637" s="24">
        <v>37.280701754385973</v>
      </c>
      <c r="BE2637" s="24">
        <v>0.43859649122806998</v>
      </c>
      <c r="BF2637" s="24">
        <v>0.43859649122806998</v>
      </c>
      <c r="BH2637" s="24">
        <v>0.43859649122806998</v>
      </c>
      <c r="BJ2637" s="24">
        <v>0.43859649122806998</v>
      </c>
      <c r="BP2637" s="24">
        <v>0.43859649122806998</v>
      </c>
      <c r="BV2637" s="24">
        <v>1.31578947368421</v>
      </c>
      <c r="BX2637" s="24">
        <v>0.43859649122806998</v>
      </c>
      <c r="BZ2637" s="24">
        <v>0.87719298245613997</v>
      </c>
    </row>
    <row r="2638" spans="1:79" x14ac:dyDescent="0.2">
      <c r="A2638" s="24" t="s">
        <v>2618</v>
      </c>
      <c r="B2638" s="24">
        <v>18.28</v>
      </c>
      <c r="C2638" s="24">
        <v>39.69</v>
      </c>
      <c r="D2638" s="24" t="s">
        <v>1902</v>
      </c>
      <c r="E2638" s="24">
        <f t="shared" si="41"/>
        <v>99.009900990098984</v>
      </c>
      <c r="K2638" s="24">
        <v>0.99009900990098998</v>
      </c>
      <c r="V2638" s="24">
        <v>5.9405940594059397</v>
      </c>
      <c r="X2638" s="24">
        <v>0.99009900990098998</v>
      </c>
      <c r="AA2638" s="24">
        <v>19.801980198019798</v>
      </c>
      <c r="AB2638" s="24">
        <v>0.99009900990098998</v>
      </c>
      <c r="AL2638" s="24">
        <v>0.99009900990098998</v>
      </c>
      <c r="AQ2638" s="24">
        <v>0.99009900990098998</v>
      </c>
      <c r="AT2638" s="24">
        <v>6.9306930693069315</v>
      </c>
      <c r="AV2638" s="24">
        <v>0.99009900990098998</v>
      </c>
      <c r="BB2638" s="24">
        <v>52.475247524752469</v>
      </c>
      <c r="BF2638" s="24">
        <v>0.99009900990098998</v>
      </c>
      <c r="BH2638" s="24">
        <v>0.99009900990098998</v>
      </c>
      <c r="BJ2638" s="24">
        <v>0.99009900990098998</v>
      </c>
      <c r="BO2638" s="24">
        <v>0.99009900990098998</v>
      </c>
      <c r="BR2638" s="24">
        <v>0.99009900990098998</v>
      </c>
      <c r="BZ2638" s="24">
        <v>2.9702970297029698</v>
      </c>
    </row>
    <row r="2639" spans="1:79" x14ac:dyDescent="0.2">
      <c r="A2639" s="24" t="s">
        <v>2619</v>
      </c>
      <c r="B2639" s="24">
        <v>18.28</v>
      </c>
      <c r="C2639" s="24">
        <v>39.64</v>
      </c>
      <c r="D2639" s="24" t="s">
        <v>1902</v>
      </c>
      <c r="E2639" s="24">
        <f t="shared" si="41"/>
        <v>99.324324324324337</v>
      </c>
      <c r="H2639" s="24">
        <v>0.67567567567567599</v>
      </c>
      <c r="N2639" s="24">
        <v>0.67567567567567599</v>
      </c>
      <c r="P2639" s="24">
        <v>0.67567567567567599</v>
      </c>
      <c r="V2639" s="24">
        <v>8.7837837837837824</v>
      </c>
      <c r="X2639" s="24">
        <v>0.67567567567567599</v>
      </c>
      <c r="AA2639" s="24">
        <v>16.891891891891891</v>
      </c>
      <c r="AB2639" s="24">
        <v>1.3513513513513511</v>
      </c>
      <c r="AL2639" s="24">
        <v>3.3783783783783781</v>
      </c>
      <c r="AQ2639" s="24">
        <v>4.0540540540540535</v>
      </c>
      <c r="AS2639" s="24">
        <v>0.67567567567567599</v>
      </c>
      <c r="AT2639" s="24">
        <v>6.7567567567567561</v>
      </c>
      <c r="AV2639" s="24">
        <v>1.3513513513513511</v>
      </c>
      <c r="BB2639" s="24">
        <v>43.243243243243235</v>
      </c>
      <c r="BD2639" s="24">
        <v>1.3513513513513511</v>
      </c>
      <c r="BO2639" s="24">
        <v>2.0270270270270276</v>
      </c>
      <c r="BP2639" s="24">
        <v>2.0270270270270276</v>
      </c>
      <c r="BV2639" s="24">
        <v>0.67567567567567599</v>
      </c>
      <c r="BZ2639" s="24">
        <v>4.0540540540540535</v>
      </c>
    </row>
    <row r="2640" spans="1:79" x14ac:dyDescent="0.2">
      <c r="A2640" s="24" t="s">
        <v>2620</v>
      </c>
      <c r="B2640" s="24">
        <v>18.28</v>
      </c>
      <c r="C2640" s="24">
        <v>39.56</v>
      </c>
      <c r="D2640" s="24" t="s">
        <v>1902</v>
      </c>
      <c r="E2640" s="24">
        <f t="shared" si="41"/>
        <v>100.00000000000001</v>
      </c>
      <c r="K2640" s="24">
        <v>6.1946902654867246</v>
      </c>
      <c r="O2640" s="24">
        <v>0.88495575221238898</v>
      </c>
      <c r="P2640" s="24">
        <v>1.7699115044247793</v>
      </c>
      <c r="V2640" s="24">
        <v>3.5398230088495581</v>
      </c>
      <c r="X2640" s="24">
        <v>1.7699115044247793</v>
      </c>
      <c r="AA2640" s="24">
        <v>38.053097345132741</v>
      </c>
      <c r="AB2640" s="24">
        <v>4.4247787610619467</v>
      </c>
      <c r="AL2640" s="24">
        <v>0.88495575221238898</v>
      </c>
      <c r="AQ2640" s="24">
        <v>3.5398230088495581</v>
      </c>
      <c r="AT2640" s="24">
        <v>1.7699115044247793</v>
      </c>
      <c r="AV2640" s="24">
        <v>5.3097345132743365</v>
      </c>
      <c r="BB2640" s="24">
        <v>27.43362831858407</v>
      </c>
      <c r="BF2640" s="24">
        <v>0.88495575221238898</v>
      </c>
      <c r="BH2640" s="24">
        <v>0.88495575221238898</v>
      </c>
      <c r="BJ2640" s="24">
        <v>0.88495575221238898</v>
      </c>
      <c r="BP2640" s="24">
        <v>0.88495575221238898</v>
      </c>
      <c r="CA2640" s="24">
        <v>0.88495575221238898</v>
      </c>
    </row>
    <row r="2641" spans="1:79" x14ac:dyDescent="0.2">
      <c r="A2641" s="24" t="s">
        <v>2621</v>
      </c>
      <c r="B2641" s="24">
        <v>18.28</v>
      </c>
      <c r="C2641" s="24">
        <v>39.340000000000003</v>
      </c>
      <c r="D2641" s="24" t="s">
        <v>1902</v>
      </c>
      <c r="E2641" s="24">
        <f t="shared" si="41"/>
        <v>99.999999999999986</v>
      </c>
      <c r="H2641" s="24">
        <v>3.8095238095238102</v>
      </c>
      <c r="K2641" s="24">
        <v>6.666666666666667</v>
      </c>
      <c r="N2641" s="24">
        <v>0.952380952380952</v>
      </c>
      <c r="O2641" s="24">
        <v>1.9047619047619051</v>
      </c>
      <c r="P2641" s="24">
        <v>6.666666666666667</v>
      </c>
      <c r="V2641" s="24">
        <v>6.666666666666667</v>
      </c>
      <c r="AA2641" s="24">
        <v>29.523809523809529</v>
      </c>
      <c r="AB2641" s="24">
        <v>3.8095238095238102</v>
      </c>
      <c r="AL2641" s="24">
        <v>3.8095238095238102</v>
      </c>
      <c r="AQ2641" s="24">
        <v>1.9047619047619051</v>
      </c>
      <c r="AS2641" s="24">
        <v>0.952380952380952</v>
      </c>
      <c r="AT2641" s="24">
        <v>14.285714285714281</v>
      </c>
      <c r="AV2641" s="24">
        <v>7.6190476190476186</v>
      </c>
      <c r="BB2641" s="24">
        <v>8.5714285714285712</v>
      </c>
      <c r="BF2641" s="24">
        <v>0.952380952380952</v>
      </c>
      <c r="BH2641" s="24">
        <v>0.952380952380952</v>
      </c>
      <c r="BV2641" s="24">
        <v>0.952380952380952</v>
      </c>
    </row>
    <row r="2642" spans="1:79" x14ac:dyDescent="0.2">
      <c r="A2642" s="24" t="s">
        <v>2622</v>
      </c>
      <c r="B2642" s="24">
        <v>18.079999999999998</v>
      </c>
      <c r="C2642" s="24">
        <v>39.74</v>
      </c>
      <c r="D2642" s="24" t="s">
        <v>1902</v>
      </c>
      <c r="E2642" s="24">
        <f t="shared" si="41"/>
        <v>99.019607843137251</v>
      </c>
      <c r="H2642" s="24">
        <v>1.9607843137254899</v>
      </c>
      <c r="K2642" s="24">
        <v>0.98039215686274495</v>
      </c>
      <c r="V2642" s="24">
        <v>12.745098039215691</v>
      </c>
      <c r="X2642" s="24">
        <v>0.98039215686274495</v>
      </c>
      <c r="AA2642" s="24">
        <v>12.745098039215691</v>
      </c>
      <c r="AB2642" s="24">
        <v>2.9411764705882346</v>
      </c>
      <c r="AL2642" s="24">
        <v>1.9607843137254899</v>
      </c>
      <c r="AQ2642" s="24">
        <v>2.9411764705882346</v>
      </c>
      <c r="AT2642" s="24">
        <v>9.8039215686274517</v>
      </c>
      <c r="AV2642" s="24">
        <v>1.9607843137254899</v>
      </c>
      <c r="BB2642" s="24">
        <v>44.117647058823515</v>
      </c>
      <c r="BP2642" s="24">
        <v>0.98039215686274495</v>
      </c>
      <c r="BZ2642" s="24">
        <v>3.9215686274509798</v>
      </c>
      <c r="CA2642" s="24">
        <v>0.98039215686274495</v>
      </c>
    </row>
    <row r="2643" spans="1:79" x14ac:dyDescent="0.2">
      <c r="A2643" s="24" t="s">
        <v>2623</v>
      </c>
      <c r="B2643" s="24">
        <v>18.059999999999999</v>
      </c>
      <c r="C2643" s="24">
        <v>39.69</v>
      </c>
      <c r="D2643" s="24" t="s">
        <v>1902</v>
      </c>
      <c r="E2643" s="24">
        <f t="shared" si="41"/>
        <v>98.983050847457648</v>
      </c>
      <c r="H2643" s="24">
        <v>1.35593220338983</v>
      </c>
      <c r="K2643" s="24">
        <v>1.6949152542372881</v>
      </c>
      <c r="V2643" s="24">
        <v>9.4915254237288131</v>
      </c>
      <c r="AA2643" s="24">
        <v>11.864406779661023</v>
      </c>
      <c r="AB2643" s="24">
        <v>0.677966101694915</v>
      </c>
      <c r="AL2643" s="24">
        <v>3.7288135593220346</v>
      </c>
      <c r="AQ2643" s="24">
        <v>3.3898305084745766</v>
      </c>
      <c r="AT2643" s="24">
        <v>13.220338983050846</v>
      </c>
      <c r="AV2643" s="24">
        <v>9.1525423728813582</v>
      </c>
      <c r="BB2643" s="24">
        <v>37.288135593220346</v>
      </c>
      <c r="BF2643" s="24">
        <v>0.338983050847458</v>
      </c>
      <c r="BH2643" s="24">
        <v>0.338983050847458</v>
      </c>
      <c r="BJ2643" s="24">
        <v>0.338983050847458</v>
      </c>
      <c r="BP2643" s="24">
        <v>0.677966101694915</v>
      </c>
      <c r="BX2643" s="24">
        <v>2.0338983050847457</v>
      </c>
      <c r="BZ2643" s="24">
        <v>3.3898305084745766</v>
      </c>
    </row>
    <row r="2644" spans="1:79" x14ac:dyDescent="0.2">
      <c r="A2644" s="24" t="s">
        <v>2624</v>
      </c>
      <c r="B2644" s="24">
        <v>18.04</v>
      </c>
      <c r="C2644" s="24">
        <v>39.65</v>
      </c>
      <c r="D2644" s="24" t="s">
        <v>1902</v>
      </c>
      <c r="E2644" s="24">
        <f t="shared" si="41"/>
        <v>99.438202247191001</v>
      </c>
      <c r="H2644" s="24">
        <v>3.9325842696629212</v>
      </c>
      <c r="K2644" s="24">
        <v>4.4943820224719104</v>
      </c>
      <c r="P2644" s="24">
        <v>0.56179775280898903</v>
      </c>
      <c r="V2644" s="24">
        <v>7.8651685393258406</v>
      </c>
      <c r="X2644" s="24">
        <v>1.1235955056179778</v>
      </c>
      <c r="AA2644" s="24">
        <v>11.235955056179769</v>
      </c>
      <c r="AL2644" s="24">
        <v>6.179775280898876</v>
      </c>
      <c r="AQ2644" s="24">
        <v>5.6179775280898854</v>
      </c>
      <c r="AS2644" s="24">
        <v>3.3707865168539324</v>
      </c>
      <c r="AT2644" s="24">
        <v>24.7191011235955</v>
      </c>
      <c r="AV2644" s="24">
        <v>3.9325842696629212</v>
      </c>
      <c r="BB2644" s="24">
        <v>17.977528089887638</v>
      </c>
      <c r="BE2644" s="24">
        <v>0.56179775280898903</v>
      </c>
      <c r="BV2644" s="24">
        <v>3.3707865168539324</v>
      </c>
      <c r="BX2644" s="24">
        <v>3.9325842696629212</v>
      </c>
      <c r="CA2644" s="24">
        <v>0.56179775280898903</v>
      </c>
    </row>
    <row r="2645" spans="1:79" x14ac:dyDescent="0.2">
      <c r="A2645" s="24" t="s">
        <v>2625</v>
      </c>
      <c r="B2645" s="24">
        <v>17.98</v>
      </c>
      <c r="C2645" s="24">
        <v>39.51</v>
      </c>
      <c r="D2645" s="24" t="s">
        <v>1902</v>
      </c>
      <c r="E2645" s="24">
        <f t="shared" si="41"/>
        <v>99.029126213592207</v>
      </c>
      <c r="H2645" s="24">
        <v>3.883495145631068</v>
      </c>
      <c r="K2645" s="24">
        <v>7.766990291262136</v>
      </c>
      <c r="N2645" s="24">
        <v>0.970873786407767</v>
      </c>
      <c r="O2645" s="24">
        <v>4.8543689320388346</v>
      </c>
      <c r="P2645" s="24">
        <v>4.8543689320388346</v>
      </c>
      <c r="R2645" s="24">
        <v>0.970873786407767</v>
      </c>
      <c r="V2645" s="24">
        <v>4.8543689320388346</v>
      </c>
      <c r="X2645" s="24">
        <v>4.8543689320388346</v>
      </c>
      <c r="AA2645" s="24">
        <v>38.834951456310662</v>
      </c>
      <c r="AB2645" s="24">
        <v>3.883495145631068</v>
      </c>
      <c r="AQ2645" s="24">
        <v>2.9126213592233006</v>
      </c>
      <c r="AT2645" s="24">
        <v>6.7961165048543686</v>
      </c>
      <c r="AV2645" s="24">
        <v>3.883495145631068</v>
      </c>
      <c r="BB2645" s="24">
        <v>4.8543689320388346</v>
      </c>
      <c r="BF2645" s="24">
        <v>0.970873786407767</v>
      </c>
      <c r="BH2645" s="24">
        <v>0.970873786407767</v>
      </c>
      <c r="BX2645" s="24">
        <v>1.941747572815534</v>
      </c>
      <c r="BZ2645" s="24">
        <v>0.970873786407767</v>
      </c>
    </row>
    <row r="2646" spans="1:79" x14ac:dyDescent="0.2">
      <c r="A2646" s="24" t="s">
        <v>2626</v>
      </c>
      <c r="B2646" s="24">
        <v>16.77</v>
      </c>
      <c r="C2646" s="24">
        <v>42.17</v>
      </c>
      <c r="D2646" s="24" t="s">
        <v>1902</v>
      </c>
      <c r="E2646" s="24">
        <f t="shared" si="41"/>
        <v>99.999999999999972</v>
      </c>
      <c r="K2646" s="24">
        <v>2.8301886792452824</v>
      </c>
      <c r="O2646" s="24">
        <v>0.94339622641509402</v>
      </c>
      <c r="P2646" s="24">
        <v>1.8867924528301889</v>
      </c>
      <c r="V2646" s="24">
        <v>0.94339622641509402</v>
      </c>
      <c r="AA2646" s="24">
        <v>23.584905660377359</v>
      </c>
      <c r="AB2646" s="24">
        <v>0.94339622641509402</v>
      </c>
      <c r="AL2646" s="24">
        <v>4.7169811320754711</v>
      </c>
      <c r="AQ2646" s="24">
        <v>0.94339622641509402</v>
      </c>
      <c r="AT2646" s="24">
        <v>9.433962264150944</v>
      </c>
      <c r="AV2646" s="24">
        <v>7.5471698113207548</v>
      </c>
      <c r="BB2646" s="24">
        <v>42.452830188679243</v>
      </c>
      <c r="BD2646" s="24">
        <v>0.94339622641509402</v>
      </c>
      <c r="BF2646" s="24">
        <v>0.94339622641509402</v>
      </c>
      <c r="BH2646" s="24">
        <v>0.94339622641509402</v>
      </c>
      <c r="BZ2646" s="24">
        <v>0.94339622641509402</v>
      </c>
    </row>
    <row r="2647" spans="1:79" x14ac:dyDescent="0.2">
      <c r="A2647" s="24" t="s">
        <v>2627</v>
      </c>
      <c r="B2647" s="24">
        <v>16.5</v>
      </c>
      <c r="C2647" s="24">
        <v>42.17</v>
      </c>
      <c r="D2647" s="24" t="s">
        <v>1902</v>
      </c>
      <c r="E2647" s="24">
        <f t="shared" si="41"/>
        <v>95.762711864406768</v>
      </c>
      <c r="K2647" s="24">
        <v>1.2711864406779658</v>
      </c>
      <c r="N2647" s="24">
        <v>0.84745762711864403</v>
      </c>
      <c r="O2647" s="24">
        <v>0.84745762711864403</v>
      </c>
      <c r="P2647" s="24">
        <v>0.42372881355932202</v>
      </c>
      <c r="R2647" s="24">
        <v>0.42372881355932202</v>
      </c>
      <c r="V2647" s="24">
        <v>8.0508474576271194</v>
      </c>
      <c r="AA2647" s="24">
        <v>31.779661016949149</v>
      </c>
      <c r="AB2647" s="24">
        <v>2.9661016949152539</v>
      </c>
      <c r="AL2647" s="24">
        <v>2.1186440677966099</v>
      </c>
      <c r="AQ2647" s="24">
        <v>0.42372881355932202</v>
      </c>
      <c r="AS2647" s="24">
        <v>0.42372881355932202</v>
      </c>
      <c r="AT2647" s="24">
        <v>15.25423728813559</v>
      </c>
      <c r="AV2647" s="24">
        <v>2.9661016949152539</v>
      </c>
      <c r="BB2647" s="24">
        <v>27.118644067796613</v>
      </c>
      <c r="BV2647" s="24">
        <v>0.42372881355932202</v>
      </c>
      <c r="BX2647" s="24">
        <v>0.42372881355932202</v>
      </c>
    </row>
    <row r="2648" spans="1:79" x14ac:dyDescent="0.2">
      <c r="A2648" s="24" t="s">
        <v>2628</v>
      </c>
      <c r="B2648" s="24">
        <v>16</v>
      </c>
      <c r="C2648" s="24">
        <v>42.17</v>
      </c>
      <c r="D2648" s="24" t="s">
        <v>1902</v>
      </c>
      <c r="E2648" s="24">
        <f t="shared" si="41"/>
        <v>95.20547945205476</v>
      </c>
      <c r="H2648" s="24">
        <v>1.3698630136986301</v>
      </c>
      <c r="K2648" s="24">
        <v>2.7397260273972601</v>
      </c>
      <c r="O2648" s="24">
        <v>0.68493150684931503</v>
      </c>
      <c r="P2648" s="24">
        <v>0.68493150684931503</v>
      </c>
      <c r="Q2648" s="24">
        <v>0.68493150684931503</v>
      </c>
      <c r="R2648" s="24">
        <v>0.68493150684931503</v>
      </c>
      <c r="V2648" s="24">
        <v>6.8493150684931496</v>
      </c>
      <c r="AA2648" s="24">
        <v>20.547945205479451</v>
      </c>
      <c r="AB2648" s="24">
        <v>0.68493150684931503</v>
      </c>
      <c r="AL2648" s="24">
        <v>2.0547945205479454</v>
      </c>
      <c r="AQ2648" s="24">
        <v>0.68493150684931503</v>
      </c>
      <c r="AT2648" s="24">
        <v>10.958904109589042</v>
      </c>
      <c r="AV2648" s="24">
        <v>1.3698630136986301</v>
      </c>
      <c r="BB2648" s="24">
        <v>39.726027397260268</v>
      </c>
      <c r="BD2648" s="24">
        <v>1.3698630136986301</v>
      </c>
      <c r="BE2648" s="24">
        <v>0.68493150684931503</v>
      </c>
      <c r="BF2648" s="24">
        <v>0.68493150684931503</v>
      </c>
      <c r="BH2648" s="24">
        <v>0.68493150684931503</v>
      </c>
      <c r="BJ2648" s="24">
        <v>0.68493150684931503</v>
      </c>
      <c r="BO2648" s="24">
        <v>1.3698630136986301</v>
      </c>
    </row>
    <row r="2649" spans="1:79" x14ac:dyDescent="0.2">
      <c r="A2649" s="24" t="s">
        <v>2629</v>
      </c>
      <c r="B2649" s="24">
        <v>16.22</v>
      </c>
      <c r="C2649" s="24">
        <v>42</v>
      </c>
      <c r="D2649" s="24" t="s">
        <v>1902</v>
      </c>
      <c r="E2649" s="24">
        <f t="shared" si="41"/>
        <v>93.939393939393938</v>
      </c>
      <c r="V2649" s="24">
        <v>16.161616161616163</v>
      </c>
      <c r="AA2649" s="24">
        <v>12.121212121212116</v>
      </c>
      <c r="AB2649" s="24">
        <v>1.0101010101010099</v>
      </c>
      <c r="AL2649" s="24">
        <v>1.0101010101010099</v>
      </c>
      <c r="AS2649" s="24">
        <v>2.0202020202020199</v>
      </c>
      <c r="AT2649" s="24">
        <v>17.171717171717169</v>
      </c>
      <c r="BB2649" s="24">
        <v>36.36363636363636</v>
      </c>
      <c r="BV2649" s="24">
        <v>2.0202020202020199</v>
      </c>
      <c r="BX2649" s="24">
        <v>1.0101010101010099</v>
      </c>
      <c r="BZ2649" s="24">
        <v>4.0404040404040407</v>
      </c>
      <c r="CA2649" s="24">
        <v>1.0101010101010099</v>
      </c>
    </row>
    <row r="2650" spans="1:79" x14ac:dyDescent="0.2">
      <c r="A2650" s="24" t="s">
        <v>2630</v>
      </c>
      <c r="B2650" s="24">
        <v>16.37</v>
      </c>
      <c r="C2650" s="24">
        <v>42</v>
      </c>
      <c r="D2650" s="24" t="s">
        <v>1902</v>
      </c>
      <c r="E2650" s="24">
        <f t="shared" si="41"/>
        <v>96.511627906976727</v>
      </c>
      <c r="K2650" s="24">
        <v>0.581395348837209</v>
      </c>
      <c r="V2650" s="24">
        <v>22.093023255813947</v>
      </c>
      <c r="X2650" s="24">
        <v>1.1627906976744187</v>
      </c>
      <c r="AA2650" s="24">
        <v>12.790697674418611</v>
      </c>
      <c r="AB2650" s="24">
        <v>0.581395348837209</v>
      </c>
      <c r="AL2650" s="24">
        <v>0.581395348837209</v>
      </c>
      <c r="AQ2650" s="24">
        <v>4.6511627906976756</v>
      </c>
      <c r="AT2650" s="24">
        <v>19.186046511627904</v>
      </c>
      <c r="AV2650" s="24">
        <v>0.581395348837209</v>
      </c>
      <c r="BB2650" s="24">
        <v>26.162790697674421</v>
      </c>
      <c r="BD2650" s="24">
        <v>0.581395348837209</v>
      </c>
      <c r="BE2650" s="24">
        <v>0.581395348837209</v>
      </c>
      <c r="BR2650" s="24">
        <v>0.581395348837209</v>
      </c>
      <c r="BX2650" s="24">
        <v>1.7441860465116283</v>
      </c>
      <c r="BZ2650" s="24">
        <v>4.0697674418604661</v>
      </c>
      <c r="CA2650" s="24">
        <v>0.581395348837209</v>
      </c>
    </row>
    <row r="2651" spans="1:79" x14ac:dyDescent="0.2">
      <c r="A2651" s="24" t="s">
        <v>2631</v>
      </c>
      <c r="B2651" s="24">
        <v>16.62</v>
      </c>
      <c r="C2651" s="24">
        <v>41.8</v>
      </c>
      <c r="D2651" s="24" t="s">
        <v>1902</v>
      </c>
      <c r="E2651" s="24">
        <f t="shared" si="41"/>
        <v>94.4</v>
      </c>
      <c r="K2651" s="24">
        <v>1.6</v>
      </c>
      <c r="O2651" s="24">
        <v>1.6</v>
      </c>
      <c r="V2651" s="24">
        <v>16</v>
      </c>
      <c r="AA2651" s="24">
        <v>17.600000000000001</v>
      </c>
      <c r="AL2651" s="24">
        <v>0.8</v>
      </c>
      <c r="AT2651" s="24">
        <v>11.2</v>
      </c>
      <c r="AV2651" s="24">
        <v>1.6</v>
      </c>
      <c r="BB2651" s="24">
        <v>41.6</v>
      </c>
      <c r="BZ2651" s="24">
        <v>2.4</v>
      </c>
    </row>
    <row r="2652" spans="1:79" x14ac:dyDescent="0.2">
      <c r="A2652" s="24" t="s">
        <v>2632</v>
      </c>
      <c r="B2652" s="24">
        <v>17.190000000000001</v>
      </c>
      <c r="C2652" s="24">
        <v>41.65</v>
      </c>
      <c r="D2652" s="24" t="s">
        <v>1902</v>
      </c>
      <c r="E2652" s="24">
        <f t="shared" si="41"/>
        <v>91.946308724832235</v>
      </c>
      <c r="H2652" s="24">
        <v>0.67114093959731502</v>
      </c>
      <c r="K2652" s="24">
        <v>3.3557046979865772</v>
      </c>
      <c r="V2652" s="24">
        <v>1.3422818791946312</v>
      </c>
      <c r="AA2652" s="24">
        <v>12.751677852348992</v>
      </c>
      <c r="AB2652" s="24">
        <v>2.0134228187919465</v>
      </c>
      <c r="AS2652" s="24">
        <v>0.67114093959731502</v>
      </c>
      <c r="AT2652" s="24">
        <v>1.3422818791946312</v>
      </c>
      <c r="AV2652" s="24">
        <v>2.6845637583892628</v>
      </c>
      <c r="BB2652" s="24">
        <v>65.100671140939596</v>
      </c>
      <c r="BV2652" s="24">
        <v>0.67114093959731502</v>
      </c>
      <c r="BX2652" s="24">
        <v>0.67114093959731502</v>
      </c>
      <c r="BZ2652" s="24">
        <v>0.67114093959731502</v>
      </c>
    </row>
    <row r="2653" spans="1:79" x14ac:dyDescent="0.2">
      <c r="A2653" s="24" t="s">
        <v>2633</v>
      </c>
      <c r="B2653" s="24">
        <v>17.05</v>
      </c>
      <c r="C2653" s="24">
        <v>41.5</v>
      </c>
      <c r="D2653" s="24" t="s">
        <v>1902</v>
      </c>
      <c r="E2653" s="24">
        <f t="shared" si="41"/>
        <v>98.857142857142847</v>
      </c>
      <c r="V2653" s="24">
        <v>1.7142857142857144</v>
      </c>
      <c r="AA2653" s="24">
        <v>6.8571428571428568</v>
      </c>
      <c r="AB2653" s="24">
        <v>0.57142857142857095</v>
      </c>
      <c r="AS2653" s="24">
        <v>0.57142857142857095</v>
      </c>
      <c r="AT2653" s="24">
        <v>3.4285714285714293</v>
      </c>
      <c r="AV2653" s="24">
        <v>1.1428571428571432</v>
      </c>
      <c r="BB2653" s="24">
        <v>82.857142857142847</v>
      </c>
      <c r="BF2653" s="24">
        <v>0.57142857142857095</v>
      </c>
      <c r="BH2653" s="24">
        <v>0.57142857142857095</v>
      </c>
      <c r="BV2653" s="24">
        <v>0.57142857142857095</v>
      </c>
    </row>
    <row r="2654" spans="1:79" x14ac:dyDescent="0.2">
      <c r="A2654" s="24" t="s">
        <v>2634</v>
      </c>
      <c r="B2654" s="24">
        <v>16.66</v>
      </c>
      <c r="C2654" s="24">
        <v>41.5</v>
      </c>
      <c r="D2654" s="24" t="s">
        <v>1902</v>
      </c>
      <c r="E2654" s="24">
        <f t="shared" si="41"/>
        <v>95.5</v>
      </c>
      <c r="K2654" s="24">
        <v>0.5</v>
      </c>
      <c r="P2654" s="24">
        <v>0.5</v>
      </c>
      <c r="V2654" s="24">
        <v>11</v>
      </c>
      <c r="X2654" s="24">
        <v>0.5</v>
      </c>
      <c r="AA2654" s="24">
        <v>16</v>
      </c>
      <c r="AQ2654" s="24">
        <v>1.5</v>
      </c>
      <c r="AT2654" s="24">
        <v>10</v>
      </c>
      <c r="AV2654" s="24">
        <v>0.5</v>
      </c>
      <c r="BB2654" s="24">
        <v>41.5</v>
      </c>
      <c r="BE2654" s="24">
        <v>1</v>
      </c>
      <c r="BF2654" s="24">
        <v>2.5</v>
      </c>
      <c r="BH2654" s="24">
        <v>2.5</v>
      </c>
      <c r="BJ2654" s="24">
        <v>1</v>
      </c>
      <c r="BX2654" s="24">
        <v>1</v>
      </c>
      <c r="BZ2654" s="24">
        <v>5</v>
      </c>
      <c r="CA2654" s="24">
        <v>0.5</v>
      </c>
    </row>
    <row r="2655" spans="1:79" x14ac:dyDescent="0.2">
      <c r="A2655" s="24" t="s">
        <v>2635</v>
      </c>
      <c r="B2655" s="24">
        <v>16.41</v>
      </c>
      <c r="C2655" s="24">
        <v>41.5</v>
      </c>
      <c r="D2655" s="24" t="s">
        <v>1902</v>
      </c>
      <c r="E2655" s="24">
        <f t="shared" si="41"/>
        <v>96.694214876033087</v>
      </c>
      <c r="H2655" s="24">
        <v>1.239669421487603</v>
      </c>
      <c r="K2655" s="24">
        <v>0.413223140495868</v>
      </c>
      <c r="O2655" s="24">
        <v>1.6528925619834713</v>
      </c>
      <c r="V2655" s="24">
        <v>13.223140495867769</v>
      </c>
      <c r="AA2655" s="24">
        <v>11.15702479338843</v>
      </c>
      <c r="AL2655" s="24">
        <v>0.413223140495868</v>
      </c>
      <c r="AQ2655" s="24">
        <v>1.6528925619834713</v>
      </c>
      <c r="AS2655" s="24">
        <v>0.413223140495868</v>
      </c>
      <c r="AT2655" s="24">
        <v>2.8925619834710736</v>
      </c>
      <c r="AV2655" s="24">
        <v>0.826446280991736</v>
      </c>
      <c r="BB2655" s="24">
        <v>46.694214876033058</v>
      </c>
      <c r="BD2655" s="24">
        <v>1.239669421487603</v>
      </c>
      <c r="BF2655" s="24">
        <v>2.4793388429752072</v>
      </c>
      <c r="BH2655" s="24">
        <v>2.4793388429752072</v>
      </c>
      <c r="BJ2655" s="24">
        <v>1.6528925619834713</v>
      </c>
      <c r="BP2655" s="24">
        <v>2.4793388429752072</v>
      </c>
      <c r="BR2655" s="24">
        <v>0.826446280991736</v>
      </c>
      <c r="BV2655" s="24">
        <v>0.413223140495868</v>
      </c>
      <c r="BX2655" s="24">
        <v>1.239669421487603</v>
      </c>
      <c r="BZ2655" s="24">
        <v>3.3057851239669418</v>
      </c>
    </row>
    <row r="2656" spans="1:79" x14ac:dyDescent="0.2">
      <c r="A2656" s="24" t="s">
        <v>2636</v>
      </c>
      <c r="B2656" s="24">
        <v>16.22</v>
      </c>
      <c r="C2656" s="24">
        <v>41.5</v>
      </c>
      <c r="D2656" s="24" t="s">
        <v>1902</v>
      </c>
      <c r="E2656" s="24">
        <f t="shared" si="41"/>
        <v>98.148148148148138</v>
      </c>
      <c r="V2656" s="24">
        <v>20.370370370370367</v>
      </c>
      <c r="AA2656" s="24">
        <v>8.3333333333333321</v>
      </c>
      <c r="AL2656" s="24">
        <v>0.92592592592592604</v>
      </c>
      <c r="AQ2656" s="24">
        <v>1.3888888888888893</v>
      </c>
      <c r="AS2656" s="24">
        <v>1.3888888888888893</v>
      </c>
      <c r="AT2656" s="24">
        <v>5.0925925925925926</v>
      </c>
      <c r="AV2656" s="24">
        <v>0.92592592592592604</v>
      </c>
      <c r="BB2656" s="24">
        <v>35.648148148148152</v>
      </c>
      <c r="BE2656" s="24">
        <v>1.3888888888888893</v>
      </c>
      <c r="BJ2656" s="24">
        <v>0.46296296296296302</v>
      </c>
      <c r="BP2656" s="24">
        <v>6.0185185185185164</v>
      </c>
      <c r="BR2656" s="24">
        <v>2.7777777777777781</v>
      </c>
      <c r="BV2656" s="24">
        <v>1.3888888888888893</v>
      </c>
      <c r="BZ2656" s="24">
        <v>9.7222222222222232</v>
      </c>
      <c r="CA2656" s="24">
        <v>2.3148148148148144</v>
      </c>
    </row>
    <row r="2657" spans="1:79" x14ac:dyDescent="0.2">
      <c r="A2657" s="24" t="s">
        <v>2637</v>
      </c>
      <c r="B2657" s="24">
        <v>16.239999999999998</v>
      </c>
      <c r="C2657" s="24">
        <v>41.67</v>
      </c>
      <c r="D2657" s="24" t="s">
        <v>1902</v>
      </c>
      <c r="E2657" s="24">
        <f t="shared" si="41"/>
        <v>97.714285714285666</v>
      </c>
      <c r="H2657" s="24">
        <v>0.57142857142857095</v>
      </c>
      <c r="V2657" s="24">
        <v>26.285714285714274</v>
      </c>
      <c r="AA2657" s="24">
        <v>7.4285714285714288</v>
      </c>
      <c r="AB2657" s="24">
        <v>0.57142857142857095</v>
      </c>
      <c r="AL2657" s="24">
        <v>3.4285714285714293</v>
      </c>
      <c r="AQ2657" s="24">
        <v>1.7142857142857144</v>
      </c>
      <c r="AT2657" s="24">
        <v>9.1428571428571406</v>
      </c>
      <c r="AV2657" s="24">
        <v>0.57142857142857095</v>
      </c>
      <c r="BB2657" s="24">
        <v>34.857142857142847</v>
      </c>
      <c r="BE2657" s="24">
        <v>2.8571428571428572</v>
      </c>
      <c r="BF2657" s="24">
        <v>1.1428571428571432</v>
      </c>
      <c r="BH2657" s="24">
        <v>1.1428571428571432</v>
      </c>
      <c r="BO2657" s="24">
        <v>0.57142857142857095</v>
      </c>
      <c r="BP2657" s="24">
        <v>3.4285714285714293</v>
      </c>
      <c r="BR2657" s="24">
        <v>0.57142857142857095</v>
      </c>
      <c r="BX2657" s="24">
        <v>1.1428571428571432</v>
      </c>
      <c r="BZ2657" s="24">
        <v>1.7142857142857144</v>
      </c>
      <c r="CA2657" s="24">
        <v>0.57142857142857095</v>
      </c>
    </row>
    <row r="2658" spans="1:79" x14ac:dyDescent="0.2">
      <c r="A2658" s="24" t="s">
        <v>2638</v>
      </c>
      <c r="B2658" s="24">
        <v>17.309999999999999</v>
      </c>
      <c r="C2658" s="24">
        <v>41.5</v>
      </c>
      <c r="D2658" s="24" t="s">
        <v>1902</v>
      </c>
      <c r="E2658" s="24">
        <f t="shared" si="41"/>
        <v>99.224806201550379</v>
      </c>
      <c r="H2658" s="24">
        <v>0.258397932816537</v>
      </c>
      <c r="K2658" s="24">
        <v>2.5839793281653747</v>
      </c>
      <c r="N2658" s="24">
        <v>0.258397932816537</v>
      </c>
      <c r="O2658" s="24">
        <v>0.516795865633075</v>
      </c>
      <c r="P2658" s="24">
        <v>1.03359173126615</v>
      </c>
      <c r="Q2658" s="24">
        <v>0.258397932816537</v>
      </c>
      <c r="V2658" s="24">
        <v>1.8087855297157625</v>
      </c>
      <c r="AA2658" s="24">
        <v>10.59431524547804</v>
      </c>
      <c r="AB2658" s="24">
        <v>0.516795865633075</v>
      </c>
      <c r="AL2658" s="24">
        <v>0.516795865633075</v>
      </c>
      <c r="AQ2658" s="24">
        <v>0.258397932816537</v>
      </c>
      <c r="AT2658" s="24">
        <v>2.0671834625323</v>
      </c>
      <c r="AV2658" s="24">
        <v>1.2919896640826869</v>
      </c>
      <c r="BB2658" s="24">
        <v>75.193798449612402</v>
      </c>
      <c r="BF2658" s="24">
        <v>0.258397932816537</v>
      </c>
      <c r="BH2658" s="24">
        <v>0.258397932816537</v>
      </c>
      <c r="BX2658" s="24">
        <v>0.258397932816537</v>
      </c>
      <c r="BZ2658" s="24">
        <v>1.03359173126615</v>
      </c>
      <c r="CA2658" s="24">
        <v>0.258397932816537</v>
      </c>
    </row>
    <row r="2659" spans="1:79" x14ac:dyDescent="0.2">
      <c r="A2659" s="24" t="s">
        <v>2639</v>
      </c>
      <c r="B2659" s="24">
        <v>18.190000000000001</v>
      </c>
      <c r="C2659" s="24">
        <v>40.76</v>
      </c>
      <c r="D2659" s="24" t="s">
        <v>1902</v>
      </c>
      <c r="E2659" s="24">
        <f t="shared" si="41"/>
        <v>98.666666666666657</v>
      </c>
      <c r="H2659" s="24">
        <v>0.66666666666666696</v>
      </c>
      <c r="K2659" s="24">
        <v>1.333333333333333</v>
      </c>
      <c r="O2659" s="24">
        <v>0.66666666666666696</v>
      </c>
      <c r="V2659" s="24">
        <v>7.333333333333333</v>
      </c>
      <c r="AA2659" s="24">
        <v>10</v>
      </c>
      <c r="AB2659" s="24">
        <v>0.66666666666666696</v>
      </c>
      <c r="AQ2659" s="24">
        <v>0.66666666666666696</v>
      </c>
      <c r="AT2659" s="24">
        <v>5.3333333333333339</v>
      </c>
      <c r="AV2659" s="24">
        <v>2</v>
      </c>
      <c r="BB2659" s="24">
        <v>60</v>
      </c>
      <c r="BE2659" s="24">
        <v>3.333333333333333</v>
      </c>
      <c r="BF2659" s="24">
        <v>1.333333333333333</v>
      </c>
      <c r="BH2659" s="24">
        <v>1.333333333333333</v>
      </c>
      <c r="BP2659" s="24">
        <v>2</v>
      </c>
      <c r="BZ2659" s="24">
        <v>2</v>
      </c>
    </row>
    <row r="2660" spans="1:79" x14ac:dyDescent="0.2">
      <c r="A2660" s="24" t="s">
        <v>2640</v>
      </c>
      <c r="B2660" s="24">
        <v>18.329999999999998</v>
      </c>
      <c r="C2660" s="24">
        <v>40.630000000000003</v>
      </c>
      <c r="D2660" s="24" t="s">
        <v>1902</v>
      </c>
      <c r="E2660" s="24">
        <f t="shared" si="41"/>
        <v>97.959183673469369</v>
      </c>
      <c r="K2660" s="24">
        <v>0.51020408163265296</v>
      </c>
      <c r="V2660" s="24">
        <v>15.816326530612251</v>
      </c>
      <c r="AA2660" s="24">
        <v>10.71428571428571</v>
      </c>
      <c r="AB2660" s="24">
        <v>1.5306122448979591</v>
      </c>
      <c r="AL2660" s="24">
        <v>0.51020408163265296</v>
      </c>
      <c r="AQ2660" s="24">
        <v>3.0612244897959182</v>
      </c>
      <c r="AT2660" s="24">
        <v>7.6530612244897958</v>
      </c>
      <c r="BB2660" s="24">
        <v>48.979591836734691</v>
      </c>
      <c r="BD2660" s="24">
        <v>2.0408163265306123</v>
      </c>
      <c r="BF2660" s="24">
        <v>1.0204081632653061</v>
      </c>
      <c r="BH2660" s="24">
        <v>1.0204081632653061</v>
      </c>
      <c r="BJ2660" s="24">
        <v>0.51020408163265296</v>
      </c>
      <c r="BP2660" s="24">
        <v>1.0204081632653061</v>
      </c>
      <c r="BX2660" s="24">
        <v>1.0204081632653061</v>
      </c>
      <c r="BZ2660" s="24">
        <v>2.0408163265306123</v>
      </c>
      <c r="CA2660" s="24">
        <v>0.51020408163265296</v>
      </c>
    </row>
    <row r="2661" spans="1:79" x14ac:dyDescent="0.2">
      <c r="A2661" s="24" t="s">
        <v>2641</v>
      </c>
      <c r="B2661" s="24">
        <v>18.47</v>
      </c>
      <c r="C2661" s="24">
        <v>40.549999999999997</v>
      </c>
      <c r="D2661" s="24" t="s">
        <v>1902</v>
      </c>
      <c r="E2661" s="24">
        <f t="shared" si="41"/>
        <v>99.547511312217168</v>
      </c>
      <c r="N2661" s="24">
        <v>0.45248868778280499</v>
      </c>
      <c r="O2661" s="24">
        <v>0.45248868778280499</v>
      </c>
      <c r="P2661" s="24">
        <v>0.90497737556561098</v>
      </c>
      <c r="V2661" s="24">
        <v>9.0497737556561066</v>
      </c>
      <c r="X2661" s="24">
        <v>0.45248868778280499</v>
      </c>
      <c r="AA2661" s="24">
        <v>8.1447963800904954</v>
      </c>
      <c r="AB2661" s="24">
        <v>0.90497737556561098</v>
      </c>
      <c r="AL2661" s="24">
        <v>0.90497737556561098</v>
      </c>
      <c r="AQ2661" s="24">
        <v>0.45248868778280499</v>
      </c>
      <c r="AT2661" s="24">
        <v>6.7873303167420804</v>
      </c>
      <c r="BB2661" s="24">
        <v>59.276018099547507</v>
      </c>
      <c r="BD2661" s="24">
        <v>0.45248868778280499</v>
      </c>
      <c r="BE2661" s="24">
        <v>2.7149321266968331</v>
      </c>
      <c r="BF2661" s="24">
        <v>0.90497737556561098</v>
      </c>
      <c r="BH2661" s="24">
        <v>0.90497737556561098</v>
      </c>
      <c r="BJ2661" s="24">
        <v>0.45248868778280499</v>
      </c>
      <c r="BO2661" s="24">
        <v>0.45248868778280499</v>
      </c>
      <c r="BP2661" s="24">
        <v>0.90497737556561098</v>
      </c>
      <c r="BX2661" s="24">
        <v>0.90497737556561098</v>
      </c>
      <c r="BZ2661" s="24">
        <v>3.1674208144796383</v>
      </c>
      <c r="CA2661" s="24">
        <v>0.90497737556561098</v>
      </c>
    </row>
    <row r="2662" spans="1:79" x14ac:dyDescent="0.2">
      <c r="A2662" s="24" t="s">
        <v>2642</v>
      </c>
      <c r="B2662" s="24">
        <v>18.64</v>
      </c>
      <c r="C2662" s="24">
        <v>40.5</v>
      </c>
      <c r="D2662" s="24" t="s">
        <v>1902</v>
      </c>
      <c r="E2662" s="24">
        <f t="shared" si="41"/>
        <v>97.959183673469369</v>
      </c>
      <c r="H2662" s="24">
        <v>1.5306122448979591</v>
      </c>
      <c r="K2662" s="24">
        <v>3.0612244897959182</v>
      </c>
      <c r="O2662" s="24">
        <v>0.51020408163265296</v>
      </c>
      <c r="P2662" s="24">
        <v>1.0204081632653061</v>
      </c>
      <c r="R2662" s="24">
        <v>1.0204081632653061</v>
      </c>
      <c r="V2662" s="24">
        <v>3.5714285714285707</v>
      </c>
      <c r="AA2662" s="24">
        <v>12.244897959183669</v>
      </c>
      <c r="AB2662" s="24">
        <v>1.5306122448979591</v>
      </c>
      <c r="AL2662" s="24">
        <v>1.0204081632653061</v>
      </c>
      <c r="AQ2662" s="24">
        <v>1.5306122448979591</v>
      </c>
      <c r="AT2662" s="24">
        <v>11.734693877551019</v>
      </c>
      <c r="AV2662" s="24">
        <v>1.0204081632653061</v>
      </c>
      <c r="BB2662" s="24">
        <v>49.489795918367349</v>
      </c>
      <c r="BD2662" s="24">
        <v>1.0204081632653061</v>
      </c>
      <c r="BF2662" s="24">
        <v>1.0204081632653061</v>
      </c>
      <c r="BH2662" s="24">
        <v>1.0204081632653061</v>
      </c>
      <c r="BO2662" s="24">
        <v>0.51020408163265296</v>
      </c>
      <c r="BP2662" s="24">
        <v>0.51020408163265296</v>
      </c>
      <c r="BX2662" s="24">
        <v>2.0408163265306123</v>
      </c>
      <c r="BZ2662" s="24">
        <v>2.5510204081632644</v>
      </c>
    </row>
    <row r="2663" spans="1:79" x14ac:dyDescent="0.2">
      <c r="A2663" s="24" t="s">
        <v>2643</v>
      </c>
      <c r="B2663" s="24">
        <v>18.850000000000001</v>
      </c>
      <c r="C2663" s="24">
        <v>40.39</v>
      </c>
      <c r="D2663" s="24" t="s">
        <v>1902</v>
      </c>
      <c r="E2663" s="24">
        <f t="shared" si="41"/>
        <v>95.876288659793801</v>
      </c>
      <c r="H2663" s="24">
        <v>2.0618556701030926</v>
      </c>
      <c r="P2663" s="24">
        <v>1.0309278350515461</v>
      </c>
      <c r="V2663" s="24">
        <v>7.2164948453608249</v>
      </c>
      <c r="AA2663" s="24">
        <v>11.340206185567011</v>
      </c>
      <c r="AQ2663" s="24">
        <v>1.0309278350515461</v>
      </c>
      <c r="AT2663" s="24">
        <v>3.0927835051546388</v>
      </c>
      <c r="BB2663" s="24">
        <v>58.762886597938149</v>
      </c>
      <c r="BD2663" s="24">
        <v>2.0618556701030926</v>
      </c>
      <c r="BE2663" s="24">
        <v>1.0309278350515461</v>
      </c>
      <c r="BO2663" s="24">
        <v>2.0618556701030926</v>
      </c>
      <c r="BP2663" s="24">
        <v>2.0618556701030926</v>
      </c>
      <c r="BX2663" s="24">
        <v>2.0618556701030926</v>
      </c>
      <c r="BZ2663" s="24">
        <v>1.0309278350515461</v>
      </c>
      <c r="CA2663" s="24">
        <v>1.0309278350515461</v>
      </c>
    </row>
    <row r="2664" spans="1:79" x14ac:dyDescent="0.2">
      <c r="A2664" s="24" t="s">
        <v>2644</v>
      </c>
      <c r="B2664" s="24">
        <v>18.670000000000002</v>
      </c>
      <c r="C2664" s="24">
        <v>40.229999999999997</v>
      </c>
      <c r="D2664" s="24" t="s">
        <v>1902</v>
      </c>
      <c r="E2664" s="24">
        <f t="shared" si="41"/>
        <v>97.802197802197796</v>
      </c>
      <c r="H2664" s="24">
        <v>1.648351648351648</v>
      </c>
      <c r="P2664" s="24">
        <v>1.098901098901099</v>
      </c>
      <c r="V2664" s="24">
        <v>7.1428571428571415</v>
      </c>
      <c r="AA2664" s="24">
        <v>13.186813186813188</v>
      </c>
      <c r="AQ2664" s="24">
        <v>0.54945054945054905</v>
      </c>
      <c r="AT2664" s="24">
        <v>7.1428571428571415</v>
      </c>
      <c r="AV2664" s="24">
        <v>0.54945054945054905</v>
      </c>
      <c r="BB2664" s="24">
        <v>58.791208791208796</v>
      </c>
      <c r="BF2664" s="24">
        <v>1.648351648351648</v>
      </c>
      <c r="BH2664" s="24">
        <v>1.648351648351648</v>
      </c>
      <c r="BJ2664" s="24">
        <v>0.54945054945054905</v>
      </c>
      <c r="BO2664" s="24">
        <v>1.098901098901099</v>
      </c>
      <c r="BP2664" s="24">
        <v>1.098901098901099</v>
      </c>
      <c r="BX2664" s="24">
        <v>1.098901098901099</v>
      </c>
      <c r="BZ2664" s="24">
        <v>0.54945054945054905</v>
      </c>
    </row>
    <row r="2665" spans="1:79" x14ac:dyDescent="0.2">
      <c r="A2665" s="24" t="s">
        <v>2645</v>
      </c>
      <c r="B2665" s="24">
        <v>18.78</v>
      </c>
      <c r="C2665" s="24">
        <v>39.72</v>
      </c>
      <c r="D2665" s="24" t="s">
        <v>1902</v>
      </c>
      <c r="E2665" s="24">
        <f t="shared" si="41"/>
        <v>98.484848484848456</v>
      </c>
      <c r="H2665" s="24">
        <v>0.75757575757575701</v>
      </c>
      <c r="K2665" s="24">
        <v>3.0303030303030298</v>
      </c>
      <c r="O2665" s="24">
        <v>0.75757575757575701</v>
      </c>
      <c r="P2665" s="24">
        <v>1.5151515151515151</v>
      </c>
      <c r="V2665" s="24">
        <v>3.7878787878787881</v>
      </c>
      <c r="AA2665" s="24">
        <v>15.151515151515149</v>
      </c>
      <c r="AB2665" s="24">
        <v>2.2727272727272729</v>
      </c>
      <c r="AQ2665" s="24">
        <v>2.2727272727272729</v>
      </c>
      <c r="AT2665" s="24">
        <v>11.363636363636363</v>
      </c>
      <c r="AV2665" s="24">
        <v>3.7878787878787881</v>
      </c>
      <c r="BB2665" s="24">
        <v>47.727272727272727</v>
      </c>
      <c r="BD2665" s="24">
        <v>0.75757575757575701</v>
      </c>
      <c r="BF2665" s="24">
        <v>0.75757575757575701</v>
      </c>
      <c r="BH2665" s="24">
        <v>0.75757575757575701</v>
      </c>
      <c r="BX2665" s="24">
        <v>3.0303030303030298</v>
      </c>
      <c r="BZ2665" s="24">
        <v>0.75757575757575701</v>
      </c>
    </row>
    <row r="2666" spans="1:79" x14ac:dyDescent="0.2">
      <c r="A2666" s="24" t="s">
        <v>2646</v>
      </c>
      <c r="B2666" s="24">
        <v>18.64</v>
      </c>
      <c r="C2666" s="24">
        <v>39.82</v>
      </c>
      <c r="D2666" s="24" t="s">
        <v>1902</v>
      </c>
      <c r="E2666" s="24">
        <f t="shared" si="41"/>
        <v>98.039215686274503</v>
      </c>
      <c r="H2666" s="24">
        <v>1.4705882352941178</v>
      </c>
      <c r="K2666" s="24">
        <v>0.98039215686274495</v>
      </c>
      <c r="O2666" s="24">
        <v>0.49019607843137197</v>
      </c>
      <c r="P2666" s="24">
        <v>1.4705882352941178</v>
      </c>
      <c r="Q2666" s="24">
        <v>0.49019607843137197</v>
      </c>
      <c r="V2666" s="24">
        <v>7.8431372549019596</v>
      </c>
      <c r="AA2666" s="24">
        <v>19.6078431372549</v>
      </c>
      <c r="AB2666" s="24">
        <v>0.49019607843137197</v>
      </c>
      <c r="AQ2666" s="24">
        <v>0.98039215686274495</v>
      </c>
      <c r="AS2666" s="24">
        <v>0.49019607843137197</v>
      </c>
      <c r="AT2666" s="24">
        <v>14.2156862745098</v>
      </c>
      <c r="AV2666" s="24">
        <v>0.98039215686274495</v>
      </c>
      <c r="BB2666" s="24">
        <v>37.254901960784316</v>
      </c>
      <c r="BD2666" s="24">
        <v>2.4509803921568629</v>
      </c>
      <c r="BE2666" s="24">
        <v>2.4509803921568629</v>
      </c>
      <c r="BF2666" s="24">
        <v>0.98039215686274495</v>
      </c>
      <c r="BH2666" s="24">
        <v>0.98039215686274495</v>
      </c>
      <c r="BJ2666" s="24">
        <v>0.49019607843137197</v>
      </c>
      <c r="BP2666" s="24">
        <v>0.98039215686274495</v>
      </c>
      <c r="BV2666" s="24">
        <v>0.49019607843137197</v>
      </c>
      <c r="BX2666" s="24">
        <v>0.98039215686274495</v>
      </c>
      <c r="BZ2666" s="24">
        <v>0.98039215686274495</v>
      </c>
      <c r="CA2666" s="24">
        <v>0.49019607843137197</v>
      </c>
    </row>
    <row r="2667" spans="1:79" x14ac:dyDescent="0.2">
      <c r="A2667" s="24" t="s">
        <v>2647</v>
      </c>
      <c r="B2667" s="24">
        <v>18.600000000000001</v>
      </c>
      <c r="C2667" s="24">
        <v>39.85</v>
      </c>
      <c r="D2667" s="24" t="s">
        <v>1902</v>
      </c>
      <c r="E2667" s="24">
        <f t="shared" si="41"/>
        <v>96.039603960396022</v>
      </c>
      <c r="K2667" s="24">
        <v>1.3201320132013199</v>
      </c>
      <c r="O2667" s="24">
        <v>0.33003300330032997</v>
      </c>
      <c r="P2667" s="24">
        <v>0.66006600660065995</v>
      </c>
      <c r="R2667" s="24">
        <v>0.66006600660065995</v>
      </c>
      <c r="V2667" s="24">
        <v>9.5709570957095718</v>
      </c>
      <c r="AA2667" s="24">
        <v>19.801980198019798</v>
      </c>
      <c r="AB2667" s="24">
        <v>0.99009900990098998</v>
      </c>
      <c r="AL2667" s="24">
        <v>1.3201320132013199</v>
      </c>
      <c r="AQ2667" s="24">
        <v>1.98019801980198</v>
      </c>
      <c r="AT2667" s="24">
        <v>15.511551155115509</v>
      </c>
      <c r="AV2667" s="24">
        <v>2.3102310231023102</v>
      </c>
      <c r="BB2667" s="24">
        <v>34.653465346534652</v>
      </c>
      <c r="BF2667" s="24">
        <v>0.99009900990098998</v>
      </c>
      <c r="BH2667" s="24">
        <v>0.99009900990098998</v>
      </c>
      <c r="BP2667" s="24">
        <v>0.66006600660065995</v>
      </c>
      <c r="BR2667" s="24">
        <v>0.33003300330032997</v>
      </c>
      <c r="BZ2667" s="24">
        <v>3.6303630363036308</v>
      </c>
      <c r="CA2667" s="24">
        <v>0.33003300330032997</v>
      </c>
    </row>
    <row r="2668" spans="1:79" x14ac:dyDescent="0.2">
      <c r="A2668" s="24" t="s">
        <v>2648</v>
      </c>
      <c r="B2668" s="24">
        <v>16.760000000000002</v>
      </c>
      <c r="C2668" s="24">
        <v>39.909999999999997</v>
      </c>
      <c r="D2668" s="24" t="s">
        <v>1902</v>
      </c>
      <c r="E2668" s="24">
        <f t="shared" si="41"/>
        <v>98.717948717948687</v>
      </c>
      <c r="H2668" s="24">
        <v>0.64102564102564097</v>
      </c>
      <c r="K2668" s="24">
        <v>0.64102564102564097</v>
      </c>
      <c r="P2668" s="24">
        <v>0.64102564102564097</v>
      </c>
      <c r="V2668" s="24">
        <v>12.179487179487182</v>
      </c>
      <c r="X2668" s="24">
        <v>0.64102564102564097</v>
      </c>
      <c r="AA2668" s="24">
        <v>7.6923076923076916</v>
      </c>
      <c r="AB2668" s="24">
        <v>0.64102564102564097</v>
      </c>
      <c r="AL2668" s="24">
        <v>0.64102564102564097</v>
      </c>
      <c r="AQ2668" s="24">
        <v>1.2820512820512819</v>
      </c>
      <c r="AT2668" s="24">
        <v>9.6153846153846185</v>
      </c>
      <c r="AV2668" s="24">
        <v>0.64102564102564097</v>
      </c>
      <c r="BB2668" s="24">
        <v>53.205128205128197</v>
      </c>
      <c r="BD2668" s="24">
        <v>2.5641025641025643</v>
      </c>
      <c r="BF2668" s="24">
        <v>1.9230769230769231</v>
      </c>
      <c r="BH2668" s="24">
        <v>1.9230769230769231</v>
      </c>
      <c r="BP2668" s="24">
        <v>0.64102564102564097</v>
      </c>
      <c r="BR2668" s="24">
        <v>0.64102564102564097</v>
      </c>
      <c r="BZ2668" s="24">
        <v>1.9230769230769231</v>
      </c>
      <c r="CA2668" s="24">
        <v>0.64102564102564097</v>
      </c>
    </row>
    <row r="2669" spans="1:79" x14ac:dyDescent="0.2">
      <c r="A2669" s="24" t="s">
        <v>2649</v>
      </c>
      <c r="B2669" s="24">
        <v>16.97</v>
      </c>
      <c r="C2669" s="24">
        <v>39.72</v>
      </c>
      <c r="D2669" s="24" t="s">
        <v>1902</v>
      </c>
      <c r="E2669" s="24">
        <f t="shared" si="41"/>
        <v>98.75</v>
      </c>
      <c r="K2669" s="24">
        <v>1.25</v>
      </c>
      <c r="P2669" s="24">
        <v>0.625</v>
      </c>
      <c r="V2669" s="24">
        <v>16.875</v>
      </c>
      <c r="AA2669" s="24">
        <v>16.875</v>
      </c>
      <c r="AL2669" s="24">
        <v>1.875</v>
      </c>
      <c r="AQ2669" s="24">
        <v>1.25</v>
      </c>
      <c r="AS2669" s="24">
        <v>0.625</v>
      </c>
      <c r="AT2669" s="24">
        <v>14.375</v>
      </c>
      <c r="AV2669" s="24">
        <v>3.75</v>
      </c>
      <c r="BB2669" s="24">
        <v>38.75</v>
      </c>
      <c r="BV2669" s="24">
        <v>0.625</v>
      </c>
      <c r="BZ2669" s="24">
        <v>1.875</v>
      </c>
    </row>
    <row r="2670" spans="1:79" x14ac:dyDescent="0.2">
      <c r="A2670" s="24" t="s">
        <v>2650</v>
      </c>
      <c r="B2670" s="24">
        <v>17.05</v>
      </c>
      <c r="C2670" s="24">
        <v>39.67</v>
      </c>
      <c r="D2670" s="24" t="s">
        <v>1902</v>
      </c>
      <c r="E2670" s="24">
        <f t="shared" si="41"/>
        <v>94.73684210526315</v>
      </c>
      <c r="H2670" s="24">
        <v>0.65789473684210498</v>
      </c>
      <c r="K2670" s="24">
        <v>1.9736842105263157</v>
      </c>
      <c r="O2670" s="24">
        <v>0.65789473684210498</v>
      </c>
      <c r="P2670" s="24">
        <v>1.31578947368421</v>
      </c>
      <c r="V2670" s="24">
        <v>13.815789473684214</v>
      </c>
      <c r="AA2670" s="24">
        <v>9.868421052631577</v>
      </c>
      <c r="AB2670" s="24">
        <v>3.947368421052631</v>
      </c>
      <c r="AQ2670" s="24">
        <v>4.6052631578947372</v>
      </c>
      <c r="AS2670" s="24">
        <v>1.31578947368421</v>
      </c>
      <c r="AT2670" s="24">
        <v>14.473684210526324</v>
      </c>
      <c r="AV2670" s="24">
        <v>2.6315789473684208</v>
      </c>
      <c r="BB2670" s="24">
        <v>30.263157894736835</v>
      </c>
      <c r="BF2670" s="24">
        <v>1.9736842105263157</v>
      </c>
      <c r="BH2670" s="24">
        <v>1.9736842105263157</v>
      </c>
      <c r="BV2670" s="24">
        <v>1.31578947368421</v>
      </c>
      <c r="BX2670" s="24">
        <v>0.65789473684210498</v>
      </c>
      <c r="BZ2670" s="24">
        <v>3.2894736842105261</v>
      </c>
    </row>
    <row r="2671" spans="1:79" x14ac:dyDescent="0.2">
      <c r="A2671" s="24" t="s">
        <v>2651</v>
      </c>
      <c r="B2671" s="24">
        <v>17.18</v>
      </c>
      <c r="C2671" s="24">
        <v>39.6</v>
      </c>
      <c r="D2671" s="24" t="s">
        <v>1902</v>
      </c>
      <c r="E2671" s="24">
        <f t="shared" si="41"/>
        <v>94.871794871794862</v>
      </c>
      <c r="K2671" s="24">
        <v>0.854700854700855</v>
      </c>
      <c r="O2671" s="24">
        <v>1.7094017094017093</v>
      </c>
      <c r="V2671" s="24">
        <v>8.5470085470085468</v>
      </c>
      <c r="AA2671" s="24">
        <v>26.495726495726501</v>
      </c>
      <c r="AB2671" s="24">
        <v>2.5641025641025643</v>
      </c>
      <c r="AL2671" s="24">
        <v>0.854700854700855</v>
      </c>
      <c r="AQ2671" s="24">
        <v>0.854700854700855</v>
      </c>
      <c r="AS2671" s="24">
        <v>0.854700854700855</v>
      </c>
      <c r="AT2671" s="24">
        <v>11.965811965811969</v>
      </c>
      <c r="AV2671" s="24">
        <v>0.854700854700855</v>
      </c>
      <c r="BB2671" s="24">
        <v>35.897435897435898</v>
      </c>
      <c r="BF2671" s="24">
        <v>0.854700854700855</v>
      </c>
      <c r="BH2671" s="24">
        <v>0.854700854700855</v>
      </c>
      <c r="BV2671" s="24">
        <v>0.854700854700855</v>
      </c>
      <c r="BZ2671" s="24">
        <v>0.854700854700855</v>
      </c>
    </row>
    <row r="2672" spans="1:79" x14ac:dyDescent="0.2">
      <c r="A2672" s="24" t="s">
        <v>2652</v>
      </c>
      <c r="B2672" s="24">
        <v>-46.43</v>
      </c>
      <c r="C2672" s="24">
        <v>-26.67</v>
      </c>
      <c r="D2672" s="24" t="s">
        <v>1902</v>
      </c>
      <c r="E2672" s="24">
        <f t="shared" si="41"/>
        <v>99.999999999999986</v>
      </c>
      <c r="K2672" s="24">
        <v>0.480769230769231</v>
      </c>
      <c r="Q2672" s="24">
        <v>0.480769230769231</v>
      </c>
      <c r="V2672" s="24">
        <v>0.480769230769231</v>
      </c>
      <c r="AA2672" s="24">
        <v>77.403846153846146</v>
      </c>
      <c r="AB2672" s="24">
        <v>6.7307692307692299</v>
      </c>
      <c r="AF2672" s="24">
        <v>3.8461538461538458</v>
      </c>
      <c r="AQ2672" s="24">
        <v>4.8076923076923084</v>
      </c>
      <c r="AS2672" s="24">
        <v>0.96153846153846201</v>
      </c>
      <c r="AT2672" s="24">
        <v>3.365384615384615</v>
      </c>
      <c r="BB2672" s="24">
        <v>0.96153846153846201</v>
      </c>
      <c r="BU2672" s="24">
        <v>0.480769230769231</v>
      </c>
    </row>
    <row r="2673" spans="1:83" x14ac:dyDescent="0.2">
      <c r="A2673" s="24" t="s">
        <v>2653</v>
      </c>
      <c r="B2673" s="24">
        <v>-47.17</v>
      </c>
      <c r="C2673" s="24">
        <v>-29.08</v>
      </c>
      <c r="D2673" s="24" t="s">
        <v>1902</v>
      </c>
      <c r="E2673" s="24">
        <f t="shared" si="41"/>
        <v>99.512195121951223</v>
      </c>
      <c r="N2673" s="24">
        <v>0.24390243902438999</v>
      </c>
      <c r="Q2673" s="24">
        <v>0.24390243902438999</v>
      </c>
      <c r="V2673" s="24">
        <v>0.24390243902438999</v>
      </c>
      <c r="AA2673" s="24">
        <v>85.609756097560961</v>
      </c>
      <c r="AB2673" s="24">
        <v>4.1463414634146361</v>
      </c>
      <c r="AL2673" s="24">
        <v>0.24390243902438999</v>
      </c>
      <c r="AQ2673" s="24">
        <v>3.4146341463414642</v>
      </c>
      <c r="AS2673" s="24">
        <v>0.48780487804877998</v>
      </c>
      <c r="AT2673" s="24">
        <v>1.4634146341463419</v>
      </c>
      <c r="BB2673" s="24">
        <v>3.1707317073170742</v>
      </c>
      <c r="BV2673" s="24">
        <v>0.24390243902438999</v>
      </c>
    </row>
    <row r="2674" spans="1:83" x14ac:dyDescent="0.2">
      <c r="A2674" s="24" t="s">
        <v>2654</v>
      </c>
      <c r="B2674" s="24">
        <v>-47.3</v>
      </c>
      <c r="C2674" s="24">
        <v>-28.83</v>
      </c>
      <c r="D2674" s="24" t="s">
        <v>1902</v>
      </c>
      <c r="E2674" s="24">
        <f t="shared" si="41"/>
        <v>99.999999999999986</v>
      </c>
      <c r="H2674" s="24">
        <v>0.248756218905473</v>
      </c>
      <c r="N2674" s="24">
        <v>0.248756218905473</v>
      </c>
      <c r="AA2674" s="24">
        <v>85.323383084577102</v>
      </c>
      <c r="AB2674" s="24">
        <v>2.9850746268656709</v>
      </c>
      <c r="AF2674" s="24">
        <v>0.248756218905473</v>
      </c>
      <c r="AL2674" s="24">
        <v>2.4875621890547266</v>
      </c>
      <c r="AQ2674" s="24">
        <v>3.4825870646766175</v>
      </c>
      <c r="AS2674" s="24">
        <v>0.248756218905473</v>
      </c>
      <c r="AT2674" s="24">
        <v>2.7363184079601988</v>
      </c>
      <c r="BB2674" s="24">
        <v>0.74626865671641796</v>
      </c>
      <c r="BH2674" s="24">
        <v>0.248756218905473</v>
      </c>
      <c r="BP2674" s="24">
        <v>0.99502487562189101</v>
      </c>
    </row>
    <row r="2675" spans="1:83" x14ac:dyDescent="0.2">
      <c r="A2675" s="24" t="s">
        <v>2655</v>
      </c>
      <c r="B2675" s="24">
        <v>-47.37</v>
      </c>
      <c r="C2675" s="24">
        <v>-28.72</v>
      </c>
      <c r="D2675" s="24" t="s">
        <v>1902</v>
      </c>
      <c r="E2675" s="24">
        <f t="shared" si="41"/>
        <v>99.375</v>
      </c>
      <c r="V2675" s="24">
        <v>0.625</v>
      </c>
      <c r="AA2675" s="24">
        <v>82.5</v>
      </c>
      <c r="AB2675" s="24">
        <v>5.625</v>
      </c>
      <c r="AL2675" s="24">
        <v>0.625</v>
      </c>
      <c r="AQ2675" s="24">
        <v>4.375</v>
      </c>
      <c r="AS2675" s="24">
        <v>0.625</v>
      </c>
      <c r="AT2675" s="24">
        <v>3.125</v>
      </c>
      <c r="BB2675" s="24">
        <v>0.625</v>
      </c>
      <c r="BF2675" s="24">
        <v>0.625</v>
      </c>
      <c r="BZ2675" s="24">
        <v>0.625</v>
      </c>
    </row>
    <row r="2676" spans="1:83" x14ac:dyDescent="0.2">
      <c r="A2676" s="24" t="s">
        <v>2656</v>
      </c>
      <c r="B2676" s="24">
        <v>-46.92</v>
      </c>
      <c r="C2676" s="24">
        <v>-29.5</v>
      </c>
      <c r="D2676" s="24" t="s">
        <v>1902</v>
      </c>
      <c r="E2676" s="24">
        <f t="shared" si="41"/>
        <v>99.999999999999986</v>
      </c>
      <c r="K2676" s="24">
        <v>1.7857142857142858</v>
      </c>
      <c r="O2676" s="24">
        <v>0.89285714285714302</v>
      </c>
      <c r="Q2676" s="24">
        <v>0.44642857142857101</v>
      </c>
      <c r="AA2676" s="24">
        <v>84.821428571428555</v>
      </c>
      <c r="AB2676" s="24">
        <v>4.0178571428571423</v>
      </c>
      <c r="AL2676" s="24">
        <v>0.89285714285714302</v>
      </c>
      <c r="AQ2676" s="24">
        <v>1.7857142857142858</v>
      </c>
      <c r="AT2676" s="24">
        <v>3.5714285714285707</v>
      </c>
      <c r="BB2676" s="24">
        <v>1.7857142857142858</v>
      </c>
    </row>
    <row r="2677" spans="1:83" x14ac:dyDescent="0.2">
      <c r="A2677" s="24" t="s">
        <v>2657</v>
      </c>
      <c r="B2677" s="24">
        <v>-46.55</v>
      </c>
      <c r="C2677" s="24">
        <v>-30.2</v>
      </c>
      <c r="D2677" s="24" t="s">
        <v>1902</v>
      </c>
      <c r="E2677" s="24">
        <f t="shared" si="41"/>
        <v>99.999999999999986</v>
      </c>
      <c r="N2677" s="24">
        <v>1.3636363636363631</v>
      </c>
      <c r="P2677" s="24">
        <v>0.45454545454545398</v>
      </c>
      <c r="Q2677" s="24">
        <v>0.45454545454545398</v>
      </c>
      <c r="X2677" s="24">
        <v>0.45454545454545398</v>
      </c>
      <c r="AA2677" s="24">
        <v>85.454545454545467</v>
      </c>
      <c r="AB2677" s="24">
        <v>6.3636363636363624</v>
      </c>
      <c r="AF2677" s="24">
        <v>0.90909090909090895</v>
      </c>
      <c r="AH2677" s="24">
        <v>0.45454545454545398</v>
      </c>
      <c r="AQ2677" s="24">
        <v>2.2727272727272729</v>
      </c>
      <c r="AT2677" s="24">
        <v>0.90909090909090895</v>
      </c>
      <c r="BB2677" s="24">
        <v>0.90909090909090895</v>
      </c>
    </row>
    <row r="2678" spans="1:83" x14ac:dyDescent="0.2">
      <c r="A2678" s="24" t="s">
        <v>2658</v>
      </c>
      <c r="B2678" s="24">
        <v>-46.32</v>
      </c>
      <c r="C2678" s="24">
        <v>-30.63</v>
      </c>
      <c r="D2678" s="24" t="s">
        <v>1902</v>
      </c>
      <c r="E2678" s="24">
        <f t="shared" si="41"/>
        <v>100.00000000000001</v>
      </c>
      <c r="K2678" s="24">
        <v>0.25445292620865101</v>
      </c>
      <c r="V2678" s="24">
        <v>1.0178117048346058</v>
      </c>
      <c r="X2678" s="24">
        <v>0.25445292620865101</v>
      </c>
      <c r="AA2678" s="24">
        <v>88.295165394402034</v>
      </c>
      <c r="AB2678" s="24">
        <v>2.0356234096692103</v>
      </c>
      <c r="AF2678" s="24">
        <v>0.25445292620865101</v>
      </c>
      <c r="AL2678" s="24">
        <v>0.76335877862595403</v>
      </c>
      <c r="AQ2678" s="24">
        <v>1.5267175572519081</v>
      </c>
      <c r="AS2678" s="24">
        <v>0.50890585241730302</v>
      </c>
      <c r="AT2678" s="24">
        <v>1.0178117048346058</v>
      </c>
      <c r="AV2678" s="24">
        <v>0.25445292620865101</v>
      </c>
      <c r="BB2678" s="24">
        <v>3.3078880407124682</v>
      </c>
      <c r="BF2678" s="24">
        <v>0.50890585241730302</v>
      </c>
    </row>
    <row r="2679" spans="1:83" x14ac:dyDescent="0.2">
      <c r="A2679" s="24" t="s">
        <v>2659</v>
      </c>
      <c r="B2679" s="24">
        <v>-45.67</v>
      </c>
      <c r="C2679" s="24">
        <v>-31.8</v>
      </c>
      <c r="D2679" s="24" t="s">
        <v>1902</v>
      </c>
      <c r="E2679" s="24">
        <f t="shared" si="41"/>
        <v>99.290780141843982</v>
      </c>
      <c r="H2679" s="24">
        <v>2.1276595744680846</v>
      </c>
      <c r="K2679" s="24">
        <v>1.4184397163120568</v>
      </c>
      <c r="N2679" s="24">
        <v>1.4184397163120568</v>
      </c>
      <c r="O2679" s="24">
        <v>1.4184397163120568</v>
      </c>
      <c r="P2679" s="24">
        <v>4.2553191489361701</v>
      </c>
      <c r="Q2679" s="24">
        <v>0.70921985815602795</v>
      </c>
      <c r="V2679" s="24">
        <v>0.70921985815602795</v>
      </c>
      <c r="X2679" s="24">
        <v>2.1276595744680846</v>
      </c>
      <c r="AA2679" s="24">
        <v>57.446808510638299</v>
      </c>
      <c r="AB2679" s="24">
        <v>2.1276595744680846</v>
      </c>
      <c r="AL2679" s="24">
        <v>3.5460992907801421</v>
      </c>
      <c r="AQ2679" s="24">
        <v>2.8368794326241131</v>
      </c>
      <c r="AT2679" s="24">
        <v>1.4184397163120568</v>
      </c>
      <c r="BB2679" s="24">
        <v>17.730496453900709</v>
      </c>
    </row>
    <row r="2680" spans="1:83" x14ac:dyDescent="0.2">
      <c r="A2680" s="24" t="s">
        <v>2660</v>
      </c>
      <c r="B2680" s="24">
        <v>-48.15</v>
      </c>
      <c r="C2680" s="24">
        <v>-31.75</v>
      </c>
      <c r="D2680" s="24" t="s">
        <v>1902</v>
      </c>
      <c r="E2680" s="24">
        <f t="shared" si="41"/>
        <v>99.999999999999972</v>
      </c>
      <c r="U2680" s="24">
        <v>0.60606060606060597</v>
      </c>
      <c r="AA2680" s="24">
        <v>87.878787878787847</v>
      </c>
      <c r="AB2680" s="24">
        <v>5.4545454545454533</v>
      </c>
      <c r="AL2680" s="24">
        <v>2.4242424242424234</v>
      </c>
      <c r="AQ2680" s="24">
        <v>2.4242424242424234</v>
      </c>
      <c r="AT2680" s="24">
        <v>0.60606060606060597</v>
      </c>
      <c r="BJ2680" s="24">
        <v>0.60606060606060597</v>
      </c>
    </row>
    <row r="2681" spans="1:83" x14ac:dyDescent="0.2">
      <c r="A2681" s="24" t="s">
        <v>2661</v>
      </c>
      <c r="B2681" s="24">
        <v>-48.82</v>
      </c>
      <c r="C2681" s="24">
        <v>-31.52</v>
      </c>
      <c r="D2681" s="24" t="s">
        <v>1902</v>
      </c>
      <c r="E2681" s="24">
        <f t="shared" si="41"/>
        <v>100</v>
      </c>
      <c r="K2681" s="24">
        <v>0.88235294117647101</v>
      </c>
      <c r="N2681" s="24">
        <v>0.58823529411764697</v>
      </c>
      <c r="U2681" s="24">
        <v>0.29411764705882398</v>
      </c>
      <c r="V2681" s="24">
        <v>0.58823529411764697</v>
      </c>
      <c r="AA2681" s="24">
        <v>81.470588235294102</v>
      </c>
      <c r="AB2681" s="24">
        <v>7.9411764705882346</v>
      </c>
      <c r="AF2681" s="24">
        <v>0.58823529411764697</v>
      </c>
      <c r="AL2681" s="24">
        <v>2.3529411764705874</v>
      </c>
      <c r="AQ2681" s="24">
        <v>3.5294117647058822</v>
      </c>
      <c r="AS2681" s="24">
        <v>0.29411764705882398</v>
      </c>
      <c r="AT2681" s="24">
        <v>1.4705882352941178</v>
      </c>
    </row>
    <row r="2682" spans="1:83" x14ac:dyDescent="0.2">
      <c r="A2682" s="24" t="s">
        <v>2662</v>
      </c>
      <c r="B2682" s="24">
        <v>-49.57</v>
      </c>
      <c r="C2682" s="24">
        <v>-33.17</v>
      </c>
      <c r="D2682" s="24" t="s">
        <v>1902</v>
      </c>
      <c r="E2682" s="24">
        <f t="shared" si="41"/>
        <v>100</v>
      </c>
      <c r="H2682" s="24">
        <v>0.238095238095238</v>
      </c>
      <c r="AA2682" s="24">
        <v>80</v>
      </c>
      <c r="AB2682" s="24">
        <v>2.6190476190476186</v>
      </c>
      <c r="AL2682" s="24">
        <v>2.1428571428571432</v>
      </c>
      <c r="AQ2682" s="24">
        <v>10.238095238095241</v>
      </c>
      <c r="AS2682" s="24">
        <v>0.952380952380952</v>
      </c>
      <c r="AT2682" s="24">
        <v>0.238095238095238</v>
      </c>
      <c r="BB2682" s="24">
        <v>0.71428571428571397</v>
      </c>
      <c r="BJ2682" s="24">
        <v>0.238095238095238</v>
      </c>
      <c r="BP2682" s="24">
        <v>1.6666666666666672</v>
      </c>
      <c r="BZ2682" s="24">
        <v>0.952380952380952</v>
      </c>
    </row>
    <row r="2683" spans="1:83" x14ac:dyDescent="0.2">
      <c r="A2683" s="24" t="s">
        <v>2663</v>
      </c>
      <c r="B2683" s="24">
        <v>-51.45</v>
      </c>
      <c r="C2683" s="24">
        <v>-34.53</v>
      </c>
      <c r="D2683" s="24" t="s">
        <v>1902</v>
      </c>
      <c r="E2683" s="24">
        <f t="shared" si="41"/>
        <v>100.00000000000001</v>
      </c>
      <c r="X2683" s="24">
        <v>2.0618556701030926</v>
      </c>
      <c r="AA2683" s="24">
        <v>57.47422680412371</v>
      </c>
      <c r="AB2683" s="24">
        <v>7.4742268041237114</v>
      </c>
      <c r="AL2683" s="24">
        <v>8.2474226804123703</v>
      </c>
      <c r="AQ2683" s="24">
        <v>6.9587628865979383</v>
      </c>
      <c r="AS2683" s="24">
        <v>1.5463917525773201</v>
      </c>
      <c r="AT2683" s="24">
        <v>5.9278350515463893</v>
      </c>
      <c r="AV2683" s="24">
        <v>0.25773195876288701</v>
      </c>
      <c r="BB2683" s="24">
        <v>3.8659793814432986</v>
      </c>
      <c r="BF2683" s="24">
        <v>0.51546391752577303</v>
      </c>
      <c r="BH2683" s="24">
        <v>1.0309278350515461</v>
      </c>
      <c r="BP2683" s="24">
        <v>3.3505154639175259</v>
      </c>
      <c r="BZ2683" s="24">
        <v>1.0309278350515461</v>
      </c>
      <c r="CE2683" s="24">
        <v>0.25773195876288701</v>
      </c>
    </row>
    <row r="2684" spans="1:83" x14ac:dyDescent="0.2">
      <c r="A2684" s="24" t="s">
        <v>2664</v>
      </c>
      <c r="B2684" s="24">
        <v>-51.23</v>
      </c>
      <c r="C2684" s="24">
        <v>-34.619999999999997</v>
      </c>
      <c r="D2684" s="24" t="s">
        <v>1902</v>
      </c>
      <c r="E2684" s="24">
        <f t="shared" si="41"/>
        <v>100.00000000000001</v>
      </c>
      <c r="N2684" s="24">
        <v>0.44150110375275903</v>
      </c>
      <c r="X2684" s="24">
        <v>1.545253863134658</v>
      </c>
      <c r="AA2684" s="24">
        <v>72.406181015452546</v>
      </c>
      <c r="AL2684" s="24">
        <v>5.077262693156734</v>
      </c>
      <c r="AQ2684" s="24">
        <v>8.6092715231788066</v>
      </c>
      <c r="AS2684" s="24">
        <v>1.324503311258278</v>
      </c>
      <c r="AT2684" s="24">
        <v>6.1810154525386318</v>
      </c>
      <c r="BB2684" s="24">
        <v>2.2075055187637975</v>
      </c>
      <c r="BD2684" s="24">
        <v>0.22075055187638001</v>
      </c>
      <c r="BJ2684" s="24">
        <v>0.22075055187638001</v>
      </c>
      <c r="BP2684" s="24">
        <v>1.545253863134658</v>
      </c>
      <c r="BZ2684" s="24">
        <v>0.22075055187638001</v>
      </c>
    </row>
    <row r="2685" spans="1:83" x14ac:dyDescent="0.2">
      <c r="A2685" s="24" t="s">
        <v>2665</v>
      </c>
      <c r="B2685" s="24">
        <v>-51</v>
      </c>
      <c r="C2685" s="24">
        <v>-34.72</v>
      </c>
      <c r="D2685" s="24" t="s">
        <v>1902</v>
      </c>
      <c r="E2685" s="24">
        <f t="shared" si="41"/>
        <v>99.999999999999986</v>
      </c>
      <c r="H2685" s="24">
        <v>33.866666666666653</v>
      </c>
      <c r="K2685" s="24">
        <v>0.266666666666667</v>
      </c>
      <c r="N2685" s="24">
        <v>0.266666666666667</v>
      </c>
      <c r="S2685" s="24">
        <v>0.266666666666667</v>
      </c>
      <c r="X2685" s="24">
        <v>1.8666666666666671</v>
      </c>
      <c r="AA2685" s="24">
        <v>31.2</v>
      </c>
      <c r="AL2685" s="24">
        <v>20.8</v>
      </c>
      <c r="AQ2685" s="24">
        <v>2.1333333333333333</v>
      </c>
      <c r="AT2685" s="24">
        <v>8.8000000000000007</v>
      </c>
      <c r="BP2685" s="24">
        <v>0.53333333333333299</v>
      </c>
    </row>
    <row r="2686" spans="1:83" x14ac:dyDescent="0.2">
      <c r="A2686" s="24" t="s">
        <v>2666</v>
      </c>
      <c r="B2686" s="24">
        <v>-50.57</v>
      </c>
      <c r="C2686" s="24">
        <v>-35.18</v>
      </c>
      <c r="D2686" s="24" t="s">
        <v>1902</v>
      </c>
      <c r="E2686" s="24">
        <f t="shared" si="41"/>
        <v>100</v>
      </c>
      <c r="K2686" s="24">
        <v>0.25252525252525299</v>
      </c>
      <c r="N2686" s="24">
        <v>0.25252525252525299</v>
      </c>
      <c r="P2686" s="24">
        <v>0.50505050505050497</v>
      </c>
      <c r="X2686" s="24">
        <v>0.75757575757575701</v>
      </c>
      <c r="AA2686" s="24">
        <v>64.646464646464651</v>
      </c>
      <c r="AB2686" s="24">
        <v>0.50505050505050497</v>
      </c>
      <c r="AH2686" s="24">
        <v>0.25252525252525299</v>
      </c>
      <c r="AL2686" s="24">
        <v>10.858585858585863</v>
      </c>
      <c r="AQ2686" s="24">
        <v>6.0606060606060606</v>
      </c>
      <c r="AS2686" s="24">
        <v>0.75757575757575701</v>
      </c>
      <c r="AT2686" s="24">
        <v>8.8383838383838391</v>
      </c>
      <c r="AV2686" s="24">
        <v>0.25252525252525299</v>
      </c>
      <c r="BB2686" s="24">
        <v>4.7979797979797967</v>
      </c>
      <c r="BP2686" s="24">
        <v>1.262626262626263</v>
      </c>
    </row>
    <row r="2687" spans="1:83" x14ac:dyDescent="0.2">
      <c r="A2687" s="24" t="s">
        <v>2667</v>
      </c>
      <c r="B2687" s="24">
        <v>-49.22</v>
      </c>
      <c r="C2687" s="24">
        <v>-33.549999999999997</v>
      </c>
      <c r="D2687" s="24" t="s">
        <v>1902</v>
      </c>
      <c r="E2687" s="24">
        <f t="shared" si="41"/>
        <v>99.999999999999986</v>
      </c>
      <c r="K2687" s="24">
        <v>0.18832391713747601</v>
      </c>
      <c r="O2687" s="24">
        <v>0.18832391713747601</v>
      </c>
      <c r="X2687" s="24">
        <v>0.18832391713747601</v>
      </c>
      <c r="AA2687" s="24">
        <v>82.674199623352166</v>
      </c>
      <c r="AB2687" s="24">
        <v>0.37664783427495302</v>
      </c>
      <c r="AC2687" s="24">
        <v>0.18832391713747601</v>
      </c>
      <c r="AL2687" s="24">
        <v>3.0131826741996228</v>
      </c>
      <c r="AQ2687" s="24">
        <v>6.7796610169491531</v>
      </c>
      <c r="AT2687" s="24">
        <v>4.8964218455743875</v>
      </c>
      <c r="AV2687" s="24">
        <v>0.18832391713747601</v>
      </c>
      <c r="BB2687" s="24">
        <v>0.37664783427495302</v>
      </c>
      <c r="BR2687" s="24">
        <v>0.94161958568738202</v>
      </c>
    </row>
    <row r="2688" spans="1:83" x14ac:dyDescent="0.2">
      <c r="A2688" s="24" t="s">
        <v>2668</v>
      </c>
      <c r="B2688" s="24">
        <v>-49.22</v>
      </c>
      <c r="C2688" s="24">
        <v>-33.549999999999997</v>
      </c>
      <c r="D2688" s="24" t="s">
        <v>1902</v>
      </c>
      <c r="E2688" s="24">
        <f t="shared" si="41"/>
        <v>99.999999999999986</v>
      </c>
      <c r="P2688" s="24">
        <v>2.8571428571428572</v>
      </c>
      <c r="U2688" s="24">
        <v>1.428571428571429</v>
      </c>
      <c r="AA2688" s="24">
        <v>7.1428571428571415</v>
      </c>
      <c r="AQ2688" s="24">
        <v>1.428571428571429</v>
      </c>
      <c r="AS2688" s="24">
        <v>1.428571428571429</v>
      </c>
      <c r="AT2688" s="24">
        <v>1.428571428571429</v>
      </c>
      <c r="BB2688" s="24">
        <v>71.428571428571416</v>
      </c>
      <c r="BD2688" s="24">
        <v>1.428571428571429</v>
      </c>
      <c r="BH2688" s="24">
        <v>10</v>
      </c>
      <c r="BN2688" s="24">
        <v>1.428571428571429</v>
      </c>
    </row>
    <row r="2689" spans="1:86" x14ac:dyDescent="0.2">
      <c r="A2689" s="24" t="s">
        <v>2669</v>
      </c>
      <c r="B2689" s="24">
        <v>-49.68</v>
      </c>
      <c r="C2689" s="24">
        <v>-35.729999999999997</v>
      </c>
      <c r="D2689" s="24" t="s">
        <v>1902</v>
      </c>
      <c r="E2689" s="24">
        <f t="shared" si="41"/>
        <v>99.999999999999986</v>
      </c>
      <c r="G2689" s="24">
        <v>0.338983050847458</v>
      </c>
      <c r="N2689" s="24">
        <v>0.677966101694915</v>
      </c>
      <c r="O2689" s="24">
        <v>0.677966101694915</v>
      </c>
      <c r="P2689" s="24">
        <v>1.6949152542372881</v>
      </c>
      <c r="X2689" s="24">
        <v>1.6949152542372881</v>
      </c>
      <c r="AA2689" s="24">
        <v>56.949152542372886</v>
      </c>
      <c r="AB2689" s="24">
        <v>0.677966101694915</v>
      </c>
      <c r="AF2689" s="24">
        <v>0.677966101694915</v>
      </c>
      <c r="AL2689" s="24">
        <v>6.7796610169491531</v>
      </c>
      <c r="AQ2689" s="24">
        <v>7.1186440677966099</v>
      </c>
      <c r="AS2689" s="24">
        <v>1.0169491525423728</v>
      </c>
      <c r="AT2689" s="24">
        <v>5.4237288135593218</v>
      </c>
      <c r="BB2689" s="24">
        <v>14.237288135593218</v>
      </c>
      <c r="BH2689" s="24">
        <v>0.338983050847458</v>
      </c>
      <c r="BP2689" s="24">
        <v>1.6949152542372881</v>
      </c>
    </row>
    <row r="2690" spans="1:86" x14ac:dyDescent="0.2">
      <c r="A2690" s="24" t="s">
        <v>2670</v>
      </c>
      <c r="B2690" s="24">
        <v>-50.22</v>
      </c>
      <c r="C2690" s="24">
        <v>-35.4</v>
      </c>
      <c r="D2690" s="24" t="s">
        <v>1902</v>
      </c>
      <c r="E2690" s="24">
        <f t="shared" si="41"/>
        <v>99.999999999999957</v>
      </c>
      <c r="X2690" s="24">
        <v>4.3478260869565206</v>
      </c>
      <c r="AA2690" s="24">
        <v>54.782608695652165</v>
      </c>
      <c r="AL2690" s="24">
        <v>13.043478260869559</v>
      </c>
      <c r="AQ2690" s="24">
        <v>2.6086956521739135</v>
      </c>
      <c r="AT2690" s="24">
        <v>9.5652173913043494</v>
      </c>
      <c r="AV2690" s="24">
        <v>1.7391304347826093</v>
      </c>
      <c r="BB2690" s="24">
        <v>10.434782608695651</v>
      </c>
      <c r="BH2690" s="24">
        <v>0.86956521739130399</v>
      </c>
      <c r="BR2690" s="24">
        <v>0.86956521739130399</v>
      </c>
      <c r="BZ2690" s="24">
        <v>0.86956521739130399</v>
      </c>
      <c r="CH2690" s="24">
        <v>0.86956521739130399</v>
      </c>
    </row>
    <row r="2691" spans="1:86" x14ac:dyDescent="0.2">
      <c r="A2691" s="24" t="s">
        <v>2671</v>
      </c>
      <c r="B2691" s="24">
        <v>-48.42</v>
      </c>
      <c r="C2691" s="24">
        <v>-34.32</v>
      </c>
      <c r="D2691" s="24" t="s">
        <v>1902</v>
      </c>
      <c r="E2691" s="24">
        <f t="shared" ref="E2691:E2754" si="42">SUM(F2691:CR2691)</f>
        <v>99.188640973630839</v>
      </c>
      <c r="P2691" s="24">
        <v>0.60851926977687598</v>
      </c>
      <c r="X2691" s="24">
        <v>3.2454361054766734</v>
      </c>
      <c r="AA2691" s="24">
        <v>72.41379310344827</v>
      </c>
      <c r="AL2691" s="24">
        <v>7.5050709939148081</v>
      </c>
      <c r="AQ2691" s="24">
        <v>4.4624746450304258</v>
      </c>
      <c r="AS2691" s="24">
        <v>1.6227180527383371</v>
      </c>
      <c r="AT2691" s="24">
        <v>4.8681541582150096</v>
      </c>
      <c r="BB2691" s="24">
        <v>4.056795131845842</v>
      </c>
      <c r="BP2691" s="24">
        <v>0.202839756592292</v>
      </c>
      <c r="CH2691" s="24">
        <v>0.202839756592292</v>
      </c>
    </row>
    <row r="2692" spans="1:86" x14ac:dyDescent="0.2">
      <c r="A2692" s="24" t="s">
        <v>2672</v>
      </c>
      <c r="B2692" s="24">
        <v>-47.9</v>
      </c>
      <c r="C2692" s="24">
        <v>-37.15</v>
      </c>
      <c r="D2692" s="24" t="s">
        <v>1902</v>
      </c>
      <c r="E2692" s="24">
        <f t="shared" si="42"/>
        <v>100</v>
      </c>
      <c r="O2692" s="24">
        <v>0.460829493087558</v>
      </c>
      <c r="P2692" s="24">
        <v>3.6866359447004609</v>
      </c>
      <c r="X2692" s="24">
        <v>8.2949308755760374</v>
      </c>
      <c r="AA2692" s="24">
        <v>40.092165898617509</v>
      </c>
      <c r="AL2692" s="24">
        <v>6.9124423963133657</v>
      </c>
      <c r="AQ2692" s="24">
        <v>5.0691244239631335</v>
      </c>
      <c r="AS2692" s="24">
        <v>0.460829493087558</v>
      </c>
      <c r="AT2692" s="24">
        <v>7.3732718894009217</v>
      </c>
      <c r="BB2692" s="24">
        <v>21.198156682027648</v>
      </c>
      <c r="BF2692" s="24">
        <v>0.460829493087558</v>
      </c>
      <c r="BH2692" s="24">
        <v>1.84331797235023</v>
      </c>
      <c r="BP2692" s="24">
        <v>3.6866359447004609</v>
      </c>
      <c r="CH2692" s="24">
        <v>0.460829493087558</v>
      </c>
    </row>
    <row r="2693" spans="1:86" x14ac:dyDescent="0.2">
      <c r="A2693" s="24" t="s">
        <v>2673</v>
      </c>
      <c r="B2693" s="24">
        <v>-46.38</v>
      </c>
      <c r="C2693" s="24">
        <v>-38.200000000000003</v>
      </c>
      <c r="D2693" s="24" t="s">
        <v>1902</v>
      </c>
      <c r="E2693" s="24">
        <f t="shared" si="42"/>
        <v>99.999999999999986</v>
      </c>
      <c r="K2693" s="24">
        <v>0.66666666666666696</v>
      </c>
      <c r="P2693" s="24">
        <v>1</v>
      </c>
      <c r="X2693" s="24">
        <v>0.66666666666666696</v>
      </c>
      <c r="AA2693" s="24">
        <v>37.333333333333343</v>
      </c>
      <c r="AL2693" s="24">
        <v>2.666666666666667</v>
      </c>
      <c r="AQ2693" s="24">
        <v>2.666666666666667</v>
      </c>
      <c r="AT2693" s="24">
        <v>3</v>
      </c>
      <c r="AV2693" s="24">
        <v>0.33333333333333298</v>
      </c>
      <c r="BB2693" s="24">
        <v>44.666666666666643</v>
      </c>
      <c r="BF2693" s="24">
        <v>0.66666666666666696</v>
      </c>
      <c r="BH2693" s="24">
        <v>1</v>
      </c>
      <c r="BP2693" s="24">
        <v>5</v>
      </c>
      <c r="CH2693" s="24">
        <v>0.33333333333333298</v>
      </c>
    </row>
    <row r="2694" spans="1:86" x14ac:dyDescent="0.2">
      <c r="A2694" s="24" t="s">
        <v>2674</v>
      </c>
      <c r="B2694" s="24">
        <v>-52.65</v>
      </c>
      <c r="C2694" s="24">
        <v>-37.200000000000003</v>
      </c>
      <c r="D2694" s="24" t="s">
        <v>1902</v>
      </c>
      <c r="E2694" s="24">
        <f t="shared" si="42"/>
        <v>100</v>
      </c>
      <c r="K2694" s="24">
        <v>0.232558139534884</v>
      </c>
      <c r="N2694" s="24">
        <v>0.232558139534884</v>
      </c>
      <c r="O2694" s="24">
        <v>0.232558139534884</v>
      </c>
      <c r="P2694" s="24">
        <v>0.93023255813953498</v>
      </c>
      <c r="S2694" s="24">
        <v>0.232558139534884</v>
      </c>
      <c r="U2694" s="24">
        <v>0.46511627906976699</v>
      </c>
      <c r="X2694" s="24">
        <v>0.46511627906976699</v>
      </c>
      <c r="AA2694" s="24">
        <v>56.04651162790698</v>
      </c>
      <c r="AL2694" s="24">
        <v>7.9069767441860463</v>
      </c>
      <c r="AQ2694" s="24">
        <v>3.4883720930232558</v>
      </c>
      <c r="AS2694" s="24">
        <v>0.46511627906976699</v>
      </c>
      <c r="AT2694" s="24">
        <v>7.2093023255813966</v>
      </c>
      <c r="BB2694" s="24">
        <v>16.279069767441861</v>
      </c>
      <c r="BD2694" s="24">
        <v>0.232558139534884</v>
      </c>
      <c r="BF2694" s="24">
        <v>0.232558139534884</v>
      </c>
      <c r="BH2694" s="24">
        <v>0.232558139534884</v>
      </c>
      <c r="BP2694" s="24">
        <v>4.6511627906976756</v>
      </c>
      <c r="CE2694" s="24">
        <v>0.232558139534884</v>
      </c>
      <c r="CH2694" s="24">
        <v>0.232558139534884</v>
      </c>
    </row>
    <row r="2695" spans="1:86" x14ac:dyDescent="0.2">
      <c r="A2695" s="24" t="s">
        <v>2675</v>
      </c>
      <c r="B2695" s="24">
        <v>-51.68</v>
      </c>
      <c r="C2695" s="24">
        <v>-37.9</v>
      </c>
      <c r="D2695" s="24" t="s">
        <v>1902</v>
      </c>
      <c r="E2695" s="24">
        <f t="shared" si="42"/>
        <v>99.609375</v>
      </c>
      <c r="O2695" s="24">
        <v>0.390625</v>
      </c>
      <c r="P2695" s="24">
        <v>1.171875</v>
      </c>
      <c r="U2695" s="24">
        <v>0.390625</v>
      </c>
      <c r="X2695" s="24">
        <v>0.390625</v>
      </c>
      <c r="AA2695" s="24">
        <v>53.125</v>
      </c>
      <c r="AL2695" s="24">
        <v>4.6875</v>
      </c>
      <c r="AQ2695" s="24">
        <v>7.421875</v>
      </c>
      <c r="AS2695" s="24">
        <v>0.390625</v>
      </c>
      <c r="AT2695" s="24">
        <v>4.6875</v>
      </c>
      <c r="BB2695" s="24">
        <v>23.046875</v>
      </c>
      <c r="BD2695" s="24">
        <v>0.390625</v>
      </c>
      <c r="BG2695" s="24">
        <v>0.78125</v>
      </c>
      <c r="BH2695" s="24">
        <v>0.78125</v>
      </c>
      <c r="BP2695" s="24">
        <v>0.78125</v>
      </c>
      <c r="BR2695" s="24">
        <v>0.390625</v>
      </c>
      <c r="BZ2695" s="24">
        <v>0.78125</v>
      </c>
    </row>
    <row r="2696" spans="1:86" x14ac:dyDescent="0.2">
      <c r="A2696" s="24" t="s">
        <v>2676</v>
      </c>
      <c r="B2696" s="24">
        <v>-53.02</v>
      </c>
      <c r="C2696" s="24">
        <v>-36.979999999999997</v>
      </c>
      <c r="D2696" s="24" t="s">
        <v>1902</v>
      </c>
      <c r="E2696" s="24">
        <f t="shared" si="42"/>
        <v>99.999999999999972</v>
      </c>
      <c r="H2696" s="24">
        <v>0.53475935828876997</v>
      </c>
      <c r="P2696" s="24">
        <v>2.6737967914438499</v>
      </c>
      <c r="AA2696" s="24">
        <v>52.406417112299465</v>
      </c>
      <c r="AL2696" s="24">
        <v>5.8823529411764701</v>
      </c>
      <c r="AQ2696" s="24">
        <v>0.53475935828876997</v>
      </c>
      <c r="AT2696" s="24">
        <v>5.8823529411764701</v>
      </c>
      <c r="BB2696" s="24">
        <v>26.203208556149725</v>
      </c>
      <c r="BH2696" s="24">
        <v>1.0695187165775399</v>
      </c>
      <c r="BJ2696" s="24">
        <v>0.53475935828876997</v>
      </c>
      <c r="BP2696" s="24">
        <v>3.7433155080213898</v>
      </c>
      <c r="BR2696" s="24">
        <v>0.53475935828876997</v>
      </c>
    </row>
    <row r="2697" spans="1:86" x14ac:dyDescent="0.2">
      <c r="A2697" s="24" t="s">
        <v>2677</v>
      </c>
      <c r="B2697" s="24">
        <v>-53.13</v>
      </c>
      <c r="C2697" s="24">
        <v>-36.9</v>
      </c>
      <c r="D2697" s="24" t="s">
        <v>1902</v>
      </c>
      <c r="E2697" s="24">
        <f t="shared" si="42"/>
        <v>98.064516129032256</v>
      </c>
      <c r="O2697" s="24">
        <v>0.32258064516128998</v>
      </c>
      <c r="U2697" s="24">
        <v>0.64516129032258096</v>
      </c>
      <c r="X2697" s="24">
        <v>0.64516129032258096</v>
      </c>
      <c r="AA2697" s="24">
        <v>37.741935483870975</v>
      </c>
      <c r="AL2697" s="24">
        <v>12.90322580645161</v>
      </c>
      <c r="AQ2697" s="24">
        <v>2.5806451612903221</v>
      </c>
      <c r="AS2697" s="24">
        <v>0.32258064516128998</v>
      </c>
      <c r="AT2697" s="24">
        <v>3.2258064516129035</v>
      </c>
      <c r="BB2697" s="24">
        <v>36.451612903225808</v>
      </c>
      <c r="BF2697" s="24">
        <v>0.32258064516128998</v>
      </c>
      <c r="BH2697" s="24">
        <v>0.64516129032258096</v>
      </c>
      <c r="BP2697" s="24">
        <v>1.6129032258064511</v>
      </c>
      <c r="BZ2697" s="24">
        <v>0.64516129032258096</v>
      </c>
    </row>
    <row r="2698" spans="1:86" x14ac:dyDescent="0.2">
      <c r="A2698" s="24" t="s">
        <v>2678</v>
      </c>
      <c r="B2698" s="24">
        <v>-53.83</v>
      </c>
      <c r="C2698" s="24">
        <v>-39.4</v>
      </c>
      <c r="D2698" s="24" t="s">
        <v>1902</v>
      </c>
      <c r="E2698" s="24">
        <f t="shared" si="42"/>
        <v>99.463806970509381</v>
      </c>
      <c r="K2698" s="24">
        <v>0.26809651474530799</v>
      </c>
      <c r="O2698" s="24">
        <v>0.80428954423592502</v>
      </c>
      <c r="P2698" s="24">
        <v>0.80428954423592502</v>
      </c>
      <c r="U2698" s="24">
        <v>0.26809651474530799</v>
      </c>
      <c r="X2698" s="24">
        <v>1.3404825737265416</v>
      </c>
      <c r="AA2698" s="24">
        <v>31.635388739946382</v>
      </c>
      <c r="AB2698" s="24">
        <v>0.26809651474530799</v>
      </c>
      <c r="AC2698" s="24">
        <v>0.26809651474530799</v>
      </c>
      <c r="AH2698" s="24">
        <v>0.26809651474530799</v>
      </c>
      <c r="AL2698" s="24">
        <v>5.6300268096514747</v>
      </c>
      <c r="AQ2698" s="24">
        <v>0.80428954423592502</v>
      </c>
      <c r="AT2698" s="24">
        <v>3.4852546916890077</v>
      </c>
      <c r="BB2698" s="24">
        <v>47.989276139410187</v>
      </c>
      <c r="BH2698" s="24">
        <v>1.8766756032171579</v>
      </c>
      <c r="BP2698" s="24">
        <v>2.6809651474530831</v>
      </c>
      <c r="BZ2698" s="24">
        <v>0.53619302949061698</v>
      </c>
      <c r="CH2698" s="24">
        <v>0.53619302949061698</v>
      </c>
    </row>
    <row r="2699" spans="1:86" x14ac:dyDescent="0.2">
      <c r="A2699" s="24" t="s">
        <v>2679</v>
      </c>
      <c r="B2699" s="24">
        <v>-53.97</v>
      </c>
      <c r="C2699" s="24">
        <v>-39.299999999999997</v>
      </c>
      <c r="D2699" s="24" t="s">
        <v>1902</v>
      </c>
      <c r="E2699" s="24">
        <f t="shared" si="42"/>
        <v>99.765258215962447</v>
      </c>
      <c r="K2699" s="24">
        <v>0.23474178403755899</v>
      </c>
      <c r="O2699" s="24">
        <v>1.1737089201877933</v>
      </c>
      <c r="U2699" s="24">
        <v>0.46948356807511699</v>
      </c>
      <c r="X2699" s="24">
        <v>1.408450704225352</v>
      </c>
      <c r="AA2699" s="24">
        <v>33.568075117370903</v>
      </c>
      <c r="AL2699" s="24">
        <v>5.8685446009389661</v>
      </c>
      <c r="AQ2699" s="24">
        <v>1.8779342723004686</v>
      </c>
      <c r="AT2699" s="24">
        <v>6.5727699530516439</v>
      </c>
      <c r="AU2699" s="24">
        <v>0.23474178403755899</v>
      </c>
      <c r="AV2699" s="24">
        <v>0.23474178403755899</v>
      </c>
      <c r="BB2699" s="24">
        <v>46.244131455399049</v>
      </c>
      <c r="BP2699" s="24">
        <v>1.408450704225352</v>
      </c>
      <c r="BZ2699" s="24">
        <v>0.46948356807511699</v>
      </c>
    </row>
    <row r="2700" spans="1:86" x14ac:dyDescent="0.2">
      <c r="A2700" s="24" t="s">
        <v>2680</v>
      </c>
      <c r="B2700" s="24">
        <v>-54.15</v>
      </c>
      <c r="C2700" s="24">
        <v>-39.17</v>
      </c>
      <c r="D2700" s="24" t="s">
        <v>1902</v>
      </c>
      <c r="E2700" s="24">
        <f t="shared" si="42"/>
        <v>98.473282442748101</v>
      </c>
      <c r="K2700" s="24">
        <v>0.76335877862595403</v>
      </c>
      <c r="O2700" s="24">
        <v>0.76335877862595403</v>
      </c>
      <c r="U2700" s="24">
        <v>0.76335877862595403</v>
      </c>
      <c r="X2700" s="24">
        <v>2.290076335877862</v>
      </c>
      <c r="AA2700" s="24">
        <v>31.297709923664126</v>
      </c>
      <c r="AL2700" s="24">
        <v>2.290076335877862</v>
      </c>
      <c r="AQ2700" s="24">
        <v>0.76335877862595403</v>
      </c>
      <c r="AT2700" s="24">
        <v>3.8167938931297702</v>
      </c>
      <c r="BB2700" s="24">
        <v>51.145038167938928</v>
      </c>
      <c r="BH2700" s="24">
        <v>0.76335877862595403</v>
      </c>
      <c r="BP2700" s="24">
        <v>1.5267175572519081</v>
      </c>
      <c r="BZ2700" s="24">
        <v>2.290076335877862</v>
      </c>
    </row>
    <row r="2701" spans="1:86" x14ac:dyDescent="0.2">
      <c r="A2701" s="24" t="s">
        <v>2681</v>
      </c>
      <c r="B2701" s="24">
        <v>-54.32</v>
      </c>
      <c r="C2701" s="24">
        <v>-39.049999999999997</v>
      </c>
      <c r="D2701" s="24" t="s">
        <v>1902</v>
      </c>
      <c r="E2701" s="24">
        <f t="shared" si="42"/>
        <v>100</v>
      </c>
      <c r="P2701" s="24">
        <v>1.0101010101010099</v>
      </c>
      <c r="U2701" s="24">
        <v>1.0101010101010099</v>
      </c>
      <c r="X2701" s="24">
        <v>2.0202020202020199</v>
      </c>
      <c r="AA2701" s="24">
        <v>10.1010101010101</v>
      </c>
      <c r="AL2701" s="24">
        <v>1.0101010101010099</v>
      </c>
      <c r="AT2701" s="24">
        <v>1.0101010101010099</v>
      </c>
      <c r="BB2701" s="24">
        <v>78.787878787878782</v>
      </c>
      <c r="BH2701" s="24">
        <v>1.0101010101010099</v>
      </c>
      <c r="BZ2701" s="24">
        <v>2.0202020202020199</v>
      </c>
      <c r="CH2701" s="24">
        <v>2.0202020202020199</v>
      </c>
    </row>
    <row r="2702" spans="1:86" x14ac:dyDescent="0.2">
      <c r="A2702" s="24" t="s">
        <v>2682</v>
      </c>
      <c r="B2702" s="24">
        <v>-54.63</v>
      </c>
      <c r="C2702" s="24">
        <v>-38.82</v>
      </c>
      <c r="D2702" s="24" t="s">
        <v>1902</v>
      </c>
      <c r="E2702" s="24">
        <f t="shared" si="42"/>
        <v>99.545454545454533</v>
      </c>
      <c r="K2702" s="24">
        <v>0.60606060606060597</v>
      </c>
      <c r="O2702" s="24">
        <v>0.15151515151515199</v>
      </c>
      <c r="P2702" s="24">
        <v>0.30303030303030298</v>
      </c>
      <c r="U2702" s="24">
        <v>0.15151515151515199</v>
      </c>
      <c r="X2702" s="24">
        <v>1.6666666666666672</v>
      </c>
      <c r="AA2702" s="24">
        <v>78.939393939393938</v>
      </c>
      <c r="AL2702" s="24">
        <v>8.1818181818181781</v>
      </c>
      <c r="AQ2702" s="24">
        <v>1.2121212121212117</v>
      </c>
      <c r="AT2702" s="24">
        <v>4.5454545454545459</v>
      </c>
      <c r="BB2702" s="24">
        <v>3.7878787878787881</v>
      </c>
    </row>
    <row r="2703" spans="1:86" x14ac:dyDescent="0.2">
      <c r="A2703" s="24" t="s">
        <v>2683</v>
      </c>
      <c r="B2703" s="24">
        <v>-55.25</v>
      </c>
      <c r="C2703" s="24">
        <v>-38.35</v>
      </c>
      <c r="D2703" s="24" t="s">
        <v>1902</v>
      </c>
      <c r="E2703" s="24">
        <f t="shared" si="42"/>
        <v>98.901098901098891</v>
      </c>
      <c r="P2703" s="24">
        <v>4.395604395604396</v>
      </c>
      <c r="X2703" s="24">
        <v>6.593406593406594</v>
      </c>
      <c r="AA2703" s="24">
        <v>9.8901098901098905</v>
      </c>
      <c r="AL2703" s="24">
        <v>1.098901098901099</v>
      </c>
      <c r="AQ2703" s="24">
        <v>2.197802197802198</v>
      </c>
      <c r="AT2703" s="24">
        <v>2.197802197802198</v>
      </c>
      <c r="BB2703" s="24">
        <v>72.527472527472511</v>
      </c>
    </row>
    <row r="2704" spans="1:86" x14ac:dyDescent="0.2">
      <c r="A2704" s="24" t="s">
        <v>2665</v>
      </c>
      <c r="B2704" s="24">
        <v>-54.6</v>
      </c>
      <c r="C2704" s="24">
        <v>-40.08</v>
      </c>
      <c r="D2704" s="24" t="s">
        <v>1902</v>
      </c>
      <c r="E2704" s="24">
        <f t="shared" si="42"/>
        <v>97.637795275590548</v>
      </c>
      <c r="P2704" s="24">
        <v>5.5118110236220472</v>
      </c>
      <c r="U2704" s="24">
        <v>1.5748031496062993</v>
      </c>
      <c r="X2704" s="24">
        <v>1.5748031496062993</v>
      </c>
      <c r="AA2704" s="24">
        <v>16.535433070866134</v>
      </c>
      <c r="BB2704" s="24">
        <v>66.929133858267718</v>
      </c>
      <c r="BP2704" s="24">
        <v>2.3622047244094486</v>
      </c>
      <c r="CH2704" s="24">
        <v>3.1496062992125982</v>
      </c>
    </row>
    <row r="2705" spans="1:90" x14ac:dyDescent="0.2">
      <c r="A2705" s="24" t="s">
        <v>2684</v>
      </c>
      <c r="B2705" s="24">
        <v>-57.55</v>
      </c>
      <c r="C2705" s="24">
        <v>-46.15</v>
      </c>
      <c r="D2705" s="24" t="s">
        <v>1902</v>
      </c>
      <c r="E2705" s="24">
        <f t="shared" si="42"/>
        <v>98.8888888888889</v>
      </c>
      <c r="P2705" s="24">
        <v>2.2222222222222223</v>
      </c>
      <c r="X2705" s="24">
        <v>0.55555555555555602</v>
      </c>
      <c r="AA2705" s="24">
        <v>11.666666666666671</v>
      </c>
      <c r="AL2705" s="24">
        <v>1.1111111111111112</v>
      </c>
      <c r="BB2705" s="24">
        <v>81.666666666666671</v>
      </c>
      <c r="CH2705" s="24">
        <v>1.6666666666666672</v>
      </c>
    </row>
    <row r="2706" spans="1:90" x14ac:dyDescent="0.2">
      <c r="A2706" s="24" t="s">
        <v>2685</v>
      </c>
      <c r="B2706" s="24">
        <v>-58.52</v>
      </c>
      <c r="C2706" s="24">
        <v>-46.08</v>
      </c>
      <c r="D2706" s="24" t="s">
        <v>1902</v>
      </c>
      <c r="E2706" s="24">
        <f t="shared" si="42"/>
        <v>88.970588235294116</v>
      </c>
      <c r="P2706" s="24">
        <v>2.2058823529411766</v>
      </c>
      <c r="X2706" s="24">
        <v>0.73529411764705899</v>
      </c>
      <c r="AT2706" s="24">
        <v>0.73529411764705899</v>
      </c>
      <c r="BB2706" s="24">
        <v>79.411764705882362</v>
      </c>
      <c r="BZ2706" s="24">
        <v>2.9411764705882346</v>
      </c>
      <c r="CH2706" s="24">
        <v>2.9411764705882346</v>
      </c>
    </row>
    <row r="2707" spans="1:90" x14ac:dyDescent="0.2">
      <c r="A2707" s="24" t="s">
        <v>2686</v>
      </c>
      <c r="B2707" s="24">
        <v>-57.85</v>
      </c>
      <c r="C2707" s="24">
        <v>-46.15</v>
      </c>
      <c r="D2707" s="24" t="s">
        <v>1902</v>
      </c>
      <c r="E2707" s="24">
        <f t="shared" si="42"/>
        <v>94.857142857142833</v>
      </c>
      <c r="P2707" s="24">
        <v>0.57142857142857095</v>
      </c>
      <c r="X2707" s="24">
        <v>1.7142857142857144</v>
      </c>
      <c r="AA2707" s="24">
        <v>1.7142857142857144</v>
      </c>
      <c r="AT2707" s="24">
        <v>0.57142857142857095</v>
      </c>
      <c r="BB2707" s="24">
        <v>88.571428571428555</v>
      </c>
      <c r="BD2707" s="24">
        <v>0.57142857142857095</v>
      </c>
      <c r="BZ2707" s="24">
        <v>0.57142857142857095</v>
      </c>
      <c r="CE2707" s="24">
        <v>0.57142857142857095</v>
      </c>
    </row>
    <row r="2708" spans="1:90" x14ac:dyDescent="0.2">
      <c r="A2708" s="24" t="s">
        <v>2687</v>
      </c>
      <c r="B2708" s="24">
        <v>-57.77</v>
      </c>
      <c r="C2708" s="24">
        <v>-44.85</v>
      </c>
      <c r="D2708" s="24" t="s">
        <v>1902</v>
      </c>
      <c r="E2708" s="24">
        <f t="shared" si="42"/>
        <v>92.51700680272107</v>
      </c>
      <c r="P2708" s="24">
        <v>2.0408163265306123</v>
      </c>
      <c r="U2708" s="24">
        <v>2.72108843537415</v>
      </c>
      <c r="AA2708" s="24">
        <v>8.8435374149659882</v>
      </c>
      <c r="AL2708" s="24">
        <v>0.68027210884353695</v>
      </c>
      <c r="BB2708" s="24">
        <v>76.190476190476161</v>
      </c>
      <c r="BD2708" s="24">
        <v>0.68027210884353695</v>
      </c>
      <c r="BZ2708" s="24">
        <v>0.68027210884353695</v>
      </c>
      <c r="CL2708" s="24">
        <v>0.68027210884353695</v>
      </c>
    </row>
    <row r="2709" spans="1:90" x14ac:dyDescent="0.2">
      <c r="A2709" s="24" t="s">
        <v>2688</v>
      </c>
      <c r="B2709" s="24">
        <v>-58.38</v>
      </c>
      <c r="C2709" s="24">
        <v>-45.15</v>
      </c>
      <c r="D2709" s="24" t="s">
        <v>1902</v>
      </c>
      <c r="E2709" s="24">
        <f t="shared" si="42"/>
        <v>91.826923076923066</v>
      </c>
      <c r="P2709" s="24">
        <v>1.4423076923076916</v>
      </c>
      <c r="AA2709" s="24">
        <v>0.480769230769231</v>
      </c>
      <c r="BB2709" s="24">
        <v>87.980769230769226</v>
      </c>
      <c r="BF2709" s="24">
        <v>0.480769230769231</v>
      </c>
      <c r="CH2709" s="24">
        <v>0.96153846153846201</v>
      </c>
      <c r="CL2709" s="24">
        <v>0.480769230769231</v>
      </c>
    </row>
    <row r="2710" spans="1:90" x14ac:dyDescent="0.2">
      <c r="A2710" s="24" t="s">
        <v>2689</v>
      </c>
      <c r="B2710" s="24">
        <v>-58.1</v>
      </c>
      <c r="C2710" s="24">
        <v>-44.92</v>
      </c>
      <c r="D2710" s="24" t="s">
        <v>1902</v>
      </c>
      <c r="E2710" s="24">
        <f t="shared" si="42"/>
        <v>85.082872928176798</v>
      </c>
      <c r="O2710" s="24">
        <v>0.55248618784530401</v>
      </c>
      <c r="P2710" s="24">
        <v>0.55248618784530401</v>
      </c>
      <c r="X2710" s="24">
        <v>0.55248618784530401</v>
      </c>
      <c r="AA2710" s="24">
        <v>1.6574585635359114</v>
      </c>
      <c r="AL2710" s="24">
        <v>1.6574585635359114</v>
      </c>
      <c r="AT2710" s="24">
        <v>0.55248618784530401</v>
      </c>
      <c r="BB2710" s="24">
        <v>78.453038674033152</v>
      </c>
      <c r="BP2710" s="24">
        <v>0.55248618784530401</v>
      </c>
      <c r="CL2710" s="24">
        <v>0.55248618784530401</v>
      </c>
    </row>
    <row r="2711" spans="1:90" x14ac:dyDescent="0.2">
      <c r="A2711" s="24" t="s">
        <v>2690</v>
      </c>
      <c r="B2711" s="24">
        <v>-57.17</v>
      </c>
      <c r="C2711" s="24">
        <v>-44.45</v>
      </c>
      <c r="D2711" s="24" t="s">
        <v>1902</v>
      </c>
      <c r="E2711" s="24">
        <f t="shared" si="42"/>
        <v>98.260869565217348</v>
      </c>
      <c r="P2711" s="24">
        <v>0.86956521739130399</v>
      </c>
      <c r="X2711" s="24">
        <v>1.449275362318841</v>
      </c>
      <c r="AA2711" s="24">
        <v>12.17391304347826</v>
      </c>
      <c r="AL2711" s="24">
        <v>2.0289855072463769</v>
      </c>
      <c r="AT2711" s="24">
        <v>1.7391304347826093</v>
      </c>
      <c r="AV2711" s="24">
        <v>0.57971014492753603</v>
      </c>
      <c r="BB2711" s="24">
        <v>75.36231884057969</v>
      </c>
      <c r="BH2711" s="24">
        <v>0.57971014492753603</v>
      </c>
      <c r="BP2711" s="24">
        <v>2.6086956521739135</v>
      </c>
      <c r="BZ2711" s="24">
        <v>0.28985507246376802</v>
      </c>
      <c r="CH2711" s="24">
        <v>0.57971014492753603</v>
      </c>
    </row>
    <row r="2712" spans="1:90" x14ac:dyDescent="0.2">
      <c r="A2712" s="24" t="s">
        <v>2691</v>
      </c>
      <c r="B2712" s="24">
        <v>63.53</v>
      </c>
      <c r="C2712" s="24">
        <v>81.12</v>
      </c>
      <c r="D2712" s="24" t="s">
        <v>1902</v>
      </c>
      <c r="E2712" s="24">
        <f t="shared" si="42"/>
        <v>100.00000000000001</v>
      </c>
      <c r="AX2712" s="24">
        <v>15.555555555555562</v>
      </c>
      <c r="BB2712" s="24">
        <v>84.444444444444457</v>
      </c>
    </row>
    <row r="2713" spans="1:90" x14ac:dyDescent="0.2">
      <c r="A2713" s="24" t="s">
        <v>2692</v>
      </c>
      <c r="B2713" s="24">
        <v>57.9</v>
      </c>
      <c r="C2713" s="24">
        <v>80.739999999999995</v>
      </c>
      <c r="D2713" s="24" t="s">
        <v>1902</v>
      </c>
      <c r="E2713" s="24">
        <f t="shared" si="42"/>
        <v>100</v>
      </c>
      <c r="X2713" s="24">
        <v>1.8518518518518521</v>
      </c>
      <c r="AX2713" s="24">
        <v>38.888888888888893</v>
      </c>
      <c r="BB2713" s="24">
        <v>59.259259259259245</v>
      </c>
    </row>
    <row r="2714" spans="1:90" x14ac:dyDescent="0.2">
      <c r="A2714" s="24" t="s">
        <v>555</v>
      </c>
      <c r="B2714" s="24">
        <v>130.54</v>
      </c>
      <c r="C2714" s="24">
        <v>79.650000000000006</v>
      </c>
      <c r="D2714" s="24" t="s">
        <v>1902</v>
      </c>
      <c r="E2714" s="24">
        <f t="shared" si="42"/>
        <v>99.999999999999986</v>
      </c>
      <c r="M2714" s="24">
        <v>8.0402010050251231</v>
      </c>
      <c r="P2714" s="24">
        <v>8.0402010050251231</v>
      </c>
      <c r="X2714" s="24">
        <v>14.572864321608042</v>
      </c>
      <c r="AA2714" s="24">
        <v>25.125628140703519</v>
      </c>
      <c r="AK2714" s="24">
        <v>2.0100502512562808</v>
      </c>
      <c r="AX2714" s="24">
        <v>12.060301507537691</v>
      </c>
      <c r="AY2714" s="24">
        <v>12.060301507537691</v>
      </c>
      <c r="BB2714" s="24">
        <v>15.57788944723618</v>
      </c>
      <c r="BQ2714" s="24">
        <v>2.512562814070352</v>
      </c>
    </row>
    <row r="2715" spans="1:90" x14ac:dyDescent="0.2">
      <c r="A2715" s="24" t="s">
        <v>567</v>
      </c>
      <c r="B2715" s="24">
        <v>122.91</v>
      </c>
      <c r="C2715" s="24">
        <v>79.22</v>
      </c>
      <c r="D2715" s="24" t="s">
        <v>1902</v>
      </c>
      <c r="E2715" s="24">
        <f t="shared" si="42"/>
        <v>99.999999999999972</v>
      </c>
      <c r="M2715" s="24">
        <v>20.359281437125748</v>
      </c>
      <c r="P2715" s="24">
        <v>20.359281437125748</v>
      </c>
      <c r="X2715" s="24">
        <v>22.754491017964071</v>
      </c>
      <c r="AA2715" s="24">
        <v>1.1976047904191616</v>
      </c>
      <c r="AX2715" s="24">
        <v>16.766467065868259</v>
      </c>
      <c r="AY2715" s="24">
        <v>5.9880239520958085</v>
      </c>
      <c r="BB2715" s="24">
        <v>11.976047904191621</v>
      </c>
      <c r="BQ2715" s="24">
        <v>0.59880239520958101</v>
      </c>
    </row>
    <row r="2716" spans="1:90" x14ac:dyDescent="0.2">
      <c r="A2716" s="24" t="s">
        <v>568</v>
      </c>
      <c r="B2716" s="24">
        <v>119.78</v>
      </c>
      <c r="C2716" s="24">
        <v>79.16</v>
      </c>
      <c r="D2716" s="24" t="s">
        <v>1902</v>
      </c>
      <c r="E2716" s="24">
        <f t="shared" si="42"/>
        <v>100.00000000000001</v>
      </c>
      <c r="M2716" s="24">
        <v>24.031007751937981</v>
      </c>
      <c r="P2716" s="24">
        <v>24.031007751937981</v>
      </c>
      <c r="X2716" s="24">
        <v>14.728682170542641</v>
      </c>
      <c r="AA2716" s="24">
        <v>2.7131782945736429</v>
      </c>
      <c r="AK2716" s="24">
        <v>0.775193798449612</v>
      </c>
      <c r="AX2716" s="24">
        <v>15.11627906976744</v>
      </c>
      <c r="AY2716" s="24">
        <v>5.0387596899224798</v>
      </c>
      <c r="BB2716" s="24">
        <v>12.403100775193799</v>
      </c>
      <c r="BQ2716" s="24">
        <v>1.1627906976744187</v>
      </c>
    </row>
    <row r="2717" spans="1:90" x14ac:dyDescent="0.2">
      <c r="A2717" s="24" t="s">
        <v>577</v>
      </c>
      <c r="B2717" s="24">
        <v>112.7</v>
      </c>
      <c r="C2717" s="24">
        <v>78.760000000000005</v>
      </c>
      <c r="D2717" s="24" t="s">
        <v>1902</v>
      </c>
      <c r="E2717" s="24">
        <f t="shared" si="42"/>
        <v>100</v>
      </c>
      <c r="M2717" s="24">
        <v>4.3478260869565206</v>
      </c>
      <c r="P2717" s="24">
        <v>4.3478260869565206</v>
      </c>
      <c r="X2717" s="24">
        <v>5.2173913043478271</v>
      </c>
      <c r="AA2717" s="24">
        <v>11.304347826086962</v>
      </c>
      <c r="AX2717" s="24">
        <v>44.347826086956509</v>
      </c>
      <c r="AY2717" s="24">
        <v>5.2173913043478271</v>
      </c>
      <c r="BB2717" s="24">
        <v>21.739130434782609</v>
      </c>
      <c r="BQ2717" s="24">
        <v>3.4782608695652169</v>
      </c>
    </row>
    <row r="2718" spans="1:90" x14ac:dyDescent="0.2">
      <c r="A2718" s="24" t="s">
        <v>576</v>
      </c>
      <c r="B2718" s="24">
        <v>112.51</v>
      </c>
      <c r="C2718" s="24">
        <v>78.7</v>
      </c>
      <c r="D2718" s="24" t="s">
        <v>1902</v>
      </c>
      <c r="E2718" s="24">
        <f t="shared" si="42"/>
        <v>100</v>
      </c>
      <c r="M2718" s="24">
        <v>2.5862068965517238</v>
      </c>
      <c r="P2718" s="24">
        <v>2.5862068965517238</v>
      </c>
      <c r="X2718" s="24">
        <v>1.7241379310344833</v>
      </c>
      <c r="AX2718" s="24">
        <v>59.482758620689658</v>
      </c>
      <c r="AY2718" s="24">
        <v>6.0344827586206886</v>
      </c>
      <c r="BB2718" s="24">
        <v>20.68965517241379</v>
      </c>
      <c r="BH2718" s="24">
        <v>3.4482758620689649</v>
      </c>
      <c r="BQ2718" s="24">
        <v>3.4482758620689649</v>
      </c>
    </row>
    <row r="2719" spans="1:90" x14ac:dyDescent="0.2">
      <c r="A2719" s="24" t="s">
        <v>569</v>
      </c>
      <c r="B2719" s="24">
        <v>118.74</v>
      </c>
      <c r="C2719" s="24">
        <v>78.67</v>
      </c>
      <c r="D2719" s="24" t="s">
        <v>1902</v>
      </c>
      <c r="E2719" s="24">
        <f t="shared" si="42"/>
        <v>99.999999999999986</v>
      </c>
      <c r="M2719" s="24">
        <v>20.795107033639134</v>
      </c>
      <c r="P2719" s="24">
        <v>20.795107033639134</v>
      </c>
      <c r="X2719" s="24">
        <v>19.26605504587156</v>
      </c>
      <c r="AA2719" s="24">
        <v>3.0581039755351678</v>
      </c>
      <c r="AK2719" s="24">
        <v>0.30581039755351702</v>
      </c>
      <c r="AX2719" s="24">
        <v>16.513761467889914</v>
      </c>
      <c r="AY2719" s="24">
        <v>5.1987767584097853</v>
      </c>
      <c r="BB2719" s="24">
        <v>11.926605504587162</v>
      </c>
      <c r="BQ2719" s="24">
        <v>2.1406727828746175</v>
      </c>
    </row>
    <row r="2720" spans="1:90" x14ac:dyDescent="0.2">
      <c r="A2720" s="24" t="s">
        <v>578</v>
      </c>
      <c r="B2720" s="24">
        <v>111.38</v>
      </c>
      <c r="C2720" s="24">
        <v>78.58</v>
      </c>
      <c r="D2720" s="24" t="s">
        <v>1902</v>
      </c>
      <c r="E2720" s="24">
        <f t="shared" si="42"/>
        <v>100</v>
      </c>
      <c r="AA2720" s="24">
        <v>0.96153846153846201</v>
      </c>
      <c r="AX2720" s="24">
        <v>45.192307692307693</v>
      </c>
      <c r="AY2720" s="24">
        <v>15.865384615384615</v>
      </c>
      <c r="BB2720" s="24">
        <v>29.326923076923077</v>
      </c>
      <c r="BQ2720" s="24">
        <v>8.6538461538461551</v>
      </c>
    </row>
    <row r="2721" spans="1:69" x14ac:dyDescent="0.2">
      <c r="A2721" s="24" t="s">
        <v>566</v>
      </c>
      <c r="B2721" s="24">
        <v>125</v>
      </c>
      <c r="C2721" s="24">
        <v>78.06</v>
      </c>
      <c r="D2721" s="24" t="s">
        <v>1902</v>
      </c>
      <c r="E2721" s="24">
        <f t="shared" si="42"/>
        <v>100</v>
      </c>
      <c r="M2721" s="24">
        <v>10.370370370370368</v>
      </c>
      <c r="P2721" s="24">
        <v>10.370370370370368</v>
      </c>
      <c r="X2721" s="24">
        <v>10.370370370370368</v>
      </c>
      <c r="AA2721" s="24">
        <v>1.4814814814814818</v>
      </c>
      <c r="AX2721" s="24">
        <v>28.148148148148149</v>
      </c>
      <c r="AY2721" s="24">
        <v>20</v>
      </c>
      <c r="BB2721" s="24">
        <v>18.518518518518523</v>
      </c>
      <c r="BQ2721" s="24">
        <v>0.74074074074074103</v>
      </c>
    </row>
    <row r="2722" spans="1:69" x14ac:dyDescent="0.2">
      <c r="A2722" s="24" t="s">
        <v>570</v>
      </c>
      <c r="B2722" s="24">
        <v>118.57</v>
      </c>
      <c r="C2722" s="24">
        <v>77.98</v>
      </c>
      <c r="D2722" s="24" t="s">
        <v>1902</v>
      </c>
      <c r="E2722" s="24">
        <f t="shared" si="42"/>
        <v>99.999999999999972</v>
      </c>
      <c r="M2722" s="24">
        <v>14.090909090909092</v>
      </c>
      <c r="P2722" s="24">
        <v>14.090909090909092</v>
      </c>
      <c r="X2722" s="24">
        <v>27.272727272727259</v>
      </c>
      <c r="AA2722" s="24">
        <v>2.2727272727272729</v>
      </c>
      <c r="AK2722" s="24">
        <v>2.7272727272727275</v>
      </c>
      <c r="AX2722" s="24">
        <v>15</v>
      </c>
      <c r="AY2722" s="24">
        <v>8.1818181818181781</v>
      </c>
      <c r="BB2722" s="24">
        <v>16.363636363636356</v>
      </c>
    </row>
    <row r="2723" spans="1:69" x14ac:dyDescent="0.2">
      <c r="A2723" s="24" t="s">
        <v>565</v>
      </c>
      <c r="B2723" s="24">
        <v>125.89</v>
      </c>
      <c r="C2723" s="24">
        <v>77.69</v>
      </c>
      <c r="D2723" s="24" t="s">
        <v>1902</v>
      </c>
      <c r="E2723" s="24">
        <f t="shared" si="42"/>
        <v>100</v>
      </c>
      <c r="M2723" s="24">
        <v>20.65727699530516</v>
      </c>
      <c r="P2723" s="24">
        <v>20.65727699530516</v>
      </c>
      <c r="X2723" s="24">
        <v>5.6338028169014081</v>
      </c>
      <c r="AA2723" s="24">
        <v>1.408450704225352</v>
      </c>
      <c r="AK2723" s="24">
        <v>2.3474178403755865</v>
      </c>
      <c r="AX2723" s="24">
        <v>17.840375586854464</v>
      </c>
      <c r="AY2723" s="24">
        <v>7.981220657276995</v>
      </c>
      <c r="BB2723" s="24">
        <v>23.004694835680748</v>
      </c>
      <c r="BQ2723" s="24">
        <v>0.46948356807511699</v>
      </c>
    </row>
    <row r="2724" spans="1:69" x14ac:dyDescent="0.2">
      <c r="A2724" s="24" t="s">
        <v>571</v>
      </c>
      <c r="B2724" s="24">
        <v>118.57</v>
      </c>
      <c r="C2724" s="24">
        <v>77.67</v>
      </c>
      <c r="D2724" s="24" t="s">
        <v>1902</v>
      </c>
      <c r="E2724" s="24">
        <f t="shared" si="42"/>
        <v>99.999999999999986</v>
      </c>
      <c r="M2724" s="24">
        <v>23.482849604221631</v>
      </c>
      <c r="P2724" s="24">
        <v>23.482849604221631</v>
      </c>
      <c r="X2724" s="24">
        <v>18.997361477572561</v>
      </c>
      <c r="AA2724" s="24">
        <v>10.290237467018468</v>
      </c>
      <c r="AK2724" s="24">
        <v>0.79155672823219003</v>
      </c>
      <c r="AX2724" s="24">
        <v>8.7071240105540877</v>
      </c>
      <c r="AY2724" s="24">
        <v>1.3192612137203168</v>
      </c>
      <c r="BB2724" s="24">
        <v>11.87335092348285</v>
      </c>
      <c r="BQ2724" s="24">
        <v>1.0554089709762533</v>
      </c>
    </row>
    <row r="2725" spans="1:69" x14ac:dyDescent="0.2">
      <c r="A2725" s="24" t="s">
        <v>572</v>
      </c>
      <c r="B2725" s="24">
        <v>118.46</v>
      </c>
      <c r="C2725" s="24">
        <v>77.53</v>
      </c>
      <c r="D2725" s="24" t="s">
        <v>1902</v>
      </c>
      <c r="E2725" s="24">
        <f t="shared" si="42"/>
        <v>100.00000000000003</v>
      </c>
      <c r="M2725" s="24">
        <v>5.6179775280898854</v>
      </c>
      <c r="P2725" s="24">
        <v>5.6179775280898854</v>
      </c>
      <c r="X2725" s="24">
        <v>8.6142322097378283</v>
      </c>
      <c r="AA2725" s="24">
        <v>4.1198501872659161</v>
      </c>
      <c r="AK2725" s="24">
        <v>1.8726591760299631</v>
      </c>
      <c r="AX2725" s="24">
        <v>40.823970037453194</v>
      </c>
      <c r="AY2725" s="24">
        <v>9.3632958801498152</v>
      </c>
      <c r="BB2725" s="24">
        <v>17.602996254681649</v>
      </c>
      <c r="BQ2725" s="24">
        <v>6.3670411985018731</v>
      </c>
    </row>
    <row r="2726" spans="1:69" x14ac:dyDescent="0.2">
      <c r="A2726" s="24" t="s">
        <v>561</v>
      </c>
      <c r="B2726" s="24">
        <v>125.9</v>
      </c>
      <c r="C2726" s="24">
        <v>77.48</v>
      </c>
      <c r="D2726" s="24" t="s">
        <v>1902</v>
      </c>
      <c r="E2726" s="24">
        <f t="shared" si="42"/>
        <v>99.999999999999972</v>
      </c>
      <c r="M2726" s="24">
        <v>20.855614973262025</v>
      </c>
      <c r="P2726" s="24">
        <v>20.855614973262025</v>
      </c>
      <c r="X2726" s="24">
        <v>13.903743315508022</v>
      </c>
      <c r="AA2726" s="24">
        <v>8.5561497326203213</v>
      </c>
      <c r="AK2726" s="24">
        <v>1.0695187165775399</v>
      </c>
      <c r="AX2726" s="24">
        <v>11.22994652406417</v>
      </c>
      <c r="AY2726" s="24">
        <v>12.834224598930479</v>
      </c>
      <c r="BB2726" s="24">
        <v>9.6256684491978604</v>
      </c>
      <c r="BQ2726" s="24">
        <v>1.0695187165775399</v>
      </c>
    </row>
    <row r="2727" spans="1:69" x14ac:dyDescent="0.2">
      <c r="A2727" s="24" t="s">
        <v>573</v>
      </c>
      <c r="B2727" s="24">
        <v>118.19</v>
      </c>
      <c r="C2727" s="24">
        <v>77.39</v>
      </c>
      <c r="D2727" s="24" t="s">
        <v>1902</v>
      </c>
      <c r="E2727" s="24">
        <f t="shared" si="42"/>
        <v>100</v>
      </c>
      <c r="X2727" s="24">
        <v>0.66225165562913901</v>
      </c>
      <c r="AX2727" s="24">
        <v>43.70860927152318</v>
      </c>
      <c r="AY2727" s="24">
        <v>9.9337748344370862</v>
      </c>
      <c r="BB2727" s="24">
        <v>43.70860927152318</v>
      </c>
      <c r="BQ2727" s="24">
        <v>1.9867549668874172</v>
      </c>
    </row>
    <row r="2728" spans="1:69" x14ac:dyDescent="0.2">
      <c r="A2728" s="24" t="s">
        <v>562</v>
      </c>
      <c r="B2728" s="24">
        <v>126.22</v>
      </c>
      <c r="C2728" s="24">
        <v>77.180000000000007</v>
      </c>
      <c r="D2728" s="24" t="s">
        <v>1902</v>
      </c>
      <c r="E2728" s="24">
        <f t="shared" si="42"/>
        <v>100.00000000000001</v>
      </c>
      <c r="M2728" s="24">
        <v>10.367892976588633</v>
      </c>
      <c r="P2728" s="24">
        <v>10.367892976588633</v>
      </c>
      <c r="X2728" s="24">
        <v>2.0066889632107014</v>
      </c>
      <c r="AA2728" s="24">
        <v>2.0066889632107014</v>
      </c>
      <c r="AK2728" s="24">
        <v>1.3377926421404676</v>
      </c>
      <c r="AX2728" s="24">
        <v>42.474916387959865</v>
      </c>
      <c r="AY2728" s="24">
        <v>8.3612040133779288</v>
      </c>
      <c r="BB2728" s="24">
        <v>20.735785953177256</v>
      </c>
      <c r="BQ2728" s="24">
        <v>2.3411371237458187</v>
      </c>
    </row>
    <row r="2729" spans="1:69" x14ac:dyDescent="0.2">
      <c r="A2729" s="24" t="s">
        <v>574</v>
      </c>
      <c r="B2729" s="24">
        <v>118.71</v>
      </c>
      <c r="C2729" s="24">
        <v>77.17</v>
      </c>
      <c r="D2729" s="24" t="s">
        <v>1902</v>
      </c>
      <c r="E2729" s="24">
        <f t="shared" si="42"/>
        <v>100</v>
      </c>
      <c r="AA2729" s="24">
        <v>2.5862068965517238</v>
      </c>
      <c r="AX2729" s="24">
        <v>61.206896551724135</v>
      </c>
      <c r="AY2729" s="24">
        <v>16.379310344827587</v>
      </c>
      <c r="BB2729" s="24">
        <v>16.379310344827587</v>
      </c>
      <c r="BQ2729" s="24">
        <v>3.4482758620689649</v>
      </c>
    </row>
    <row r="2730" spans="1:69" x14ac:dyDescent="0.2">
      <c r="A2730" s="24" t="s">
        <v>563</v>
      </c>
      <c r="B2730" s="24">
        <v>126.35</v>
      </c>
      <c r="C2730" s="24">
        <v>77.13</v>
      </c>
      <c r="D2730" s="24" t="s">
        <v>1902</v>
      </c>
      <c r="E2730" s="24">
        <f t="shared" si="42"/>
        <v>100</v>
      </c>
      <c r="AA2730" s="24">
        <v>1.3513513513513511</v>
      </c>
      <c r="AK2730" s="24">
        <v>0.45045045045045001</v>
      </c>
      <c r="AX2730" s="24">
        <v>47.747747747747745</v>
      </c>
      <c r="AY2730" s="24">
        <v>5.4054054054054053</v>
      </c>
      <c r="BB2730" s="24">
        <v>45.045045045045043</v>
      </c>
    </row>
    <row r="2731" spans="1:69" x14ac:dyDescent="0.2">
      <c r="A2731" s="24" t="s">
        <v>564</v>
      </c>
      <c r="B2731" s="24">
        <v>126.22</v>
      </c>
      <c r="C2731" s="24">
        <v>77.08</v>
      </c>
      <c r="D2731" s="24" t="s">
        <v>1902</v>
      </c>
      <c r="E2731" s="24">
        <f t="shared" si="42"/>
        <v>99.999999999999986</v>
      </c>
      <c r="AA2731" s="24">
        <v>3.7383177570093458</v>
      </c>
      <c r="AX2731" s="24">
        <v>43.925233644859802</v>
      </c>
      <c r="AY2731" s="24">
        <v>15.88785046728972</v>
      </c>
      <c r="BB2731" s="24">
        <v>30.841121495327101</v>
      </c>
      <c r="BQ2731" s="24">
        <v>5.6074766355140175</v>
      </c>
    </row>
    <row r="2732" spans="1:69" x14ac:dyDescent="0.2">
      <c r="A2732" s="24" t="s">
        <v>581</v>
      </c>
      <c r="B2732" s="24">
        <v>116.05</v>
      </c>
      <c r="C2732" s="24">
        <v>77.02</v>
      </c>
      <c r="D2732" s="24" t="s">
        <v>1902</v>
      </c>
      <c r="E2732" s="24">
        <f t="shared" si="42"/>
        <v>100.00000000000001</v>
      </c>
      <c r="AA2732" s="24">
        <v>2.7272727272727275</v>
      </c>
      <c r="AK2732" s="24">
        <v>0.90909090909090895</v>
      </c>
      <c r="AX2732" s="24">
        <v>42.727272727272727</v>
      </c>
      <c r="AY2732" s="24">
        <v>21.81818181818182</v>
      </c>
      <c r="BB2732" s="24">
        <v>29.090909090909086</v>
      </c>
      <c r="BQ2732" s="24">
        <v>2.7272727272727275</v>
      </c>
    </row>
    <row r="2733" spans="1:69" x14ac:dyDescent="0.2">
      <c r="A2733" s="24" t="s">
        <v>2693</v>
      </c>
      <c r="B2733" s="24">
        <v>-160.86000000000001</v>
      </c>
      <c r="C2733" s="24">
        <v>75.73</v>
      </c>
      <c r="D2733" s="24" t="s">
        <v>1902</v>
      </c>
      <c r="E2733" s="24">
        <f t="shared" si="42"/>
        <v>98.148148148148152</v>
      </c>
      <c r="AA2733" s="24">
        <v>40.740740740740748</v>
      </c>
      <c r="AK2733" s="24">
        <v>3.7037037037037033</v>
      </c>
      <c r="AV2733" s="24">
        <v>53.703703703703709</v>
      </c>
    </row>
    <row r="2734" spans="1:69" x14ac:dyDescent="0.2">
      <c r="A2734" s="24" t="s">
        <v>580</v>
      </c>
      <c r="B2734" s="24">
        <v>114.5</v>
      </c>
      <c r="C2734" s="24">
        <v>75.540000000000006</v>
      </c>
      <c r="D2734" s="24" t="s">
        <v>1902</v>
      </c>
      <c r="E2734" s="24">
        <f t="shared" si="42"/>
        <v>100</v>
      </c>
      <c r="AA2734" s="24">
        <v>0.65789473684210498</v>
      </c>
      <c r="AX2734" s="24">
        <v>42.76315789473685</v>
      </c>
      <c r="AY2734" s="24">
        <v>17.763157894736835</v>
      </c>
      <c r="BB2734" s="24">
        <v>36.842105263157897</v>
      </c>
      <c r="BQ2734" s="24">
        <v>1.9736842105263157</v>
      </c>
    </row>
    <row r="2735" spans="1:69" x14ac:dyDescent="0.2">
      <c r="A2735" s="24" t="s">
        <v>550</v>
      </c>
      <c r="B2735" s="24">
        <v>115.54</v>
      </c>
      <c r="C2735" s="24">
        <v>75.5</v>
      </c>
      <c r="D2735" s="24" t="s">
        <v>1902</v>
      </c>
      <c r="E2735" s="24">
        <f t="shared" si="42"/>
        <v>100</v>
      </c>
      <c r="AX2735" s="24">
        <v>72.058823529411768</v>
      </c>
      <c r="BB2735" s="24">
        <v>27.941176470588236</v>
      </c>
    </row>
    <row r="2736" spans="1:69" x14ac:dyDescent="0.2">
      <c r="A2736" s="24" t="s">
        <v>547</v>
      </c>
      <c r="B2736" s="24">
        <v>115.25</v>
      </c>
      <c r="C2736" s="24">
        <v>75.489999999999995</v>
      </c>
      <c r="D2736" s="24" t="s">
        <v>1902</v>
      </c>
      <c r="E2736" s="24">
        <f t="shared" si="42"/>
        <v>99.999999999999986</v>
      </c>
      <c r="AX2736" s="24">
        <v>53.797468354430379</v>
      </c>
      <c r="AY2736" s="24">
        <v>18.9873417721519</v>
      </c>
      <c r="BB2736" s="24">
        <v>20.253164556962027</v>
      </c>
      <c r="BQ2736" s="24">
        <v>6.9620253164556951</v>
      </c>
    </row>
    <row r="2737" spans="1:82" x14ac:dyDescent="0.2">
      <c r="A2737" s="24" t="s">
        <v>542</v>
      </c>
      <c r="B2737" s="24">
        <v>123.84</v>
      </c>
      <c r="C2737" s="24">
        <v>75.48</v>
      </c>
      <c r="D2737" s="24" t="s">
        <v>1902</v>
      </c>
      <c r="E2737" s="24">
        <f t="shared" si="42"/>
        <v>100</v>
      </c>
      <c r="AX2737" s="24">
        <v>69.306930693069305</v>
      </c>
      <c r="BB2737" s="24">
        <v>30.693069306930688</v>
      </c>
    </row>
    <row r="2738" spans="1:82" x14ac:dyDescent="0.2">
      <c r="A2738" s="24" t="s">
        <v>541</v>
      </c>
      <c r="B2738" s="24">
        <v>119.96</v>
      </c>
      <c r="C2738" s="24">
        <v>75.47</v>
      </c>
      <c r="D2738" s="24" t="s">
        <v>1902</v>
      </c>
      <c r="E2738" s="24">
        <f t="shared" si="42"/>
        <v>100</v>
      </c>
      <c r="AX2738" s="24">
        <v>34.838709677419345</v>
      </c>
      <c r="AY2738" s="24">
        <v>32.258064516129032</v>
      </c>
      <c r="BB2738" s="24">
        <v>20.64516129032258</v>
      </c>
      <c r="BQ2738" s="24">
        <v>12.258064516129032</v>
      </c>
    </row>
    <row r="2739" spans="1:82" x14ac:dyDescent="0.2">
      <c r="A2739" s="24" t="s">
        <v>543</v>
      </c>
      <c r="B2739" s="24">
        <v>125.84</v>
      </c>
      <c r="C2739" s="24">
        <v>75.42</v>
      </c>
      <c r="D2739" s="24" t="s">
        <v>1902</v>
      </c>
      <c r="E2739" s="24">
        <f t="shared" si="42"/>
        <v>100</v>
      </c>
      <c r="M2739" s="24">
        <v>0.8</v>
      </c>
      <c r="P2739" s="24">
        <v>0.8</v>
      </c>
      <c r="AX2739" s="24">
        <v>49.6</v>
      </c>
      <c r="AY2739" s="24">
        <v>16.8</v>
      </c>
      <c r="BB2739" s="24">
        <v>22.4</v>
      </c>
      <c r="BH2739" s="24">
        <v>1.6</v>
      </c>
      <c r="BQ2739" s="24">
        <v>8</v>
      </c>
    </row>
    <row r="2740" spans="1:82" x14ac:dyDescent="0.2">
      <c r="A2740" s="24" t="s">
        <v>2694</v>
      </c>
      <c r="B2740" s="24">
        <v>-173.9</v>
      </c>
      <c r="C2740" s="24">
        <v>75.319999999999993</v>
      </c>
      <c r="D2740" s="24" t="s">
        <v>1902</v>
      </c>
      <c r="E2740" s="24">
        <f t="shared" si="42"/>
        <v>56.756756756756765</v>
      </c>
      <c r="X2740" s="24">
        <v>2.7027027027027026</v>
      </c>
      <c r="AA2740" s="24">
        <v>13.51351351351351</v>
      </c>
      <c r="AT2740" s="24">
        <v>2.7027027027027026</v>
      </c>
      <c r="AV2740" s="24">
        <v>35.135135135135144</v>
      </c>
      <c r="AX2740" s="24">
        <v>2.7027027027027026</v>
      </c>
    </row>
    <row r="2741" spans="1:82" x14ac:dyDescent="0.2">
      <c r="A2741" s="24" t="s">
        <v>539</v>
      </c>
      <c r="B2741" s="24">
        <v>119.89</v>
      </c>
      <c r="C2741" s="24">
        <v>75.02</v>
      </c>
      <c r="D2741" s="24" t="s">
        <v>1902</v>
      </c>
      <c r="E2741" s="24">
        <f t="shared" si="42"/>
        <v>100</v>
      </c>
      <c r="AX2741" s="24">
        <v>45.360824742268036</v>
      </c>
      <c r="AY2741" s="24">
        <v>26.288659793814439</v>
      </c>
      <c r="BB2741" s="24">
        <v>26.80412371134021</v>
      </c>
      <c r="BQ2741" s="24">
        <v>1.5463917525773201</v>
      </c>
    </row>
    <row r="2742" spans="1:82" x14ac:dyDescent="0.2">
      <c r="A2742" s="24" t="s">
        <v>540</v>
      </c>
      <c r="B2742" s="24">
        <v>114.53</v>
      </c>
      <c r="C2742" s="24">
        <v>75</v>
      </c>
      <c r="D2742" s="24" t="s">
        <v>1902</v>
      </c>
      <c r="E2742" s="24">
        <f t="shared" si="42"/>
        <v>100</v>
      </c>
      <c r="AX2742" s="24">
        <v>62.420382165605091</v>
      </c>
      <c r="AY2742" s="24">
        <v>14.012738853503192</v>
      </c>
      <c r="BB2742" s="24">
        <v>20.38216560509554</v>
      </c>
      <c r="BQ2742" s="24">
        <v>3.1847133757961785</v>
      </c>
    </row>
    <row r="2743" spans="1:82" x14ac:dyDescent="0.2">
      <c r="A2743" s="24" t="s">
        <v>549</v>
      </c>
      <c r="B2743" s="24">
        <v>114.28</v>
      </c>
      <c r="C2743" s="24">
        <v>74.5</v>
      </c>
      <c r="D2743" s="24" t="s">
        <v>1902</v>
      </c>
      <c r="E2743" s="24">
        <f t="shared" si="42"/>
        <v>100</v>
      </c>
      <c r="AX2743" s="24">
        <v>73.913043478260875</v>
      </c>
      <c r="BB2743" s="24">
        <v>26.086956521739125</v>
      </c>
    </row>
    <row r="2744" spans="1:82" x14ac:dyDescent="0.2">
      <c r="A2744" s="24" t="s">
        <v>548</v>
      </c>
      <c r="B2744" s="24">
        <v>119.83</v>
      </c>
      <c r="C2744" s="24">
        <v>74.5</v>
      </c>
      <c r="D2744" s="24" t="s">
        <v>1902</v>
      </c>
      <c r="E2744" s="24">
        <f t="shared" si="42"/>
        <v>100.00000000000001</v>
      </c>
      <c r="AX2744" s="24">
        <v>90.709459459459467</v>
      </c>
      <c r="AY2744" s="24">
        <v>5.7432432432432439</v>
      </c>
      <c r="BB2744" s="24">
        <v>2.3648648648648645</v>
      </c>
      <c r="BQ2744" s="24">
        <v>1.182432432432432</v>
      </c>
    </row>
    <row r="2745" spans="1:82" x14ac:dyDescent="0.2">
      <c r="A2745" s="24" t="s">
        <v>2695</v>
      </c>
      <c r="B2745" s="24">
        <v>115.98</v>
      </c>
      <c r="C2745" s="24">
        <v>74.489999999999995</v>
      </c>
      <c r="D2745" s="24" t="s">
        <v>1902</v>
      </c>
      <c r="E2745" s="24">
        <f t="shared" si="42"/>
        <v>99.999999999999986</v>
      </c>
      <c r="AX2745" s="24">
        <v>67.647058823529392</v>
      </c>
      <c r="AY2745" s="24">
        <v>23.52941176470588</v>
      </c>
      <c r="BB2745" s="24">
        <v>8.8235294117647065</v>
      </c>
    </row>
    <row r="2746" spans="1:82" x14ac:dyDescent="0.2">
      <c r="A2746" s="24" t="s">
        <v>536</v>
      </c>
      <c r="B2746" s="24">
        <v>119.96</v>
      </c>
      <c r="C2746" s="24">
        <v>74.489999999999995</v>
      </c>
      <c r="D2746" s="24" t="s">
        <v>1902</v>
      </c>
      <c r="E2746" s="24">
        <f t="shared" si="42"/>
        <v>99.999999999999986</v>
      </c>
      <c r="AX2746" s="24">
        <v>53.787878787878782</v>
      </c>
      <c r="AY2746" s="24">
        <v>11.363636363636363</v>
      </c>
      <c r="BB2746" s="24">
        <v>30.303030303030301</v>
      </c>
      <c r="BQ2746" s="24">
        <v>4.5454545454545459</v>
      </c>
    </row>
    <row r="2747" spans="1:82" x14ac:dyDescent="0.2">
      <c r="A2747" s="24" t="s">
        <v>2696</v>
      </c>
      <c r="B2747" s="24">
        <v>117.87</v>
      </c>
      <c r="C2747" s="24">
        <v>73.83</v>
      </c>
      <c r="D2747" s="24" t="s">
        <v>1902</v>
      </c>
      <c r="E2747" s="24">
        <f t="shared" si="42"/>
        <v>99.999999999999972</v>
      </c>
      <c r="AX2747" s="24">
        <v>51.851851851851841</v>
      </c>
      <c r="AY2747" s="24">
        <v>22.222222222222214</v>
      </c>
      <c r="BB2747" s="24">
        <v>11.111111111111107</v>
      </c>
      <c r="BQ2747" s="24">
        <v>14.814814814814811</v>
      </c>
    </row>
    <row r="2748" spans="1:82" x14ac:dyDescent="0.2">
      <c r="A2748" s="24" t="s">
        <v>2697</v>
      </c>
      <c r="B2748" s="24">
        <v>117.85</v>
      </c>
      <c r="C2748" s="24">
        <v>73.5</v>
      </c>
      <c r="D2748" s="24" t="s">
        <v>1902</v>
      </c>
      <c r="E2748" s="24">
        <f t="shared" si="42"/>
        <v>100</v>
      </c>
      <c r="AX2748" s="24">
        <v>59.090909090909101</v>
      </c>
      <c r="AY2748" s="24">
        <v>25</v>
      </c>
      <c r="BB2748" s="24">
        <v>15.909090909090912</v>
      </c>
    </row>
    <row r="2749" spans="1:82" x14ac:dyDescent="0.2">
      <c r="A2749" s="24" t="s">
        <v>829</v>
      </c>
      <c r="B2749" s="24">
        <v>-150</v>
      </c>
      <c r="C2749" s="24">
        <v>59.04</v>
      </c>
      <c r="D2749" s="24" t="s">
        <v>1902</v>
      </c>
      <c r="E2749" s="24">
        <f t="shared" si="42"/>
        <v>100.00000000000003</v>
      </c>
      <c r="AA2749" s="24">
        <v>14.765100671140942</v>
      </c>
      <c r="AK2749" s="24">
        <v>3.3557046979865772</v>
      </c>
      <c r="AL2749" s="24">
        <v>7.3825503355704702</v>
      </c>
      <c r="AT2749" s="24">
        <v>1.3422818791946312</v>
      </c>
      <c r="AV2749" s="24">
        <v>3.3557046979865772</v>
      </c>
      <c r="BB2749" s="24">
        <v>61.073825503355707</v>
      </c>
      <c r="BD2749" s="24">
        <v>0.67114093959731502</v>
      </c>
      <c r="BF2749" s="24">
        <v>3.3557046979865772</v>
      </c>
      <c r="BH2749" s="24">
        <v>4.0268456375838912</v>
      </c>
      <c r="BO2749" s="24">
        <v>0.67114093959731502</v>
      </c>
    </row>
    <row r="2750" spans="1:82" x14ac:dyDescent="0.2">
      <c r="A2750" s="24" t="s">
        <v>2698</v>
      </c>
      <c r="B2750" s="24">
        <v>-153.94999999999999</v>
      </c>
      <c r="C2750" s="24">
        <v>55.686999999999998</v>
      </c>
      <c r="D2750" s="24" t="s">
        <v>1902</v>
      </c>
      <c r="E2750" s="24">
        <f t="shared" si="42"/>
        <v>98.730158730158749</v>
      </c>
      <c r="K2750" s="24">
        <v>0.317460317460317</v>
      </c>
      <c r="X2750" s="24">
        <v>0.634920634920635</v>
      </c>
      <c r="AA2750" s="24">
        <v>11.111111111111107</v>
      </c>
      <c r="AG2750" s="24">
        <v>0.317460317460317</v>
      </c>
      <c r="AK2750" s="24">
        <v>2.8571428571428572</v>
      </c>
      <c r="AL2750" s="24">
        <v>1.9047619047619051</v>
      </c>
      <c r="AT2750" s="24">
        <v>2.2222222222222223</v>
      </c>
      <c r="AV2750" s="24">
        <v>10.47619047619048</v>
      </c>
      <c r="AX2750" s="24">
        <v>0.952380952380952</v>
      </c>
      <c r="BB2750" s="24">
        <v>53.333333333333343</v>
      </c>
      <c r="BD2750" s="24">
        <v>1.9047619047619051</v>
      </c>
      <c r="BH2750" s="24">
        <v>4.4444444444444446</v>
      </c>
      <c r="BO2750" s="24">
        <v>1.26984126984127</v>
      </c>
      <c r="BR2750" s="24">
        <v>6.9841269841269842</v>
      </c>
    </row>
    <row r="2751" spans="1:82" x14ac:dyDescent="0.2">
      <c r="A2751" s="24" t="s">
        <v>2699</v>
      </c>
      <c r="B2751" s="24">
        <v>124.0033</v>
      </c>
      <c r="C2751" s="24">
        <v>-13.242100000000001</v>
      </c>
      <c r="D2751" s="24" t="s">
        <v>1902</v>
      </c>
      <c r="E2751" s="24">
        <f t="shared" si="42"/>
        <v>100</v>
      </c>
      <c r="N2751" s="24">
        <v>15.38461538461538</v>
      </c>
      <c r="AA2751" s="24">
        <v>7.6923076923076916</v>
      </c>
      <c r="AL2751" s="24">
        <v>23.076923076923077</v>
      </c>
      <c r="AT2751" s="24">
        <v>23.076923076923077</v>
      </c>
      <c r="BB2751" s="24">
        <v>23.076923076923077</v>
      </c>
      <c r="CA2751" s="24">
        <v>7.6923076923076916</v>
      </c>
    </row>
    <row r="2752" spans="1:82" x14ac:dyDescent="0.2">
      <c r="A2752" s="24" t="s">
        <v>2700</v>
      </c>
      <c r="B2752" s="24">
        <v>116.02200000000001</v>
      </c>
      <c r="C2752" s="24">
        <v>-18.148800000000001</v>
      </c>
      <c r="D2752" s="24" t="s">
        <v>1902</v>
      </c>
      <c r="E2752" s="24">
        <f t="shared" si="42"/>
        <v>94.444444444444414</v>
      </c>
      <c r="K2752" s="24">
        <v>5.5555555555555536</v>
      </c>
      <c r="AA2752" s="24">
        <v>11.111111111111107</v>
      </c>
      <c r="AL2752" s="24">
        <v>16.666666666666661</v>
      </c>
      <c r="AQ2752" s="24">
        <v>5.5555555555555536</v>
      </c>
      <c r="AT2752" s="24">
        <v>33.333333333333329</v>
      </c>
      <c r="BB2752" s="24">
        <v>16.666666666666661</v>
      </c>
      <c r="CD2752" s="24">
        <v>5.5555555555555536</v>
      </c>
    </row>
    <row r="2753" spans="1:79" x14ac:dyDescent="0.2">
      <c r="A2753" s="24" t="s">
        <v>2701</v>
      </c>
      <c r="B2753" s="24">
        <v>112.9892</v>
      </c>
      <c r="C2753" s="24">
        <v>-20.997199999999999</v>
      </c>
      <c r="D2753" s="24" t="s">
        <v>1902</v>
      </c>
      <c r="E2753" s="24">
        <f t="shared" si="42"/>
        <v>100</v>
      </c>
      <c r="K2753" s="24">
        <v>4</v>
      </c>
      <c r="N2753" s="24">
        <v>4</v>
      </c>
      <c r="O2753" s="24">
        <v>12</v>
      </c>
      <c r="AA2753" s="24">
        <v>16</v>
      </c>
      <c r="AL2753" s="24">
        <v>16</v>
      </c>
      <c r="AT2753" s="24">
        <v>16</v>
      </c>
      <c r="BB2753" s="24">
        <v>32</v>
      </c>
    </row>
    <row r="2754" spans="1:79" x14ac:dyDescent="0.2">
      <c r="A2754" s="24" t="s">
        <v>2702</v>
      </c>
      <c r="B2754" s="24">
        <v>114.28270000000001</v>
      </c>
      <c r="C2754" s="24">
        <v>-12.379300000000001</v>
      </c>
      <c r="D2754" s="24" t="s">
        <v>1902</v>
      </c>
      <c r="E2754" s="24">
        <f t="shared" si="42"/>
        <v>100</v>
      </c>
      <c r="K2754" s="24">
        <v>25</v>
      </c>
      <c r="AA2754" s="24">
        <v>12.5</v>
      </c>
      <c r="AD2754" s="24">
        <v>12.5</v>
      </c>
      <c r="AL2754" s="24">
        <v>50</v>
      </c>
    </row>
    <row r="2755" spans="1:79" x14ac:dyDescent="0.2">
      <c r="A2755" s="24" t="s">
        <v>2703</v>
      </c>
      <c r="B2755" s="24">
        <v>115.265</v>
      </c>
      <c r="C2755" s="24">
        <v>-16.910799999999998</v>
      </c>
      <c r="D2755" s="24" t="s">
        <v>1902</v>
      </c>
      <c r="E2755" s="24">
        <f t="shared" ref="E2755:E2818" si="43">SUM(F2755:CR2755)</f>
        <v>82.926829268292664</v>
      </c>
      <c r="K2755" s="24">
        <v>4.8780487804878057</v>
      </c>
      <c r="N2755" s="24">
        <v>2.4390243902439019</v>
      </c>
      <c r="O2755" s="24">
        <v>9.7560975609756095</v>
      </c>
      <c r="Q2755" s="24">
        <v>17.073170731707318</v>
      </c>
      <c r="AA2755" s="24">
        <v>9.7560975609756095</v>
      </c>
      <c r="AL2755" s="24">
        <v>14.63414634146341</v>
      </c>
      <c r="AN2755" s="24">
        <v>2.4390243902439019</v>
      </c>
      <c r="AT2755" s="24">
        <v>9.7560975609756095</v>
      </c>
      <c r="BB2755" s="24">
        <v>12.195121951219509</v>
      </c>
    </row>
    <row r="2756" spans="1:79" x14ac:dyDescent="0.2">
      <c r="A2756" s="24" t="s">
        <v>2704</v>
      </c>
      <c r="B2756" s="24">
        <v>115.5167</v>
      </c>
      <c r="C2756" s="24">
        <v>-16.899999999999999</v>
      </c>
      <c r="D2756" s="24" t="s">
        <v>1902</v>
      </c>
      <c r="E2756" s="24">
        <f t="shared" si="43"/>
        <v>100</v>
      </c>
      <c r="N2756" s="24">
        <v>12.5</v>
      </c>
      <c r="O2756" s="24">
        <v>12.5</v>
      </c>
      <c r="AL2756" s="24">
        <v>12.5</v>
      </c>
      <c r="AN2756" s="24">
        <v>12.5</v>
      </c>
      <c r="AT2756" s="24">
        <v>12.5</v>
      </c>
      <c r="BB2756" s="24">
        <v>37.5</v>
      </c>
    </row>
    <row r="2757" spans="1:79" x14ac:dyDescent="0.2">
      <c r="A2757" s="24" t="s">
        <v>2705</v>
      </c>
      <c r="B2757" s="24">
        <v>126.9714</v>
      </c>
      <c r="C2757" s="24">
        <v>-5.7760999999999996</v>
      </c>
      <c r="D2757" s="24" t="s">
        <v>1902</v>
      </c>
      <c r="E2757" s="24">
        <f t="shared" si="43"/>
        <v>94.117647058823508</v>
      </c>
      <c r="AA2757" s="24">
        <v>8.8235294117647065</v>
      </c>
      <c r="AD2757" s="24">
        <v>2.9411764705882346</v>
      </c>
      <c r="AF2757" s="24">
        <v>44.117647058823515</v>
      </c>
      <c r="AL2757" s="24">
        <v>11.76470588235294</v>
      </c>
      <c r="AT2757" s="24">
        <v>8.8235294117647065</v>
      </c>
      <c r="BB2757" s="24">
        <v>17.647058823529413</v>
      </c>
    </row>
    <row r="2758" spans="1:79" x14ac:dyDescent="0.2">
      <c r="A2758" s="24" t="s">
        <v>2706</v>
      </c>
      <c r="B2758" s="24">
        <v>116.6833</v>
      </c>
      <c r="C2758" s="24">
        <v>-9.2466000000000008</v>
      </c>
      <c r="D2758" s="24" t="s">
        <v>1902</v>
      </c>
      <c r="E2758" s="24">
        <f t="shared" si="43"/>
        <v>100</v>
      </c>
      <c r="AA2758" s="24">
        <v>6.25</v>
      </c>
      <c r="AQ2758" s="24">
        <v>6.25</v>
      </c>
      <c r="AT2758" s="24">
        <v>18.75</v>
      </c>
      <c r="BB2758" s="24">
        <v>68.75</v>
      </c>
    </row>
    <row r="2759" spans="1:79" x14ac:dyDescent="0.2">
      <c r="A2759" s="24" t="s">
        <v>2707</v>
      </c>
      <c r="B2759" s="24">
        <v>111.0116</v>
      </c>
      <c r="C2759" s="24">
        <v>-9.1616</v>
      </c>
      <c r="D2759" s="24" t="s">
        <v>1902</v>
      </c>
      <c r="E2759" s="24">
        <f t="shared" si="43"/>
        <v>99.999999999999986</v>
      </c>
      <c r="AA2759" s="24">
        <v>7.6923076923076916</v>
      </c>
      <c r="AL2759" s="24">
        <v>46.153846153846132</v>
      </c>
      <c r="AT2759" s="24">
        <v>7.6923076923076916</v>
      </c>
      <c r="BB2759" s="24">
        <v>38.461538461538467</v>
      </c>
    </row>
    <row r="2760" spans="1:79" x14ac:dyDescent="0.2">
      <c r="A2760" s="24" t="s">
        <v>2708</v>
      </c>
      <c r="B2760" s="24">
        <v>106.723</v>
      </c>
      <c r="C2760" s="24">
        <v>-8.0393000000000008</v>
      </c>
      <c r="D2760" s="24" t="s">
        <v>1902</v>
      </c>
      <c r="E2760" s="24">
        <f t="shared" si="43"/>
        <v>99.999999999999972</v>
      </c>
      <c r="AA2760" s="24">
        <v>14.285714285714281</v>
      </c>
      <c r="AC2760" s="24">
        <v>14.285714285714281</v>
      </c>
      <c r="AL2760" s="24">
        <v>28.571428571428569</v>
      </c>
      <c r="AT2760" s="24">
        <v>28.571428571428569</v>
      </c>
      <c r="BB2760" s="24">
        <v>14.285714285714281</v>
      </c>
    </row>
    <row r="2761" spans="1:79" x14ac:dyDescent="0.2">
      <c r="A2761" s="24" t="s">
        <v>2709</v>
      </c>
      <c r="B2761" s="24">
        <v>96.825000000000003</v>
      </c>
      <c r="C2761" s="24">
        <v>-0.437</v>
      </c>
      <c r="D2761" s="24" t="s">
        <v>1902</v>
      </c>
      <c r="E2761" s="24">
        <f t="shared" si="43"/>
        <v>91.428571428571416</v>
      </c>
      <c r="N2761" s="24">
        <v>2.8571428571428572</v>
      </c>
      <c r="AF2761" s="24">
        <v>2.8571428571428572</v>
      </c>
      <c r="AJ2761" s="24">
        <v>14.285714285714281</v>
      </c>
      <c r="AL2761" s="24">
        <v>22.857142857142858</v>
      </c>
      <c r="AT2761" s="24">
        <v>48.571428571428562</v>
      </c>
    </row>
    <row r="2762" spans="1:79" x14ac:dyDescent="0.2">
      <c r="A2762" s="24" t="s">
        <v>2710</v>
      </c>
      <c r="B2762" s="24">
        <v>96.671000000000006</v>
      </c>
      <c r="C2762" s="24">
        <v>1.536</v>
      </c>
      <c r="D2762" s="24" t="s">
        <v>1902</v>
      </c>
      <c r="E2762" s="24">
        <f t="shared" si="43"/>
        <v>89.999999999999972</v>
      </c>
      <c r="V2762" s="24">
        <v>3.333333333333333</v>
      </c>
      <c r="AA2762" s="24">
        <v>10</v>
      </c>
      <c r="AB2762" s="24">
        <v>10</v>
      </c>
      <c r="AL2762" s="24">
        <v>23.333333333333321</v>
      </c>
      <c r="AN2762" s="24">
        <v>3.333333333333333</v>
      </c>
      <c r="AT2762" s="24">
        <v>23.333333333333321</v>
      </c>
      <c r="BB2762" s="24">
        <v>16.666666666666661</v>
      </c>
    </row>
    <row r="2763" spans="1:79" x14ac:dyDescent="0.2">
      <c r="A2763" s="24" t="s">
        <v>2711</v>
      </c>
      <c r="B2763" s="24">
        <v>93.450999999999993</v>
      </c>
      <c r="C2763" s="24">
        <v>3.5419999999999998</v>
      </c>
      <c r="D2763" s="24" t="s">
        <v>1902</v>
      </c>
      <c r="E2763" s="24">
        <f t="shared" si="43"/>
        <v>57.142857142857125</v>
      </c>
      <c r="AC2763" s="24">
        <v>14.285714285714281</v>
      </c>
      <c r="BB2763" s="24">
        <v>42.85714285714284</v>
      </c>
    </row>
    <row r="2764" spans="1:79" x14ac:dyDescent="0.2">
      <c r="A2764" s="24" t="s">
        <v>2712</v>
      </c>
      <c r="B2764" s="24">
        <v>96.238</v>
      </c>
      <c r="C2764" s="24">
        <v>1.736</v>
      </c>
      <c r="D2764" s="24" t="s">
        <v>1902</v>
      </c>
      <c r="E2764" s="24">
        <f t="shared" si="43"/>
        <v>95.238095238095198</v>
      </c>
      <c r="V2764" s="24">
        <v>4.7619047619047619</v>
      </c>
      <c r="AA2764" s="24">
        <v>4.7619047619047619</v>
      </c>
      <c r="AF2764" s="24">
        <v>4.7619047619047619</v>
      </c>
      <c r="AJ2764" s="24">
        <v>9.5238095238095237</v>
      </c>
      <c r="AL2764" s="24">
        <v>47.619047619047592</v>
      </c>
      <c r="AN2764" s="24">
        <v>4.7619047619047619</v>
      </c>
      <c r="AQ2764" s="24">
        <v>4.7619047619047619</v>
      </c>
      <c r="AT2764" s="24">
        <v>14.285714285714281</v>
      </c>
    </row>
    <row r="2765" spans="1:79" x14ac:dyDescent="0.2">
      <c r="A2765" s="24" t="s">
        <v>2713</v>
      </c>
      <c r="B2765" s="24">
        <v>98.358000000000004</v>
      </c>
      <c r="C2765" s="24">
        <v>-1.718</v>
      </c>
      <c r="D2765" s="24" t="s">
        <v>1902</v>
      </c>
      <c r="E2765" s="24">
        <f t="shared" si="43"/>
        <v>100</v>
      </c>
      <c r="AA2765" s="24">
        <v>7.1428571428571415</v>
      </c>
      <c r="AC2765" s="24">
        <v>7.1428571428571415</v>
      </c>
      <c r="AL2765" s="24">
        <v>14.285714285714281</v>
      </c>
      <c r="AT2765" s="24">
        <v>14.285714285714281</v>
      </c>
      <c r="BB2765" s="24">
        <v>57.142857142857146</v>
      </c>
    </row>
    <row r="2766" spans="1:79" x14ac:dyDescent="0.2">
      <c r="A2766" s="24" t="s">
        <v>2714</v>
      </c>
      <c r="B2766" s="24">
        <v>96.272999999999996</v>
      </c>
      <c r="C2766" s="24">
        <v>-1.6339999999999999</v>
      </c>
      <c r="D2766" s="24" t="s">
        <v>1902</v>
      </c>
      <c r="E2766" s="24">
        <f t="shared" si="43"/>
        <v>91.176470588235304</v>
      </c>
      <c r="K2766" s="24">
        <v>2.9411764705882346</v>
      </c>
      <c r="N2766" s="24">
        <v>2.9411764705882346</v>
      </c>
      <c r="AA2766" s="24">
        <v>2.9411764705882346</v>
      </c>
      <c r="AD2766" s="24">
        <v>2.9411764705882346</v>
      </c>
      <c r="AJ2766" s="24">
        <v>8.8235294117647065</v>
      </c>
      <c r="AL2766" s="24">
        <v>17.647058823529413</v>
      </c>
      <c r="AN2766" s="24">
        <v>5.8823529411764701</v>
      </c>
      <c r="AQ2766" s="24">
        <v>5.8823529411764701</v>
      </c>
      <c r="AT2766" s="24">
        <v>35.294117647058833</v>
      </c>
      <c r="BB2766" s="24">
        <v>5.8823529411764701</v>
      </c>
    </row>
    <row r="2767" spans="1:79" x14ac:dyDescent="0.2">
      <c r="A2767" s="24" t="s">
        <v>2715</v>
      </c>
      <c r="B2767" s="24">
        <v>96.352000000000004</v>
      </c>
      <c r="C2767" s="24">
        <v>-1.518</v>
      </c>
      <c r="D2767" s="24" t="s">
        <v>1902</v>
      </c>
      <c r="E2767" s="24">
        <f t="shared" si="43"/>
        <v>88.372093023255815</v>
      </c>
      <c r="K2767" s="24">
        <v>6.9767441860465116</v>
      </c>
      <c r="N2767" s="24">
        <v>2.3255813953488369</v>
      </c>
      <c r="AF2767" s="24">
        <v>4.6511627906976756</v>
      </c>
      <c r="AJ2767" s="24">
        <v>2.3255813953488369</v>
      </c>
      <c r="AL2767" s="24">
        <v>32.558139534883729</v>
      </c>
      <c r="AN2767" s="24">
        <v>2.3255813953488369</v>
      </c>
      <c r="AT2767" s="24">
        <v>25.581395348837209</v>
      </c>
      <c r="BB2767" s="24">
        <v>11.627906976744191</v>
      </c>
    </row>
    <row r="2768" spans="1:79" x14ac:dyDescent="0.2">
      <c r="A2768" s="24" t="s">
        <v>2716</v>
      </c>
      <c r="B2768" s="24">
        <v>-13.432</v>
      </c>
      <c r="C2768" s="24">
        <v>27.678000000000001</v>
      </c>
      <c r="D2768" s="24" t="s">
        <v>1902</v>
      </c>
      <c r="E2768" s="24">
        <f t="shared" si="43"/>
        <v>98.98989898989899</v>
      </c>
      <c r="P2768" s="24">
        <v>0.50505050505050497</v>
      </c>
      <c r="V2768" s="24">
        <v>46.969696969696962</v>
      </c>
      <c r="AA2768" s="24">
        <v>3.0303030303030298</v>
      </c>
      <c r="AG2768" s="24">
        <v>1.5151515151515151</v>
      </c>
      <c r="AQ2768" s="24">
        <v>0.50505050505050497</v>
      </c>
      <c r="AT2768" s="24">
        <v>0.50505050505050497</v>
      </c>
      <c r="BB2768" s="24">
        <v>6.5656565656565666</v>
      </c>
      <c r="BE2768" s="24">
        <v>1.0101010101010099</v>
      </c>
      <c r="BF2768" s="24">
        <v>0.50505050505050497</v>
      </c>
      <c r="BH2768" s="24">
        <v>3.0303030303030298</v>
      </c>
      <c r="BJ2768" s="24">
        <v>0.50505050505050497</v>
      </c>
      <c r="BL2768" s="24">
        <v>0.50505050505050497</v>
      </c>
      <c r="BN2768" s="24">
        <v>0.50505050505050497</v>
      </c>
      <c r="BP2768" s="24">
        <v>0.50505050505050497</v>
      </c>
      <c r="BR2768" s="24">
        <v>1.5151515151515151</v>
      </c>
      <c r="BT2768" s="24">
        <v>6.0606060606060606</v>
      </c>
      <c r="BU2768" s="24">
        <v>1.0101010101010099</v>
      </c>
      <c r="BX2768" s="24">
        <v>2.0202020202020199</v>
      </c>
      <c r="BZ2768" s="24">
        <v>11.616161616161619</v>
      </c>
      <c r="CA2768" s="24">
        <v>10.606060606060611</v>
      </c>
    </row>
    <row r="2769" spans="1:89" x14ac:dyDescent="0.2">
      <c r="A2769" s="24" t="s">
        <v>2717</v>
      </c>
      <c r="B2769" s="24">
        <v>-13.488</v>
      </c>
      <c r="C2769" s="24">
        <v>27.748000000000001</v>
      </c>
      <c r="D2769" s="24" t="s">
        <v>1902</v>
      </c>
      <c r="E2769" s="24">
        <f t="shared" si="43"/>
        <v>99.509803921568604</v>
      </c>
      <c r="K2769" s="24">
        <v>3.9215686274509798</v>
      </c>
      <c r="V2769" s="24">
        <v>13.235294117647062</v>
      </c>
      <c r="X2769" s="24">
        <v>0.98039215686274495</v>
      </c>
      <c r="AA2769" s="24">
        <v>3.4313725490196076</v>
      </c>
      <c r="AF2769" s="24">
        <v>0.49019607843137197</v>
      </c>
      <c r="AL2769" s="24">
        <v>1.4705882352941178</v>
      </c>
      <c r="AT2769" s="24">
        <v>0.98039215686274495</v>
      </c>
      <c r="BB2769" s="24">
        <v>50.980392156862742</v>
      </c>
      <c r="BH2769" s="24">
        <v>5.8823529411764701</v>
      </c>
      <c r="BJ2769" s="24">
        <v>1.4705882352941178</v>
      </c>
      <c r="BN2769" s="24">
        <v>0.49019607843137197</v>
      </c>
      <c r="BP2769" s="24">
        <v>0.49019607843137197</v>
      </c>
      <c r="BT2769" s="24">
        <v>0.98039215686274395</v>
      </c>
      <c r="BU2769" s="24">
        <v>1.4705882352941178</v>
      </c>
      <c r="BX2769" s="24">
        <v>1.4705882352941178</v>
      </c>
      <c r="BZ2769" s="24">
        <v>9.8039215686274517</v>
      </c>
      <c r="CA2769" s="24">
        <v>1.9607843137254899</v>
      </c>
    </row>
    <row r="2770" spans="1:89" x14ac:dyDescent="0.2">
      <c r="A2770" s="24" t="s">
        <v>2718</v>
      </c>
      <c r="B2770" s="24">
        <v>-13.542999999999999</v>
      </c>
      <c r="C2770" s="24">
        <v>27.808</v>
      </c>
      <c r="D2770" s="24" t="s">
        <v>1902</v>
      </c>
      <c r="E2770" s="24">
        <f t="shared" si="43"/>
        <v>99.704433497536996</v>
      </c>
      <c r="K2770" s="24">
        <v>0.59113300492610799</v>
      </c>
      <c r="O2770" s="24">
        <v>0.39408866995073899</v>
      </c>
      <c r="V2770" s="24">
        <v>77.438423645320213</v>
      </c>
      <c r="X2770" s="24">
        <v>9.8522167487684706E-2</v>
      </c>
      <c r="AA2770" s="24">
        <v>3.2512315270935965</v>
      </c>
      <c r="AB2770" s="24">
        <v>0.39408866995073899</v>
      </c>
      <c r="AH2770" s="24">
        <v>9.8522167487684706E-2</v>
      </c>
      <c r="AL2770" s="24">
        <v>0.197044334975369</v>
      </c>
      <c r="AQ2770" s="24">
        <v>9.8522167487684706E-2</v>
      </c>
      <c r="AT2770" s="24">
        <v>0.88669950738916303</v>
      </c>
      <c r="AV2770" s="24">
        <v>0.197044334975369</v>
      </c>
      <c r="BB2770" s="24">
        <v>1.6748768472906399</v>
      </c>
      <c r="BH2770" s="24">
        <v>0.39408866995073899</v>
      </c>
      <c r="BJ2770" s="24">
        <v>1.3793103448275861</v>
      </c>
      <c r="BL2770" s="24">
        <v>9.8522167487684706E-2</v>
      </c>
      <c r="BN2770" s="24">
        <v>9.8522167487684706E-2</v>
      </c>
      <c r="BP2770" s="24">
        <v>0.29556650246305399</v>
      </c>
      <c r="BR2770" s="24">
        <v>9.8522167487684706E-2</v>
      </c>
      <c r="BT2770" s="24">
        <v>9.8522167487684706E-2</v>
      </c>
      <c r="BU2770" s="24">
        <v>9.8522167487684706E-2</v>
      </c>
      <c r="BX2770" s="24">
        <v>0.88669950738916303</v>
      </c>
      <c r="BZ2770" s="24">
        <v>4.137931034482758</v>
      </c>
      <c r="CA2770" s="24">
        <v>6.7980295566502456</v>
      </c>
    </row>
    <row r="2771" spans="1:89" x14ac:dyDescent="0.2">
      <c r="A2771" s="24" t="s">
        <v>2719</v>
      </c>
      <c r="B2771" s="24">
        <v>-11.077999999999999</v>
      </c>
      <c r="C2771" s="24">
        <v>29.696999999999999</v>
      </c>
      <c r="D2771" s="24" t="s">
        <v>1902</v>
      </c>
      <c r="E2771" s="24">
        <f t="shared" si="43"/>
        <v>98.095238095238074</v>
      </c>
      <c r="O2771" s="24">
        <v>0.952380952380952</v>
      </c>
      <c r="V2771" s="24">
        <v>63.809523809523803</v>
      </c>
      <c r="AA2771" s="24">
        <v>3.8095238095238102</v>
      </c>
      <c r="AC2771" s="24">
        <v>2.8571428571428572</v>
      </c>
      <c r="BB2771" s="24">
        <v>5.7142857142857135</v>
      </c>
      <c r="BP2771" s="24">
        <v>1.9047619047619051</v>
      </c>
      <c r="BT2771" s="24">
        <v>8.5714285714285712</v>
      </c>
      <c r="BX2771" s="24">
        <v>0.952380952380952</v>
      </c>
      <c r="BZ2771" s="24">
        <v>0.952380952380952</v>
      </c>
      <c r="CA2771" s="24">
        <v>8.5714285714285712</v>
      </c>
    </row>
    <row r="2772" spans="1:89" x14ac:dyDescent="0.2">
      <c r="A2772" s="24" t="s">
        <v>2720</v>
      </c>
      <c r="B2772" s="24">
        <v>-12.397</v>
      </c>
      <c r="C2772" s="24">
        <v>30.632000000000001</v>
      </c>
      <c r="D2772" s="24" t="s">
        <v>1902</v>
      </c>
      <c r="E2772" s="24">
        <f t="shared" si="43"/>
        <v>100.00000000000001</v>
      </c>
      <c r="O2772" s="24">
        <v>2.0408163265306123</v>
      </c>
      <c r="V2772" s="24">
        <v>53.061224489795912</v>
      </c>
      <c r="AA2772" s="24">
        <v>2.0408163265306123</v>
      </c>
      <c r="BB2772" s="24">
        <v>8.1632653061224492</v>
      </c>
      <c r="BF2772" s="24">
        <v>2.0408163265306123</v>
      </c>
      <c r="BL2772" s="24">
        <v>2.0408163265306123</v>
      </c>
      <c r="BP2772" s="24">
        <v>12.244897959183669</v>
      </c>
      <c r="BR2772" s="24">
        <v>4.0816326530612255</v>
      </c>
      <c r="BT2772" s="24">
        <v>2.0408163265306123</v>
      </c>
      <c r="BX2772" s="24">
        <v>2.0408163265306123</v>
      </c>
      <c r="CA2772" s="24">
        <v>8.1632653061224492</v>
      </c>
      <c r="CK2772" s="24">
        <v>2.0408163265306123</v>
      </c>
    </row>
    <row r="2773" spans="1:89" x14ac:dyDescent="0.2">
      <c r="A2773" s="24" t="s">
        <v>2721</v>
      </c>
      <c r="B2773" s="24">
        <v>-11.782</v>
      </c>
      <c r="C2773" s="24">
        <v>29.274999999999999</v>
      </c>
      <c r="D2773" s="24" t="s">
        <v>1902</v>
      </c>
      <c r="E2773" s="24">
        <f t="shared" si="43"/>
        <v>99.999999999999972</v>
      </c>
      <c r="K2773" s="24">
        <v>3.6363636363636358</v>
      </c>
      <c r="P2773" s="24">
        <v>0.90909090909090895</v>
      </c>
      <c r="V2773" s="24">
        <v>31.81818181818182</v>
      </c>
      <c r="X2773" s="24">
        <v>0.90909090909090895</v>
      </c>
      <c r="AA2773" s="24">
        <v>5.4545454545454533</v>
      </c>
      <c r="AC2773" s="24">
        <v>0.90909090909090895</v>
      </c>
      <c r="AT2773" s="24">
        <v>1.8181818181818181</v>
      </c>
      <c r="BB2773" s="24">
        <v>3.6363636363636358</v>
      </c>
      <c r="BF2773" s="24">
        <v>2.7272727272727275</v>
      </c>
      <c r="BH2773" s="24">
        <v>0.90909090909090895</v>
      </c>
      <c r="BJ2773" s="24">
        <v>0.90909090909090895</v>
      </c>
      <c r="BP2773" s="24">
        <v>1.8181818181818181</v>
      </c>
      <c r="BR2773" s="24">
        <v>1.8181818181818181</v>
      </c>
      <c r="BT2773" s="24">
        <v>23.636363636363637</v>
      </c>
      <c r="BW2773" s="24">
        <v>0.90909090909090895</v>
      </c>
      <c r="CA2773" s="24">
        <v>17.272727272727259</v>
      </c>
      <c r="CK2773" s="24">
        <v>0.90909090909090895</v>
      </c>
    </row>
    <row r="2774" spans="1:89" x14ac:dyDescent="0.2">
      <c r="A2774" s="24" t="s">
        <v>2722</v>
      </c>
      <c r="B2774" s="24">
        <v>-11.833</v>
      </c>
      <c r="C2774" s="24">
        <v>29.32</v>
      </c>
      <c r="D2774" s="24" t="s">
        <v>1902</v>
      </c>
      <c r="E2774" s="24">
        <f t="shared" si="43"/>
        <v>96.875</v>
      </c>
      <c r="K2774" s="24">
        <v>3.125</v>
      </c>
      <c r="V2774" s="24">
        <v>21.875</v>
      </c>
      <c r="AA2774" s="24">
        <v>10.9375</v>
      </c>
      <c r="BB2774" s="24">
        <v>12.5</v>
      </c>
      <c r="BF2774" s="24">
        <v>3.125</v>
      </c>
      <c r="BP2774" s="24">
        <v>3.125</v>
      </c>
      <c r="BT2774" s="24">
        <v>15.625</v>
      </c>
      <c r="BZ2774" s="24">
        <v>1.5625</v>
      </c>
      <c r="CA2774" s="24">
        <v>21.875</v>
      </c>
      <c r="CK2774" s="24">
        <v>3.125</v>
      </c>
    </row>
    <row r="2775" spans="1:89" x14ac:dyDescent="0.2">
      <c r="A2775" s="24" t="s">
        <v>2723</v>
      </c>
      <c r="B2775" s="24">
        <v>-12.597</v>
      </c>
      <c r="C2775" s="24">
        <v>29.128</v>
      </c>
      <c r="D2775" s="24" t="s">
        <v>1902</v>
      </c>
      <c r="E2775" s="24">
        <f t="shared" si="43"/>
        <v>99.999999999999986</v>
      </c>
      <c r="K2775" s="24">
        <v>7.042253521126761</v>
      </c>
      <c r="O2775" s="24">
        <v>0.70422535211267601</v>
      </c>
      <c r="V2775" s="24">
        <v>21.830985915492956</v>
      </c>
      <c r="X2775" s="24">
        <v>0.70422535211267601</v>
      </c>
      <c r="AA2775" s="24">
        <v>3.52112676056338</v>
      </c>
      <c r="AT2775" s="24">
        <v>0.70422535211267601</v>
      </c>
      <c r="BB2775" s="24">
        <v>7.7464788732394361</v>
      </c>
      <c r="BF2775" s="24">
        <v>5.6338028169014081</v>
      </c>
      <c r="BH2775" s="24">
        <v>2.1126760563380276</v>
      </c>
      <c r="BP2775" s="24">
        <v>3.52112676056338</v>
      </c>
      <c r="BT2775" s="24">
        <v>21.830985915492956</v>
      </c>
      <c r="BU2775" s="24">
        <v>0.70422535211267601</v>
      </c>
      <c r="BX2775" s="24">
        <v>0.70422535211267601</v>
      </c>
      <c r="BZ2775" s="24">
        <v>0.70422535211267601</v>
      </c>
      <c r="CA2775" s="24">
        <v>21.830985915492956</v>
      </c>
      <c r="CK2775" s="24">
        <v>0.70422535211267601</v>
      </c>
    </row>
    <row r="2776" spans="1:89" x14ac:dyDescent="0.2">
      <c r="A2776" s="24" t="s">
        <v>2724</v>
      </c>
      <c r="B2776" s="24">
        <v>-12.555</v>
      </c>
      <c r="C2776" s="24">
        <v>29.088000000000001</v>
      </c>
      <c r="D2776" s="24" t="s">
        <v>1902</v>
      </c>
      <c r="E2776" s="24">
        <f t="shared" si="43"/>
        <v>100.00000000000001</v>
      </c>
      <c r="O2776" s="24">
        <v>2.2988505747126431</v>
      </c>
      <c r="P2776" s="24">
        <v>1.1494252873563218</v>
      </c>
      <c r="V2776" s="24">
        <v>43.678160919540232</v>
      </c>
      <c r="AA2776" s="24">
        <v>5.7471264367816088</v>
      </c>
      <c r="AG2776" s="24">
        <v>1.1494252873563218</v>
      </c>
      <c r="AT2776" s="24">
        <v>2.2988505747126431</v>
      </c>
      <c r="BB2776" s="24">
        <v>9.1954022988505741</v>
      </c>
      <c r="BE2776" s="24">
        <v>1.1494252873563218</v>
      </c>
      <c r="BF2776" s="24">
        <v>1.1494252873563218</v>
      </c>
      <c r="BH2776" s="24">
        <v>1.1494252873563218</v>
      </c>
      <c r="BJ2776" s="24">
        <v>2.2988505747126431</v>
      </c>
      <c r="BP2776" s="24">
        <v>2.2988505747126431</v>
      </c>
      <c r="BT2776" s="24">
        <v>11.494252873563221</v>
      </c>
      <c r="BX2776" s="24">
        <v>2.2988505747126431</v>
      </c>
      <c r="CA2776" s="24">
        <v>9.1954022988505741</v>
      </c>
      <c r="CK2776" s="24">
        <v>3.4482758620689649</v>
      </c>
    </row>
    <row r="2777" spans="1:89" x14ac:dyDescent="0.2">
      <c r="A2777" s="24" t="s">
        <v>2725</v>
      </c>
      <c r="B2777" s="24">
        <v>-13.33</v>
      </c>
      <c r="C2777" s="24">
        <v>28.975000000000001</v>
      </c>
      <c r="D2777" s="24" t="s">
        <v>1902</v>
      </c>
      <c r="E2777" s="24">
        <f t="shared" si="43"/>
        <v>100.00000000000003</v>
      </c>
      <c r="K2777" s="24">
        <v>4.1666666666666661</v>
      </c>
      <c r="O2777" s="24">
        <v>1.041666666666667</v>
      </c>
      <c r="P2777" s="24">
        <v>2.0833333333333335</v>
      </c>
      <c r="V2777" s="24">
        <v>52.083333333333343</v>
      </c>
      <c r="X2777" s="24">
        <v>3.125</v>
      </c>
      <c r="AA2777" s="24">
        <v>1.041666666666667</v>
      </c>
      <c r="AL2777" s="24">
        <v>1.041666666666667</v>
      </c>
      <c r="AT2777" s="24">
        <v>3.125</v>
      </c>
      <c r="BB2777" s="24">
        <v>4.1666666666666661</v>
      </c>
      <c r="BH2777" s="24">
        <v>2.0833333333333335</v>
      </c>
      <c r="BJ2777" s="24">
        <v>4.1666666666666661</v>
      </c>
      <c r="BR2777" s="24">
        <v>1.041666666666667</v>
      </c>
      <c r="BT2777" s="24">
        <v>1.041666666666667</v>
      </c>
      <c r="BZ2777" s="24">
        <v>1.041666666666667</v>
      </c>
      <c r="CA2777" s="24">
        <v>15.625</v>
      </c>
      <c r="CK2777" s="24">
        <v>3.125</v>
      </c>
    </row>
    <row r="2778" spans="1:89" x14ac:dyDescent="0.2">
      <c r="A2778" s="24" t="s">
        <v>2726</v>
      </c>
      <c r="B2778" s="24">
        <v>-13.095000000000001</v>
      </c>
      <c r="C2778" s="24">
        <v>28.783000000000001</v>
      </c>
      <c r="D2778" s="24" t="s">
        <v>1902</v>
      </c>
      <c r="E2778" s="24">
        <f t="shared" si="43"/>
        <v>100</v>
      </c>
      <c r="K2778" s="24">
        <v>2.5787965616045851</v>
      </c>
      <c r="O2778" s="24">
        <v>2.005730659025788</v>
      </c>
      <c r="P2778" s="24">
        <v>0.85959885386819501</v>
      </c>
      <c r="V2778" s="24">
        <v>53.008595988538687</v>
      </c>
      <c r="X2778" s="24">
        <v>0.28653295128939799</v>
      </c>
      <c r="AA2778" s="24">
        <v>5.7306590257879666</v>
      </c>
      <c r="AC2778" s="24">
        <v>0.28653295128939799</v>
      </c>
      <c r="AG2778" s="24">
        <v>0.28653295128939799</v>
      </c>
      <c r="AH2778" s="24">
        <v>0.28653295128939799</v>
      </c>
      <c r="AL2778" s="24">
        <v>1.71919770773639</v>
      </c>
      <c r="AT2778" s="24">
        <v>4.0114613180515759</v>
      </c>
      <c r="BB2778" s="24">
        <v>2.2922636103151857</v>
      </c>
      <c r="BF2778" s="24">
        <v>0.57306590257879697</v>
      </c>
      <c r="BH2778" s="24">
        <v>0.57306590257879697</v>
      </c>
      <c r="BJ2778" s="24">
        <v>2.005730659025788</v>
      </c>
      <c r="BL2778" s="24">
        <v>0.28653295128939799</v>
      </c>
      <c r="BP2778" s="24">
        <v>0.57306590257879697</v>
      </c>
      <c r="BR2778" s="24">
        <v>0.28653295128939799</v>
      </c>
      <c r="BT2778" s="24">
        <v>0.28653295128939799</v>
      </c>
      <c r="BX2778" s="24">
        <v>0.85959885386819501</v>
      </c>
      <c r="BZ2778" s="24">
        <v>1.4326647564469908</v>
      </c>
      <c r="CA2778" s="24">
        <v>18.05157593123209</v>
      </c>
      <c r="CK2778" s="24">
        <v>1.71919770773639</v>
      </c>
    </row>
    <row r="2779" spans="1:89" x14ac:dyDescent="0.2">
      <c r="A2779" s="24" t="s">
        <v>2727</v>
      </c>
      <c r="B2779" s="24">
        <v>-17.896999999999998</v>
      </c>
      <c r="C2779" s="24">
        <v>29.303000000000001</v>
      </c>
      <c r="D2779" s="24" t="s">
        <v>1902</v>
      </c>
      <c r="E2779" s="24">
        <f t="shared" si="43"/>
        <v>99.681528662420391</v>
      </c>
      <c r="P2779" s="24">
        <v>0.31847133757961799</v>
      </c>
      <c r="V2779" s="24">
        <v>1.910828025477707</v>
      </c>
      <c r="AB2779" s="24">
        <v>0.63694267515923597</v>
      </c>
      <c r="AG2779" s="24">
        <v>0.31847133757961799</v>
      </c>
      <c r="AS2779" s="24">
        <v>0.31847133757961799</v>
      </c>
      <c r="AT2779" s="24">
        <v>1.592356687898089</v>
      </c>
      <c r="BB2779" s="24">
        <v>19.108280254777068</v>
      </c>
      <c r="BE2779" s="24">
        <v>0.63694267515923597</v>
      </c>
      <c r="BF2779" s="24">
        <v>0.31847133757961799</v>
      </c>
      <c r="BH2779" s="24">
        <v>4.1401273885350305</v>
      </c>
      <c r="BJ2779" s="24">
        <v>1.2738853503184708</v>
      </c>
      <c r="BN2779" s="24">
        <v>1.910828025477707</v>
      </c>
      <c r="BP2779" s="24">
        <v>1.2738853503184708</v>
      </c>
      <c r="BR2779" s="24">
        <v>0.31847133757961799</v>
      </c>
      <c r="BT2779" s="24">
        <v>3.8216560509554141</v>
      </c>
      <c r="BU2779" s="24">
        <v>3.8216560509554141</v>
      </c>
      <c r="BW2779" s="24">
        <v>0.63694267515923597</v>
      </c>
      <c r="BX2779" s="24">
        <v>4.4585987261146496</v>
      </c>
      <c r="BZ2779" s="24">
        <v>47.770700636942678</v>
      </c>
      <c r="CA2779" s="24">
        <v>5.095541401273886</v>
      </c>
    </row>
    <row r="2780" spans="1:89" x14ac:dyDescent="0.2">
      <c r="A2780" s="24" t="s">
        <v>2728</v>
      </c>
      <c r="B2780" s="24">
        <v>-17.693000000000001</v>
      </c>
      <c r="C2780" s="24">
        <v>27.681999999999999</v>
      </c>
      <c r="D2780" s="24" t="s">
        <v>1902</v>
      </c>
      <c r="E2780" s="24">
        <f t="shared" si="43"/>
        <v>99.21875</v>
      </c>
      <c r="O2780" s="24">
        <v>0.78125</v>
      </c>
      <c r="V2780" s="24">
        <v>22.265625</v>
      </c>
      <c r="AA2780" s="24">
        <v>3.125</v>
      </c>
      <c r="AB2780" s="24">
        <v>0.390625</v>
      </c>
      <c r="AQ2780" s="24">
        <v>0.390625</v>
      </c>
      <c r="AS2780" s="24">
        <v>0.390625</v>
      </c>
      <c r="AT2780" s="24">
        <v>0.78125</v>
      </c>
      <c r="BB2780" s="24">
        <v>22.265625</v>
      </c>
      <c r="BE2780" s="24">
        <v>0.390625</v>
      </c>
      <c r="BF2780" s="24">
        <v>1.953125</v>
      </c>
      <c r="BH2780" s="24">
        <v>7.03125</v>
      </c>
      <c r="BJ2780" s="24">
        <v>7.03125</v>
      </c>
      <c r="BL2780" s="24">
        <v>0.390625</v>
      </c>
      <c r="BN2780" s="24">
        <v>3.125</v>
      </c>
      <c r="BP2780" s="24">
        <v>0.78125</v>
      </c>
      <c r="BR2780" s="24">
        <v>0.390625</v>
      </c>
      <c r="BT2780" s="24">
        <v>1.5625</v>
      </c>
      <c r="BU2780" s="24">
        <v>2.734375</v>
      </c>
      <c r="BW2780" s="24">
        <v>0.78125</v>
      </c>
      <c r="BX2780" s="24">
        <v>1.5625</v>
      </c>
      <c r="BZ2780" s="24">
        <v>16.40625</v>
      </c>
      <c r="CA2780" s="24">
        <v>4.6875</v>
      </c>
    </row>
    <row r="2781" spans="1:89" x14ac:dyDescent="0.2">
      <c r="A2781" s="24" t="s">
        <v>2729</v>
      </c>
      <c r="B2781" s="24">
        <v>-16.135000000000002</v>
      </c>
      <c r="C2781" s="24">
        <v>27.536999999999999</v>
      </c>
      <c r="D2781" s="24" t="s">
        <v>1902</v>
      </c>
      <c r="E2781" s="24">
        <f t="shared" si="43"/>
        <v>99.924012158054708</v>
      </c>
      <c r="K2781" s="24">
        <v>0.22796352583586599</v>
      </c>
      <c r="O2781" s="24">
        <v>0.91185410334346495</v>
      </c>
      <c r="P2781" s="24">
        <v>7.5987841945288695E-2</v>
      </c>
      <c r="V2781" s="24">
        <v>8.1306990881458976</v>
      </c>
      <c r="X2781" s="24">
        <v>0.151975683890577</v>
      </c>
      <c r="AA2781" s="24">
        <v>0.60790273556231</v>
      </c>
      <c r="AB2781" s="24">
        <v>0.151975683890577</v>
      </c>
      <c r="AQ2781" s="24">
        <v>7.5987841945288695E-2</v>
      </c>
      <c r="AS2781" s="24">
        <v>0.83586626139817599</v>
      </c>
      <c r="AT2781" s="24">
        <v>2.8115501519756836</v>
      </c>
      <c r="BB2781" s="24">
        <v>15.12158054711246</v>
      </c>
      <c r="BF2781" s="24">
        <v>0.75987841945288803</v>
      </c>
      <c r="BH2781" s="24">
        <v>3.0395136778115499</v>
      </c>
      <c r="BJ2781" s="24">
        <v>3.7993920972644375</v>
      </c>
      <c r="BL2781" s="24">
        <v>0.151975683890577</v>
      </c>
      <c r="BN2781" s="24">
        <v>1.0638297872340425</v>
      </c>
      <c r="BP2781" s="24">
        <v>0.60790273556231</v>
      </c>
      <c r="BR2781" s="24">
        <v>0.37993920972644402</v>
      </c>
      <c r="BT2781" s="24">
        <v>1.4437689969604861</v>
      </c>
      <c r="BU2781" s="24">
        <v>1.9756838905775078</v>
      </c>
      <c r="BW2781" s="24">
        <v>0.37993920972644402</v>
      </c>
      <c r="BX2781" s="24">
        <v>3.3434650455927049</v>
      </c>
      <c r="BZ2781" s="24">
        <v>46.048632218844986</v>
      </c>
      <c r="CA2781" s="24">
        <v>7.8267477203647422</v>
      </c>
    </row>
    <row r="2782" spans="1:89" x14ac:dyDescent="0.2">
      <c r="A2782" s="24" t="s">
        <v>2730</v>
      </c>
      <c r="B2782" s="24">
        <v>-14.355</v>
      </c>
      <c r="C2782" s="24">
        <v>27.536999999999999</v>
      </c>
      <c r="D2782" s="24" t="s">
        <v>1902</v>
      </c>
      <c r="E2782" s="24">
        <f t="shared" si="43"/>
        <v>100</v>
      </c>
      <c r="K2782" s="24">
        <v>1.25</v>
      </c>
      <c r="V2782" s="24">
        <v>77.083333333333329</v>
      </c>
      <c r="AA2782" s="24">
        <v>2.5</v>
      </c>
      <c r="AT2782" s="24">
        <v>0.41666666666666702</v>
      </c>
      <c r="AV2782" s="24">
        <v>0.41666666666666702</v>
      </c>
      <c r="BB2782" s="24">
        <v>5.833333333333333</v>
      </c>
      <c r="BF2782" s="24">
        <v>0.41666666666666702</v>
      </c>
      <c r="BH2782" s="24">
        <v>1.25</v>
      </c>
      <c r="BJ2782" s="24">
        <v>0.83333333333333304</v>
      </c>
      <c r="BN2782" s="24">
        <v>1.25</v>
      </c>
      <c r="BP2782" s="24">
        <v>0.41666666666666702</v>
      </c>
      <c r="BT2782" s="24">
        <v>0.83333333333333304</v>
      </c>
      <c r="BZ2782" s="24">
        <v>2.5</v>
      </c>
      <c r="CA2782" s="24">
        <v>5</v>
      </c>
    </row>
    <row r="2783" spans="1:89" x14ac:dyDescent="0.2">
      <c r="A2783" s="24" t="s">
        <v>2731</v>
      </c>
      <c r="B2783" s="24">
        <v>-14.175000000000001</v>
      </c>
      <c r="C2783" s="24">
        <v>27.535</v>
      </c>
      <c r="D2783" s="24" t="s">
        <v>1902</v>
      </c>
      <c r="E2783" s="24">
        <f t="shared" si="43"/>
        <v>99.745547073791357</v>
      </c>
      <c r="K2783" s="24">
        <v>2.290076335877862</v>
      </c>
      <c r="O2783" s="24">
        <v>0.25445292620865101</v>
      </c>
      <c r="P2783" s="24">
        <v>0.76335877862595403</v>
      </c>
      <c r="V2783" s="24">
        <v>37.913486005089048</v>
      </c>
      <c r="AA2783" s="24">
        <v>4.5801526717557248</v>
      </c>
      <c r="AL2783" s="24">
        <v>0.76335877862595403</v>
      </c>
      <c r="AT2783" s="24">
        <v>0.76335877862595403</v>
      </c>
      <c r="AV2783" s="24">
        <v>0.76335877862595403</v>
      </c>
      <c r="BB2783" s="24">
        <v>20.356234096692113</v>
      </c>
      <c r="BF2783" s="24">
        <v>0.25445292620865101</v>
      </c>
      <c r="BH2783" s="24">
        <v>1.78117048346056</v>
      </c>
      <c r="BJ2783" s="24">
        <v>0.76335877862595403</v>
      </c>
      <c r="BL2783" s="24">
        <v>0.25445292620865101</v>
      </c>
      <c r="BN2783" s="24">
        <v>1.272264631043257</v>
      </c>
      <c r="BP2783" s="24">
        <v>1.5267175572519081</v>
      </c>
      <c r="BR2783" s="24">
        <v>1.0178117048346058</v>
      </c>
      <c r="BT2783" s="24">
        <v>0.50890585241730202</v>
      </c>
      <c r="BU2783" s="24">
        <v>0.76335877862595403</v>
      </c>
      <c r="BX2783" s="24">
        <v>0.76335877862595403</v>
      </c>
      <c r="BZ2783" s="24">
        <v>7.124681933842238</v>
      </c>
      <c r="CA2783" s="24">
        <v>15.267175572519079</v>
      </c>
    </row>
    <row r="2784" spans="1:89" x14ac:dyDescent="0.2">
      <c r="A2784" s="24" t="s">
        <v>2732</v>
      </c>
      <c r="B2784" s="24">
        <v>-13.518000000000001</v>
      </c>
      <c r="C2784" s="24">
        <v>27.992000000000001</v>
      </c>
      <c r="D2784" s="24" t="s">
        <v>1902</v>
      </c>
      <c r="E2784" s="24">
        <f t="shared" si="43"/>
        <v>99.783549783549759</v>
      </c>
      <c r="K2784" s="24">
        <v>1.2987012987012989</v>
      </c>
      <c r="O2784" s="24">
        <v>0.43290043290043301</v>
      </c>
      <c r="V2784" s="24">
        <v>70.779220779220779</v>
      </c>
      <c r="AA2784" s="24">
        <v>3.8961038961038956</v>
      </c>
      <c r="AF2784" s="24">
        <v>0.216450216450216</v>
      </c>
      <c r="AT2784" s="24">
        <v>1.5151515151515151</v>
      </c>
      <c r="AV2784" s="24">
        <v>0.216450216450216</v>
      </c>
      <c r="BB2784" s="24">
        <v>5.6277056277056268</v>
      </c>
      <c r="BH2784" s="24">
        <v>0.64935064935064901</v>
      </c>
      <c r="BJ2784" s="24">
        <v>0.216450216450216</v>
      </c>
      <c r="BN2784" s="24">
        <v>0.216450216450216</v>
      </c>
      <c r="BP2784" s="24">
        <v>1.5151515151515151</v>
      </c>
      <c r="BX2784" s="24">
        <v>0.216450216450216</v>
      </c>
      <c r="BZ2784" s="24">
        <v>4.9783549783549788</v>
      </c>
      <c r="CA2784" s="24">
        <v>8.0086580086580081</v>
      </c>
    </row>
    <row r="2785" spans="1:79" x14ac:dyDescent="0.2">
      <c r="A2785" s="24" t="s">
        <v>2733</v>
      </c>
      <c r="B2785" s="24">
        <v>-13.695</v>
      </c>
      <c r="C2785" s="24">
        <v>27.978000000000002</v>
      </c>
      <c r="D2785" s="24" t="s">
        <v>1902</v>
      </c>
      <c r="E2785" s="24">
        <f t="shared" si="43"/>
        <v>98.461538461538481</v>
      </c>
      <c r="K2785" s="24">
        <v>4.2307692307692299</v>
      </c>
      <c r="V2785" s="24">
        <v>63.076923076923073</v>
      </c>
      <c r="AA2785" s="24">
        <v>4.6153846153846159</v>
      </c>
      <c r="AF2785" s="24">
        <v>0.38461538461538503</v>
      </c>
      <c r="AQ2785" s="24">
        <v>0.38461538461538503</v>
      </c>
      <c r="AT2785" s="24">
        <v>2.3076923076923084</v>
      </c>
      <c r="BB2785" s="24">
        <v>4.6153846153846159</v>
      </c>
      <c r="BF2785" s="24">
        <v>0.38461538461538503</v>
      </c>
      <c r="BJ2785" s="24">
        <v>0.38461538461538503</v>
      </c>
      <c r="BN2785" s="24">
        <v>0.76923076923076905</v>
      </c>
      <c r="BP2785" s="24">
        <v>1.153846153846154</v>
      </c>
      <c r="BX2785" s="24">
        <v>1.153846153846154</v>
      </c>
      <c r="BZ2785" s="24">
        <v>5.384615384615385</v>
      </c>
      <c r="CA2785" s="24">
        <v>9.6153846153846185</v>
      </c>
    </row>
    <row r="2786" spans="1:79" x14ac:dyDescent="0.2">
      <c r="A2786" s="24" t="s">
        <v>2734</v>
      </c>
      <c r="B2786" s="24">
        <v>-14.645</v>
      </c>
      <c r="C2786" s="24">
        <v>28.277000000000001</v>
      </c>
      <c r="D2786" s="24" t="s">
        <v>1902</v>
      </c>
      <c r="E2786" s="24">
        <f t="shared" si="43"/>
        <v>99.999999999999972</v>
      </c>
      <c r="K2786" s="24">
        <v>0.20876826722338199</v>
      </c>
      <c r="O2786" s="24">
        <v>0.62630480167014602</v>
      </c>
      <c r="P2786" s="24">
        <v>0.20876826722338199</v>
      </c>
      <c r="V2786" s="24">
        <v>13.778705636743211</v>
      </c>
      <c r="AA2786" s="24">
        <v>1.0438413361169101</v>
      </c>
      <c r="AB2786" s="24">
        <v>0.20876826722338199</v>
      </c>
      <c r="AL2786" s="24">
        <v>0.62630480167014602</v>
      </c>
      <c r="AS2786" s="24">
        <v>0.20876826722338199</v>
      </c>
      <c r="AT2786" s="24">
        <v>1.461377870563674</v>
      </c>
      <c r="BB2786" s="24">
        <v>22.546972860125255</v>
      </c>
      <c r="BE2786" s="24">
        <v>0.20876826722338199</v>
      </c>
      <c r="BF2786" s="24">
        <v>3.5490605427974948</v>
      </c>
      <c r="BH2786" s="24">
        <v>9.1858037578288094</v>
      </c>
      <c r="BJ2786" s="24">
        <v>6.6805845511482227</v>
      </c>
      <c r="BL2786" s="24">
        <v>0.62630480167014602</v>
      </c>
      <c r="BN2786" s="24">
        <v>2.2964509394572015</v>
      </c>
      <c r="BP2786" s="24">
        <v>0.62630480167014602</v>
      </c>
      <c r="BR2786" s="24">
        <v>0.83507306889352795</v>
      </c>
      <c r="BT2786" s="24">
        <v>1.252609603340292</v>
      </c>
      <c r="BU2786" s="24">
        <v>0.62630480167014602</v>
      </c>
      <c r="BW2786" s="24">
        <v>0.20876826722338199</v>
      </c>
      <c r="BX2786" s="24">
        <v>1.2526096033402918</v>
      </c>
      <c r="BZ2786" s="24">
        <v>29.227557411273491</v>
      </c>
      <c r="CA2786" s="24">
        <v>2.505219206680585</v>
      </c>
    </row>
    <row r="2787" spans="1:79" x14ac:dyDescent="0.2">
      <c r="A2787" s="24" t="s">
        <v>2735</v>
      </c>
      <c r="B2787" s="24">
        <v>-10.897</v>
      </c>
      <c r="C2787" s="24">
        <v>30.88</v>
      </c>
      <c r="D2787" s="24" t="s">
        <v>1902</v>
      </c>
      <c r="E2787" s="24">
        <f t="shared" si="43"/>
        <v>99.762282091917555</v>
      </c>
      <c r="K2787" s="24">
        <v>7.9239302694136302E-2</v>
      </c>
      <c r="V2787" s="24">
        <v>83.359746434231354</v>
      </c>
      <c r="AA2787" s="24">
        <v>1.3470681458003171</v>
      </c>
      <c r="AC2787" s="24">
        <v>7.9239302694136302E-2</v>
      </c>
      <c r="AT2787" s="24">
        <v>0.55467511885895404</v>
      </c>
      <c r="BB2787" s="24">
        <v>1.7432646592709977</v>
      </c>
      <c r="BE2787" s="24">
        <v>7.9239302694136302E-2</v>
      </c>
      <c r="BF2787" s="24">
        <v>0.55467511885895404</v>
      </c>
      <c r="BH2787" s="24">
        <v>0.237717908082409</v>
      </c>
      <c r="BJ2787" s="24">
        <v>7.9239302694136302E-2</v>
      </c>
      <c r="BP2787" s="24">
        <v>4.4374009508716323</v>
      </c>
      <c r="BR2787" s="24">
        <v>0.39619651347068102</v>
      </c>
      <c r="BT2787" s="24">
        <v>5.7844690966719501</v>
      </c>
      <c r="BX2787" s="24">
        <v>0.39619651347068102</v>
      </c>
      <c r="BZ2787" s="24">
        <v>0.475435816164818</v>
      </c>
      <c r="CA2787" s="24">
        <v>0.15847860538827299</v>
      </c>
    </row>
    <row r="2788" spans="1:79" x14ac:dyDescent="0.2">
      <c r="A2788" s="24" t="s">
        <v>2736</v>
      </c>
      <c r="B2788" s="24">
        <v>-10.63</v>
      </c>
      <c r="C2788" s="24">
        <v>30.867999999999999</v>
      </c>
      <c r="D2788" s="24" t="s">
        <v>1902</v>
      </c>
      <c r="E2788" s="24">
        <f t="shared" si="43"/>
        <v>99.777777777777814</v>
      </c>
      <c r="P2788" s="24">
        <v>0.22222222222222199</v>
      </c>
      <c r="V2788" s="24">
        <v>88</v>
      </c>
      <c r="AA2788" s="24">
        <v>1.555555555555556</v>
      </c>
      <c r="AT2788" s="24">
        <v>0.66666666666666696</v>
      </c>
      <c r="BB2788" s="24">
        <v>2.4444444444444446</v>
      </c>
      <c r="BF2788" s="24">
        <v>0.44444444444444398</v>
      </c>
      <c r="BJ2788" s="24">
        <v>0.66666666666666696</v>
      </c>
      <c r="BP2788" s="24">
        <v>2.4444444444444446</v>
      </c>
      <c r="BR2788" s="24">
        <v>0.44444444444444398</v>
      </c>
      <c r="BT2788" s="24">
        <v>2.2222222222222232</v>
      </c>
      <c r="BX2788" s="24">
        <v>0.22222222222222199</v>
      </c>
      <c r="BZ2788" s="24">
        <v>0.22222222222222199</v>
      </c>
      <c r="CA2788" s="24">
        <v>0.22222222222222199</v>
      </c>
    </row>
    <row r="2789" spans="1:79" x14ac:dyDescent="0.2">
      <c r="A2789" s="24" t="s">
        <v>2737</v>
      </c>
      <c r="B2789" s="24">
        <v>-10.266999999999999</v>
      </c>
      <c r="C2789" s="24">
        <v>30.852</v>
      </c>
      <c r="D2789" s="24" t="s">
        <v>1902</v>
      </c>
      <c r="E2789" s="24">
        <f t="shared" si="43"/>
        <v>99.844479004665644</v>
      </c>
      <c r="V2789" s="24">
        <v>77.190254017625705</v>
      </c>
      <c r="X2789" s="24">
        <v>0.103680663556247</v>
      </c>
      <c r="AA2789" s="24">
        <v>1.4515292897874545</v>
      </c>
      <c r="AB2789" s="24">
        <v>0.103680663556247</v>
      </c>
      <c r="AG2789" s="24">
        <v>0.103680663556247</v>
      </c>
      <c r="AH2789" s="24">
        <v>0.103680663556247</v>
      </c>
      <c r="AL2789" s="24">
        <v>0.36288232244686403</v>
      </c>
      <c r="AQ2789" s="24">
        <v>0.103680663556247</v>
      </c>
      <c r="AS2789" s="24">
        <v>0.103680663556247</v>
      </c>
      <c r="AT2789" s="24">
        <v>2.3328149300155516</v>
      </c>
      <c r="BB2789" s="24">
        <v>2.280974598237429</v>
      </c>
      <c r="BE2789" s="24">
        <v>0.103680663556247</v>
      </c>
      <c r="BF2789" s="24">
        <v>1.0368066355624677</v>
      </c>
      <c r="BH2789" s="24">
        <v>0.72576464489372705</v>
      </c>
      <c r="BJ2789" s="24">
        <v>1.399688958009331</v>
      </c>
      <c r="BN2789" s="24">
        <v>0.103680663556247</v>
      </c>
      <c r="BP2789" s="24">
        <v>3.7843442198030073</v>
      </c>
      <c r="BR2789" s="24">
        <v>2.4883359253499222</v>
      </c>
      <c r="BT2789" s="24">
        <v>3.4733022291342657</v>
      </c>
      <c r="BU2789" s="24">
        <v>0.207361327112494</v>
      </c>
      <c r="BX2789" s="24">
        <v>0.31104199066874</v>
      </c>
      <c r="BZ2789" s="24">
        <v>1.9699326075686876</v>
      </c>
    </row>
    <row r="2790" spans="1:79" x14ac:dyDescent="0.2">
      <c r="A2790" s="24" t="s">
        <v>2738</v>
      </c>
      <c r="B2790" s="24">
        <v>-10.098000000000001</v>
      </c>
      <c r="C2790" s="24">
        <v>30.844999999999999</v>
      </c>
      <c r="D2790" s="24" t="s">
        <v>1902</v>
      </c>
      <c r="E2790" s="24">
        <f t="shared" si="43"/>
        <v>99.602122015915114</v>
      </c>
      <c r="V2790" s="24">
        <v>60.07957559681698</v>
      </c>
      <c r="AA2790" s="24">
        <v>1.4588859416445621</v>
      </c>
      <c r="AB2790" s="24">
        <v>0.13262599469496</v>
      </c>
      <c r="AF2790" s="24">
        <v>0.26525198938992001</v>
      </c>
      <c r="AH2790" s="24">
        <v>0.13262599469496</v>
      </c>
      <c r="AL2790" s="24">
        <v>0.53050397877984101</v>
      </c>
      <c r="AS2790" s="24">
        <v>0.13262599469496</v>
      </c>
      <c r="AT2790" s="24">
        <v>3.0503978779840852</v>
      </c>
      <c r="BB2790" s="24">
        <v>3.3156498673740056</v>
      </c>
      <c r="BE2790" s="24">
        <v>0.39787798408488101</v>
      </c>
      <c r="BF2790" s="24">
        <v>0.66312997347480096</v>
      </c>
      <c r="BH2790" s="24">
        <v>1.591511936339522</v>
      </c>
      <c r="BJ2790" s="24">
        <v>1.7241379310344833</v>
      </c>
      <c r="BL2790" s="24">
        <v>0.13262599469496</v>
      </c>
      <c r="BN2790" s="24">
        <v>0.66312997347480096</v>
      </c>
      <c r="BP2790" s="24">
        <v>4.111405835543767</v>
      </c>
      <c r="BR2790" s="24">
        <v>6.7639257294429704</v>
      </c>
      <c r="BT2790" s="24">
        <v>7.0291777188328908</v>
      </c>
      <c r="BU2790" s="24">
        <v>0.26525198938992001</v>
      </c>
      <c r="BW2790" s="24">
        <v>0.39787798408488101</v>
      </c>
      <c r="BX2790" s="24">
        <v>2.6525198938992034</v>
      </c>
      <c r="BZ2790" s="24">
        <v>4.111405835543767</v>
      </c>
    </row>
    <row r="2791" spans="1:79" x14ac:dyDescent="0.2">
      <c r="A2791" s="24" t="s">
        <v>2739</v>
      </c>
      <c r="B2791" s="24">
        <v>-10.275</v>
      </c>
      <c r="C2791" s="24">
        <v>30.681999999999999</v>
      </c>
      <c r="D2791" s="24" t="s">
        <v>1902</v>
      </c>
      <c r="E2791" s="24">
        <f t="shared" si="43"/>
        <v>99.96432393863715</v>
      </c>
      <c r="K2791" s="24">
        <v>0.142704245451302</v>
      </c>
      <c r="O2791" s="24">
        <v>0.142704245451302</v>
      </c>
      <c r="V2791" s="24">
        <v>83.981448448091328</v>
      </c>
      <c r="X2791" s="24">
        <v>3.5676061362825501E-2</v>
      </c>
      <c r="AA2791" s="24">
        <v>2.5686764181234389</v>
      </c>
      <c r="AB2791" s="24">
        <v>0.24973242953977901</v>
      </c>
      <c r="AC2791" s="24">
        <v>0.32108455226542998</v>
      </c>
      <c r="AG2791" s="24">
        <v>0.107028184088477</v>
      </c>
      <c r="AH2791" s="24">
        <v>0.142704245451302</v>
      </c>
      <c r="AL2791" s="24">
        <v>0.32108455226542998</v>
      </c>
      <c r="AQ2791" s="24">
        <v>0.24973242953977901</v>
      </c>
      <c r="AS2791" s="24">
        <v>0.107028184088477</v>
      </c>
      <c r="AT2791" s="24">
        <v>2.2832679272208352</v>
      </c>
      <c r="BB2791" s="24">
        <v>1.6767748840528012</v>
      </c>
      <c r="BE2791" s="24">
        <v>0.24973242953977901</v>
      </c>
      <c r="BF2791" s="24">
        <v>0.49946485907955801</v>
      </c>
      <c r="BH2791" s="24">
        <v>0.49946485907955801</v>
      </c>
      <c r="BJ2791" s="24">
        <v>0.92757759543346396</v>
      </c>
      <c r="BL2791" s="24">
        <v>7.1352122725651099E-2</v>
      </c>
      <c r="BN2791" s="24">
        <v>3.5676061362825501E-2</v>
      </c>
      <c r="BP2791" s="24">
        <v>1.212986086336068</v>
      </c>
      <c r="BR2791" s="24">
        <v>1.1773100249732436</v>
      </c>
      <c r="BT2791" s="24">
        <v>1.320014270424545</v>
      </c>
      <c r="BU2791" s="24">
        <v>7.1352122725651099E-2</v>
      </c>
      <c r="BX2791" s="24">
        <v>0.39243667499108098</v>
      </c>
      <c r="BZ2791" s="24">
        <v>0.92757759543346396</v>
      </c>
      <c r="CA2791" s="24">
        <v>0.24973242953977901</v>
      </c>
    </row>
    <row r="2792" spans="1:79" x14ac:dyDescent="0.2">
      <c r="A2792" s="24" t="s">
        <v>2740</v>
      </c>
      <c r="B2792" s="24">
        <v>-10.083</v>
      </c>
      <c r="C2792" s="24">
        <v>30.25</v>
      </c>
      <c r="D2792" s="24" t="s">
        <v>1902</v>
      </c>
      <c r="E2792" s="24">
        <f t="shared" si="43"/>
        <v>99.758454106280183</v>
      </c>
      <c r="V2792" s="24">
        <v>66.425120772946855</v>
      </c>
      <c r="AA2792" s="24">
        <v>9.6618357487922708</v>
      </c>
      <c r="AB2792" s="24">
        <v>0.241545893719807</v>
      </c>
      <c r="AC2792" s="24">
        <v>0.48309178743961301</v>
      </c>
      <c r="AL2792" s="24">
        <v>0.48309178743961301</v>
      </c>
      <c r="AQ2792" s="24">
        <v>0.48309178743961301</v>
      </c>
      <c r="AT2792" s="24">
        <v>1.932367149758454</v>
      </c>
      <c r="BB2792" s="24">
        <v>3.3816425120772946</v>
      </c>
      <c r="BF2792" s="24">
        <v>1.2077294685990336</v>
      </c>
      <c r="BH2792" s="24">
        <v>0.48309178743961301</v>
      </c>
      <c r="BJ2792" s="24">
        <v>2.1739130434782608</v>
      </c>
      <c r="BN2792" s="24">
        <v>0.241545893719807</v>
      </c>
      <c r="BP2792" s="24">
        <v>0.241545893719807</v>
      </c>
      <c r="BR2792" s="24">
        <v>1.6908212560386469</v>
      </c>
      <c r="BT2792" s="24">
        <v>6.5217391304347814</v>
      </c>
      <c r="BU2792" s="24">
        <v>0.48309178743961301</v>
      </c>
      <c r="BX2792" s="24">
        <v>0.72463768115941996</v>
      </c>
      <c r="BZ2792" s="24">
        <v>2.6570048309178742</v>
      </c>
      <c r="CA2792" s="24">
        <v>0.241545893719807</v>
      </c>
    </row>
    <row r="2793" spans="1:79" x14ac:dyDescent="0.2">
      <c r="A2793" s="24" t="s">
        <v>2741</v>
      </c>
      <c r="B2793" s="24">
        <v>-10.288</v>
      </c>
      <c r="C2793" s="24">
        <v>30.315000000000001</v>
      </c>
      <c r="D2793" s="24" t="s">
        <v>1902</v>
      </c>
      <c r="E2793" s="24">
        <f t="shared" si="43"/>
        <v>99.704579025110803</v>
      </c>
      <c r="K2793" s="24">
        <v>0.443131462333826</v>
      </c>
      <c r="O2793" s="24">
        <v>0.59084194977843396</v>
      </c>
      <c r="V2793" s="24">
        <v>55.83456425406203</v>
      </c>
      <c r="X2793" s="24">
        <v>0.14771048744460899</v>
      </c>
      <c r="AA2793" s="24">
        <v>8.7149187592319048</v>
      </c>
      <c r="AB2793" s="24">
        <v>0.886262924667651</v>
      </c>
      <c r="AC2793" s="24">
        <v>0.14771048744460899</v>
      </c>
      <c r="AL2793" s="24">
        <v>0.73855243722304298</v>
      </c>
      <c r="AQ2793" s="24">
        <v>0.59084194977843396</v>
      </c>
      <c r="AS2793" s="24">
        <v>0.443131462333826</v>
      </c>
      <c r="AT2793" s="24">
        <v>3.2496307237813884</v>
      </c>
      <c r="BB2793" s="24">
        <v>4.1358936484490396</v>
      </c>
      <c r="BE2793" s="24">
        <v>0.14771048744460899</v>
      </c>
      <c r="BF2793" s="24">
        <v>0.886262924667651</v>
      </c>
      <c r="BH2793" s="24">
        <v>0.443131462333826</v>
      </c>
      <c r="BJ2793" s="24">
        <v>1.0339734121122599</v>
      </c>
      <c r="BN2793" s="24">
        <v>0.29542097488921698</v>
      </c>
      <c r="BP2793" s="24">
        <v>2.2156573116691276</v>
      </c>
      <c r="BR2793" s="24">
        <v>2.8064992614475632</v>
      </c>
      <c r="BT2793" s="24">
        <v>10.044313146233385</v>
      </c>
      <c r="BU2793" s="24">
        <v>0.73855243722304298</v>
      </c>
      <c r="BW2793" s="24">
        <v>0.14771048744460899</v>
      </c>
      <c r="BX2793" s="24">
        <v>0.73855243722304298</v>
      </c>
      <c r="BZ2793" s="24">
        <v>3.6927621861152136</v>
      </c>
      <c r="CA2793" s="24">
        <v>0.59084194977843396</v>
      </c>
    </row>
    <row r="2794" spans="1:79" x14ac:dyDescent="0.2">
      <c r="A2794" s="24" t="s">
        <v>2742</v>
      </c>
      <c r="B2794" s="24">
        <v>-17.844999999999999</v>
      </c>
      <c r="C2794" s="24">
        <v>20.646999999999998</v>
      </c>
      <c r="D2794" s="24" t="s">
        <v>1902</v>
      </c>
      <c r="E2794" s="24">
        <f t="shared" si="43"/>
        <v>99.295774647887313</v>
      </c>
      <c r="K2794" s="24">
        <v>0.70422535211267601</v>
      </c>
      <c r="V2794" s="24">
        <v>7.042253521126761</v>
      </c>
      <c r="AB2794" s="24">
        <v>0.70422535211267601</v>
      </c>
      <c r="AF2794" s="24">
        <v>0.70422535211267601</v>
      </c>
      <c r="AS2794" s="24">
        <v>0.70422535211267601</v>
      </c>
      <c r="BB2794" s="24">
        <v>26.056338028169009</v>
      </c>
      <c r="BE2794" s="24">
        <v>0.70422535211267601</v>
      </c>
      <c r="BH2794" s="24">
        <v>8.4507042253521103</v>
      </c>
      <c r="BJ2794" s="24">
        <v>3.52112676056338</v>
      </c>
      <c r="BP2794" s="24">
        <v>1.408450704225352</v>
      </c>
      <c r="BR2794" s="24">
        <v>0.70422535211267601</v>
      </c>
      <c r="BT2794" s="24">
        <v>1.408450704225352</v>
      </c>
      <c r="BU2794" s="24">
        <v>2.1126760563380276</v>
      </c>
      <c r="BW2794" s="24">
        <v>1.408450704225352</v>
      </c>
      <c r="BX2794" s="24">
        <v>0.70422535211267601</v>
      </c>
      <c r="BZ2794" s="24">
        <v>35.915492957746466</v>
      </c>
      <c r="CA2794" s="24">
        <v>7.042253521126761</v>
      </c>
    </row>
    <row r="2795" spans="1:79" x14ac:dyDescent="0.2">
      <c r="A2795" s="24" t="s">
        <v>2743</v>
      </c>
      <c r="B2795" s="24">
        <v>-18</v>
      </c>
      <c r="C2795" s="24">
        <v>20.718</v>
      </c>
      <c r="D2795" s="24" t="s">
        <v>1902</v>
      </c>
      <c r="E2795" s="24">
        <f t="shared" si="43"/>
        <v>99.999999999999986</v>
      </c>
      <c r="K2795" s="24">
        <v>0.56497175141242895</v>
      </c>
      <c r="V2795" s="24">
        <v>5.6497175141242941</v>
      </c>
      <c r="AA2795" s="24">
        <v>0.56497175141242895</v>
      </c>
      <c r="AT2795" s="24">
        <v>0.56497175141242895</v>
      </c>
      <c r="BB2795" s="24">
        <v>33.898305084745758</v>
      </c>
      <c r="BE2795" s="24">
        <v>0.56497175141242895</v>
      </c>
      <c r="BH2795" s="24">
        <v>4.5197740112994351</v>
      </c>
      <c r="BJ2795" s="24">
        <v>10.734463276836159</v>
      </c>
      <c r="BN2795" s="24">
        <v>1.6949152542372881</v>
      </c>
      <c r="BP2795" s="24">
        <v>1.6949152542372881</v>
      </c>
      <c r="BT2795" s="24">
        <v>2.2598870056497171</v>
      </c>
      <c r="BU2795" s="24">
        <v>1.129943502824859</v>
      </c>
      <c r="BX2795" s="24">
        <v>2.259887005649718</v>
      </c>
      <c r="BZ2795" s="24">
        <v>28.8135593220339</v>
      </c>
      <c r="CA2795" s="24">
        <v>5.084745762711866</v>
      </c>
    </row>
    <row r="2796" spans="1:79" x14ac:dyDescent="0.2">
      <c r="A2796" s="24" t="s">
        <v>2744</v>
      </c>
      <c r="B2796" s="24">
        <v>-18.262</v>
      </c>
      <c r="C2796" s="24">
        <v>20.805</v>
      </c>
      <c r="D2796" s="24" t="s">
        <v>1902</v>
      </c>
      <c r="E2796" s="24">
        <f t="shared" si="43"/>
        <v>99.777777777777757</v>
      </c>
      <c r="K2796" s="24">
        <v>0.44444444444444398</v>
      </c>
      <c r="O2796" s="24">
        <v>1.333333333333333</v>
      </c>
      <c r="V2796" s="24">
        <v>12</v>
      </c>
      <c r="AA2796" s="24">
        <v>1.7777777777777781</v>
      </c>
      <c r="AB2796" s="24">
        <v>0.22222222222222199</v>
      </c>
      <c r="AS2796" s="24">
        <v>1.333333333333333</v>
      </c>
      <c r="AT2796" s="24">
        <v>1.7777777777777781</v>
      </c>
      <c r="BB2796" s="24">
        <v>22.222222222222214</v>
      </c>
      <c r="BF2796" s="24">
        <v>0.88888888888888895</v>
      </c>
      <c r="BH2796" s="24">
        <v>5.3333333333333339</v>
      </c>
      <c r="BJ2796" s="24">
        <v>2.4444444444444446</v>
      </c>
      <c r="BN2796" s="24">
        <v>2.666666666666667</v>
      </c>
      <c r="BP2796" s="24">
        <v>0.66666666666666696</v>
      </c>
      <c r="BR2796" s="24">
        <v>0.66666666666666696</v>
      </c>
      <c r="BT2796" s="24">
        <v>0.22222222222222199</v>
      </c>
      <c r="BU2796" s="24">
        <v>1.1111111111111112</v>
      </c>
      <c r="BW2796" s="24">
        <v>1.555555555555556</v>
      </c>
      <c r="BX2796" s="24">
        <v>0.22222222222222199</v>
      </c>
      <c r="BZ2796" s="24">
        <v>34</v>
      </c>
      <c r="CA2796" s="24">
        <v>8.8888888888888893</v>
      </c>
    </row>
    <row r="2797" spans="1:79" x14ac:dyDescent="0.2">
      <c r="A2797" s="24" t="s">
        <v>2745</v>
      </c>
      <c r="B2797" s="24">
        <v>-16.788</v>
      </c>
      <c r="C2797" s="24">
        <v>24.164999999999999</v>
      </c>
      <c r="D2797" s="24" t="s">
        <v>1902</v>
      </c>
      <c r="E2797" s="24">
        <f t="shared" si="43"/>
        <v>99.142857142857153</v>
      </c>
      <c r="K2797" s="24">
        <v>1.1428571428571432</v>
      </c>
      <c r="O2797" s="24">
        <v>0.57142857142857095</v>
      </c>
      <c r="V2797" s="24">
        <v>19.428571428571427</v>
      </c>
      <c r="X2797" s="24">
        <v>0.28571428571428598</v>
      </c>
      <c r="AA2797" s="24">
        <v>4.8571428571428559</v>
      </c>
      <c r="AH2797" s="24">
        <v>0.28571428571428598</v>
      </c>
      <c r="AS2797" s="24">
        <v>0.57142857142857095</v>
      </c>
      <c r="AT2797" s="24">
        <v>0.57142857142857095</v>
      </c>
      <c r="BB2797" s="24">
        <v>31.428571428571427</v>
      </c>
      <c r="BE2797" s="24">
        <v>1.1428571428571432</v>
      </c>
      <c r="BF2797" s="24">
        <v>4.2857142857142856</v>
      </c>
      <c r="BH2797" s="24">
        <v>5.1428571428571415</v>
      </c>
      <c r="BJ2797" s="24">
        <v>4</v>
      </c>
      <c r="BL2797" s="24">
        <v>0.85714285714285698</v>
      </c>
      <c r="BN2797" s="24">
        <v>2.5714285714285707</v>
      </c>
      <c r="BP2797" s="24">
        <v>0.57142857142857095</v>
      </c>
      <c r="BR2797" s="24">
        <v>0.28571428571428598</v>
      </c>
      <c r="BU2797" s="24">
        <v>1.428571428571429</v>
      </c>
      <c r="BX2797" s="24">
        <v>2.5714285714285707</v>
      </c>
      <c r="BZ2797" s="24">
        <v>12.857142857142863</v>
      </c>
      <c r="CA2797" s="24">
        <v>4.2857142857142856</v>
      </c>
    </row>
    <row r="2798" spans="1:79" x14ac:dyDescent="0.2">
      <c r="A2798" s="24" t="s">
        <v>2746</v>
      </c>
      <c r="B2798" s="24">
        <v>-17.07</v>
      </c>
      <c r="C2798" s="24">
        <v>24.338000000000001</v>
      </c>
      <c r="D2798" s="24" t="s">
        <v>1902</v>
      </c>
      <c r="E2798" s="24">
        <f t="shared" si="43"/>
        <v>99.862448418156845</v>
      </c>
      <c r="K2798" s="24">
        <v>0.137551581843191</v>
      </c>
      <c r="O2798" s="24">
        <v>0.137551581843191</v>
      </c>
      <c r="V2798" s="24">
        <v>62.585969738651997</v>
      </c>
      <c r="AA2798" s="24">
        <v>3.4387895460797799</v>
      </c>
      <c r="AC2798" s="24">
        <v>0.137551581843191</v>
      </c>
      <c r="AQ2798" s="24">
        <v>0.137551581843191</v>
      </c>
      <c r="AT2798" s="24">
        <v>1.2379642365887209</v>
      </c>
      <c r="BB2798" s="24">
        <v>1.9257221458046767</v>
      </c>
      <c r="BF2798" s="24">
        <v>0.137551581843191</v>
      </c>
      <c r="BH2798" s="24">
        <v>1.3755158184319121</v>
      </c>
      <c r="BJ2798" s="24">
        <v>3.1636863823933976</v>
      </c>
      <c r="BL2798" s="24">
        <v>0.137551581843191</v>
      </c>
      <c r="BN2798" s="24">
        <v>0.137551581843191</v>
      </c>
      <c r="BP2798" s="24">
        <v>2.200825309491059</v>
      </c>
      <c r="BR2798" s="24">
        <v>1.3755158184319121</v>
      </c>
      <c r="BT2798" s="24">
        <v>0.137551581843191</v>
      </c>
      <c r="BU2798" s="24">
        <v>0.41265474552957399</v>
      </c>
      <c r="BW2798" s="24">
        <v>0.137551581843191</v>
      </c>
      <c r="BX2798" s="24">
        <v>2.200825309491059</v>
      </c>
      <c r="BZ2798" s="24">
        <v>11.004126547455291</v>
      </c>
      <c r="CA2798" s="24">
        <v>7.7028885832187077</v>
      </c>
    </row>
    <row r="2799" spans="1:79" x14ac:dyDescent="0.2">
      <c r="A2799" s="24" t="s">
        <v>2747</v>
      </c>
      <c r="B2799" s="24">
        <v>-16.843</v>
      </c>
      <c r="C2799" s="24">
        <v>24.21</v>
      </c>
      <c r="D2799" s="24" t="s">
        <v>1902</v>
      </c>
      <c r="E2799" s="24">
        <f t="shared" si="43"/>
        <v>99.746835443037938</v>
      </c>
      <c r="K2799" s="24">
        <v>0.759493670886076</v>
      </c>
      <c r="O2799" s="24">
        <v>0.253164556962025</v>
      </c>
      <c r="P2799" s="24">
        <v>0.506329113924051</v>
      </c>
      <c r="V2799" s="24">
        <v>26.582278481012651</v>
      </c>
      <c r="X2799" s="24">
        <v>0.506329113924051</v>
      </c>
      <c r="AA2799" s="24">
        <v>3.037974683544304</v>
      </c>
      <c r="AB2799" s="24">
        <v>0.506329113924051</v>
      </c>
      <c r="AS2799" s="24">
        <v>0.506329113924051</v>
      </c>
      <c r="AT2799" s="24">
        <v>0.253164556962025</v>
      </c>
      <c r="AV2799" s="24">
        <v>0.253164556962025</v>
      </c>
      <c r="BB2799" s="24">
        <v>35.696202531645568</v>
      </c>
      <c r="BE2799" s="24">
        <v>0.253164556962025</v>
      </c>
      <c r="BF2799" s="24">
        <v>2.7848101265822782</v>
      </c>
      <c r="BH2799" s="24">
        <v>7.59493670886076</v>
      </c>
      <c r="BJ2799" s="24">
        <v>1.7721518987341771</v>
      </c>
      <c r="BL2799" s="24">
        <v>0.253164556962025</v>
      </c>
      <c r="BN2799" s="24">
        <v>0.506329113924051</v>
      </c>
      <c r="BP2799" s="24">
        <v>1.0126582278481011</v>
      </c>
      <c r="BT2799" s="24">
        <v>2.0253164556962027</v>
      </c>
      <c r="BU2799" s="24">
        <v>2.7848101265822782</v>
      </c>
      <c r="BX2799" s="24">
        <v>0.759493670886076</v>
      </c>
      <c r="BZ2799" s="24">
        <v>9.62025316455696</v>
      </c>
      <c r="CA2799" s="24">
        <v>1.518987341772152</v>
      </c>
    </row>
    <row r="2800" spans="1:79" x14ac:dyDescent="0.2">
      <c r="A2800" s="24" t="s">
        <v>2748</v>
      </c>
      <c r="B2800" s="24">
        <v>127.82</v>
      </c>
      <c r="C2800" s="24">
        <v>34.93</v>
      </c>
      <c r="D2800" s="24" t="s">
        <v>1902</v>
      </c>
      <c r="E2800" s="24">
        <f t="shared" si="43"/>
        <v>76.737967914438499</v>
      </c>
      <c r="AJ2800" s="24">
        <v>4.0106951871657754</v>
      </c>
      <c r="AL2800" s="24">
        <v>5.8823529411764701</v>
      </c>
      <c r="AT2800" s="24">
        <v>21.122994652406426</v>
      </c>
      <c r="BB2800" s="24">
        <v>23.52941176470588</v>
      </c>
      <c r="BC2800" s="24">
        <v>4.0106951871657754</v>
      </c>
      <c r="BL2800" s="24">
        <v>4.0106951871657754</v>
      </c>
      <c r="BN2800" s="24">
        <v>2.1390374331550799</v>
      </c>
      <c r="BO2800" s="24">
        <v>2.1390374331550799</v>
      </c>
      <c r="BR2800" s="24">
        <v>7.7540106951871666</v>
      </c>
      <c r="BT2800" s="24">
        <v>2.1390374331550799</v>
      </c>
    </row>
    <row r="2801" spans="1:82" x14ac:dyDescent="0.2">
      <c r="A2801" s="24" t="s">
        <v>2749</v>
      </c>
      <c r="B2801" s="24">
        <v>127.81</v>
      </c>
      <c r="C2801" s="24">
        <v>34.909999999999997</v>
      </c>
      <c r="D2801" s="24" t="s">
        <v>1902</v>
      </c>
      <c r="E2801" s="24">
        <f t="shared" si="43"/>
        <v>77.857142857142861</v>
      </c>
      <c r="AJ2801" s="24">
        <v>2.1428571428571432</v>
      </c>
      <c r="AL2801" s="24">
        <v>2.1428571428571432</v>
      </c>
      <c r="AQ2801" s="24">
        <v>12.142857142857139</v>
      </c>
      <c r="AT2801" s="24">
        <v>18.214285714285715</v>
      </c>
      <c r="BB2801" s="24">
        <v>14.464285714285721</v>
      </c>
      <c r="BH2801" s="24">
        <v>2.1428571428571432</v>
      </c>
      <c r="BJ2801" s="24">
        <v>6.0714285714285712</v>
      </c>
      <c r="BL2801" s="24">
        <v>6.0714285714285712</v>
      </c>
      <c r="BO2801" s="24">
        <v>4.1071428571428559</v>
      </c>
      <c r="BR2801" s="24">
        <v>4.2857142857142856</v>
      </c>
      <c r="CA2801" s="24">
        <v>6.0714285714285712</v>
      </c>
    </row>
    <row r="2802" spans="1:82" x14ac:dyDescent="0.2">
      <c r="A2802" s="24" t="s">
        <v>2750</v>
      </c>
      <c r="B2802" s="24">
        <v>127.8</v>
      </c>
      <c r="C2802" s="24">
        <v>34.9</v>
      </c>
      <c r="D2802" s="24" t="s">
        <v>1902</v>
      </c>
      <c r="E2802" s="24">
        <f t="shared" si="43"/>
        <v>73.91304347826086</v>
      </c>
      <c r="AJ2802" s="24">
        <v>13.043478260869559</v>
      </c>
      <c r="AQ2802" s="24">
        <v>13.913043478260869</v>
      </c>
      <c r="AT2802" s="24">
        <v>19.130434782608699</v>
      </c>
      <c r="BB2802" s="24">
        <v>13.913043478260869</v>
      </c>
      <c r="BO2802" s="24">
        <v>6.9565217391304346</v>
      </c>
      <c r="CA2802" s="24">
        <v>6.9565217391304346</v>
      </c>
    </row>
    <row r="2803" spans="1:82" x14ac:dyDescent="0.2">
      <c r="A2803" s="24" t="s">
        <v>2751</v>
      </c>
      <c r="B2803" s="24">
        <v>127.79</v>
      </c>
      <c r="C2803" s="24">
        <v>34.880000000000003</v>
      </c>
      <c r="D2803" s="24" t="s">
        <v>1902</v>
      </c>
      <c r="E2803" s="24">
        <f t="shared" si="43"/>
        <v>89.406779661016941</v>
      </c>
      <c r="AQ2803" s="24">
        <v>17.79661016949153</v>
      </c>
      <c r="AT2803" s="24">
        <v>38.13559322033899</v>
      </c>
      <c r="BB2803" s="24">
        <v>3.8135593220338975</v>
      </c>
      <c r="BH2803" s="24">
        <v>3.8135593220338975</v>
      </c>
      <c r="BN2803" s="24">
        <v>3.8135593220338975</v>
      </c>
      <c r="BO2803" s="24">
        <v>3.8135593220338975</v>
      </c>
      <c r="BR2803" s="24">
        <v>10.59322033898305</v>
      </c>
      <c r="CA2803" s="24">
        <v>3.8135593220338975</v>
      </c>
      <c r="CD2803" s="24">
        <v>3.8135593220338975</v>
      </c>
    </row>
    <row r="2804" spans="1:82" x14ac:dyDescent="0.2">
      <c r="A2804" s="24" t="s">
        <v>2752</v>
      </c>
      <c r="B2804" s="24">
        <v>127.78</v>
      </c>
      <c r="C2804" s="24">
        <v>34.880000000000003</v>
      </c>
      <c r="D2804" s="24" t="s">
        <v>1902</v>
      </c>
      <c r="E2804" s="24">
        <f t="shared" si="43"/>
        <v>92.72727272727272</v>
      </c>
      <c r="AA2804" s="24">
        <v>2.5</v>
      </c>
      <c r="AJ2804" s="24">
        <v>12.045454545454541</v>
      </c>
      <c r="AQ2804" s="24">
        <v>12.045454545454541</v>
      </c>
      <c r="AT2804" s="24">
        <v>14.545454545454541</v>
      </c>
      <c r="BB2804" s="24">
        <v>26.590909090909086</v>
      </c>
      <c r="BC2804" s="24">
        <v>2.5</v>
      </c>
      <c r="BH2804" s="24">
        <v>2.5</v>
      </c>
      <c r="BJ2804" s="24">
        <v>2.5</v>
      </c>
      <c r="BL2804" s="24">
        <v>2.5</v>
      </c>
      <c r="BM2804" s="24">
        <v>2.5</v>
      </c>
      <c r="BN2804" s="24">
        <v>2.5</v>
      </c>
      <c r="BO2804" s="24">
        <v>5</v>
      </c>
      <c r="BR2804" s="24">
        <v>2.5</v>
      </c>
      <c r="CA2804" s="24">
        <v>2.5</v>
      </c>
    </row>
    <row r="2805" spans="1:82" x14ac:dyDescent="0.2">
      <c r="A2805" s="24" t="s">
        <v>2753</v>
      </c>
      <c r="B2805" s="24">
        <v>127.75</v>
      </c>
      <c r="C2805" s="24">
        <v>34.89</v>
      </c>
      <c r="D2805" s="24" t="s">
        <v>1902</v>
      </c>
      <c r="E2805" s="24">
        <f t="shared" si="43"/>
        <v>91.997439180537782</v>
      </c>
      <c r="V2805" s="24">
        <v>0.83226632522407196</v>
      </c>
      <c r="AJ2805" s="24">
        <v>6.4020486555697822</v>
      </c>
      <c r="AL2805" s="24">
        <v>0.83226632522407196</v>
      </c>
      <c r="AQ2805" s="24">
        <v>8.7708066581305992</v>
      </c>
      <c r="AT2805" s="24">
        <v>25.480153649167733</v>
      </c>
      <c r="BB2805" s="24">
        <v>21.510883482714476</v>
      </c>
      <c r="BD2805" s="24">
        <v>0.83226632522407196</v>
      </c>
      <c r="BH2805" s="24">
        <v>2.4327784891165165</v>
      </c>
      <c r="BJ2805" s="24">
        <v>2.4327784891165165</v>
      </c>
      <c r="BL2805" s="24">
        <v>4.8015364916773366</v>
      </c>
      <c r="BN2805" s="24">
        <v>0.83226632522407196</v>
      </c>
      <c r="BO2805" s="24">
        <v>3.2010243277848911</v>
      </c>
      <c r="BR2805" s="24">
        <v>6.4020486555697822</v>
      </c>
      <c r="BT2805" s="24">
        <v>1.6005121638924453</v>
      </c>
      <c r="CA2805" s="24">
        <v>4.8015364916773366</v>
      </c>
      <c r="CD2805" s="24">
        <v>0.83226632522407196</v>
      </c>
    </row>
    <row r="2806" spans="1:82" x14ac:dyDescent="0.2">
      <c r="A2806" s="24" t="s">
        <v>2754</v>
      </c>
      <c r="B2806" s="24">
        <v>127.72</v>
      </c>
      <c r="C2806" s="24">
        <v>34.909999999999997</v>
      </c>
      <c r="D2806" s="24" t="s">
        <v>1902</v>
      </c>
      <c r="E2806" s="24">
        <f t="shared" si="43"/>
        <v>88.212334113973441</v>
      </c>
      <c r="AH2806" s="24">
        <v>1.1709601873536299</v>
      </c>
      <c r="AJ2806" s="24">
        <v>11.78766588602654</v>
      </c>
      <c r="AL2806" s="24">
        <v>12.95862607338017</v>
      </c>
      <c r="AQ2806" s="24">
        <v>15.300546448087433</v>
      </c>
      <c r="AT2806" s="24">
        <v>16.471506635441056</v>
      </c>
      <c r="BB2806" s="24">
        <v>11.78766588602654</v>
      </c>
      <c r="BD2806" s="24">
        <v>4.6838407494145198</v>
      </c>
      <c r="BH2806" s="24">
        <v>7.0257611241217797</v>
      </c>
      <c r="BJ2806" s="24">
        <v>1.1709601873536299</v>
      </c>
      <c r="BL2806" s="24">
        <v>1.1709601873536299</v>
      </c>
      <c r="BN2806" s="24">
        <v>2.3419203747072599</v>
      </c>
      <c r="BR2806" s="24">
        <v>2.3419203747072599</v>
      </c>
    </row>
    <row r="2807" spans="1:82" x14ac:dyDescent="0.2">
      <c r="A2807" s="24" t="s">
        <v>2755</v>
      </c>
      <c r="B2807" s="24">
        <v>127.69</v>
      </c>
      <c r="C2807" s="24">
        <v>34.9</v>
      </c>
      <c r="D2807" s="24" t="s">
        <v>1902</v>
      </c>
      <c r="E2807" s="24">
        <f t="shared" si="43"/>
        <v>92.93032786885243</v>
      </c>
      <c r="AJ2807" s="24">
        <v>26.434426229508187</v>
      </c>
      <c r="AL2807" s="24">
        <v>2.8688524590163929</v>
      </c>
      <c r="AQ2807" s="24">
        <v>5.6352459016393448</v>
      </c>
      <c r="AT2807" s="24">
        <v>4.3032786885245899</v>
      </c>
      <c r="BB2807" s="24">
        <v>23.872950819672131</v>
      </c>
      <c r="BC2807" s="24">
        <v>1.4344262295081969</v>
      </c>
      <c r="BH2807" s="24">
        <v>2.8688524590163929</v>
      </c>
      <c r="BJ2807" s="24">
        <v>1.4344262295081969</v>
      </c>
      <c r="BL2807" s="24">
        <v>1.4344262295081969</v>
      </c>
      <c r="BN2807" s="24">
        <v>5.6352459016393448</v>
      </c>
      <c r="BO2807" s="24">
        <v>2.8688524590163929</v>
      </c>
      <c r="BR2807" s="24">
        <v>7.0696721311475397</v>
      </c>
      <c r="BT2807" s="24">
        <v>1.4344262295081969</v>
      </c>
      <c r="CA2807" s="24">
        <v>1.4344262295081969</v>
      </c>
      <c r="CD2807" s="24">
        <v>4.2008196721311473</v>
      </c>
    </row>
    <row r="2808" spans="1:82" x14ac:dyDescent="0.2">
      <c r="A2808" s="24" t="s">
        <v>2756</v>
      </c>
      <c r="B2808" s="24">
        <v>127.67</v>
      </c>
      <c r="C2808" s="24">
        <v>34.89</v>
      </c>
      <c r="D2808" s="24" t="s">
        <v>1902</v>
      </c>
      <c r="E2808" s="24">
        <f t="shared" si="43"/>
        <v>100</v>
      </c>
      <c r="AA2808" s="24">
        <v>3.5845588235294121</v>
      </c>
      <c r="AJ2808" s="24">
        <v>31.985294117647058</v>
      </c>
      <c r="AQ2808" s="24">
        <v>24.90808823529412</v>
      </c>
      <c r="AT2808" s="24">
        <v>3.6764705882352939</v>
      </c>
      <c r="BB2808" s="24">
        <v>19.669117647058822</v>
      </c>
      <c r="BC2808" s="24">
        <v>5.3308823529411766</v>
      </c>
      <c r="BD2808" s="24">
        <v>1.838235294117647</v>
      </c>
      <c r="BJ2808" s="24">
        <v>1.838235294117647</v>
      </c>
      <c r="BL2808" s="24">
        <v>3.5845588235294121</v>
      </c>
      <c r="CD2808" s="24">
        <v>3.5845588235294121</v>
      </c>
    </row>
    <row r="2809" spans="1:82" x14ac:dyDescent="0.2">
      <c r="A2809" s="24" t="s">
        <v>2757</v>
      </c>
      <c r="B2809" s="24">
        <v>127.68</v>
      </c>
      <c r="C2809" s="24">
        <v>34.880000000000003</v>
      </c>
      <c r="D2809" s="24" t="s">
        <v>1902</v>
      </c>
      <c r="E2809" s="24">
        <f t="shared" si="43"/>
        <v>98.016997167138811</v>
      </c>
      <c r="V2809" s="24">
        <v>3.8243626062322948</v>
      </c>
      <c r="AH2809" s="24">
        <v>1.9830028328611899</v>
      </c>
      <c r="AJ2809" s="24">
        <v>7.6487252124645897</v>
      </c>
      <c r="AK2809" s="24">
        <v>1.9830028328611899</v>
      </c>
      <c r="AL2809" s="24">
        <v>1.9830028328611899</v>
      </c>
      <c r="AQ2809" s="24">
        <v>30.453257790368269</v>
      </c>
      <c r="AT2809" s="24">
        <v>19.121813031161469</v>
      </c>
      <c r="BB2809" s="24">
        <v>11.614730878186972</v>
      </c>
      <c r="BH2809" s="24">
        <v>7.6487252124645897</v>
      </c>
      <c r="BN2809" s="24">
        <v>1.9830028328611899</v>
      </c>
      <c r="BR2809" s="24">
        <v>1.9830028328611899</v>
      </c>
      <c r="BT2809" s="24">
        <v>1.9830028328611899</v>
      </c>
      <c r="CA2809" s="24">
        <v>3.8243626062322948</v>
      </c>
      <c r="CD2809" s="24">
        <v>1.9830028328611899</v>
      </c>
    </row>
    <row r="2810" spans="1:82" x14ac:dyDescent="0.2">
      <c r="A2810" s="24" t="s">
        <v>2758</v>
      </c>
      <c r="B2810" s="24">
        <v>127.62</v>
      </c>
      <c r="C2810" s="24">
        <v>34.89</v>
      </c>
      <c r="D2810" s="24" t="s">
        <v>1902</v>
      </c>
      <c r="E2810" s="24">
        <f t="shared" si="43"/>
        <v>97.421472105016406</v>
      </c>
      <c r="V2810" s="24">
        <v>1.7346460384435074</v>
      </c>
      <c r="AJ2810" s="24">
        <v>4.2662916080637601</v>
      </c>
      <c r="AL2810" s="24">
        <v>30.614158462259731</v>
      </c>
      <c r="AQ2810" s="24">
        <v>10.220346929207691</v>
      </c>
      <c r="AT2810" s="24">
        <v>32.395686826066566</v>
      </c>
      <c r="BB2810" s="24">
        <v>8.5794655414908583</v>
      </c>
      <c r="BC2810" s="24">
        <v>3.4224097515236762</v>
      </c>
      <c r="BD2810" s="24">
        <v>0.89076418190342199</v>
      </c>
      <c r="BJ2810" s="24">
        <v>0.89076418190342199</v>
      </c>
      <c r="BL2810" s="24">
        <v>1.7346460384435074</v>
      </c>
      <c r="BN2810" s="24">
        <v>0.89076418190342199</v>
      </c>
      <c r="BO2810" s="24">
        <v>0.89076418190342199</v>
      </c>
      <c r="BT2810" s="24">
        <v>0.89076418190342199</v>
      </c>
    </row>
    <row r="2811" spans="1:82" x14ac:dyDescent="0.2">
      <c r="A2811" s="24" t="s">
        <v>2759</v>
      </c>
      <c r="B2811" s="24">
        <v>127.62</v>
      </c>
      <c r="C2811" s="24">
        <v>34.86</v>
      </c>
      <c r="D2811" s="24" t="s">
        <v>1902</v>
      </c>
      <c r="E2811" s="24">
        <f t="shared" si="43"/>
        <v>90.242305173542874</v>
      </c>
      <c r="AJ2811" s="24">
        <v>10.936476751800921</v>
      </c>
      <c r="AL2811" s="24">
        <v>2.161100196463654</v>
      </c>
      <c r="AQ2811" s="24">
        <v>30.386378519973807</v>
      </c>
      <c r="AT2811" s="24">
        <v>13.097576948264569</v>
      </c>
      <c r="BB2811" s="24">
        <v>17.354289456450555</v>
      </c>
      <c r="BD2811" s="24">
        <v>2.161100196463654</v>
      </c>
      <c r="BH2811" s="24">
        <v>2.161100196463654</v>
      </c>
      <c r="BL2811" s="24">
        <v>1.1132940406024876</v>
      </c>
      <c r="BO2811" s="24">
        <v>2.161100196463654</v>
      </c>
      <c r="BT2811" s="24">
        <v>2.161100196463654</v>
      </c>
      <c r="CA2811" s="24">
        <v>3.2743942370661436</v>
      </c>
      <c r="CD2811" s="24">
        <v>3.2743942370661436</v>
      </c>
    </row>
    <row r="2812" spans="1:82" x14ac:dyDescent="0.2">
      <c r="A2812" s="24" t="s">
        <v>2760</v>
      </c>
      <c r="B2812" s="24">
        <v>127.65</v>
      </c>
      <c r="C2812" s="24">
        <v>34.86</v>
      </c>
      <c r="D2812" s="24" t="s">
        <v>1902</v>
      </c>
      <c r="E2812" s="24">
        <f t="shared" si="43"/>
        <v>94.358251057827943</v>
      </c>
      <c r="AA2812" s="24">
        <v>3.8081805359661498</v>
      </c>
      <c r="AL2812" s="24">
        <v>9.3088857545839208</v>
      </c>
      <c r="AQ2812" s="24">
        <v>5.7827926657263751</v>
      </c>
      <c r="AT2812" s="24">
        <v>33.568406205923836</v>
      </c>
      <c r="BB2812" s="24">
        <v>16.925246826516215</v>
      </c>
      <c r="BH2812" s="24">
        <v>5.6417489421720735</v>
      </c>
      <c r="BJ2812" s="24">
        <v>1.9746121297602264</v>
      </c>
      <c r="BL2812" s="24">
        <v>1.9746121297602264</v>
      </c>
      <c r="BO2812" s="24">
        <v>3.8081805359661498</v>
      </c>
      <c r="BR2812" s="24">
        <v>1.9746121297602264</v>
      </c>
      <c r="BT2812" s="24">
        <v>1.9746121297602264</v>
      </c>
      <c r="CA2812" s="24">
        <v>5.6417489421720735</v>
      </c>
      <c r="CD2812" s="24">
        <v>1.9746121297602264</v>
      </c>
    </row>
    <row r="2813" spans="1:82" x14ac:dyDescent="0.2">
      <c r="A2813" s="24" t="s">
        <v>2761</v>
      </c>
      <c r="B2813" s="24">
        <v>127.67</v>
      </c>
      <c r="C2813" s="24">
        <v>34.85</v>
      </c>
      <c r="D2813" s="24" t="s">
        <v>1902</v>
      </c>
      <c r="E2813" s="24">
        <f t="shared" si="43"/>
        <v>98.290598290598282</v>
      </c>
      <c r="AH2813" s="24">
        <v>9.7435897435897445</v>
      </c>
      <c r="AJ2813" s="24">
        <v>9.7435897435897445</v>
      </c>
      <c r="AL2813" s="24">
        <v>11.45299145299145</v>
      </c>
      <c r="AQ2813" s="24">
        <v>6.666666666666667</v>
      </c>
      <c r="AT2813" s="24">
        <v>8.2051282051282044</v>
      </c>
      <c r="BB2813" s="24">
        <v>22.905982905982906</v>
      </c>
      <c r="BC2813" s="24">
        <v>1.7094017094017093</v>
      </c>
      <c r="BH2813" s="24">
        <v>3.2478632478632483</v>
      </c>
      <c r="BL2813" s="24">
        <v>4.9572649572649565</v>
      </c>
      <c r="BO2813" s="24">
        <v>11.45299145299145</v>
      </c>
      <c r="BR2813" s="24">
        <v>4.9572649572649565</v>
      </c>
      <c r="CA2813" s="24">
        <v>3.2478632478632483</v>
      </c>
    </row>
    <row r="2814" spans="1:82" x14ac:dyDescent="0.2">
      <c r="A2814" s="24" t="s">
        <v>2762</v>
      </c>
      <c r="B2814" s="24">
        <v>127.74</v>
      </c>
      <c r="C2814" s="24">
        <v>34.869999999999997</v>
      </c>
      <c r="D2814" s="24" t="s">
        <v>1902</v>
      </c>
      <c r="E2814" s="24">
        <f t="shared" si="43"/>
        <v>93.413173652694624</v>
      </c>
      <c r="AH2814" s="24">
        <v>16.167664670658684</v>
      </c>
      <c r="AJ2814" s="24">
        <v>6.5868263473053901</v>
      </c>
      <c r="AT2814" s="24">
        <v>19.161676646706589</v>
      </c>
      <c r="BB2814" s="24">
        <v>41.616766467065865</v>
      </c>
      <c r="BC2814" s="24">
        <v>3.293413173652695</v>
      </c>
      <c r="BN2814" s="24">
        <v>3.293413173652695</v>
      </c>
      <c r="BO2814" s="24">
        <v>3.293413173652695</v>
      </c>
    </row>
    <row r="2815" spans="1:82" x14ac:dyDescent="0.2">
      <c r="A2815" s="24" t="s">
        <v>2763</v>
      </c>
      <c r="B2815" s="24">
        <v>127.79</v>
      </c>
      <c r="C2815" s="24">
        <v>34.86</v>
      </c>
      <c r="D2815" s="24" t="s">
        <v>1902</v>
      </c>
      <c r="E2815" s="24">
        <f t="shared" si="43"/>
        <v>88.736263736263723</v>
      </c>
      <c r="V2815" s="24">
        <v>1.648351648351648</v>
      </c>
      <c r="AA2815" s="24">
        <v>1.648351648351648</v>
      </c>
      <c r="AH2815" s="24">
        <v>1.648351648351648</v>
      </c>
      <c r="AJ2815" s="24">
        <v>4.9450549450549453</v>
      </c>
      <c r="AQ2815" s="24">
        <v>19.230769230769219</v>
      </c>
      <c r="AT2815" s="24">
        <v>32.005494505494497</v>
      </c>
      <c r="BB2815" s="24">
        <v>6.4560439560439571</v>
      </c>
      <c r="BH2815" s="24">
        <v>6.4560439560439571</v>
      </c>
      <c r="BJ2815" s="24">
        <v>3.296703296703297</v>
      </c>
      <c r="BL2815" s="24">
        <v>3.296703296703297</v>
      </c>
      <c r="BR2815" s="24">
        <v>1.648351648351648</v>
      </c>
      <c r="BT2815" s="24">
        <v>4.8076923076923084</v>
      </c>
      <c r="CD2815" s="24">
        <v>1.648351648351648</v>
      </c>
    </row>
    <row r="2816" spans="1:82" x14ac:dyDescent="0.2">
      <c r="A2816" s="24" t="s">
        <v>2764</v>
      </c>
      <c r="B2816" s="24">
        <v>127.81</v>
      </c>
      <c r="C2816" s="24">
        <v>34.89</v>
      </c>
      <c r="D2816" s="24" t="s">
        <v>1902</v>
      </c>
      <c r="E2816" s="24">
        <f t="shared" si="43"/>
        <v>95.278969957081557</v>
      </c>
      <c r="V2816" s="24">
        <v>1.5736766809728178</v>
      </c>
      <c r="AA2816" s="24">
        <v>1.5736766809728178</v>
      </c>
      <c r="AH2816" s="24">
        <v>6.2947067238912728</v>
      </c>
      <c r="AJ2816" s="24">
        <v>15.593705293276111</v>
      </c>
      <c r="AQ2816" s="24">
        <v>12.446351931330467</v>
      </c>
      <c r="AT2816" s="24">
        <v>23.175965665236056</v>
      </c>
      <c r="BB2816" s="24">
        <v>7.8683834048640922</v>
      </c>
      <c r="BC2816" s="24">
        <v>1.5736766809728178</v>
      </c>
      <c r="BD2816" s="24">
        <v>3.1473533619456369</v>
      </c>
      <c r="BH2816" s="24">
        <v>6.2947067238912728</v>
      </c>
      <c r="BJ2816" s="24">
        <v>1.5736766809728178</v>
      </c>
      <c r="BL2816" s="24">
        <v>4.7210300429184544</v>
      </c>
      <c r="BR2816" s="24">
        <v>3.1473533619456369</v>
      </c>
      <c r="BT2816" s="24">
        <v>3.1473533619456369</v>
      </c>
      <c r="CA2816" s="24">
        <v>1.5736766809728178</v>
      </c>
      <c r="CD2816" s="24">
        <v>1.5736766809728178</v>
      </c>
    </row>
    <row r="2817" spans="1:89" x14ac:dyDescent="0.2">
      <c r="A2817" s="24" t="s">
        <v>2765</v>
      </c>
      <c r="B2817" s="24">
        <v>127.84</v>
      </c>
      <c r="C2817" s="24">
        <v>34.909999999999997</v>
      </c>
      <c r="D2817" s="24" t="s">
        <v>1902</v>
      </c>
      <c r="E2817" s="24">
        <f t="shared" si="43"/>
        <v>96.052631578947327</v>
      </c>
      <c r="AA2817" s="24">
        <v>1.31578947368421</v>
      </c>
      <c r="AH2817" s="24">
        <v>3.947368421052631</v>
      </c>
      <c r="AJ2817" s="24">
        <v>17.105263157894743</v>
      </c>
      <c r="AL2817" s="24">
        <v>2.6315789473684208</v>
      </c>
      <c r="AQ2817" s="24">
        <v>10.526315789473678</v>
      </c>
      <c r="AT2817" s="24">
        <v>18.421052631578945</v>
      </c>
      <c r="BB2817" s="24">
        <v>19.736842105263158</v>
      </c>
      <c r="BC2817" s="24">
        <v>1.31578947368421</v>
      </c>
      <c r="BD2817" s="24">
        <v>1.31578947368421</v>
      </c>
      <c r="BH2817" s="24">
        <v>5.2631578947368416</v>
      </c>
      <c r="BJ2817" s="24">
        <v>1.31578947368421</v>
      </c>
      <c r="BL2817" s="24">
        <v>3.947368421052631</v>
      </c>
      <c r="BO2817" s="24">
        <v>1.31578947368421</v>
      </c>
      <c r="BR2817" s="24">
        <v>2.6315789473684208</v>
      </c>
      <c r="BT2817" s="24">
        <v>2.6315789473684208</v>
      </c>
      <c r="CA2817" s="24">
        <v>1.31578947368421</v>
      </c>
      <c r="CD2817" s="24">
        <v>1.31578947368421</v>
      </c>
    </row>
    <row r="2818" spans="1:89" x14ac:dyDescent="0.2">
      <c r="A2818" s="24" t="s">
        <v>2766</v>
      </c>
      <c r="B2818" s="24">
        <v>127.83</v>
      </c>
      <c r="C2818" s="24">
        <v>34.92</v>
      </c>
      <c r="D2818" s="24" t="s">
        <v>1902</v>
      </c>
      <c r="E2818" s="24">
        <f t="shared" si="43"/>
        <v>84.453781512605048</v>
      </c>
      <c r="AA2818" s="24">
        <v>3.1512605042016806</v>
      </c>
      <c r="AH2818" s="24">
        <v>1.5756302521008401</v>
      </c>
      <c r="AJ2818" s="24">
        <v>14.075630252100844</v>
      </c>
      <c r="AL2818" s="24">
        <v>3.1512605042016806</v>
      </c>
      <c r="AQ2818" s="24">
        <v>9.3487394957983199</v>
      </c>
      <c r="AT2818" s="24">
        <v>15.65126050420168</v>
      </c>
      <c r="BB2818" s="24">
        <v>15.65126050420168</v>
      </c>
      <c r="BC2818" s="24">
        <v>1.5756302521008401</v>
      </c>
      <c r="BH2818" s="24">
        <v>1.5756302521008401</v>
      </c>
      <c r="BJ2818" s="24">
        <v>7.7731092436974789</v>
      </c>
      <c r="BL2818" s="24">
        <v>1.5756302521008401</v>
      </c>
      <c r="BN2818" s="24">
        <v>6.1974789915966388</v>
      </c>
      <c r="CA2818" s="24">
        <v>3.1512605042016806</v>
      </c>
    </row>
    <row r="2819" spans="1:89" x14ac:dyDescent="0.2">
      <c r="A2819" s="24" t="s">
        <v>2767</v>
      </c>
      <c r="B2819" s="24">
        <v>127.85</v>
      </c>
      <c r="C2819" s="24">
        <v>34.94</v>
      </c>
      <c r="D2819" s="24" t="s">
        <v>1902</v>
      </c>
      <c r="E2819" s="24">
        <f t="shared" ref="E2819:E2882" si="44">SUM(F2819:CR2819)</f>
        <v>84.654994850669397</v>
      </c>
      <c r="AA2819" s="24">
        <v>3.0895983522142125</v>
      </c>
      <c r="AH2819" s="24">
        <v>1.5447991761071058</v>
      </c>
      <c r="AJ2819" s="24">
        <v>9.1658084449021633</v>
      </c>
      <c r="AL2819" s="24">
        <v>3.0895983522142125</v>
      </c>
      <c r="AQ2819" s="24">
        <v>9.2687950566426363</v>
      </c>
      <c r="AT2819" s="24">
        <v>15.345005149330589</v>
      </c>
      <c r="BB2819" s="24">
        <v>19.979402677651901</v>
      </c>
      <c r="BC2819" s="24">
        <v>1.5447991761071058</v>
      </c>
      <c r="BH2819" s="24">
        <v>1.5447991761071058</v>
      </c>
      <c r="BJ2819" s="24">
        <v>7.7239958805355302</v>
      </c>
      <c r="BL2819" s="24">
        <v>1.5447991761071058</v>
      </c>
      <c r="BN2819" s="24">
        <v>6.1791967044284251</v>
      </c>
      <c r="BO2819" s="24">
        <v>1.5447991761071058</v>
      </c>
      <c r="CA2819" s="24">
        <v>3.0895983522142125</v>
      </c>
    </row>
    <row r="2820" spans="1:89" x14ac:dyDescent="0.2">
      <c r="A2820" s="24" t="s">
        <v>2768</v>
      </c>
      <c r="B2820" s="24">
        <v>-93.69</v>
      </c>
      <c r="C2820" s="24">
        <v>14.82</v>
      </c>
      <c r="D2820" s="24" t="s">
        <v>1902</v>
      </c>
      <c r="E2820" s="24">
        <f t="shared" si="44"/>
        <v>100</v>
      </c>
      <c r="I2820" s="24">
        <v>14.582854171458292</v>
      </c>
      <c r="AA2820" s="24">
        <v>4.1669583304166942</v>
      </c>
      <c r="AJ2820" s="24">
        <v>41.66658333416666</v>
      </c>
      <c r="AQ2820" s="24">
        <v>6.2499375006249922</v>
      </c>
      <c r="AT2820" s="24">
        <v>6.2499375006249922</v>
      </c>
      <c r="BB2820" s="24">
        <v>14.582854171458292</v>
      </c>
      <c r="BU2820" s="24">
        <v>4.1669583304166959</v>
      </c>
      <c r="BV2820" s="24">
        <v>4.1669583304166959</v>
      </c>
      <c r="BZ2820" s="24">
        <v>4.1669583304166959</v>
      </c>
    </row>
    <row r="2821" spans="1:89" x14ac:dyDescent="0.2">
      <c r="A2821" s="24" t="s">
        <v>2769</v>
      </c>
      <c r="B2821" s="24">
        <v>-94.6</v>
      </c>
      <c r="C2821" s="24">
        <v>16</v>
      </c>
      <c r="D2821" s="24" t="s">
        <v>1902</v>
      </c>
      <c r="E2821" s="24">
        <f t="shared" si="44"/>
        <v>98.139328501700945</v>
      </c>
      <c r="I2821" s="24">
        <v>20.465414386431981</v>
      </c>
      <c r="V2821" s="24">
        <v>1.8606714982990689</v>
      </c>
      <c r="X2821" s="24">
        <v>1.8606714982990689</v>
      </c>
      <c r="AA2821" s="24">
        <v>5.5810284474683236</v>
      </c>
      <c r="AF2821" s="24">
        <v>11.16304294236553</v>
      </c>
      <c r="AJ2821" s="24">
        <v>16.744071389833849</v>
      </c>
      <c r="AT2821" s="24">
        <v>7.4416999457673931</v>
      </c>
      <c r="BB2821" s="24">
        <v>18.604742888132915</v>
      </c>
      <c r="BD2821" s="24">
        <v>3.7213429965981368</v>
      </c>
      <c r="BF2821" s="24">
        <v>1.8606714982990689</v>
      </c>
      <c r="BH2821" s="24">
        <v>1.8606714982990689</v>
      </c>
      <c r="BR2821" s="24">
        <v>1.3932850170093178</v>
      </c>
      <c r="BV2821" s="24">
        <v>3.7213429965981368</v>
      </c>
      <c r="BZ2821" s="24">
        <v>1.8606714982990689</v>
      </c>
    </row>
    <row r="2822" spans="1:89" x14ac:dyDescent="0.2">
      <c r="A2822" s="24" t="s">
        <v>2770</v>
      </c>
      <c r="B2822" s="24">
        <v>-93.34</v>
      </c>
      <c r="C2822" s="24">
        <v>15.02</v>
      </c>
      <c r="D2822" s="24" t="s">
        <v>1902</v>
      </c>
      <c r="E2822" s="24">
        <f t="shared" si="44"/>
        <v>99.999999999999972</v>
      </c>
      <c r="I2822" s="24">
        <v>25.000500010000199</v>
      </c>
      <c r="X2822" s="24">
        <v>4.5450909018180354</v>
      </c>
      <c r="AA2822" s="24">
        <v>4.5450909018180354</v>
      </c>
      <c r="AF2822" s="24">
        <v>4.5450909018180354</v>
      </c>
      <c r="AJ2822" s="24">
        <v>29.545590911818238</v>
      </c>
      <c r="AQ2822" s="24">
        <v>2.2730454609092186</v>
      </c>
      <c r="BB2822" s="24">
        <v>13.636272725454507</v>
      </c>
      <c r="BF2822" s="24">
        <v>2.2730454609092186</v>
      </c>
      <c r="BH2822" s="24">
        <v>2.2730454609092186</v>
      </c>
      <c r="BO2822" s="24">
        <v>4.5450909018180354</v>
      </c>
      <c r="BV2822" s="24">
        <v>2.2730454609092186</v>
      </c>
      <c r="BZ2822" s="24">
        <v>4.5450909018180354</v>
      </c>
    </row>
    <row r="2823" spans="1:89" x14ac:dyDescent="0.2">
      <c r="A2823" s="24" t="s">
        <v>2771</v>
      </c>
      <c r="B2823" s="24">
        <v>-93.09</v>
      </c>
      <c r="C2823" s="24">
        <v>15.1</v>
      </c>
      <c r="D2823" s="24" t="s">
        <v>1902</v>
      </c>
      <c r="E2823" s="24">
        <f t="shared" si="44"/>
        <v>100.00000000000003</v>
      </c>
      <c r="I2823" s="24">
        <v>61.988594098685844</v>
      </c>
      <c r="AA2823" s="24">
        <v>2.0659558641210021</v>
      </c>
      <c r="AF2823" s="24">
        <v>2.0659558641210021</v>
      </c>
      <c r="AJ2823" s="24">
        <v>4.1329035457475838</v>
      </c>
      <c r="AT2823" s="24">
        <v>6.198859409868585</v>
      </c>
      <c r="BB2823" s="24">
        <v>8.264815273989587</v>
      </c>
      <c r="BD2823" s="24">
        <v>2.0659558641210021</v>
      </c>
      <c r="BH2823" s="24">
        <v>2.0659558641210021</v>
      </c>
      <c r="BO2823" s="24">
        <v>2.0659558641210021</v>
      </c>
      <c r="BR2823" s="24">
        <v>0.81924125960823202</v>
      </c>
      <c r="BV2823" s="24">
        <v>4.1329035457475838</v>
      </c>
      <c r="BZ2823" s="24">
        <v>4.1329035457475838</v>
      </c>
    </row>
    <row r="2824" spans="1:89" x14ac:dyDescent="0.2">
      <c r="A2824" s="24" t="s">
        <v>2772</v>
      </c>
      <c r="B2824" s="24">
        <v>-16.733000000000001</v>
      </c>
      <c r="C2824" s="24">
        <v>16.84</v>
      </c>
      <c r="D2824" s="24" t="s">
        <v>1902</v>
      </c>
      <c r="E2824" s="24">
        <f t="shared" si="44"/>
        <v>100.00000000000001</v>
      </c>
      <c r="I2824" s="24">
        <v>0.86580086580086602</v>
      </c>
      <c r="V2824" s="24">
        <v>62.770562770562762</v>
      </c>
      <c r="AA2824" s="24">
        <v>2.5974025974025974</v>
      </c>
      <c r="AS2824" s="24">
        <v>0.43290043290043301</v>
      </c>
      <c r="AT2824" s="24">
        <v>5.1948051948051948</v>
      </c>
      <c r="BB2824" s="24">
        <v>1.2987012987012989</v>
      </c>
      <c r="BC2824" s="24">
        <v>3.0303030303030298</v>
      </c>
      <c r="BD2824" s="24">
        <v>2.5974025974025974</v>
      </c>
      <c r="BF2824" s="24">
        <v>0.43290043290043301</v>
      </c>
      <c r="BH2824" s="24">
        <v>2.164502164502164</v>
      </c>
      <c r="BO2824" s="24">
        <v>0.43290043290043301</v>
      </c>
      <c r="BR2824" s="24">
        <v>4.329004329004329</v>
      </c>
      <c r="BX2824" s="24">
        <v>1.2987012987012989</v>
      </c>
      <c r="BZ2824" s="24">
        <v>5.1948051948051948</v>
      </c>
      <c r="CA2824" s="24">
        <v>3.4632034632034627</v>
      </c>
      <c r="CD2824" s="24">
        <v>0.86580086580086602</v>
      </c>
      <c r="CK2824" s="24">
        <v>3.0303030303030298</v>
      </c>
    </row>
    <row r="2825" spans="1:89" x14ac:dyDescent="0.2">
      <c r="A2825" s="24" t="s">
        <v>2773</v>
      </c>
      <c r="B2825" s="24">
        <v>-16.670000000000002</v>
      </c>
      <c r="C2825" s="24">
        <v>16.282</v>
      </c>
      <c r="D2825" s="24" t="s">
        <v>1902</v>
      </c>
      <c r="E2825" s="24">
        <f t="shared" si="44"/>
        <v>100.00000000000003</v>
      </c>
      <c r="I2825" s="24">
        <v>0.49200492004919999</v>
      </c>
      <c r="V2825" s="24">
        <v>79.458794587945874</v>
      </c>
      <c r="AB2825" s="24">
        <v>1.968019680196802</v>
      </c>
      <c r="AL2825" s="24">
        <v>0.24600246002459999</v>
      </c>
      <c r="AQ2825" s="24">
        <v>0.49200492004919999</v>
      </c>
      <c r="AS2825" s="24">
        <v>0.36900369003689998</v>
      </c>
      <c r="AT2825" s="24">
        <v>2.4600246002460024</v>
      </c>
      <c r="AV2825" s="24">
        <v>0.1230012300123</v>
      </c>
      <c r="BC2825" s="24">
        <v>1.476014760147601</v>
      </c>
      <c r="BD2825" s="24">
        <v>0.1230012300123</v>
      </c>
      <c r="BE2825" s="24">
        <v>0.1230012300123</v>
      </c>
      <c r="BF2825" s="24">
        <v>0.1230012300123</v>
      </c>
      <c r="BH2825" s="24">
        <v>2.3370233702337018</v>
      </c>
      <c r="BJ2825" s="24">
        <v>0.24600246002459999</v>
      </c>
      <c r="BO2825" s="24">
        <v>0.49200492004919999</v>
      </c>
      <c r="BR2825" s="24">
        <v>3.690036900369003</v>
      </c>
      <c r="BX2825" s="24">
        <v>0.86100861008610097</v>
      </c>
      <c r="BZ2825" s="24">
        <v>2.5830258302583031</v>
      </c>
      <c r="CA2825" s="24">
        <v>0.86100861008610097</v>
      </c>
      <c r="CD2825" s="24">
        <v>0.24600246002459999</v>
      </c>
      <c r="CK2825" s="24">
        <v>1.2300123001230012</v>
      </c>
    </row>
    <row r="2826" spans="1:89" x14ac:dyDescent="0.2">
      <c r="A2826" s="24" t="s">
        <v>2774</v>
      </c>
      <c r="B2826" s="24">
        <v>-16.651</v>
      </c>
      <c r="C2826" s="24">
        <v>16.067</v>
      </c>
      <c r="D2826" s="24" t="s">
        <v>1902</v>
      </c>
      <c r="E2826" s="24">
        <f t="shared" si="44"/>
        <v>100.00000000000004</v>
      </c>
      <c r="V2826" s="24">
        <v>77.35849056603773</v>
      </c>
      <c r="AA2826" s="24">
        <v>2.0964360587002102</v>
      </c>
      <c r="AB2826" s="24">
        <v>0.62893081761006298</v>
      </c>
      <c r="AN2826" s="24">
        <v>0.41928721174004202</v>
      </c>
      <c r="AQ2826" s="24">
        <v>0.62893081761006298</v>
      </c>
      <c r="AS2826" s="24">
        <v>0.41928721174004202</v>
      </c>
      <c r="AT2826" s="24">
        <v>1.8867924528301889</v>
      </c>
      <c r="AV2826" s="24">
        <v>0.83857442348008404</v>
      </c>
      <c r="BC2826" s="24">
        <v>4.1928721174004204</v>
      </c>
      <c r="BD2826" s="24">
        <v>0.62893081761006298</v>
      </c>
      <c r="BF2826" s="24">
        <v>0.41928721174004202</v>
      </c>
      <c r="BH2826" s="24">
        <v>1.0482180293501053</v>
      </c>
      <c r="BJ2826" s="24">
        <v>0.62893081761006298</v>
      </c>
      <c r="BO2826" s="24">
        <v>1.0482180293501053</v>
      </c>
      <c r="BR2826" s="24">
        <v>3.5639412997903568</v>
      </c>
      <c r="BV2826" s="24">
        <v>0.20964360587002101</v>
      </c>
      <c r="BX2826" s="24">
        <v>0.62893081761006298</v>
      </c>
      <c r="BZ2826" s="24">
        <v>2.0964360587002102</v>
      </c>
      <c r="CD2826" s="24">
        <v>1.2578616352201255</v>
      </c>
    </row>
    <row r="2827" spans="1:89" x14ac:dyDescent="0.2">
      <c r="A2827" s="24" t="s">
        <v>2775</v>
      </c>
      <c r="B2827" s="24">
        <v>-16.675000000000001</v>
      </c>
      <c r="C2827" s="24">
        <v>15.877000000000001</v>
      </c>
      <c r="D2827" s="24" t="s">
        <v>1902</v>
      </c>
      <c r="E2827" s="24">
        <f t="shared" si="44"/>
        <v>100.00000000000001</v>
      </c>
      <c r="I2827" s="24">
        <v>0.37831021437578799</v>
      </c>
      <c r="V2827" s="24">
        <v>84.237074401008826</v>
      </c>
      <c r="X2827" s="24">
        <v>0.25220680958385899</v>
      </c>
      <c r="AA2827" s="24">
        <v>1.1349306431273638</v>
      </c>
      <c r="AB2827" s="24">
        <v>1.7654476670870121</v>
      </c>
      <c r="AF2827" s="24">
        <v>0.126103404791929</v>
      </c>
      <c r="AN2827" s="24">
        <v>0.88272383354350603</v>
      </c>
      <c r="AQ2827" s="24">
        <v>0.37831021437578799</v>
      </c>
      <c r="AS2827" s="24">
        <v>1.0088272383354349</v>
      </c>
      <c r="AT2827" s="24">
        <v>2.6481715006305171</v>
      </c>
      <c r="AV2827" s="24">
        <v>0.37831021437578799</v>
      </c>
      <c r="BB2827" s="24">
        <v>0.126103404791929</v>
      </c>
      <c r="BC2827" s="24">
        <v>0.88272383354350603</v>
      </c>
      <c r="BD2827" s="24">
        <v>0.37831021437578799</v>
      </c>
      <c r="BF2827" s="24">
        <v>0.25220680958385899</v>
      </c>
      <c r="BG2827" s="24">
        <v>0.126103404791929</v>
      </c>
      <c r="BH2827" s="24">
        <v>0.126103404791929</v>
      </c>
      <c r="BJ2827" s="24">
        <v>0.126103404791929</v>
      </c>
      <c r="BO2827" s="24">
        <v>0.126103404791929</v>
      </c>
      <c r="BR2827" s="24">
        <v>2.3959646910466579</v>
      </c>
      <c r="BU2827" s="24">
        <v>0.126103404791929</v>
      </c>
      <c r="BX2827" s="24">
        <v>0.75662042875157598</v>
      </c>
      <c r="BZ2827" s="24">
        <v>0.63051702395964704</v>
      </c>
      <c r="CA2827" s="24">
        <v>0.126103404791929</v>
      </c>
      <c r="CD2827" s="24">
        <v>0.126103404791929</v>
      </c>
      <c r="CK2827" s="24">
        <v>0.50441361916771799</v>
      </c>
    </row>
    <row r="2828" spans="1:89" x14ac:dyDescent="0.2">
      <c r="A2828" s="24" t="s">
        <v>2776</v>
      </c>
      <c r="B2828" s="24">
        <v>-16.731999999999999</v>
      </c>
      <c r="C2828" s="24">
        <v>15.683</v>
      </c>
      <c r="D2828" s="24" t="s">
        <v>1902</v>
      </c>
      <c r="E2828" s="24">
        <f t="shared" si="44"/>
        <v>99.999999999999972</v>
      </c>
      <c r="I2828" s="24">
        <v>0.21834061135371199</v>
      </c>
      <c r="V2828" s="24">
        <v>86.790393013100442</v>
      </c>
      <c r="X2828" s="24">
        <v>0.109170305676856</v>
      </c>
      <c r="AA2828" s="24">
        <v>0.32751091703056801</v>
      </c>
      <c r="AB2828" s="24">
        <v>0.43668122270742399</v>
      </c>
      <c r="AL2828" s="24">
        <v>0.32751091703056801</v>
      </c>
      <c r="AN2828" s="24">
        <v>0.21834061135371199</v>
      </c>
      <c r="AQ2828" s="24">
        <v>0.76419213973799105</v>
      </c>
      <c r="AT2828" s="24">
        <v>2.7292576419213979</v>
      </c>
      <c r="AV2828" s="24">
        <v>0.109170305676856</v>
      </c>
      <c r="BB2828" s="24">
        <v>0.21834061135371199</v>
      </c>
      <c r="BC2828" s="24">
        <v>1.85589519650655</v>
      </c>
      <c r="BD2828" s="24">
        <v>0.109170305676856</v>
      </c>
      <c r="BF2828" s="24">
        <v>0.109170305676856</v>
      </c>
      <c r="BH2828" s="24">
        <v>0.76419213973799105</v>
      </c>
      <c r="BJ2828" s="24">
        <v>0.109170305676856</v>
      </c>
      <c r="BM2828" s="24">
        <v>0.109170305676856</v>
      </c>
      <c r="BO2828" s="24">
        <v>0.109170305676856</v>
      </c>
      <c r="BR2828" s="24">
        <v>1.85589519650655</v>
      </c>
      <c r="BX2828" s="24">
        <v>0.76419213973799105</v>
      </c>
      <c r="BZ2828" s="24">
        <v>0.43668122270742399</v>
      </c>
      <c r="CA2828" s="24">
        <v>0.21834061135371199</v>
      </c>
      <c r="CD2828" s="24">
        <v>0.109170305676856</v>
      </c>
      <c r="CK2828" s="24">
        <v>1.2008733624454149</v>
      </c>
    </row>
    <row r="2829" spans="1:89" x14ac:dyDescent="0.2">
      <c r="A2829" s="24" t="s">
        <v>2777</v>
      </c>
      <c r="B2829" s="24">
        <v>-18.350000000000001</v>
      </c>
      <c r="C2829" s="24">
        <v>15.608000000000001</v>
      </c>
      <c r="D2829" s="24" t="s">
        <v>1902</v>
      </c>
      <c r="E2829" s="24">
        <f t="shared" si="44"/>
        <v>97.307692307692321</v>
      </c>
      <c r="I2829" s="24">
        <v>0.38461538461538503</v>
      </c>
      <c r="V2829" s="24">
        <v>63.076923076923073</v>
      </c>
      <c r="X2829" s="24">
        <v>3.4615384615384621</v>
      </c>
      <c r="AA2829" s="24">
        <v>1.5384615384615392</v>
      </c>
      <c r="AB2829" s="24">
        <v>1.5384615384615392</v>
      </c>
      <c r="AL2829" s="24">
        <v>0.38461538461538503</v>
      </c>
      <c r="AN2829" s="24">
        <v>0.38461538461538503</v>
      </c>
      <c r="AQ2829" s="24">
        <v>0.38461538461538503</v>
      </c>
      <c r="AS2829" s="24">
        <v>2.6923076923076925</v>
      </c>
      <c r="AT2829" s="24">
        <v>6.5384615384615392</v>
      </c>
      <c r="AV2829" s="24">
        <v>0.38461538461538503</v>
      </c>
      <c r="BC2829" s="24">
        <v>0.76923076923076905</v>
      </c>
      <c r="BD2829" s="24">
        <v>3.0769230769230771</v>
      </c>
      <c r="BF2829" s="24">
        <v>0.76923076923076905</v>
      </c>
      <c r="BH2829" s="24">
        <v>0.38461538461538503</v>
      </c>
      <c r="BJ2829" s="24">
        <v>0.38461538461538503</v>
      </c>
      <c r="BR2829" s="24">
        <v>1.9230769230769231</v>
      </c>
      <c r="BX2829" s="24">
        <v>1.5384615384615392</v>
      </c>
      <c r="BZ2829" s="24">
        <v>3.0769230769230771</v>
      </c>
      <c r="CA2829" s="24">
        <v>0.76923076923076905</v>
      </c>
      <c r="CD2829" s="24">
        <v>0.76923076923076905</v>
      </c>
      <c r="CK2829" s="24">
        <v>3.0769230769230771</v>
      </c>
    </row>
    <row r="2830" spans="1:89" x14ac:dyDescent="0.2">
      <c r="A2830" s="24" t="s">
        <v>2778</v>
      </c>
      <c r="B2830" s="24">
        <v>-17.946999999999999</v>
      </c>
      <c r="C2830" s="24">
        <v>15.499000000000001</v>
      </c>
      <c r="D2830" s="24" t="s">
        <v>1902</v>
      </c>
      <c r="E2830" s="24">
        <f t="shared" si="44"/>
        <v>99.999999999999943</v>
      </c>
      <c r="I2830" s="24">
        <v>0.22883295194507999</v>
      </c>
      <c r="K2830" s="24">
        <v>0.45766590389015999</v>
      </c>
      <c r="O2830" s="24">
        <v>1.1441647597254001</v>
      </c>
      <c r="V2830" s="24">
        <v>67.505720823798612</v>
      </c>
      <c r="X2830" s="24">
        <v>1.1441647597254001</v>
      </c>
      <c r="AA2830" s="24">
        <v>4.3478260869565206</v>
      </c>
      <c r="AB2830" s="24">
        <v>2.0594965675057209</v>
      </c>
      <c r="AL2830" s="24">
        <v>0.22883295194507999</v>
      </c>
      <c r="AS2830" s="24">
        <v>2.7459954233409607</v>
      </c>
      <c r="AT2830" s="24">
        <v>4.5766590389016004</v>
      </c>
      <c r="AV2830" s="24">
        <v>0.45766590389015999</v>
      </c>
      <c r="BB2830" s="24">
        <v>0.22883295194507999</v>
      </c>
      <c r="BC2830" s="24">
        <v>0.22883295194507999</v>
      </c>
      <c r="BD2830" s="24">
        <v>2.5171624713958805</v>
      </c>
      <c r="BF2830" s="24">
        <v>0.45766590389015999</v>
      </c>
      <c r="BH2830" s="24">
        <v>0.68649885583523995</v>
      </c>
      <c r="BJ2830" s="24">
        <v>1.1441647597254001</v>
      </c>
      <c r="BL2830" s="24">
        <v>0.45766590389015999</v>
      </c>
      <c r="BN2830" s="24">
        <v>0.91533180778031997</v>
      </c>
      <c r="BR2830" s="24">
        <v>0.91533180778031997</v>
      </c>
      <c r="BU2830" s="24">
        <v>0.22883295194507999</v>
      </c>
      <c r="BX2830" s="24">
        <v>0.45766590389015999</v>
      </c>
      <c r="BZ2830" s="24">
        <v>1.1441647597254001</v>
      </c>
      <c r="CA2830" s="24">
        <v>0.68649885583523995</v>
      </c>
      <c r="CD2830" s="24">
        <v>0.22883295194507999</v>
      </c>
      <c r="CK2830" s="24">
        <v>4.805491990846682</v>
      </c>
    </row>
    <row r="2831" spans="1:89" x14ac:dyDescent="0.2">
      <c r="A2831" s="24" t="s">
        <v>2779</v>
      </c>
      <c r="B2831" s="24">
        <v>-17.654</v>
      </c>
      <c r="C2831" s="24">
        <v>15.417</v>
      </c>
      <c r="D2831" s="24" t="s">
        <v>1902</v>
      </c>
      <c r="E2831" s="24">
        <f t="shared" si="44"/>
        <v>98.873873873873876</v>
      </c>
      <c r="I2831" s="24">
        <v>0.45045045045045001</v>
      </c>
      <c r="V2831" s="24">
        <v>65.315315315315317</v>
      </c>
      <c r="X2831" s="24">
        <v>0.45045045045045001</v>
      </c>
      <c r="AA2831" s="24">
        <v>1.1261261261261262</v>
      </c>
      <c r="AB2831" s="24">
        <v>2.9279279279279278</v>
      </c>
      <c r="AL2831" s="24">
        <v>0.90090090090090102</v>
      </c>
      <c r="AN2831" s="24">
        <v>0.45045045045045001</v>
      </c>
      <c r="AQ2831" s="24">
        <v>0.22522522522522501</v>
      </c>
      <c r="AS2831" s="24">
        <v>1.5765765765765762</v>
      </c>
      <c r="AT2831" s="24">
        <v>8.108108108108107</v>
      </c>
      <c r="BD2831" s="24">
        <v>5.6306306306306304</v>
      </c>
      <c r="BF2831" s="24">
        <v>0.22522522522522501</v>
      </c>
      <c r="BH2831" s="24">
        <v>0.67567567567567599</v>
      </c>
      <c r="BJ2831" s="24">
        <v>1.5765765765765762</v>
      </c>
      <c r="BO2831" s="24">
        <v>0.22522522522522501</v>
      </c>
      <c r="BR2831" s="24">
        <v>1.5765765765765762</v>
      </c>
      <c r="BZ2831" s="24">
        <v>2.4774774774774775</v>
      </c>
      <c r="CA2831" s="24">
        <v>0.90090090090090102</v>
      </c>
      <c r="CK2831" s="24">
        <v>4.0540540540540535</v>
      </c>
    </row>
    <row r="2832" spans="1:89" x14ac:dyDescent="0.2">
      <c r="A2832" s="24" t="s">
        <v>2780</v>
      </c>
      <c r="B2832" s="24">
        <v>-17.366</v>
      </c>
      <c r="C2832" s="24">
        <v>15.337</v>
      </c>
      <c r="D2832" s="24" t="s">
        <v>1902</v>
      </c>
      <c r="E2832" s="24">
        <f t="shared" si="44"/>
        <v>99.524940617577201</v>
      </c>
      <c r="I2832" s="24">
        <v>0.237529691211401</v>
      </c>
      <c r="K2832" s="24">
        <v>0.47505938242280299</v>
      </c>
      <c r="V2832" s="24">
        <v>85.035629453681707</v>
      </c>
      <c r="X2832" s="24">
        <v>0.47505938242280299</v>
      </c>
      <c r="AA2832" s="24">
        <v>0.47505938242280299</v>
      </c>
      <c r="AB2832" s="24">
        <v>0.71258907363420398</v>
      </c>
      <c r="AL2832" s="24">
        <v>0.237529691211401</v>
      </c>
      <c r="AQ2832" s="24">
        <v>0.237529691211401</v>
      </c>
      <c r="AS2832" s="24">
        <v>1.1876484560570071</v>
      </c>
      <c r="AT2832" s="24">
        <v>4.2755344418052257</v>
      </c>
      <c r="BC2832" s="24">
        <v>0.237529691211401</v>
      </c>
      <c r="BD2832" s="24">
        <v>2.3752969121140137</v>
      </c>
      <c r="BF2832" s="24">
        <v>0.237529691211401</v>
      </c>
      <c r="BH2832" s="24">
        <v>0.47505938242280299</v>
      </c>
      <c r="BJ2832" s="24">
        <v>0.237529691211401</v>
      </c>
      <c r="BR2832" s="24">
        <v>0.47505938242280299</v>
      </c>
      <c r="BZ2832" s="24">
        <v>1.66270783847981</v>
      </c>
      <c r="CA2832" s="24">
        <v>0.237529691211401</v>
      </c>
      <c r="CK2832" s="24">
        <v>0.237529691211401</v>
      </c>
    </row>
    <row r="2833" spans="1:89" x14ac:dyDescent="0.2">
      <c r="A2833" s="24" t="s">
        <v>2781</v>
      </c>
      <c r="B2833" s="24">
        <v>-17.295000000000002</v>
      </c>
      <c r="C2833" s="24">
        <v>15.318</v>
      </c>
      <c r="D2833" s="24" t="s">
        <v>1902</v>
      </c>
      <c r="E2833" s="24">
        <f t="shared" si="44"/>
        <v>99.601593625497998</v>
      </c>
      <c r="V2833" s="24">
        <v>81.673306772908361</v>
      </c>
      <c r="AT2833" s="24">
        <v>4.7808764940239055</v>
      </c>
      <c r="BC2833" s="24">
        <v>1.1952191235059761</v>
      </c>
      <c r="BD2833" s="24">
        <v>2.788844621513944</v>
      </c>
      <c r="BF2833" s="24">
        <v>0.39840637450199201</v>
      </c>
      <c r="BH2833" s="24">
        <v>1.1952191235059761</v>
      </c>
      <c r="BJ2833" s="24">
        <v>0.39840637450199201</v>
      </c>
      <c r="BO2833" s="24">
        <v>0.79681274900398402</v>
      </c>
      <c r="BX2833" s="24">
        <v>0.79681274900398402</v>
      </c>
      <c r="BZ2833" s="24">
        <v>1.9920318725099599</v>
      </c>
      <c r="CA2833" s="24">
        <v>1.5936254980079676</v>
      </c>
      <c r="CK2833" s="24">
        <v>1.9920318725099599</v>
      </c>
    </row>
    <row r="2834" spans="1:89" x14ac:dyDescent="0.2">
      <c r="A2834" s="24" t="s">
        <v>2782</v>
      </c>
      <c r="B2834" s="24">
        <v>-17.045000000000002</v>
      </c>
      <c r="C2834" s="24">
        <v>15.273</v>
      </c>
      <c r="D2834" s="24" t="s">
        <v>1902</v>
      </c>
      <c r="E2834" s="24">
        <f t="shared" si="44"/>
        <v>100.00000000000001</v>
      </c>
      <c r="I2834" s="24">
        <v>0.21352313167259801</v>
      </c>
      <c r="K2834" s="24">
        <v>7.1174377224199295E-2</v>
      </c>
      <c r="V2834" s="24">
        <v>90.035587188612098</v>
      </c>
      <c r="X2834" s="24">
        <v>0.14234875444839901</v>
      </c>
      <c r="AB2834" s="24">
        <v>0.49822064056939502</v>
      </c>
      <c r="AN2834" s="24">
        <v>7.1174377224199295E-2</v>
      </c>
      <c r="AS2834" s="24">
        <v>0.21352313167259801</v>
      </c>
      <c r="AT2834" s="24">
        <v>2.8469750889679712</v>
      </c>
      <c r="BB2834" s="24">
        <v>0.56939501779359403</v>
      </c>
      <c r="BC2834" s="24">
        <v>0.49822064056939502</v>
      </c>
      <c r="BD2834" s="24">
        <v>0.64056939501779397</v>
      </c>
      <c r="BE2834" s="24">
        <v>0.14234875444839901</v>
      </c>
      <c r="BF2834" s="24">
        <v>7.1174377224199295E-2</v>
      </c>
      <c r="BH2834" s="24">
        <v>0.49822064056939502</v>
      </c>
      <c r="BR2834" s="24">
        <v>2.3487544483985765</v>
      </c>
      <c r="BX2834" s="24">
        <v>0.21352313167259801</v>
      </c>
      <c r="BZ2834" s="24">
        <v>0.56939501779359403</v>
      </c>
      <c r="CA2834" s="24">
        <v>0.14234875444839901</v>
      </c>
      <c r="CK2834" s="24">
        <v>0.21352313167259801</v>
      </c>
    </row>
    <row r="2835" spans="1:89" x14ac:dyDescent="0.2">
      <c r="A2835" s="24" t="s">
        <v>2783</v>
      </c>
      <c r="B2835" s="24">
        <v>-18.419</v>
      </c>
      <c r="C2835" s="24">
        <v>13.673999999999999</v>
      </c>
      <c r="D2835" s="24" t="s">
        <v>1902</v>
      </c>
      <c r="E2835" s="24">
        <f t="shared" si="44"/>
        <v>95.833333333333314</v>
      </c>
      <c r="K2835" s="24">
        <v>4.1666666666666661</v>
      </c>
      <c r="V2835" s="24">
        <v>54.166666666666643</v>
      </c>
      <c r="AA2835" s="24">
        <v>2.0833333333333335</v>
      </c>
      <c r="AB2835" s="24">
        <v>2.0833333333333335</v>
      </c>
      <c r="AS2835" s="24">
        <v>2.0833333333333335</v>
      </c>
      <c r="AT2835" s="24">
        <v>8.3333333333333321</v>
      </c>
      <c r="AV2835" s="24">
        <v>2.0833333333333335</v>
      </c>
      <c r="BB2835" s="24">
        <v>4.1666666666666661</v>
      </c>
      <c r="BD2835" s="24">
        <v>4.1666666666666661</v>
      </c>
      <c r="BF2835" s="24">
        <v>4.1666666666666661</v>
      </c>
      <c r="BJ2835" s="24">
        <v>6.25</v>
      </c>
      <c r="CA2835" s="24">
        <v>2.0833333333333335</v>
      </c>
    </row>
    <row r="2836" spans="1:89" x14ac:dyDescent="0.2">
      <c r="A2836" s="24" t="s">
        <v>2784</v>
      </c>
      <c r="B2836" s="24">
        <v>-18.189</v>
      </c>
      <c r="C2836" s="24">
        <v>13.718</v>
      </c>
      <c r="D2836" s="24" t="s">
        <v>1902</v>
      </c>
      <c r="E2836" s="24">
        <f t="shared" si="44"/>
        <v>93.478260869565219</v>
      </c>
      <c r="I2836" s="24">
        <v>1.0869565217391299</v>
      </c>
      <c r="V2836" s="24">
        <v>40.217391304347828</v>
      </c>
      <c r="X2836" s="24">
        <v>1.0869565217391299</v>
      </c>
      <c r="AB2836" s="24">
        <v>1.0869565217391299</v>
      </c>
      <c r="AS2836" s="24">
        <v>3.2608695652173916</v>
      </c>
      <c r="AT2836" s="24">
        <v>16.304347826086961</v>
      </c>
      <c r="BB2836" s="24">
        <v>4.3478260869565206</v>
      </c>
      <c r="BD2836" s="24">
        <v>5.4347826086956514</v>
      </c>
      <c r="BH2836" s="24">
        <v>1.0869565217391299</v>
      </c>
      <c r="BN2836" s="24">
        <v>1.0869565217391299</v>
      </c>
      <c r="BR2836" s="24">
        <v>1.0869565217391299</v>
      </c>
      <c r="BX2836" s="24">
        <v>2.1739130434782608</v>
      </c>
      <c r="BZ2836" s="24">
        <v>6.5217391304347823</v>
      </c>
      <c r="CD2836" s="24">
        <v>2.1739130434782608</v>
      </c>
      <c r="CK2836" s="24">
        <v>6.5217391304347823</v>
      </c>
    </row>
    <row r="2837" spans="1:89" x14ac:dyDescent="0.2">
      <c r="A2837" s="24" t="s">
        <v>2785</v>
      </c>
      <c r="B2837" s="24">
        <v>-17.79</v>
      </c>
      <c r="C2837" s="24">
        <v>13.792999999999999</v>
      </c>
      <c r="D2837" s="24" t="s">
        <v>1902</v>
      </c>
      <c r="E2837" s="24">
        <f t="shared" si="44"/>
        <v>99.610894941634214</v>
      </c>
      <c r="O2837" s="24">
        <v>0.38910505836575898</v>
      </c>
      <c r="V2837" s="24">
        <v>41.634241245136188</v>
      </c>
      <c r="AB2837" s="24">
        <v>0.77821011673151697</v>
      </c>
      <c r="AL2837" s="24">
        <v>0.77821011673151697</v>
      </c>
      <c r="AN2837" s="24">
        <v>0.38910505836575898</v>
      </c>
      <c r="AQ2837" s="24">
        <v>0.38910505836575898</v>
      </c>
      <c r="AS2837" s="24">
        <v>1.1673151750972761</v>
      </c>
      <c r="AT2837" s="24">
        <v>12.45136186770428</v>
      </c>
      <c r="BB2837" s="24">
        <v>1.9455252918287937</v>
      </c>
      <c r="BC2837" s="24">
        <v>0.77821011673151697</v>
      </c>
      <c r="BD2837" s="24">
        <v>1.9455252918287937</v>
      </c>
      <c r="BF2837" s="24">
        <v>0.77821011673151697</v>
      </c>
      <c r="BH2837" s="24">
        <v>3.8910505836575866</v>
      </c>
      <c r="BJ2837" s="24">
        <v>5.4474708171206228</v>
      </c>
      <c r="BR2837" s="24">
        <v>1.556420233463035</v>
      </c>
      <c r="BU2837" s="24">
        <v>7.3929961089494158</v>
      </c>
      <c r="BV2837" s="24">
        <v>0.77821011673151697</v>
      </c>
      <c r="BX2837" s="24">
        <v>3.1128404669260701</v>
      </c>
      <c r="BZ2837" s="24">
        <v>5.4474708171206228</v>
      </c>
      <c r="CA2837" s="24">
        <v>0.38910505836575898</v>
      </c>
      <c r="CD2837" s="24">
        <v>0.38910505836575898</v>
      </c>
      <c r="CK2837" s="24">
        <v>7.782101167315175</v>
      </c>
    </row>
    <row r="2838" spans="1:89" x14ac:dyDescent="0.2">
      <c r="A2838" s="24" t="s">
        <v>2786</v>
      </c>
      <c r="B2838" s="24">
        <v>-17.683</v>
      </c>
      <c r="C2838" s="24">
        <v>13.811999999999999</v>
      </c>
      <c r="D2838" s="24" t="s">
        <v>1902</v>
      </c>
      <c r="E2838" s="24">
        <f t="shared" si="44"/>
        <v>99.465240641711191</v>
      </c>
      <c r="N2838" s="24">
        <v>0.53475935828876997</v>
      </c>
      <c r="O2838" s="24">
        <v>0.53475935828876997</v>
      </c>
      <c r="V2838" s="24">
        <v>45.721925133689837</v>
      </c>
      <c r="AA2838" s="24">
        <v>0.26737967914438499</v>
      </c>
      <c r="AB2838" s="24">
        <v>1.6042780748663099</v>
      </c>
      <c r="AL2838" s="24">
        <v>0.80213903743315496</v>
      </c>
      <c r="AN2838" s="24">
        <v>0.80213903743315496</v>
      </c>
      <c r="AS2838" s="24">
        <v>1.6042780748663099</v>
      </c>
      <c r="AT2838" s="24">
        <v>7.7540106951871666</v>
      </c>
      <c r="BB2838" s="24">
        <v>2.9411764705882346</v>
      </c>
      <c r="BC2838" s="24">
        <v>1.0695187165775399</v>
      </c>
      <c r="BD2838" s="24">
        <v>4.8128342245989302</v>
      </c>
      <c r="BE2838" s="24">
        <v>0.26737967914438499</v>
      </c>
      <c r="BF2838" s="24">
        <v>0.80213903743315496</v>
      </c>
      <c r="BH2838" s="24">
        <v>2.6737967914438499</v>
      </c>
      <c r="BJ2838" s="24">
        <v>3.7433155080213898</v>
      </c>
      <c r="BO2838" s="24">
        <v>0.26737967914438499</v>
      </c>
      <c r="BR2838" s="24">
        <v>0.80213903743315496</v>
      </c>
      <c r="BU2838" s="24">
        <v>5.3475935828877006</v>
      </c>
      <c r="BX2838" s="24">
        <v>3.475935828877005</v>
      </c>
      <c r="BZ2838" s="24">
        <v>4.8128342245989302</v>
      </c>
      <c r="CA2838" s="24">
        <v>1.8716577540106951</v>
      </c>
      <c r="CD2838" s="24">
        <v>1.0695187165775399</v>
      </c>
      <c r="CK2838" s="24">
        <v>5.8823529411764701</v>
      </c>
    </row>
    <row r="2839" spans="1:89" x14ac:dyDescent="0.2">
      <c r="A2839" s="24" t="s">
        <v>2787</v>
      </c>
      <c r="B2839" s="24">
        <v>-17.591000000000001</v>
      </c>
      <c r="C2839" s="24">
        <v>13.829000000000001</v>
      </c>
      <c r="D2839" s="24" t="s">
        <v>1902</v>
      </c>
      <c r="E2839" s="24">
        <f t="shared" si="44"/>
        <v>98.461538461538453</v>
      </c>
      <c r="I2839" s="24">
        <v>3.0769230769230771</v>
      </c>
      <c r="V2839" s="24">
        <v>9.2307692307692299</v>
      </c>
      <c r="AA2839" s="24">
        <v>4.6153846153846159</v>
      </c>
      <c r="AL2839" s="24">
        <v>6.1538461538461542</v>
      </c>
      <c r="AN2839" s="24">
        <v>1.5384615384615392</v>
      </c>
      <c r="AT2839" s="24">
        <v>21.538461538461537</v>
      </c>
      <c r="BB2839" s="24">
        <v>6.1538461538461542</v>
      </c>
      <c r="BD2839" s="24">
        <v>4.6153846153846159</v>
      </c>
      <c r="BE2839" s="24">
        <v>3.0769230769230771</v>
      </c>
      <c r="BF2839" s="24">
        <v>6.1538461538461542</v>
      </c>
      <c r="BH2839" s="24">
        <v>3.0769230769230771</v>
      </c>
      <c r="BJ2839" s="24">
        <v>9.2307692307692299</v>
      </c>
      <c r="BO2839" s="24">
        <v>1.5384615384615392</v>
      </c>
      <c r="BR2839" s="24">
        <v>3.0769230769230771</v>
      </c>
      <c r="BU2839" s="24">
        <v>1.5384615384615392</v>
      </c>
      <c r="BX2839" s="24">
        <v>4.6153846153846159</v>
      </c>
      <c r="BZ2839" s="24">
        <v>1.5384615384615392</v>
      </c>
      <c r="CA2839" s="24">
        <v>4.6153846153846159</v>
      </c>
      <c r="CD2839" s="24">
        <v>3.0769230769230771</v>
      </c>
    </row>
    <row r="2840" spans="1:89" x14ac:dyDescent="0.2">
      <c r="A2840" s="24" t="s">
        <v>2788</v>
      </c>
      <c r="B2840" s="24">
        <v>-17.491</v>
      </c>
      <c r="C2840" s="24">
        <v>13.848000000000001</v>
      </c>
      <c r="D2840" s="24" t="s">
        <v>1902</v>
      </c>
      <c r="E2840" s="24">
        <f t="shared" si="44"/>
        <v>99.047619047619037</v>
      </c>
      <c r="I2840" s="24">
        <v>0.952380952380952</v>
      </c>
      <c r="V2840" s="24">
        <v>42.38095238095238</v>
      </c>
      <c r="AA2840" s="24">
        <v>0.476190476190476</v>
      </c>
      <c r="AB2840" s="24">
        <v>0.952380952380952</v>
      </c>
      <c r="AS2840" s="24">
        <v>0.476190476190476</v>
      </c>
      <c r="AT2840" s="24">
        <v>4.2857142857142856</v>
      </c>
      <c r="BB2840" s="24">
        <v>4.2857142857142856</v>
      </c>
      <c r="BC2840" s="24">
        <v>1.428571428571429</v>
      </c>
      <c r="BD2840" s="24">
        <v>14.285714285714281</v>
      </c>
      <c r="BF2840" s="24">
        <v>0.476190476190476</v>
      </c>
      <c r="BH2840" s="24">
        <v>7.6190476190476186</v>
      </c>
      <c r="BJ2840" s="24">
        <v>1.428571428571429</v>
      </c>
      <c r="BO2840" s="24">
        <v>0.476190476190476</v>
      </c>
      <c r="BR2840" s="24">
        <v>3.333333333333333</v>
      </c>
      <c r="BU2840" s="24">
        <v>1.428571428571429</v>
      </c>
      <c r="BX2840" s="24">
        <v>3.333333333333333</v>
      </c>
      <c r="BZ2840" s="24">
        <v>5.2380952380952372</v>
      </c>
      <c r="CD2840" s="24">
        <v>0.476190476190476</v>
      </c>
      <c r="CK2840" s="24">
        <v>5.7142857142857135</v>
      </c>
    </row>
    <row r="2841" spans="1:89" x14ac:dyDescent="0.2">
      <c r="A2841" s="24" t="s">
        <v>2789</v>
      </c>
      <c r="B2841" s="24">
        <v>-17.454000000000001</v>
      </c>
      <c r="C2841" s="24">
        <v>13.855</v>
      </c>
      <c r="D2841" s="24" t="s">
        <v>1902</v>
      </c>
      <c r="E2841" s="24">
        <f t="shared" si="44"/>
        <v>96.629213483146088</v>
      </c>
      <c r="V2841" s="24">
        <v>44.943820224719097</v>
      </c>
      <c r="AT2841" s="24">
        <v>5.6179775280898854</v>
      </c>
      <c r="BB2841" s="24">
        <v>2.2471910112359561</v>
      </c>
      <c r="BC2841" s="24">
        <v>2.2471910112359561</v>
      </c>
      <c r="BD2841" s="24">
        <v>6.7415730337078656</v>
      </c>
      <c r="BF2841" s="24">
        <v>1.1235955056179778</v>
      </c>
      <c r="BG2841" s="24">
        <v>1.1235955056179778</v>
      </c>
      <c r="BH2841" s="24">
        <v>4.4943820224719104</v>
      </c>
      <c r="BJ2841" s="24">
        <v>1.1235955056179778</v>
      </c>
      <c r="BO2841" s="24">
        <v>1.1235955056179778</v>
      </c>
      <c r="BR2841" s="24">
        <v>4.4943820224719104</v>
      </c>
      <c r="BU2841" s="24">
        <v>1.1235955056179778</v>
      </c>
      <c r="BX2841" s="24">
        <v>3.3707865168539324</v>
      </c>
      <c r="BZ2841" s="24">
        <v>10.1123595505618</v>
      </c>
      <c r="CA2841" s="24">
        <v>2.2471910112359561</v>
      </c>
      <c r="CD2841" s="24">
        <v>2.2471910112359561</v>
      </c>
      <c r="CK2841" s="24">
        <v>2.2471910112359561</v>
      </c>
    </row>
    <row r="2842" spans="1:89" x14ac:dyDescent="0.2">
      <c r="A2842" s="24" t="s">
        <v>2790</v>
      </c>
      <c r="B2842" s="24">
        <v>-17.879000000000001</v>
      </c>
      <c r="C2842" s="24">
        <v>12.64</v>
      </c>
      <c r="D2842" s="24" t="s">
        <v>1902</v>
      </c>
      <c r="E2842" s="24">
        <f t="shared" si="44"/>
        <v>96.774193548387117</v>
      </c>
      <c r="V2842" s="24">
        <v>25.806451612903221</v>
      </c>
      <c r="AL2842" s="24">
        <v>1.0752688172043008</v>
      </c>
      <c r="AQ2842" s="24">
        <v>1.0752688172043008</v>
      </c>
      <c r="AT2842" s="24">
        <v>8.6021505376344098</v>
      </c>
      <c r="AV2842" s="24">
        <v>1.0752688172043008</v>
      </c>
      <c r="BB2842" s="24">
        <v>11.827956989247312</v>
      </c>
      <c r="BC2842" s="24">
        <v>2.150537634408602</v>
      </c>
      <c r="BD2842" s="24">
        <v>2.150537634408602</v>
      </c>
      <c r="BH2842" s="24">
        <v>5.376344086021505</v>
      </c>
      <c r="BJ2842" s="24">
        <v>5.376344086021505</v>
      </c>
      <c r="BO2842" s="24">
        <v>1.0752688172043008</v>
      </c>
      <c r="BR2842" s="24">
        <v>8.6021505376344098</v>
      </c>
      <c r="BX2842" s="24">
        <v>2.150537634408602</v>
      </c>
      <c r="BZ2842" s="24">
        <v>7.5268817204301079</v>
      </c>
      <c r="CD2842" s="24">
        <v>4.301075268817204</v>
      </c>
      <c r="CK2842" s="24">
        <v>8.6021505376344098</v>
      </c>
    </row>
    <row r="2843" spans="1:89" x14ac:dyDescent="0.2">
      <c r="A2843" s="24" t="s">
        <v>2791</v>
      </c>
      <c r="B2843" s="24">
        <v>-18.056000000000001</v>
      </c>
      <c r="C2843" s="24">
        <v>12.435</v>
      </c>
      <c r="D2843" s="24" t="s">
        <v>1902</v>
      </c>
      <c r="E2843" s="24">
        <f t="shared" si="44"/>
        <v>97.931034482758633</v>
      </c>
      <c r="I2843" s="24">
        <v>0.68965517241379304</v>
      </c>
      <c r="K2843" s="24">
        <v>1.3793103448275861</v>
      </c>
      <c r="V2843" s="24">
        <v>7.5862068965517251</v>
      </c>
      <c r="AA2843" s="24">
        <v>3.4482758620689649</v>
      </c>
      <c r="AB2843" s="24">
        <v>3.4482758620689649</v>
      </c>
      <c r="AL2843" s="24">
        <v>4.137931034482758</v>
      </c>
      <c r="AN2843" s="24">
        <v>2.0689655172413794</v>
      </c>
      <c r="AS2843" s="24">
        <v>4.137931034482758</v>
      </c>
      <c r="AT2843" s="24">
        <v>6.8965517241379306</v>
      </c>
      <c r="AV2843" s="24">
        <v>0.68965517241379304</v>
      </c>
      <c r="BB2843" s="24">
        <v>7.5862068965517251</v>
      </c>
      <c r="BC2843" s="24">
        <v>0.68965517241379304</v>
      </c>
      <c r="BD2843" s="24">
        <v>8.9655172413793114</v>
      </c>
      <c r="BE2843" s="24">
        <v>1.3793103448275861</v>
      </c>
      <c r="BF2843" s="24">
        <v>4.137931034482758</v>
      </c>
      <c r="BG2843" s="24">
        <v>1.3793103448275861</v>
      </c>
      <c r="BH2843" s="24">
        <v>4.8275862068965489</v>
      </c>
      <c r="BJ2843" s="24">
        <v>5.5172413793103452</v>
      </c>
      <c r="BO2843" s="24">
        <v>2.758620689655173</v>
      </c>
      <c r="BR2843" s="24">
        <v>4.137931034482758</v>
      </c>
      <c r="BU2843" s="24">
        <v>3.4482758620689649</v>
      </c>
      <c r="BZ2843" s="24">
        <v>4.8275862068965489</v>
      </c>
      <c r="CA2843" s="24">
        <v>0.68965517241379304</v>
      </c>
      <c r="CD2843" s="24">
        <v>2.0689655172413794</v>
      </c>
      <c r="CK2843" s="24">
        <v>11.034482758620692</v>
      </c>
    </row>
    <row r="2844" spans="1:89" x14ac:dyDescent="0.2">
      <c r="A2844" s="24" t="s">
        <v>2792</v>
      </c>
      <c r="B2844" s="24">
        <v>-18.218</v>
      </c>
      <c r="C2844" s="24">
        <v>12.432</v>
      </c>
      <c r="D2844" s="24" t="s">
        <v>1902</v>
      </c>
      <c r="E2844" s="24">
        <f t="shared" si="44"/>
        <v>96.666666666666671</v>
      </c>
      <c r="I2844" s="24">
        <v>1.1111111111111112</v>
      </c>
      <c r="K2844" s="24">
        <v>2.2222222222222223</v>
      </c>
      <c r="O2844" s="24">
        <v>1.1111111111111112</v>
      </c>
      <c r="V2844" s="24">
        <v>24.444444444444439</v>
      </c>
      <c r="AB2844" s="24">
        <v>2.2222222222222223</v>
      </c>
      <c r="AN2844" s="24">
        <v>1.1111111111111112</v>
      </c>
      <c r="AQ2844" s="24">
        <v>1.1111111111111112</v>
      </c>
      <c r="AS2844" s="24">
        <v>1.1111111111111112</v>
      </c>
      <c r="AT2844" s="24">
        <v>23.333333333333321</v>
      </c>
      <c r="BB2844" s="24">
        <v>2.2222222222222223</v>
      </c>
      <c r="BD2844" s="24">
        <v>4.4444444444444446</v>
      </c>
      <c r="BF2844" s="24">
        <v>1.1111111111111112</v>
      </c>
      <c r="BH2844" s="24">
        <v>3.333333333333333</v>
      </c>
      <c r="BJ2844" s="24">
        <v>7.7777777777777777</v>
      </c>
      <c r="BO2844" s="24">
        <v>2.2222222222222223</v>
      </c>
      <c r="BR2844" s="24">
        <v>1.1111111111111112</v>
      </c>
      <c r="BU2844" s="24">
        <v>1.1111111111111112</v>
      </c>
      <c r="BX2844" s="24">
        <v>4.4444444444444446</v>
      </c>
      <c r="BZ2844" s="24">
        <v>6.666666666666667</v>
      </c>
      <c r="CK2844" s="24">
        <v>4.4444444444444446</v>
      </c>
    </row>
    <row r="2845" spans="1:89" x14ac:dyDescent="0.2">
      <c r="A2845" s="24" t="s">
        <v>2793</v>
      </c>
      <c r="B2845" s="24">
        <v>-17.664000000000001</v>
      </c>
      <c r="C2845" s="24">
        <v>9.1660000000000004</v>
      </c>
      <c r="D2845" s="24" t="s">
        <v>1902</v>
      </c>
      <c r="E2845" s="24">
        <f t="shared" si="44"/>
        <v>95.238095238095227</v>
      </c>
      <c r="I2845" s="24">
        <v>1.587301587301587</v>
      </c>
      <c r="K2845" s="24">
        <v>6.3492063492063489</v>
      </c>
      <c r="O2845" s="24">
        <v>1.587301587301587</v>
      </c>
      <c r="V2845" s="24">
        <v>12.698412698412699</v>
      </c>
      <c r="AA2845" s="24">
        <v>11.111111111111107</v>
      </c>
      <c r="AB2845" s="24">
        <v>1.587301587301587</v>
      </c>
      <c r="AL2845" s="24">
        <v>1.587301587301587</v>
      </c>
      <c r="AQ2845" s="24">
        <v>1.587301587301587</v>
      </c>
      <c r="AS2845" s="24">
        <v>4.7619047619047619</v>
      </c>
      <c r="AT2845" s="24">
        <v>30.158730158730158</v>
      </c>
      <c r="BB2845" s="24">
        <v>1.587301587301587</v>
      </c>
      <c r="BD2845" s="24">
        <v>3.1746031746031735</v>
      </c>
      <c r="BF2845" s="24">
        <v>1.587301587301587</v>
      </c>
      <c r="BJ2845" s="24">
        <v>7.9365079365079358</v>
      </c>
      <c r="CD2845" s="24">
        <v>3.1746031746031735</v>
      </c>
      <c r="CK2845" s="24">
        <v>4.7619047619047619</v>
      </c>
    </row>
    <row r="2846" spans="1:89" x14ac:dyDescent="0.2">
      <c r="A2846" s="24" t="s">
        <v>2794</v>
      </c>
      <c r="B2846" s="24">
        <v>-17.369</v>
      </c>
      <c r="C2846" s="24">
        <v>9.3529999999999998</v>
      </c>
      <c r="D2846" s="24" t="s">
        <v>1902</v>
      </c>
      <c r="E2846" s="24">
        <f t="shared" si="44"/>
        <v>96.969696969696955</v>
      </c>
      <c r="I2846" s="24">
        <v>5.0505050505050502</v>
      </c>
      <c r="K2846" s="24">
        <v>2.0202020202020199</v>
      </c>
      <c r="V2846" s="24">
        <v>8.0808080808080813</v>
      </c>
      <c r="X2846" s="24">
        <v>3.0303030303030298</v>
      </c>
      <c r="AA2846" s="24">
        <v>3.0303030303030298</v>
      </c>
      <c r="AB2846" s="24">
        <v>3.0303030303030298</v>
      </c>
      <c r="AN2846" s="24">
        <v>1.0101010101010099</v>
      </c>
      <c r="AQ2846" s="24">
        <v>1.0101010101010099</v>
      </c>
      <c r="AT2846" s="24">
        <v>30.303030303030301</v>
      </c>
      <c r="AV2846" s="24">
        <v>1.0101010101010099</v>
      </c>
      <c r="BB2846" s="24">
        <v>1.0101010101010099</v>
      </c>
      <c r="BC2846" s="24">
        <v>1.0101010101010099</v>
      </c>
      <c r="BD2846" s="24">
        <v>7.0707070707070701</v>
      </c>
      <c r="BF2846" s="24">
        <v>2.0202020202020199</v>
      </c>
      <c r="BH2846" s="24">
        <v>1.0101010101010099</v>
      </c>
      <c r="BJ2846" s="24">
        <v>11.111111111111107</v>
      </c>
      <c r="BU2846" s="24">
        <v>1.0101010101010099</v>
      </c>
      <c r="BX2846" s="24">
        <v>1.0101010101010099</v>
      </c>
      <c r="CA2846" s="24">
        <v>1.0101010101010099</v>
      </c>
      <c r="CD2846" s="24">
        <v>1.0101010101010099</v>
      </c>
      <c r="CK2846" s="24">
        <v>12.121212121212116</v>
      </c>
    </row>
    <row r="2847" spans="1:89" x14ac:dyDescent="0.2">
      <c r="A2847" s="24" t="s">
        <v>2795</v>
      </c>
      <c r="B2847" s="24">
        <v>-16.904</v>
      </c>
      <c r="C2847" s="24">
        <v>8.9410000000000007</v>
      </c>
      <c r="D2847" s="24" t="s">
        <v>1902</v>
      </c>
      <c r="E2847" s="24">
        <f t="shared" si="44"/>
        <v>96.923076923076877</v>
      </c>
      <c r="I2847" s="24">
        <v>4.6153846153846159</v>
      </c>
      <c r="K2847" s="24">
        <v>4.6153846153846159</v>
      </c>
      <c r="X2847" s="24">
        <v>1.5384615384615392</v>
      </c>
      <c r="AA2847" s="24">
        <v>7.6923076923076916</v>
      </c>
      <c r="AB2847" s="24">
        <v>1.5384615384615392</v>
      </c>
      <c r="AT2847" s="24">
        <v>32.307692307692292</v>
      </c>
      <c r="BB2847" s="24">
        <v>3.0769230769230771</v>
      </c>
      <c r="BD2847" s="24">
        <v>9.2307692307692299</v>
      </c>
      <c r="BF2847" s="24">
        <v>3.0769230769230771</v>
      </c>
      <c r="BH2847" s="24">
        <v>1.5384615384615392</v>
      </c>
      <c r="BJ2847" s="24">
        <v>9.2307692307692299</v>
      </c>
      <c r="BO2847" s="24">
        <v>1.5384615384615392</v>
      </c>
      <c r="BR2847" s="24">
        <v>3.0769230769230771</v>
      </c>
      <c r="BU2847" s="24">
        <v>1.5384615384615392</v>
      </c>
      <c r="BV2847" s="24">
        <v>1.5384615384615392</v>
      </c>
      <c r="BX2847" s="24">
        <v>4.6153846153846159</v>
      </c>
      <c r="BZ2847" s="24">
        <v>4.6153846153846159</v>
      </c>
      <c r="CK2847" s="24">
        <v>1.5384615384615392</v>
      </c>
    </row>
    <row r="2848" spans="1:89" x14ac:dyDescent="0.2">
      <c r="A2848" s="24" t="s">
        <v>2796</v>
      </c>
      <c r="B2848" s="24">
        <v>-14.888999999999999</v>
      </c>
      <c r="C2848" s="24">
        <v>8.9480000000000004</v>
      </c>
      <c r="D2848" s="24" t="s">
        <v>1902</v>
      </c>
      <c r="E2848" s="24">
        <f t="shared" si="44"/>
        <v>93.877551020408177</v>
      </c>
      <c r="I2848" s="24">
        <v>8.1632653061224492</v>
      </c>
      <c r="V2848" s="24">
        <v>8.1632653061224492</v>
      </c>
      <c r="AL2848" s="24">
        <v>8.1632653061224492</v>
      </c>
      <c r="AN2848" s="24">
        <v>6.1224489795918355</v>
      </c>
      <c r="AQ2848" s="24">
        <v>2.0408163265306123</v>
      </c>
      <c r="AT2848" s="24">
        <v>28.571428571428569</v>
      </c>
      <c r="BC2848" s="24">
        <v>2.0408163265306123</v>
      </c>
      <c r="BD2848" s="24">
        <v>6.1224489795918355</v>
      </c>
      <c r="BH2848" s="24">
        <v>2.0408163265306123</v>
      </c>
      <c r="BJ2848" s="24">
        <v>4.0816326530612255</v>
      </c>
      <c r="BO2848" s="24">
        <v>6.1224489795918355</v>
      </c>
      <c r="BR2848" s="24">
        <v>4.0816326530612255</v>
      </c>
      <c r="BX2848" s="24">
        <v>2.0408163265306123</v>
      </c>
      <c r="BZ2848" s="24">
        <v>2.0408163265306123</v>
      </c>
      <c r="CD2848" s="24">
        <v>2.0408163265306123</v>
      </c>
      <c r="CK2848" s="24">
        <v>2.0408163265306123</v>
      </c>
    </row>
    <row r="2849" spans="1:89" x14ac:dyDescent="0.2">
      <c r="A2849" s="24" t="s">
        <v>2797</v>
      </c>
      <c r="B2849" s="24">
        <v>-14.911</v>
      </c>
      <c r="C2849" s="24">
        <v>8.9260000000000002</v>
      </c>
      <c r="D2849" s="24" t="s">
        <v>1902</v>
      </c>
      <c r="E2849" s="24">
        <f t="shared" si="44"/>
        <v>89.795918367346957</v>
      </c>
      <c r="I2849" s="24">
        <v>6.1224489795918355</v>
      </c>
      <c r="K2849" s="24">
        <v>2.0408163265306123</v>
      </c>
      <c r="V2849" s="24">
        <v>16.326530612244898</v>
      </c>
      <c r="AA2849" s="24">
        <v>4.0816326530612255</v>
      </c>
      <c r="AB2849" s="24">
        <v>4.0816326530612255</v>
      </c>
      <c r="AL2849" s="24">
        <v>2.0408163265306123</v>
      </c>
      <c r="AN2849" s="24">
        <v>2.0408163265306123</v>
      </c>
      <c r="AT2849" s="24">
        <v>20.408163265306118</v>
      </c>
      <c r="AV2849" s="24">
        <v>2.0408163265306123</v>
      </c>
      <c r="BB2849" s="24">
        <v>4.0816326530612255</v>
      </c>
      <c r="BD2849" s="24">
        <v>8.1632653061224492</v>
      </c>
      <c r="BJ2849" s="24">
        <v>2.0408163265306123</v>
      </c>
      <c r="BO2849" s="24">
        <v>2.0408163265306123</v>
      </c>
      <c r="BR2849" s="24">
        <v>2.0408163265306123</v>
      </c>
      <c r="BX2849" s="24">
        <v>2.0408163265306123</v>
      </c>
      <c r="CA2849" s="24">
        <v>2.0408163265306123</v>
      </c>
      <c r="CD2849" s="24">
        <v>4.0816326530612255</v>
      </c>
      <c r="CK2849" s="24">
        <v>4.0816326530612255</v>
      </c>
    </row>
    <row r="2850" spans="1:89" x14ac:dyDescent="0.2">
      <c r="A2850" s="24" t="s">
        <v>2798</v>
      </c>
      <c r="B2850" s="24">
        <v>-14.936</v>
      </c>
      <c r="C2850" s="24">
        <v>8.9009999999999998</v>
      </c>
      <c r="D2850" s="24" t="s">
        <v>1902</v>
      </c>
      <c r="E2850" s="24">
        <f t="shared" si="44"/>
        <v>90.196078431372513</v>
      </c>
      <c r="I2850" s="24">
        <v>7.8431372549019596</v>
      </c>
      <c r="V2850" s="24">
        <v>19.6078431372549</v>
      </c>
      <c r="X2850" s="24">
        <v>1.9607843137254899</v>
      </c>
      <c r="AA2850" s="24">
        <v>1.9607843137254899</v>
      </c>
      <c r="AB2850" s="24">
        <v>3.9215686274509798</v>
      </c>
      <c r="AN2850" s="24">
        <v>1.9607843137254899</v>
      </c>
      <c r="AT2850" s="24">
        <v>13.725490196078431</v>
      </c>
      <c r="BB2850" s="24">
        <v>5.8823529411764701</v>
      </c>
      <c r="BC2850" s="24">
        <v>1.9607843137254899</v>
      </c>
      <c r="BD2850" s="24">
        <v>1.9607843137254899</v>
      </c>
      <c r="BH2850" s="24">
        <v>5.8823529411764701</v>
      </c>
      <c r="BJ2850" s="24">
        <v>3.9215686274509798</v>
      </c>
      <c r="BN2850" s="24">
        <v>3.9215686274509798</v>
      </c>
      <c r="BO2850" s="24">
        <v>1.9607843137254899</v>
      </c>
      <c r="BU2850" s="24">
        <v>1.9607843137254899</v>
      </c>
      <c r="BZ2850" s="24">
        <v>1.9607843137254899</v>
      </c>
      <c r="CD2850" s="24">
        <v>3.9215686274509798</v>
      </c>
      <c r="CK2850" s="24">
        <v>5.8823529411764701</v>
      </c>
    </row>
    <row r="2851" spans="1:89" x14ac:dyDescent="0.2">
      <c r="A2851" s="24" t="s">
        <v>2799</v>
      </c>
      <c r="B2851" s="24">
        <v>-14.961</v>
      </c>
      <c r="C2851" s="24">
        <v>8.8759999999999994</v>
      </c>
      <c r="D2851" s="24" t="s">
        <v>1902</v>
      </c>
      <c r="E2851" s="24">
        <f t="shared" si="44"/>
        <v>94.202898550724612</v>
      </c>
      <c r="I2851" s="24">
        <v>8.695652173913043</v>
      </c>
      <c r="V2851" s="24">
        <v>5.7971014492753614</v>
      </c>
      <c r="AA2851" s="24">
        <v>2.8985507246376807</v>
      </c>
      <c r="AB2851" s="24">
        <v>2.8985507246376807</v>
      </c>
      <c r="AL2851" s="24">
        <v>2.8985507246376807</v>
      </c>
      <c r="AN2851" s="24">
        <v>1.449275362318841</v>
      </c>
      <c r="AQ2851" s="24">
        <v>2.8985507246376807</v>
      </c>
      <c r="AT2851" s="24">
        <v>17.39130434782609</v>
      </c>
      <c r="BD2851" s="24">
        <v>11.594202898550719</v>
      </c>
      <c r="BF2851" s="24">
        <v>5.7971014492753614</v>
      </c>
      <c r="BJ2851" s="24">
        <v>8.695652173913043</v>
      </c>
      <c r="BO2851" s="24">
        <v>4.3478260869565206</v>
      </c>
      <c r="BR2851" s="24">
        <v>2.8985507246376807</v>
      </c>
      <c r="BU2851" s="24">
        <v>4.3478260869565206</v>
      </c>
      <c r="BX2851" s="24">
        <v>1.449275362318841</v>
      </c>
      <c r="CD2851" s="24">
        <v>5.7971014492753614</v>
      </c>
      <c r="CK2851" s="24">
        <v>4.3478260869565206</v>
      </c>
    </row>
    <row r="2852" spans="1:89" x14ac:dyDescent="0.2">
      <c r="A2852" s="24" t="s">
        <v>2800</v>
      </c>
      <c r="B2852" s="24">
        <v>-15.125</v>
      </c>
      <c r="C2852" s="24">
        <v>8.7089999999999996</v>
      </c>
      <c r="D2852" s="24" t="s">
        <v>1902</v>
      </c>
      <c r="E2852" s="24">
        <f t="shared" si="44"/>
        <v>92.063492063492049</v>
      </c>
      <c r="I2852" s="24">
        <v>4.7619047619047619</v>
      </c>
      <c r="K2852" s="24">
        <v>1.587301587301587</v>
      </c>
      <c r="N2852" s="24">
        <v>1.587301587301587</v>
      </c>
      <c r="V2852" s="24">
        <v>11.111111111111107</v>
      </c>
      <c r="AA2852" s="24">
        <v>3.1746031746031735</v>
      </c>
      <c r="AL2852" s="24">
        <v>6.3492063492063489</v>
      </c>
      <c r="AS2852" s="24">
        <v>1.587301587301587</v>
      </c>
      <c r="AT2852" s="24">
        <v>11.111111111111107</v>
      </c>
      <c r="BB2852" s="24">
        <v>4.7619047619047619</v>
      </c>
      <c r="BD2852" s="24">
        <v>1.587301587301587</v>
      </c>
      <c r="BF2852" s="24">
        <v>3.1746031746031735</v>
      </c>
      <c r="BJ2852" s="24">
        <v>11.111111111111107</v>
      </c>
      <c r="BO2852" s="24">
        <v>3.1746031746031735</v>
      </c>
      <c r="BR2852" s="24">
        <v>1.587301587301587</v>
      </c>
      <c r="BX2852" s="24">
        <v>3.1746031746031735</v>
      </c>
      <c r="CA2852" s="24">
        <v>19.047619047619047</v>
      </c>
      <c r="CD2852" s="24">
        <v>3.1746031746031735</v>
      </c>
    </row>
    <row r="2853" spans="1:89" x14ac:dyDescent="0.2">
      <c r="A2853" s="24" t="s">
        <v>2801</v>
      </c>
      <c r="B2853" s="24">
        <v>-15.22</v>
      </c>
      <c r="C2853" s="24">
        <v>8.6010000000000009</v>
      </c>
      <c r="D2853" s="24" t="s">
        <v>1902</v>
      </c>
      <c r="E2853" s="24">
        <f t="shared" si="44"/>
        <v>99.418604651162767</v>
      </c>
      <c r="V2853" s="24">
        <v>59.593023255813947</v>
      </c>
      <c r="AA2853" s="24">
        <v>0.87209302325581395</v>
      </c>
      <c r="AB2853" s="24">
        <v>0.87209302325581395</v>
      </c>
      <c r="AN2853" s="24">
        <v>1.1627906976744187</v>
      </c>
      <c r="AQ2853" s="24">
        <v>1.1627906976744187</v>
      </c>
      <c r="AS2853" s="24">
        <v>2.6162790697674421</v>
      </c>
      <c r="AT2853" s="24">
        <v>8.1395348837209305</v>
      </c>
      <c r="BB2853" s="24">
        <v>1.1627906976744187</v>
      </c>
      <c r="BD2853" s="24">
        <v>4.3604651162790686</v>
      </c>
      <c r="BF2853" s="24">
        <v>0.581395348837209</v>
      </c>
      <c r="BH2853" s="24">
        <v>2.3255813953488369</v>
      </c>
      <c r="BJ2853" s="24">
        <v>3.1976744186046511</v>
      </c>
      <c r="BO2853" s="24">
        <v>0.581395348837209</v>
      </c>
      <c r="BR2853" s="24">
        <v>2.0348837209302331</v>
      </c>
      <c r="BU2853" s="24">
        <v>3.7790697674418601</v>
      </c>
      <c r="BX2853" s="24">
        <v>1.453488372093023</v>
      </c>
      <c r="BZ2853" s="24">
        <v>2.3255813953488369</v>
      </c>
      <c r="CD2853" s="24">
        <v>0.581395348837209</v>
      </c>
      <c r="CK2853" s="24">
        <v>2.6162790697674421</v>
      </c>
    </row>
    <row r="2854" spans="1:89" x14ac:dyDescent="0.2">
      <c r="A2854" s="24" t="s">
        <v>2802</v>
      </c>
      <c r="B2854" s="24">
        <v>-15.829000000000001</v>
      </c>
      <c r="C2854" s="24">
        <v>8.7080000000000002</v>
      </c>
      <c r="D2854" s="24" t="s">
        <v>1902</v>
      </c>
      <c r="E2854" s="24">
        <f t="shared" si="44"/>
        <v>90.476190476190453</v>
      </c>
      <c r="K2854" s="24">
        <v>9.5238095238095237</v>
      </c>
      <c r="V2854" s="24">
        <v>14.285714285714281</v>
      </c>
      <c r="AB2854" s="24">
        <v>4.7619047619047619</v>
      </c>
      <c r="AS2854" s="24">
        <v>4.7619047619047619</v>
      </c>
      <c r="AT2854" s="24">
        <v>33.333333333333329</v>
      </c>
      <c r="BJ2854" s="24">
        <v>9.5238095238095237</v>
      </c>
      <c r="BR2854" s="24">
        <v>4.7619047619047619</v>
      </c>
      <c r="BW2854" s="24">
        <v>4.7619047619047619</v>
      </c>
      <c r="CA2854" s="24">
        <v>4.7619047619047619</v>
      </c>
    </row>
    <row r="2855" spans="1:89" x14ac:dyDescent="0.2">
      <c r="A2855" s="24" t="s">
        <v>2803</v>
      </c>
      <c r="B2855" s="24">
        <v>-13.733000000000001</v>
      </c>
      <c r="C2855" s="24">
        <v>9.0180000000000007</v>
      </c>
      <c r="D2855" s="24" t="s">
        <v>1902</v>
      </c>
      <c r="E2855" s="24">
        <f t="shared" si="44"/>
        <v>98.275862068965509</v>
      </c>
      <c r="I2855" s="24">
        <v>25.862068965517238</v>
      </c>
      <c r="V2855" s="24">
        <v>8.6206896551724146</v>
      </c>
      <c r="AA2855" s="24">
        <v>1.7241379310344833</v>
      </c>
      <c r="AB2855" s="24">
        <v>1.7241379310344833</v>
      </c>
      <c r="AL2855" s="24">
        <v>5.1724137931034484</v>
      </c>
      <c r="AN2855" s="24">
        <v>1.7241379310344833</v>
      </c>
      <c r="AQ2855" s="24">
        <v>3.4482758620689649</v>
      </c>
      <c r="AT2855" s="24">
        <v>10.3448275862069</v>
      </c>
      <c r="BB2855" s="24">
        <v>6.8965517241379306</v>
      </c>
      <c r="BC2855" s="24">
        <v>5.1724137931034484</v>
      </c>
      <c r="BE2855" s="24">
        <v>1.7241379310344833</v>
      </c>
      <c r="BJ2855" s="24">
        <v>1.7241379310344833</v>
      </c>
      <c r="BO2855" s="24">
        <v>3.4482758620689649</v>
      </c>
      <c r="BU2855" s="24">
        <v>6.8965517241379306</v>
      </c>
      <c r="BX2855" s="24">
        <v>1.7241379310344833</v>
      </c>
      <c r="BZ2855" s="24">
        <v>1.7241379310344833</v>
      </c>
      <c r="CA2855" s="24">
        <v>6.8965517241379306</v>
      </c>
      <c r="CD2855" s="24">
        <v>3.4482758620689649</v>
      </c>
    </row>
    <row r="2856" spans="1:89" x14ac:dyDescent="0.2">
      <c r="A2856" s="24" t="s">
        <v>2804</v>
      </c>
      <c r="B2856" s="24">
        <v>-17.068000000000001</v>
      </c>
      <c r="C2856" s="24">
        <v>12.375</v>
      </c>
      <c r="D2856" s="24" t="s">
        <v>1902</v>
      </c>
      <c r="E2856" s="24">
        <f t="shared" si="44"/>
        <v>100</v>
      </c>
      <c r="I2856" s="24">
        <v>4</v>
      </c>
      <c r="V2856" s="24">
        <v>10</v>
      </c>
      <c r="AL2856" s="24">
        <v>12</v>
      </c>
      <c r="AN2856" s="24">
        <v>4</v>
      </c>
      <c r="AQ2856" s="24">
        <v>2</v>
      </c>
      <c r="AS2856" s="24">
        <v>4</v>
      </c>
      <c r="AT2856" s="24">
        <v>16</v>
      </c>
      <c r="BB2856" s="24">
        <v>8</v>
      </c>
      <c r="BC2856" s="24">
        <v>2</v>
      </c>
      <c r="BD2856" s="24">
        <v>2</v>
      </c>
      <c r="BE2856" s="24">
        <v>4</v>
      </c>
      <c r="BF2856" s="24">
        <v>2</v>
      </c>
      <c r="BH2856" s="24">
        <v>10</v>
      </c>
      <c r="BJ2856" s="24">
        <v>4</v>
      </c>
      <c r="BO2856" s="24">
        <v>4</v>
      </c>
      <c r="BX2856" s="24">
        <v>2</v>
      </c>
      <c r="BZ2856" s="24">
        <v>4</v>
      </c>
      <c r="CK2856" s="24">
        <v>6</v>
      </c>
    </row>
    <row r="2857" spans="1:89" x14ac:dyDescent="0.2">
      <c r="A2857" s="24" t="s">
        <v>2805</v>
      </c>
      <c r="B2857" s="24">
        <v>-17.076000000000001</v>
      </c>
      <c r="C2857" s="24">
        <v>12.848000000000001</v>
      </c>
      <c r="D2857" s="24" t="s">
        <v>1902</v>
      </c>
      <c r="E2857" s="24">
        <f t="shared" si="44"/>
        <v>99.999999999999986</v>
      </c>
      <c r="I2857" s="24">
        <v>1.6129032258064511</v>
      </c>
      <c r="V2857" s="24">
        <v>14.516129032258069</v>
      </c>
      <c r="X2857" s="24">
        <v>1.6129032258064511</v>
      </c>
      <c r="AA2857" s="24">
        <v>1.6129032258064511</v>
      </c>
      <c r="AS2857" s="24">
        <v>1.6129032258064511</v>
      </c>
      <c r="AT2857" s="24">
        <v>4.838709677419355</v>
      </c>
      <c r="BB2857" s="24">
        <v>3.2258064516129035</v>
      </c>
      <c r="BC2857" s="24">
        <v>8.064516129032258</v>
      </c>
      <c r="BD2857" s="24">
        <v>3.2258064516129035</v>
      </c>
      <c r="BH2857" s="24">
        <v>1.6129032258064511</v>
      </c>
      <c r="BJ2857" s="24">
        <v>1.6129032258064511</v>
      </c>
      <c r="BO2857" s="24">
        <v>4.838709677419355</v>
      </c>
      <c r="BR2857" s="24">
        <v>8.064516129032258</v>
      </c>
      <c r="BW2857" s="24">
        <v>8.064516129032258</v>
      </c>
      <c r="BX2857" s="24">
        <v>9.67741935483871</v>
      </c>
      <c r="BZ2857" s="24">
        <v>16.12903225806452</v>
      </c>
      <c r="CK2857" s="24">
        <v>9.67741935483871</v>
      </c>
    </row>
    <row r="2858" spans="1:89" x14ac:dyDescent="0.2">
      <c r="A2858" s="24" t="s">
        <v>2806</v>
      </c>
      <c r="B2858" s="24">
        <v>-17.09</v>
      </c>
      <c r="C2858" s="24">
        <v>13.452999999999999</v>
      </c>
      <c r="D2858" s="24" t="s">
        <v>1902</v>
      </c>
      <c r="E2858" s="24">
        <f t="shared" si="44"/>
        <v>100</v>
      </c>
      <c r="I2858" s="24">
        <v>0.5</v>
      </c>
      <c r="V2858" s="24">
        <v>16</v>
      </c>
      <c r="AA2858" s="24">
        <v>0.5</v>
      </c>
      <c r="AB2858" s="24">
        <v>0.5</v>
      </c>
      <c r="AN2858" s="24">
        <v>1</v>
      </c>
      <c r="AQ2858" s="24">
        <v>0.5</v>
      </c>
      <c r="AS2858" s="24">
        <v>1.5</v>
      </c>
      <c r="AT2858" s="24">
        <v>4.5</v>
      </c>
      <c r="BB2858" s="24">
        <v>2</v>
      </c>
      <c r="BC2858" s="24">
        <v>6</v>
      </c>
      <c r="BD2858" s="24">
        <v>2</v>
      </c>
      <c r="BE2858" s="24">
        <v>0.5</v>
      </c>
      <c r="BF2858" s="24">
        <v>1</v>
      </c>
      <c r="BH2858" s="24">
        <v>3.5</v>
      </c>
      <c r="BJ2858" s="24">
        <v>1</v>
      </c>
      <c r="BO2858" s="24">
        <v>3</v>
      </c>
      <c r="BR2858" s="24">
        <v>31</v>
      </c>
      <c r="BU2858" s="24">
        <v>1</v>
      </c>
      <c r="BW2858" s="24">
        <v>3.5</v>
      </c>
      <c r="BX2858" s="24">
        <v>2</v>
      </c>
      <c r="BZ2858" s="24">
        <v>6</v>
      </c>
      <c r="CA2858" s="24">
        <v>1.5</v>
      </c>
      <c r="CD2858" s="24">
        <v>1.5</v>
      </c>
      <c r="CK2858" s="24">
        <v>9.5</v>
      </c>
    </row>
    <row r="2859" spans="1:89" x14ac:dyDescent="0.2">
      <c r="A2859" s="24" t="s">
        <v>2807</v>
      </c>
      <c r="B2859" s="24">
        <v>24.7</v>
      </c>
      <c r="C2859" s="24">
        <v>33.700000000000003</v>
      </c>
      <c r="D2859" s="24" t="s">
        <v>1902</v>
      </c>
      <c r="E2859" s="24">
        <f t="shared" si="44"/>
        <v>99.616858237547916</v>
      </c>
      <c r="H2859" s="24">
        <v>2.6819923371647509</v>
      </c>
      <c r="K2859" s="24">
        <v>67.049808429118769</v>
      </c>
      <c r="N2859" s="24">
        <v>2.2988505747126431</v>
      </c>
      <c r="O2859" s="24">
        <v>3.8314176245210727</v>
      </c>
      <c r="P2859" s="24">
        <v>0.38314176245210702</v>
      </c>
      <c r="R2859" s="24">
        <v>0.76628352490421403</v>
      </c>
      <c r="S2859" s="24">
        <v>0.38314176245210702</v>
      </c>
      <c r="V2859" s="24">
        <v>1.1494252873563218</v>
      </c>
      <c r="X2859" s="24">
        <v>1.1494252873563218</v>
      </c>
      <c r="AA2859" s="24">
        <v>3.4482758620689649</v>
      </c>
      <c r="AB2859" s="24">
        <v>2.6819923371647509</v>
      </c>
      <c r="AF2859" s="24">
        <v>0.76628352490421403</v>
      </c>
      <c r="AG2859" s="24">
        <v>3.0651340996168583</v>
      </c>
      <c r="AL2859" s="24">
        <v>0.38314176245210702</v>
      </c>
      <c r="AT2859" s="24">
        <v>2.6819923371647509</v>
      </c>
      <c r="AV2859" s="24">
        <v>0.38314176245210702</v>
      </c>
      <c r="BB2859" s="24">
        <v>5.3639846743295001</v>
      </c>
      <c r="BJ2859" s="24">
        <v>0.38314176245210702</v>
      </c>
      <c r="BZ2859" s="24">
        <v>0.76628352490421403</v>
      </c>
    </row>
    <row r="2860" spans="1:89" x14ac:dyDescent="0.2">
      <c r="A2860" s="24" t="s">
        <v>2808</v>
      </c>
      <c r="B2860" s="24">
        <v>23.18</v>
      </c>
      <c r="C2860" s="24">
        <v>34.799999999999997</v>
      </c>
      <c r="D2860" s="24" t="s">
        <v>1902</v>
      </c>
      <c r="E2860" s="24">
        <f t="shared" si="44"/>
        <v>98.165137614678869</v>
      </c>
      <c r="H2860" s="24">
        <v>2.7522935779816526</v>
      </c>
      <c r="K2860" s="24">
        <v>58.71559633027524</v>
      </c>
      <c r="N2860" s="24">
        <v>2.7522935779816526</v>
      </c>
      <c r="O2860" s="24">
        <v>4.5871559633027505</v>
      </c>
      <c r="P2860" s="24">
        <v>0.91743119266054995</v>
      </c>
      <c r="R2860" s="24">
        <v>0.91743119266054995</v>
      </c>
      <c r="X2860" s="24">
        <v>2.7522935779816526</v>
      </c>
      <c r="AA2860" s="24">
        <v>1.834862385321101</v>
      </c>
      <c r="AB2860" s="24">
        <v>2.7522935779816526</v>
      </c>
      <c r="AF2860" s="24">
        <v>1.834862385321101</v>
      </c>
      <c r="AG2860" s="24">
        <v>0.91743119266054995</v>
      </c>
      <c r="AT2860" s="24">
        <v>13.761467889908262</v>
      </c>
      <c r="AV2860" s="24">
        <v>0.91743119266054995</v>
      </c>
      <c r="BB2860" s="24">
        <v>2.7522935779816526</v>
      </c>
    </row>
    <row r="2861" spans="1:89" x14ac:dyDescent="0.2">
      <c r="A2861" s="24" t="s">
        <v>2809</v>
      </c>
      <c r="B2861" s="24">
        <v>16.149999999999999</v>
      </c>
      <c r="C2861" s="24">
        <v>37</v>
      </c>
      <c r="D2861" s="24" t="s">
        <v>1902</v>
      </c>
      <c r="E2861" s="24">
        <f t="shared" si="44"/>
        <v>99.019607843137251</v>
      </c>
      <c r="H2861" s="24">
        <v>0.49019607843137197</v>
      </c>
      <c r="K2861" s="24">
        <v>31.862745098039206</v>
      </c>
      <c r="N2861" s="24">
        <v>1.4705882352941178</v>
      </c>
      <c r="O2861" s="24">
        <v>2.4509803921568629</v>
      </c>
      <c r="P2861" s="24">
        <v>0.49019607843137197</v>
      </c>
      <c r="V2861" s="24">
        <v>4.4117647058823541</v>
      </c>
      <c r="X2861" s="24">
        <v>6.8627450980392153</v>
      </c>
      <c r="AA2861" s="24">
        <v>9.8039215686274517</v>
      </c>
      <c r="AB2861" s="24">
        <v>2.4509803921568629</v>
      </c>
      <c r="AG2861" s="24">
        <v>1.4705882352941178</v>
      </c>
      <c r="AH2861" s="24">
        <v>0.49019607843137197</v>
      </c>
      <c r="AL2861" s="24">
        <v>0.98039215686274495</v>
      </c>
      <c r="AT2861" s="24">
        <v>12.745098039215691</v>
      </c>
      <c r="AV2861" s="24">
        <v>3.9215686274509798</v>
      </c>
      <c r="BB2861" s="24">
        <v>8.3333333333333321</v>
      </c>
      <c r="BF2861" s="24">
        <v>3.4313725490196076</v>
      </c>
      <c r="BJ2861" s="24">
        <v>2.4509803921568629</v>
      </c>
      <c r="BZ2861" s="24">
        <v>4.9019607843137276</v>
      </c>
    </row>
    <row r="2862" spans="1:89" x14ac:dyDescent="0.2">
      <c r="A2862" s="24" t="s">
        <v>2810</v>
      </c>
      <c r="B2862" s="24">
        <v>16</v>
      </c>
      <c r="C2862" s="24">
        <v>37.380000000000003</v>
      </c>
      <c r="D2862" s="24" t="s">
        <v>1902</v>
      </c>
      <c r="E2862" s="24">
        <f t="shared" si="44"/>
        <v>99.523809523809533</v>
      </c>
      <c r="H2862" s="24">
        <v>0.476190476190476</v>
      </c>
      <c r="K2862" s="24">
        <v>17.142857142857142</v>
      </c>
      <c r="N2862" s="24">
        <v>1.428571428571429</v>
      </c>
      <c r="O2862" s="24">
        <v>0.952380952380952</v>
      </c>
      <c r="P2862" s="24">
        <v>1.9047619047619051</v>
      </c>
      <c r="S2862" s="24">
        <v>0.476190476190476</v>
      </c>
      <c r="V2862" s="24">
        <v>3.8095238095238102</v>
      </c>
      <c r="X2862" s="24">
        <v>3.8095238095238102</v>
      </c>
      <c r="AA2862" s="24">
        <v>6.666666666666667</v>
      </c>
      <c r="AB2862" s="24">
        <v>1.428571428571429</v>
      </c>
      <c r="AF2862" s="24">
        <v>3.8095238095238102</v>
      </c>
      <c r="AL2862" s="24">
        <v>0.952380952380952</v>
      </c>
      <c r="AN2862" s="24">
        <v>0.476190476190476</v>
      </c>
      <c r="AQ2862" s="24">
        <v>1.9047619047619051</v>
      </c>
      <c r="AT2862" s="24">
        <v>16.19047619047619</v>
      </c>
      <c r="AV2862" s="24">
        <v>10</v>
      </c>
      <c r="AX2862" s="24">
        <v>0.476190476190476</v>
      </c>
      <c r="BB2862" s="24">
        <v>10</v>
      </c>
      <c r="BF2862" s="24">
        <v>4.2857142857142856</v>
      </c>
      <c r="BH2862" s="24">
        <v>0.476190476190476</v>
      </c>
      <c r="BJ2862" s="24">
        <v>6.666666666666667</v>
      </c>
      <c r="BN2862" s="24">
        <v>0.476190476190476</v>
      </c>
      <c r="BZ2862" s="24">
        <v>5.7142857142857135</v>
      </c>
    </row>
    <row r="2863" spans="1:89" x14ac:dyDescent="0.2">
      <c r="A2863" s="24" t="s">
        <v>2811</v>
      </c>
      <c r="B2863" s="24">
        <v>18.97</v>
      </c>
      <c r="C2863" s="24">
        <v>39.520000000000003</v>
      </c>
      <c r="D2863" s="24" t="s">
        <v>1902</v>
      </c>
      <c r="E2863" s="24">
        <f t="shared" si="44"/>
        <v>99.5</v>
      </c>
      <c r="H2863" s="24">
        <v>4.5</v>
      </c>
      <c r="K2863" s="24">
        <v>10.5</v>
      </c>
      <c r="O2863" s="24">
        <v>0.5</v>
      </c>
      <c r="V2863" s="24">
        <v>4.5</v>
      </c>
      <c r="AA2863" s="24">
        <v>23</v>
      </c>
      <c r="AB2863" s="24">
        <v>2.5</v>
      </c>
      <c r="AF2863" s="24">
        <v>3.5</v>
      </c>
      <c r="AL2863" s="24">
        <v>2</v>
      </c>
      <c r="AN2863" s="24">
        <v>1</v>
      </c>
      <c r="AQ2863" s="24">
        <v>1.5</v>
      </c>
      <c r="AT2863" s="24">
        <v>15.5</v>
      </c>
      <c r="AV2863" s="24">
        <v>12</v>
      </c>
      <c r="BB2863" s="24">
        <v>17.5</v>
      </c>
      <c r="BL2863" s="24">
        <v>0.5</v>
      </c>
      <c r="BZ2863" s="24">
        <v>0.5</v>
      </c>
    </row>
    <row r="2864" spans="1:89" x14ac:dyDescent="0.2">
      <c r="A2864" s="24" t="s">
        <v>2812</v>
      </c>
      <c r="B2864" s="24">
        <v>21.5</v>
      </c>
      <c r="C2864" s="24">
        <v>35.22</v>
      </c>
      <c r="D2864" s="24" t="s">
        <v>1902</v>
      </c>
      <c r="E2864" s="24">
        <f t="shared" si="44"/>
        <v>98.360655737704931</v>
      </c>
      <c r="H2864" s="24">
        <v>0.54644808743169404</v>
      </c>
      <c r="K2864" s="24">
        <v>65.027322404371574</v>
      </c>
      <c r="O2864" s="24">
        <v>2.7322404371584699</v>
      </c>
      <c r="P2864" s="24">
        <v>2.1857923497267766</v>
      </c>
      <c r="V2864" s="24">
        <v>2.7322404371584699</v>
      </c>
      <c r="X2864" s="24">
        <v>0.54644808743169404</v>
      </c>
      <c r="AA2864" s="24">
        <v>1.6393442622950818</v>
      </c>
      <c r="AB2864" s="24">
        <v>5.4644808743169397</v>
      </c>
      <c r="AF2864" s="24">
        <v>0.54644808743169404</v>
      </c>
      <c r="AT2864" s="24">
        <v>4.918032786885246</v>
      </c>
      <c r="AV2864" s="24">
        <v>2.1857923497267766</v>
      </c>
      <c r="BB2864" s="24">
        <v>9.2896174863387984</v>
      </c>
      <c r="CD2864" s="24">
        <v>0.54644808743169404</v>
      </c>
    </row>
    <row r="2865" spans="1:82" x14ac:dyDescent="0.2">
      <c r="A2865" s="24" t="s">
        <v>2813</v>
      </c>
      <c r="B2865" s="24">
        <v>3.48</v>
      </c>
      <c r="C2865" s="24">
        <v>42.45</v>
      </c>
      <c r="D2865" s="24" t="s">
        <v>1902</v>
      </c>
      <c r="E2865" s="24">
        <f t="shared" si="44"/>
        <v>98.412698412698418</v>
      </c>
      <c r="H2865" s="24">
        <v>1.587301587301587</v>
      </c>
      <c r="K2865" s="24">
        <v>2.6455026455026451</v>
      </c>
      <c r="V2865" s="24">
        <v>2.1164021164021158</v>
      </c>
      <c r="X2865" s="24">
        <v>1.0582010582010579</v>
      </c>
      <c r="AA2865" s="24">
        <v>9.5238095238095237</v>
      </c>
      <c r="AB2865" s="24">
        <v>2.1164021164021158</v>
      </c>
      <c r="AF2865" s="24">
        <v>1.587301587301587</v>
      </c>
      <c r="AH2865" s="24">
        <v>0.52910052910052896</v>
      </c>
      <c r="AK2865" s="24">
        <v>0.52910052910052896</v>
      </c>
      <c r="AL2865" s="24">
        <v>1.587301587301587</v>
      </c>
      <c r="AN2865" s="24">
        <v>0.52910052910052896</v>
      </c>
      <c r="AQ2865" s="24">
        <v>1.587301587301587</v>
      </c>
      <c r="AT2865" s="24">
        <v>6.3492063492063489</v>
      </c>
      <c r="AV2865" s="24">
        <v>4.2328042328042326</v>
      </c>
      <c r="BB2865" s="24">
        <v>41.798941798941804</v>
      </c>
      <c r="BF2865" s="24">
        <v>14.814814814814811</v>
      </c>
      <c r="BH2865" s="24">
        <v>1.0582010582010579</v>
      </c>
      <c r="BJ2865" s="24">
        <v>0.52910052910052896</v>
      </c>
      <c r="BO2865" s="24">
        <v>0.52910052910052896</v>
      </c>
      <c r="BU2865" s="24">
        <v>0.52910052910052896</v>
      </c>
      <c r="BX2865" s="24">
        <v>0.52910052910052896</v>
      </c>
      <c r="BZ2865" s="24">
        <v>2.6455026455026451</v>
      </c>
    </row>
    <row r="2866" spans="1:82" x14ac:dyDescent="0.2">
      <c r="A2866" s="24" t="s">
        <v>2814</v>
      </c>
      <c r="B2866" s="24">
        <v>13.18</v>
      </c>
      <c r="C2866" s="24">
        <v>37.299999999999997</v>
      </c>
      <c r="D2866" s="24" t="s">
        <v>1902</v>
      </c>
      <c r="E2866" s="24">
        <f t="shared" si="44"/>
        <v>99.415204678362571</v>
      </c>
      <c r="H2866" s="24">
        <v>0.29239766081871299</v>
      </c>
      <c r="K2866" s="24">
        <v>4.9707602339181296</v>
      </c>
      <c r="N2866" s="24">
        <v>1.4619883040935671</v>
      </c>
      <c r="O2866" s="24">
        <v>2.339181286549707</v>
      </c>
      <c r="Q2866" s="24">
        <v>0.87719298245613997</v>
      </c>
      <c r="R2866" s="24">
        <v>0.29239766081871299</v>
      </c>
      <c r="V2866" s="24">
        <v>2.0467836257309941</v>
      </c>
      <c r="X2866" s="24">
        <v>2.0467836257309941</v>
      </c>
      <c r="AA2866" s="24">
        <v>4.6783625730994149</v>
      </c>
      <c r="AF2866" s="24">
        <v>0.87719298245613997</v>
      </c>
      <c r="AG2866" s="24">
        <v>0.29239766081871299</v>
      </c>
      <c r="AL2866" s="24">
        <v>1.7543859649122799</v>
      </c>
      <c r="AQ2866" s="24">
        <v>1.1695906432748537</v>
      </c>
      <c r="AT2866" s="24">
        <v>9.3567251461988299</v>
      </c>
      <c r="AV2866" s="24">
        <v>1.7543859649122799</v>
      </c>
      <c r="BB2866" s="24">
        <v>51.169590643274859</v>
      </c>
      <c r="BF2866" s="24">
        <v>7.6023391812865491</v>
      </c>
      <c r="BH2866" s="24">
        <v>0.29239766081871299</v>
      </c>
      <c r="BJ2866" s="24">
        <v>2.339181286549707</v>
      </c>
      <c r="BU2866" s="24">
        <v>0.29239766081871299</v>
      </c>
      <c r="BZ2866" s="24">
        <v>3.5087719298245608</v>
      </c>
    </row>
    <row r="2867" spans="1:82" x14ac:dyDescent="0.2">
      <c r="A2867" s="24" t="s">
        <v>2815</v>
      </c>
      <c r="B2867" s="24">
        <v>25.9</v>
      </c>
      <c r="C2867" s="24">
        <v>35.6</v>
      </c>
      <c r="D2867" s="24" t="s">
        <v>1902</v>
      </c>
      <c r="E2867" s="24">
        <f t="shared" si="44"/>
        <v>98.076923076923094</v>
      </c>
      <c r="K2867" s="24">
        <v>27.692307692307686</v>
      </c>
      <c r="N2867" s="24">
        <v>1.5384615384615392</v>
      </c>
      <c r="O2867" s="24">
        <v>1.5384615384615392</v>
      </c>
      <c r="P2867" s="24">
        <v>0.76923076923076905</v>
      </c>
      <c r="Q2867" s="24">
        <v>0.38461538461538503</v>
      </c>
      <c r="R2867" s="24">
        <v>0.38461538461538503</v>
      </c>
      <c r="V2867" s="24">
        <v>0.76923076923076905</v>
      </c>
      <c r="X2867" s="24">
        <v>5.384615384615385</v>
      </c>
      <c r="AA2867" s="24">
        <v>14.615384615384622</v>
      </c>
      <c r="AB2867" s="24">
        <v>9.6153846153846185</v>
      </c>
      <c r="AF2867" s="24">
        <v>1.153846153846154</v>
      </c>
      <c r="AG2867" s="24">
        <v>2.6923076923076925</v>
      </c>
      <c r="AL2867" s="24">
        <v>2.6923076923076925</v>
      </c>
      <c r="AQ2867" s="24">
        <v>2.6923076923076925</v>
      </c>
      <c r="AT2867" s="24">
        <v>8.0769230769230766</v>
      </c>
      <c r="AV2867" s="24">
        <v>4.2307692307692299</v>
      </c>
      <c r="BB2867" s="24">
        <v>12.692307692307692</v>
      </c>
      <c r="BF2867" s="24">
        <v>0.38461538461538503</v>
      </c>
      <c r="BZ2867" s="24">
        <v>0.76923076923076905</v>
      </c>
    </row>
    <row r="2868" spans="1:82" x14ac:dyDescent="0.2">
      <c r="A2868" s="24" t="s">
        <v>2816</v>
      </c>
      <c r="B2868" s="24">
        <v>25.55</v>
      </c>
      <c r="C2868" s="24">
        <v>36.130000000000003</v>
      </c>
      <c r="D2868" s="24" t="s">
        <v>1902</v>
      </c>
      <c r="E2868" s="24">
        <f t="shared" si="44"/>
        <v>98.768472906403957</v>
      </c>
      <c r="H2868" s="24">
        <v>0.49261083743842399</v>
      </c>
      <c r="K2868" s="24">
        <v>23.645320197044327</v>
      </c>
      <c r="N2868" s="24">
        <v>2.4630541871921183</v>
      </c>
      <c r="O2868" s="24">
        <v>0.98522167487684698</v>
      </c>
      <c r="P2868" s="24">
        <v>1.2315270935960589</v>
      </c>
      <c r="R2868" s="24">
        <v>0.24630541871921199</v>
      </c>
      <c r="V2868" s="24">
        <v>0.24630541871921199</v>
      </c>
      <c r="X2868" s="24">
        <v>7.1428571428571415</v>
      </c>
      <c r="AA2868" s="24">
        <v>18.7192118226601</v>
      </c>
      <c r="AB2868" s="24">
        <v>7.6354679802955667</v>
      </c>
      <c r="AF2868" s="24">
        <v>1.7241379310344833</v>
      </c>
      <c r="AL2868" s="24">
        <v>2.2167487684729066</v>
      </c>
      <c r="AQ2868" s="24">
        <v>1.2315270935960589</v>
      </c>
      <c r="AT2868" s="24">
        <v>15.763546798029562</v>
      </c>
      <c r="AV2868" s="24">
        <v>3.201970443349754</v>
      </c>
      <c r="BB2868" s="24">
        <v>10.83743842364532</v>
      </c>
      <c r="BF2868" s="24">
        <v>0.24630541871921199</v>
      </c>
      <c r="BJ2868" s="24">
        <v>0.49261083743842399</v>
      </c>
      <c r="BZ2868" s="24">
        <v>0.24630541871921199</v>
      </c>
    </row>
    <row r="2869" spans="1:82" x14ac:dyDescent="0.2">
      <c r="A2869" s="24" t="s">
        <v>2817</v>
      </c>
      <c r="B2869" s="24">
        <v>24.85</v>
      </c>
      <c r="C2869" s="24">
        <v>33.85</v>
      </c>
      <c r="D2869" s="24" t="s">
        <v>1902</v>
      </c>
      <c r="E2869" s="24">
        <f t="shared" si="44"/>
        <v>96.385542168674732</v>
      </c>
      <c r="K2869" s="24">
        <v>62.048192771084345</v>
      </c>
      <c r="N2869" s="24">
        <v>1.80722891566265</v>
      </c>
      <c r="O2869" s="24">
        <v>6.6265060240963853</v>
      </c>
      <c r="P2869" s="24">
        <v>3.0120481927710832</v>
      </c>
      <c r="Q2869" s="24">
        <v>0.60240963855421703</v>
      </c>
      <c r="R2869" s="24">
        <v>0.60240963855421703</v>
      </c>
      <c r="X2869" s="24">
        <v>3.0120481927710832</v>
      </c>
      <c r="AA2869" s="24">
        <v>2.4096385542168677</v>
      </c>
      <c r="AB2869" s="24">
        <v>4.8192771084337362</v>
      </c>
      <c r="AF2869" s="24">
        <v>0.60240963855421703</v>
      </c>
      <c r="AG2869" s="24">
        <v>2.4096385542168677</v>
      </c>
      <c r="AL2869" s="24">
        <v>1.2048192771084336</v>
      </c>
      <c r="AQ2869" s="24">
        <v>1.2048192771084336</v>
      </c>
      <c r="AT2869" s="24">
        <v>3.0120481927710832</v>
      </c>
      <c r="AU2869" s="24">
        <v>0.60240963855421703</v>
      </c>
      <c r="AV2869" s="24">
        <v>1.80722891566265</v>
      </c>
      <c r="BB2869" s="24">
        <v>0.60240963855421703</v>
      </c>
    </row>
    <row r="2870" spans="1:82" x14ac:dyDescent="0.2">
      <c r="A2870" s="24" t="s">
        <v>2818</v>
      </c>
      <c r="B2870" s="24">
        <v>27.28</v>
      </c>
      <c r="C2870" s="24">
        <v>34.799999999999997</v>
      </c>
      <c r="D2870" s="24" t="s">
        <v>1902</v>
      </c>
      <c r="E2870" s="24">
        <f t="shared" si="44"/>
        <v>98.092209856915701</v>
      </c>
      <c r="K2870" s="24">
        <v>56.279809220985697</v>
      </c>
      <c r="N2870" s="24">
        <v>1.7488076311605723</v>
      </c>
      <c r="O2870" s="24">
        <v>3.9745627980922098</v>
      </c>
      <c r="P2870" s="24">
        <v>2.3847376788553269</v>
      </c>
      <c r="R2870" s="24">
        <v>0.15898251192368801</v>
      </c>
      <c r="V2870" s="24">
        <v>2.066772655007949</v>
      </c>
      <c r="X2870" s="24">
        <v>3.9745627980922098</v>
      </c>
      <c r="AA2870" s="24">
        <v>1.589825119236884</v>
      </c>
      <c r="AB2870" s="24">
        <v>6.2003179650238476</v>
      </c>
      <c r="AG2870" s="24">
        <v>1.1128775834658193</v>
      </c>
      <c r="AL2870" s="24">
        <v>1.4308426073131957</v>
      </c>
      <c r="AN2870" s="24">
        <v>0.15898251192368801</v>
      </c>
      <c r="AQ2870" s="24">
        <v>0.63593004769475303</v>
      </c>
      <c r="AT2870" s="24">
        <v>7.3131955484896656</v>
      </c>
      <c r="AV2870" s="24">
        <v>0.31796502384737702</v>
      </c>
      <c r="BB2870" s="24">
        <v>8.2670906200317944</v>
      </c>
      <c r="BF2870" s="24">
        <v>0.15898251192368801</v>
      </c>
      <c r="BJ2870" s="24">
        <v>0.15898251192368801</v>
      </c>
      <c r="BZ2870" s="24">
        <v>0.15898251192368801</v>
      </c>
    </row>
    <row r="2871" spans="1:82" x14ac:dyDescent="0.2">
      <c r="A2871" s="24" t="s">
        <v>2819</v>
      </c>
      <c r="B2871" s="24">
        <v>22.67</v>
      </c>
      <c r="C2871" s="24">
        <v>35.799999999999997</v>
      </c>
      <c r="D2871" s="24" t="s">
        <v>1902</v>
      </c>
      <c r="E2871" s="24">
        <f t="shared" si="44"/>
        <v>97.51552795031057</v>
      </c>
      <c r="K2871" s="24">
        <v>40.372670807453417</v>
      </c>
      <c r="N2871" s="24">
        <v>1.24223602484472</v>
      </c>
      <c r="O2871" s="24">
        <v>4.0372670807453419</v>
      </c>
      <c r="P2871" s="24">
        <v>3.7267080745341605</v>
      </c>
      <c r="Q2871" s="24">
        <v>0.93167701863354002</v>
      </c>
      <c r="S2871" s="24">
        <v>0.31055900621117999</v>
      </c>
      <c r="V2871" s="24">
        <v>2.4844720496894408</v>
      </c>
      <c r="X2871" s="24">
        <v>3.4161490683229809</v>
      </c>
      <c r="AA2871" s="24">
        <v>5.5900621118012426</v>
      </c>
      <c r="AB2871" s="24">
        <v>13.354037267080743</v>
      </c>
      <c r="AF2871" s="24">
        <v>0.62111801242235998</v>
      </c>
      <c r="AG2871" s="24">
        <v>0.93167701863354002</v>
      </c>
      <c r="AL2871" s="24">
        <v>0.93167701863354002</v>
      </c>
      <c r="AQ2871" s="24">
        <v>0.62111801242235998</v>
      </c>
      <c r="AT2871" s="24">
        <v>14.906832298136653</v>
      </c>
      <c r="AV2871" s="24">
        <v>1.8633540372670809</v>
      </c>
      <c r="BB2871" s="24">
        <v>2.1739130434782608</v>
      </c>
    </row>
    <row r="2872" spans="1:82" x14ac:dyDescent="0.2">
      <c r="A2872" s="24" t="s">
        <v>2820</v>
      </c>
      <c r="B2872" s="24">
        <v>27.27</v>
      </c>
      <c r="C2872" s="24">
        <v>34.68</v>
      </c>
      <c r="D2872" s="24" t="s">
        <v>1902</v>
      </c>
      <c r="E2872" s="24">
        <f t="shared" si="44"/>
        <v>99.280575539568375</v>
      </c>
      <c r="K2872" s="24">
        <v>60.071942446043167</v>
      </c>
      <c r="N2872" s="24">
        <v>1.4388489208633093</v>
      </c>
      <c r="O2872" s="24">
        <v>7.5539568345323742</v>
      </c>
      <c r="P2872" s="24">
        <v>2.8776978417266195</v>
      </c>
      <c r="V2872" s="24">
        <v>0.71942446043165498</v>
      </c>
      <c r="X2872" s="24">
        <v>6.1151079136690649</v>
      </c>
      <c r="AA2872" s="24">
        <v>1.0791366906474815</v>
      </c>
      <c r="AB2872" s="24">
        <v>5.3956834532374103</v>
      </c>
      <c r="AF2872" s="24">
        <v>0.35971223021582699</v>
      </c>
      <c r="AG2872" s="24">
        <v>2.5179856115107908</v>
      </c>
      <c r="AQ2872" s="24">
        <v>0.35971223021582699</v>
      </c>
      <c r="AT2872" s="24">
        <v>2.8776978417266195</v>
      </c>
      <c r="AU2872" s="24">
        <v>0.35971223021582699</v>
      </c>
      <c r="BB2872" s="24">
        <v>6.8345323741007196</v>
      </c>
      <c r="BF2872" s="24">
        <v>0.35971223021582699</v>
      </c>
      <c r="BJ2872" s="24">
        <v>0.35971223021582699</v>
      </c>
    </row>
    <row r="2873" spans="1:82" x14ac:dyDescent="0.2">
      <c r="A2873" s="24" t="s">
        <v>2821</v>
      </c>
      <c r="B2873" s="24">
        <v>18.98</v>
      </c>
      <c r="C2873" s="24">
        <v>39.93</v>
      </c>
      <c r="D2873" s="24" t="s">
        <v>1902</v>
      </c>
      <c r="E2873" s="24">
        <f t="shared" si="44"/>
        <v>99.772209567198189</v>
      </c>
      <c r="H2873" s="24">
        <v>2.5056947608200453</v>
      </c>
      <c r="K2873" s="24">
        <v>5.9225512528473798</v>
      </c>
      <c r="N2873" s="24">
        <v>0.45558086560364502</v>
      </c>
      <c r="O2873" s="24">
        <v>0.22779043280182201</v>
      </c>
      <c r="Q2873" s="24">
        <v>0.22779043280182201</v>
      </c>
      <c r="R2873" s="24">
        <v>0.22779043280182201</v>
      </c>
      <c r="V2873" s="24">
        <v>7.7448747152619584</v>
      </c>
      <c r="X2873" s="24">
        <v>1.1389521640091123</v>
      </c>
      <c r="AA2873" s="24">
        <v>11.845102505694761</v>
      </c>
      <c r="AB2873" s="24">
        <v>0.68337129840546695</v>
      </c>
      <c r="AF2873" s="24">
        <v>5.2391799544419149</v>
      </c>
      <c r="AG2873" s="24">
        <v>0.22779043280182201</v>
      </c>
      <c r="AL2873" s="24">
        <v>3.6446469248291566</v>
      </c>
      <c r="AN2873" s="24">
        <v>0.22779043280182201</v>
      </c>
      <c r="AQ2873" s="24">
        <v>3.1890660592255133</v>
      </c>
      <c r="AT2873" s="24">
        <v>21.867881548974939</v>
      </c>
      <c r="AV2873" s="24">
        <v>15.945330296127562</v>
      </c>
      <c r="BB2873" s="24">
        <v>13.667425968109342</v>
      </c>
      <c r="BF2873" s="24">
        <v>1.8223234624145779</v>
      </c>
      <c r="BH2873" s="24">
        <v>0.22779043280182201</v>
      </c>
      <c r="BJ2873" s="24">
        <v>0.68337129840546695</v>
      </c>
      <c r="BO2873" s="24">
        <v>0.22779043280182201</v>
      </c>
      <c r="BU2873" s="24">
        <v>0.45558086560364502</v>
      </c>
      <c r="BZ2873" s="24">
        <v>1.3667425968109341</v>
      </c>
    </row>
    <row r="2874" spans="1:82" x14ac:dyDescent="0.2">
      <c r="A2874" s="24" t="s">
        <v>2822</v>
      </c>
      <c r="B2874" s="24">
        <v>4.5999999999999996</v>
      </c>
      <c r="C2874" s="24">
        <v>38.93</v>
      </c>
      <c r="D2874" s="24" t="s">
        <v>1902</v>
      </c>
      <c r="E2874" s="24">
        <f t="shared" si="44"/>
        <v>98.405951115834213</v>
      </c>
      <c r="H2874" s="24">
        <v>0.106269925611052</v>
      </c>
      <c r="K2874" s="24">
        <v>25.185972369819339</v>
      </c>
      <c r="N2874" s="24">
        <v>0.42507970244420801</v>
      </c>
      <c r="O2874" s="24">
        <v>4.5696068012752376</v>
      </c>
      <c r="P2874" s="24">
        <v>1.381509032943677</v>
      </c>
      <c r="Q2874" s="24">
        <v>0.212539851222104</v>
      </c>
      <c r="R2874" s="24">
        <v>0.212539851222104</v>
      </c>
      <c r="V2874" s="24">
        <v>2.6567481402763007</v>
      </c>
      <c r="X2874" s="24">
        <v>4.7821466524973424</v>
      </c>
      <c r="AA2874" s="24">
        <v>9.5642933049946866</v>
      </c>
      <c r="AB2874" s="24">
        <v>0.85015940488841701</v>
      </c>
      <c r="AF2874" s="24">
        <v>1.2752391073326248</v>
      </c>
      <c r="AG2874" s="24">
        <v>0.42507970244420801</v>
      </c>
      <c r="AL2874" s="24">
        <v>0.95642933049946899</v>
      </c>
      <c r="AN2874" s="24">
        <v>0.53134962805525998</v>
      </c>
      <c r="AQ2874" s="24">
        <v>3.2943676939426143</v>
      </c>
      <c r="AT2874" s="24">
        <v>29.755579171094581</v>
      </c>
      <c r="AV2874" s="24">
        <v>3.9319872476089266</v>
      </c>
      <c r="BB2874" s="24">
        <v>4.8884165781083935</v>
      </c>
      <c r="BF2874" s="24">
        <v>2.2316684378320937</v>
      </c>
      <c r="BJ2874" s="24">
        <v>0.63761955366631196</v>
      </c>
      <c r="BZ2874" s="24">
        <v>0.31880977683315598</v>
      </c>
      <c r="CD2874" s="24">
        <v>0.212539851222104</v>
      </c>
    </row>
    <row r="2875" spans="1:82" x14ac:dyDescent="0.2">
      <c r="A2875" s="24" t="s">
        <v>2823</v>
      </c>
      <c r="B2875" s="24">
        <v>2.83</v>
      </c>
      <c r="C2875" s="24">
        <v>41.2</v>
      </c>
      <c r="D2875" s="24" t="s">
        <v>1902</v>
      </c>
      <c r="E2875" s="24">
        <f t="shared" si="44"/>
        <v>99.555555555555557</v>
      </c>
      <c r="H2875" s="24">
        <v>0.592592592592593</v>
      </c>
      <c r="I2875" s="24">
        <v>0.296296296296296</v>
      </c>
      <c r="K2875" s="24">
        <v>8.5925925925925899</v>
      </c>
      <c r="N2875" s="24">
        <v>0.592592592592593</v>
      </c>
      <c r="O2875" s="24">
        <v>0.148148148148148</v>
      </c>
      <c r="P2875" s="24">
        <v>0.74074074074074103</v>
      </c>
      <c r="V2875" s="24">
        <v>5.4814814814814818</v>
      </c>
      <c r="X2875" s="24">
        <v>4.5925925925925926</v>
      </c>
      <c r="AA2875" s="24">
        <v>9.6296296296296298</v>
      </c>
      <c r="AB2875" s="24">
        <v>0.74074074074074103</v>
      </c>
      <c r="AF2875" s="24">
        <v>3.5555555555555549</v>
      </c>
      <c r="AG2875" s="24">
        <v>0.296296296296296</v>
      </c>
      <c r="AL2875" s="24">
        <v>1.333333333333333</v>
      </c>
      <c r="AQ2875" s="24">
        <v>1.9259259259259258</v>
      </c>
      <c r="AT2875" s="24">
        <v>22.518518518518523</v>
      </c>
      <c r="AV2875" s="24">
        <v>7.7037037037037059</v>
      </c>
      <c r="BB2875" s="24">
        <v>12.444444444444441</v>
      </c>
      <c r="BF2875" s="24">
        <v>8.7407407407407405</v>
      </c>
      <c r="BH2875" s="24">
        <v>0.44444444444444398</v>
      </c>
      <c r="BJ2875" s="24">
        <v>4</v>
      </c>
      <c r="BL2875" s="24">
        <v>0.296296296296296</v>
      </c>
      <c r="BO2875" s="24">
        <v>0.148148148148148</v>
      </c>
      <c r="BX2875" s="24">
        <v>0.148148148148148</v>
      </c>
      <c r="BZ2875" s="24">
        <v>4.4444444444444446</v>
      </c>
      <c r="CA2875" s="24">
        <v>0.148148148148148</v>
      </c>
    </row>
    <row r="2876" spans="1:82" x14ac:dyDescent="0.2">
      <c r="A2876" s="24" t="s">
        <v>2824</v>
      </c>
      <c r="B2876" s="24">
        <v>1.93</v>
      </c>
      <c r="C2876" s="24">
        <v>36.200000000000003</v>
      </c>
      <c r="D2876" s="24" t="s">
        <v>1902</v>
      </c>
      <c r="E2876" s="24">
        <f t="shared" si="44"/>
        <v>99.683042789223464</v>
      </c>
      <c r="H2876" s="24">
        <v>0.31695721077654498</v>
      </c>
      <c r="K2876" s="24">
        <v>6.497622820919176</v>
      </c>
      <c r="N2876" s="24">
        <v>0.15847860538827299</v>
      </c>
      <c r="O2876" s="24">
        <v>0.15847860538827299</v>
      </c>
      <c r="P2876" s="24">
        <v>0.475435816164818</v>
      </c>
      <c r="Q2876" s="24">
        <v>0.15847860538827299</v>
      </c>
      <c r="S2876" s="24">
        <v>0.15847860538827299</v>
      </c>
      <c r="V2876" s="24">
        <v>6.0221870047543575</v>
      </c>
      <c r="X2876" s="24">
        <v>0.63391442155308997</v>
      </c>
      <c r="AA2876" s="24">
        <v>9.5087163232963547</v>
      </c>
      <c r="AB2876" s="24">
        <v>0.63391442155308997</v>
      </c>
      <c r="AF2876" s="24">
        <v>0.63391442155308997</v>
      </c>
      <c r="AG2876" s="24">
        <v>0.63391442155308997</v>
      </c>
      <c r="AL2876" s="24">
        <v>0.475435816164818</v>
      </c>
      <c r="AQ2876" s="24">
        <v>12.044374009508719</v>
      </c>
      <c r="AT2876" s="24">
        <v>40.412044374009504</v>
      </c>
      <c r="AV2876" s="24">
        <v>3.0110935023771792</v>
      </c>
      <c r="BB2876" s="24">
        <v>6.9730586370839944</v>
      </c>
      <c r="BF2876" s="24">
        <v>2.0602218700475436</v>
      </c>
      <c r="BJ2876" s="24">
        <v>7.9239302694136287</v>
      </c>
      <c r="BZ2876" s="24">
        <v>0.79239302694136304</v>
      </c>
    </row>
    <row r="2877" spans="1:82" x14ac:dyDescent="0.2">
      <c r="A2877" s="24" t="s">
        <v>2825</v>
      </c>
      <c r="B2877" s="24">
        <v>5.33</v>
      </c>
      <c r="C2877" s="24">
        <v>38.75</v>
      </c>
      <c r="D2877" s="24" t="s">
        <v>1902</v>
      </c>
      <c r="E2877" s="24">
        <f t="shared" si="44"/>
        <v>97.593582887700492</v>
      </c>
      <c r="K2877" s="24">
        <v>28.609625668449191</v>
      </c>
      <c r="N2877" s="24">
        <v>0.26737967914438499</v>
      </c>
      <c r="O2877" s="24">
        <v>3.475935828877005</v>
      </c>
      <c r="P2877" s="24">
        <v>1.3368983957219249</v>
      </c>
      <c r="R2877" s="24">
        <v>0.26737967914438499</v>
      </c>
      <c r="S2877" s="24">
        <v>0.53475935828876997</v>
      </c>
      <c r="V2877" s="24">
        <v>1.8716577540106951</v>
      </c>
      <c r="X2877" s="24">
        <v>3.2085561497326212</v>
      </c>
      <c r="AA2877" s="24">
        <v>10.695187165775399</v>
      </c>
      <c r="AB2877" s="24">
        <v>1.3368983957219249</v>
      </c>
      <c r="AF2877" s="24">
        <v>1.3368983957219249</v>
      </c>
      <c r="AG2877" s="24">
        <v>0.80213903743315496</v>
      </c>
      <c r="AL2877" s="24">
        <v>0.26737967914438499</v>
      </c>
      <c r="AN2877" s="24">
        <v>0.80213903743315496</v>
      </c>
      <c r="AQ2877" s="24">
        <v>2.1390374331550799</v>
      </c>
      <c r="AT2877" s="24">
        <v>27.005347593582883</v>
      </c>
      <c r="AV2877" s="24">
        <v>5.8823529411764701</v>
      </c>
      <c r="BB2877" s="24">
        <v>5.8823529411764701</v>
      </c>
      <c r="BF2877" s="24">
        <v>0.80213903743315496</v>
      </c>
      <c r="BJ2877" s="24">
        <v>0.53475935828876997</v>
      </c>
      <c r="BZ2877" s="24">
        <v>0.53475935828876997</v>
      </c>
    </row>
    <row r="2878" spans="1:82" x14ac:dyDescent="0.2">
      <c r="A2878" s="24" t="s">
        <v>2826</v>
      </c>
      <c r="B2878" s="24">
        <v>34.15</v>
      </c>
      <c r="C2878" s="24">
        <v>32.32</v>
      </c>
      <c r="D2878" s="24" t="s">
        <v>1902</v>
      </c>
      <c r="E2878" s="24">
        <f t="shared" si="44"/>
        <v>98.245614035087712</v>
      </c>
      <c r="H2878" s="24">
        <v>0.87719298245613997</v>
      </c>
      <c r="K2878" s="24">
        <v>22.807017543859651</v>
      </c>
      <c r="N2878" s="24">
        <v>0.87719298245613997</v>
      </c>
      <c r="O2878" s="24">
        <v>1.7543859649122799</v>
      </c>
      <c r="S2878" s="24">
        <v>0.87719298245613997</v>
      </c>
      <c r="V2878" s="24">
        <v>14.912280701754391</v>
      </c>
      <c r="X2878" s="24">
        <v>0.87719298245613997</v>
      </c>
      <c r="AA2878" s="24">
        <v>1.7543859649122799</v>
      </c>
      <c r="AB2878" s="24">
        <v>14.035087719298243</v>
      </c>
      <c r="AF2878" s="24">
        <v>2.6315789473684208</v>
      </c>
      <c r="AL2878" s="24">
        <v>5.2631578947368416</v>
      </c>
      <c r="AN2878" s="24">
        <v>1.7543859649122799</v>
      </c>
      <c r="AQ2878" s="24">
        <v>2.6315789473684208</v>
      </c>
      <c r="AT2878" s="24">
        <v>21.92982456140351</v>
      </c>
      <c r="BB2878" s="24">
        <v>2.6315789473684208</v>
      </c>
      <c r="BZ2878" s="24">
        <v>2.6315789473684208</v>
      </c>
    </row>
    <row r="2879" spans="1:82" x14ac:dyDescent="0.2">
      <c r="A2879" s="24" t="s">
        <v>2827</v>
      </c>
      <c r="B2879" s="24">
        <v>34.15</v>
      </c>
      <c r="C2879" s="24">
        <v>32.82</v>
      </c>
      <c r="D2879" s="24" t="s">
        <v>1902</v>
      </c>
      <c r="E2879" s="24">
        <f t="shared" si="44"/>
        <v>99.585062240663902</v>
      </c>
      <c r="H2879" s="24">
        <v>0.4149377593361</v>
      </c>
      <c r="K2879" s="24">
        <v>24.066390041493779</v>
      </c>
      <c r="N2879" s="24">
        <v>1.244813278008299</v>
      </c>
      <c r="O2879" s="24">
        <v>2.4896265560165975</v>
      </c>
      <c r="P2879" s="24">
        <v>0.829875518672199</v>
      </c>
      <c r="V2879" s="24">
        <v>12.863070539419093</v>
      </c>
      <c r="X2879" s="24">
        <v>0.4149377593361</v>
      </c>
      <c r="AA2879" s="24">
        <v>2.4896265560165975</v>
      </c>
      <c r="AB2879" s="24">
        <v>20.331950207468886</v>
      </c>
      <c r="AF2879" s="24">
        <v>0.4149377593361</v>
      </c>
      <c r="AG2879" s="24">
        <v>1.244813278008299</v>
      </c>
      <c r="AL2879" s="24">
        <v>0.829875518672199</v>
      </c>
      <c r="AN2879" s="24">
        <v>0.4149377593361</v>
      </c>
      <c r="AQ2879" s="24">
        <v>2.0746887966804981</v>
      </c>
      <c r="AT2879" s="24">
        <v>27.385892116182571</v>
      </c>
      <c r="AV2879" s="24">
        <v>0.4149377593361</v>
      </c>
      <c r="BB2879" s="24">
        <v>1.244813278008299</v>
      </c>
      <c r="BZ2879" s="24">
        <v>0.4149377593361</v>
      </c>
    </row>
    <row r="2880" spans="1:82" x14ac:dyDescent="0.2">
      <c r="A2880" s="24" t="s">
        <v>2828</v>
      </c>
      <c r="B2880" s="24">
        <v>34.630000000000003</v>
      </c>
      <c r="C2880" s="24">
        <v>32.729999999999997</v>
      </c>
      <c r="D2880" s="24" t="s">
        <v>1902</v>
      </c>
      <c r="E2880" s="24">
        <f t="shared" si="44"/>
        <v>99.999999999999986</v>
      </c>
      <c r="K2880" s="24">
        <v>7.7519379844961236</v>
      </c>
      <c r="O2880" s="24">
        <v>1.9379844961240307</v>
      </c>
      <c r="V2880" s="24">
        <v>36.434108527131784</v>
      </c>
      <c r="AA2880" s="24">
        <v>5.4263565891472867</v>
      </c>
      <c r="AB2880" s="24">
        <v>8.9147286821705389</v>
      </c>
      <c r="AF2880" s="24">
        <v>1.9379844961240307</v>
      </c>
      <c r="AG2880" s="24">
        <v>0.387596899224806</v>
      </c>
      <c r="AL2880" s="24">
        <v>1.5503875968992253</v>
      </c>
      <c r="AN2880" s="24">
        <v>1.1627906976744187</v>
      </c>
      <c r="AQ2880" s="24">
        <v>2.3255813953488369</v>
      </c>
      <c r="AT2880" s="24">
        <v>15.503875968992249</v>
      </c>
      <c r="AV2880" s="24">
        <v>3.8759689922480614</v>
      </c>
      <c r="BB2880" s="24">
        <v>7.3643410852713185</v>
      </c>
      <c r="BH2880" s="24">
        <v>0.775193798449612</v>
      </c>
      <c r="BX2880" s="24">
        <v>0.775193798449612</v>
      </c>
      <c r="BZ2880" s="24">
        <v>3.8759689922480614</v>
      </c>
    </row>
    <row r="2881" spans="1:86" x14ac:dyDescent="0.2">
      <c r="A2881" s="24" t="s">
        <v>2829</v>
      </c>
      <c r="B2881" s="24">
        <v>32.979999999999997</v>
      </c>
      <c r="C2881" s="24">
        <v>33.520000000000003</v>
      </c>
      <c r="D2881" s="24" t="s">
        <v>1902</v>
      </c>
      <c r="E2881" s="24">
        <f t="shared" si="44"/>
        <v>96.000000000000014</v>
      </c>
      <c r="H2881" s="24">
        <v>1.2</v>
      </c>
      <c r="K2881" s="24">
        <v>49.6</v>
      </c>
      <c r="N2881" s="24">
        <v>2.8</v>
      </c>
      <c r="O2881" s="24">
        <v>9.2000000000000011</v>
      </c>
      <c r="V2881" s="24">
        <v>7.6</v>
      </c>
      <c r="AA2881" s="24">
        <v>1.6</v>
      </c>
      <c r="AB2881" s="24">
        <v>12.8</v>
      </c>
      <c r="AF2881" s="24">
        <v>0.4</v>
      </c>
      <c r="AL2881" s="24">
        <v>0.8</v>
      </c>
      <c r="AQ2881" s="24">
        <v>1.2</v>
      </c>
      <c r="AT2881" s="24">
        <v>8</v>
      </c>
      <c r="AV2881" s="24">
        <v>0.4</v>
      </c>
      <c r="BB2881" s="24">
        <v>0.4</v>
      </c>
    </row>
    <row r="2882" spans="1:86" x14ac:dyDescent="0.2">
      <c r="A2882" s="24" t="s">
        <v>2830</v>
      </c>
      <c r="B2882" s="24">
        <v>28.5</v>
      </c>
      <c r="C2882" s="24">
        <v>35.9</v>
      </c>
      <c r="D2882" s="24" t="s">
        <v>1902</v>
      </c>
      <c r="E2882" s="24">
        <f t="shared" si="44"/>
        <v>96.850393700787379</v>
      </c>
      <c r="K2882" s="24">
        <v>37.795275590551185</v>
      </c>
      <c r="N2882" s="24">
        <v>3.1496062992125982</v>
      </c>
      <c r="O2882" s="24">
        <v>6.2992125984251963</v>
      </c>
      <c r="P2882" s="24">
        <v>0.78740157480314898</v>
      </c>
      <c r="R2882" s="24">
        <v>1.5748031496062993</v>
      </c>
      <c r="V2882" s="24">
        <v>2.3622047244094486</v>
      </c>
      <c r="X2882" s="24">
        <v>0.78740157480314898</v>
      </c>
      <c r="AB2882" s="24">
        <v>0.78740157480314898</v>
      </c>
      <c r="AF2882" s="24">
        <v>0.78740157480314898</v>
      </c>
      <c r="AG2882" s="24">
        <v>1.5748031496062993</v>
      </c>
      <c r="AL2882" s="24">
        <v>2.3622047244094486</v>
      </c>
      <c r="AN2882" s="24">
        <v>1.5748031496062993</v>
      </c>
      <c r="AQ2882" s="24">
        <v>0.78740157480314898</v>
      </c>
      <c r="AT2882" s="24">
        <v>3.9370078740157477</v>
      </c>
      <c r="BB2882" s="24">
        <v>32.283464566929126</v>
      </c>
    </row>
    <row r="2883" spans="1:86" x14ac:dyDescent="0.2">
      <c r="A2883" s="24" t="s">
        <v>2831</v>
      </c>
      <c r="B2883" s="24">
        <v>14.1</v>
      </c>
      <c r="C2883" s="24">
        <v>35.85</v>
      </c>
      <c r="D2883" s="24" t="s">
        <v>1902</v>
      </c>
      <c r="E2883" s="24">
        <f t="shared" ref="E2883:E2946" si="45">SUM(F2883:CR2883)</f>
        <v>100.00000000000001</v>
      </c>
      <c r="H2883" s="24">
        <v>3.2863849765258224</v>
      </c>
      <c r="K2883" s="24">
        <v>25.821596244131456</v>
      </c>
      <c r="N2883" s="24">
        <v>1.8779342723004686</v>
      </c>
      <c r="P2883" s="24">
        <v>0.93896713615023497</v>
      </c>
      <c r="Q2883" s="24">
        <v>0.46948356807511699</v>
      </c>
      <c r="R2883" s="24">
        <v>0.46948356807511699</v>
      </c>
      <c r="V2883" s="24">
        <v>1.8779342723004686</v>
      </c>
      <c r="X2883" s="24">
        <v>2.8169014084507036</v>
      </c>
      <c r="AA2883" s="24">
        <v>12.206572769953048</v>
      </c>
      <c r="AB2883" s="24">
        <v>3.755868544600939</v>
      </c>
      <c r="AF2883" s="24">
        <v>1.408450704225352</v>
      </c>
      <c r="AG2883" s="24">
        <v>1.408450704225352</v>
      </c>
      <c r="AL2883" s="24">
        <v>2.8169014084507036</v>
      </c>
      <c r="AN2883" s="24">
        <v>0.46948356807511699</v>
      </c>
      <c r="AQ2883" s="24">
        <v>6.5727699530516439</v>
      </c>
      <c r="AT2883" s="24">
        <v>17.840375586854464</v>
      </c>
      <c r="AV2883" s="24">
        <v>3.2863849765258224</v>
      </c>
      <c r="BB2883" s="24">
        <v>8.92018779342723</v>
      </c>
      <c r="BF2883" s="24">
        <v>1.408450704225352</v>
      </c>
      <c r="BV2883" s="24">
        <v>0.93896713615023497</v>
      </c>
      <c r="BX2883" s="24">
        <v>0.93896713615023497</v>
      </c>
      <c r="BZ2883" s="24">
        <v>0.46948356807511699</v>
      </c>
    </row>
    <row r="2884" spans="1:86" x14ac:dyDescent="0.2">
      <c r="A2884" s="24" t="s">
        <v>2832</v>
      </c>
      <c r="B2884" s="24">
        <v>31.78</v>
      </c>
      <c r="C2884" s="24">
        <v>34.520000000000003</v>
      </c>
      <c r="D2884" s="24" t="s">
        <v>1902</v>
      </c>
      <c r="E2884" s="24">
        <f t="shared" si="45"/>
        <v>98.724489795918331</v>
      </c>
      <c r="K2884" s="24">
        <v>65.561224489795904</v>
      </c>
      <c r="N2884" s="24">
        <v>2.0408163265306123</v>
      </c>
      <c r="O2884" s="24">
        <v>3.8265306122448979</v>
      </c>
      <c r="P2884" s="24">
        <v>2.8061224489795924</v>
      </c>
      <c r="V2884" s="24">
        <v>3.0612244897959182</v>
      </c>
      <c r="X2884" s="24">
        <v>3.5714285714285707</v>
      </c>
      <c r="AA2884" s="24">
        <v>1.0204081632653061</v>
      </c>
      <c r="AB2884" s="24">
        <v>5.1020408163265296</v>
      </c>
      <c r="AF2884" s="24">
        <v>0.51020408163265296</v>
      </c>
      <c r="AG2884" s="24">
        <v>1.0204081632653061</v>
      </c>
      <c r="AL2884" s="24">
        <v>0.25510204081632698</v>
      </c>
      <c r="AQ2884" s="24">
        <v>1.0204081632653061</v>
      </c>
      <c r="AT2884" s="24">
        <v>7.6530612244897958</v>
      </c>
      <c r="AV2884" s="24">
        <v>0.25510204081632698</v>
      </c>
      <c r="BB2884" s="24">
        <v>1.0204081632653061</v>
      </c>
    </row>
    <row r="2885" spans="1:86" x14ac:dyDescent="0.2">
      <c r="A2885" s="24" t="s">
        <v>2833</v>
      </c>
      <c r="B2885" s="24">
        <v>25.65</v>
      </c>
      <c r="C2885" s="24">
        <v>34.47</v>
      </c>
      <c r="D2885" s="24" t="s">
        <v>1902</v>
      </c>
      <c r="E2885" s="24">
        <f t="shared" si="45"/>
        <v>99.658703071672377</v>
      </c>
      <c r="K2885" s="24">
        <v>36.518771331058026</v>
      </c>
      <c r="N2885" s="24">
        <v>1.7064846416382253</v>
      </c>
      <c r="O2885" s="24">
        <v>6.1433447098976108</v>
      </c>
      <c r="P2885" s="24">
        <v>4.0955631399317403</v>
      </c>
      <c r="R2885" s="24">
        <v>0.68259385665529004</v>
      </c>
      <c r="V2885" s="24">
        <v>1.7064846416382253</v>
      </c>
      <c r="X2885" s="24">
        <v>4.7781569965870307</v>
      </c>
      <c r="AA2885" s="24">
        <v>3.7542662116040963</v>
      </c>
      <c r="AB2885" s="24">
        <v>18.430034129692832</v>
      </c>
      <c r="AF2885" s="24">
        <v>0.68259385665529004</v>
      </c>
      <c r="AG2885" s="24">
        <v>1.0238907849829348</v>
      </c>
      <c r="AH2885" s="24">
        <v>0.34129692832764502</v>
      </c>
      <c r="AL2885" s="24">
        <v>4.4368600682593859</v>
      </c>
      <c r="AN2885" s="24">
        <v>0.68259385665529004</v>
      </c>
      <c r="AQ2885" s="24">
        <v>1.3651877133105801</v>
      </c>
      <c r="AT2885" s="24">
        <v>10.580204778157</v>
      </c>
      <c r="BB2885" s="24">
        <v>1.7064846416382253</v>
      </c>
      <c r="BJ2885" s="24">
        <v>0.34129692832764502</v>
      </c>
      <c r="BZ2885" s="24">
        <v>0.68259385665529004</v>
      </c>
    </row>
    <row r="2886" spans="1:86" x14ac:dyDescent="0.2">
      <c r="A2886" s="24" t="s">
        <v>2834</v>
      </c>
      <c r="B2886" s="24">
        <v>12.98</v>
      </c>
      <c r="C2886" s="24">
        <v>35.78</v>
      </c>
      <c r="D2886" s="24" t="s">
        <v>1902</v>
      </c>
      <c r="E2886" s="24">
        <f t="shared" si="45"/>
        <v>97.355769230769226</v>
      </c>
      <c r="K2886" s="24">
        <v>13.46153846153846</v>
      </c>
      <c r="N2886" s="24">
        <v>1.4423076923076916</v>
      </c>
      <c r="O2886" s="24">
        <v>2.4038461538461537</v>
      </c>
      <c r="P2886" s="24">
        <v>1.2019230769230769</v>
      </c>
      <c r="Q2886" s="24">
        <v>0.240384615384615</v>
      </c>
      <c r="V2886" s="24">
        <v>3.6057692307692299</v>
      </c>
      <c r="X2886" s="24">
        <v>1.2019230769230769</v>
      </c>
      <c r="AA2886" s="24">
        <v>11.53846153846154</v>
      </c>
      <c r="AB2886" s="24">
        <v>2.1634615384615388</v>
      </c>
      <c r="AF2886" s="24">
        <v>0.72115384615384603</v>
      </c>
      <c r="AG2886" s="24">
        <v>0.240384615384615</v>
      </c>
      <c r="AL2886" s="24">
        <v>0.72115384615384603</v>
      </c>
      <c r="AN2886" s="24">
        <v>0.480769230769231</v>
      </c>
      <c r="AQ2886" s="24">
        <v>3.365384615384615</v>
      </c>
      <c r="AT2886" s="24">
        <v>45.673076923076927</v>
      </c>
      <c r="AV2886" s="24">
        <v>3.6057692307692299</v>
      </c>
      <c r="BB2886" s="24">
        <v>1.4423076923076916</v>
      </c>
      <c r="BF2886" s="24">
        <v>3.6057692307692299</v>
      </c>
      <c r="BV2886" s="24">
        <v>0.240384615384615</v>
      </c>
    </row>
    <row r="2887" spans="1:86" x14ac:dyDescent="0.2">
      <c r="A2887" s="24" t="s">
        <v>2835</v>
      </c>
      <c r="B2887" s="24">
        <v>30.45</v>
      </c>
      <c r="C2887" s="24">
        <v>35.57</v>
      </c>
      <c r="D2887" s="24" t="s">
        <v>1902</v>
      </c>
      <c r="E2887" s="24">
        <f t="shared" si="45"/>
        <v>99.680511182108617</v>
      </c>
      <c r="H2887" s="24">
        <v>0.31948881789137401</v>
      </c>
      <c r="K2887" s="24">
        <v>46.006389776357828</v>
      </c>
      <c r="N2887" s="24">
        <v>0.63897763578274702</v>
      </c>
      <c r="O2887" s="24">
        <v>1.9169329073482431</v>
      </c>
      <c r="P2887" s="24">
        <v>3.1948881789137378</v>
      </c>
      <c r="V2887" s="24">
        <v>3.5143769968051122</v>
      </c>
      <c r="X2887" s="24">
        <v>10.223642172523961</v>
      </c>
      <c r="AA2887" s="24">
        <v>1.2779552715654949</v>
      </c>
      <c r="AB2887" s="24">
        <v>6.0702875399361016</v>
      </c>
      <c r="AF2887" s="24">
        <v>0.95846645367412098</v>
      </c>
      <c r="AG2887" s="24">
        <v>1.2779552715654949</v>
      </c>
      <c r="AK2887" s="24">
        <v>0.31948881789137401</v>
      </c>
      <c r="AL2887" s="24">
        <v>5.7507987220447294</v>
      </c>
      <c r="AQ2887" s="24">
        <v>0.63897763578274702</v>
      </c>
      <c r="AT2887" s="24">
        <v>16.293929712460059</v>
      </c>
      <c r="AV2887" s="24">
        <v>0.63897763578274702</v>
      </c>
      <c r="BB2887" s="24">
        <v>0.63897763578274702</v>
      </c>
    </row>
    <row r="2888" spans="1:86" x14ac:dyDescent="0.2">
      <c r="A2888" s="24" t="s">
        <v>2836</v>
      </c>
      <c r="B2888" s="24">
        <v>23.62</v>
      </c>
      <c r="C2888" s="24">
        <v>33</v>
      </c>
      <c r="D2888" s="24" t="s">
        <v>1902</v>
      </c>
      <c r="E2888" s="24">
        <f t="shared" si="45"/>
        <v>96.062992125984266</v>
      </c>
      <c r="K2888" s="24">
        <v>61.417322834645667</v>
      </c>
      <c r="N2888" s="24">
        <v>1.9685039370078738</v>
      </c>
      <c r="O2888" s="24">
        <v>9.0551181102362204</v>
      </c>
      <c r="P2888" s="24">
        <v>7.4803149606299213</v>
      </c>
      <c r="V2888" s="24">
        <v>1.1811023622047241</v>
      </c>
      <c r="X2888" s="24">
        <v>2.3622047244094486</v>
      </c>
      <c r="AA2888" s="24">
        <v>0.39370078740157499</v>
      </c>
      <c r="AB2888" s="24">
        <v>3.9370078740157477</v>
      </c>
      <c r="AG2888" s="24">
        <v>1.5748031496062993</v>
      </c>
      <c r="AQ2888" s="24">
        <v>0.78740157480314898</v>
      </c>
      <c r="AT2888" s="24">
        <v>5.9055118110236222</v>
      </c>
    </row>
    <row r="2889" spans="1:86" x14ac:dyDescent="0.2">
      <c r="A2889" s="24" t="s">
        <v>2837</v>
      </c>
      <c r="B2889" s="24">
        <v>23.73</v>
      </c>
      <c r="C2889" s="24">
        <v>34.92</v>
      </c>
      <c r="D2889" s="24" t="s">
        <v>1902</v>
      </c>
      <c r="E2889" s="24">
        <f t="shared" si="45"/>
        <v>98.644986449864462</v>
      </c>
      <c r="K2889" s="24">
        <v>46.070460704607036</v>
      </c>
      <c r="N2889" s="24">
        <v>0.54200542005420005</v>
      </c>
      <c r="O2889" s="24">
        <v>7.0460704607046072</v>
      </c>
      <c r="P2889" s="24">
        <v>1.626016260162602</v>
      </c>
      <c r="Q2889" s="24">
        <v>0.27100271002710002</v>
      </c>
      <c r="R2889" s="24">
        <v>0.27100271002710002</v>
      </c>
      <c r="V2889" s="24">
        <v>0.27100271002710002</v>
      </c>
      <c r="X2889" s="24">
        <v>3.7940379403794036</v>
      </c>
      <c r="AA2889" s="24">
        <v>3.7940379403794036</v>
      </c>
      <c r="AB2889" s="24">
        <v>10.027100271002711</v>
      </c>
      <c r="AF2889" s="24">
        <v>1.0840108401084012</v>
      </c>
      <c r="AG2889" s="24">
        <v>0.54200542005420005</v>
      </c>
      <c r="AL2889" s="24">
        <v>0.54200542005420005</v>
      </c>
      <c r="AQ2889" s="24">
        <v>2.4390243902439019</v>
      </c>
      <c r="AT2889" s="24">
        <v>12.195121951219509</v>
      </c>
      <c r="AV2889" s="24">
        <v>1.626016260162602</v>
      </c>
      <c r="BB2889" s="24">
        <v>5.1490514905149061</v>
      </c>
      <c r="BF2889" s="24">
        <v>0.54200542005420005</v>
      </c>
      <c r="BZ2889" s="24">
        <v>0.81300813008130102</v>
      </c>
    </row>
    <row r="2890" spans="1:86" x14ac:dyDescent="0.2">
      <c r="A2890" s="24" t="s">
        <v>2838</v>
      </c>
      <c r="B2890" s="24">
        <v>32.57</v>
      </c>
      <c r="C2890" s="24">
        <v>33.450000000000003</v>
      </c>
      <c r="D2890" s="24" t="s">
        <v>1902</v>
      </c>
      <c r="E2890" s="24">
        <f t="shared" si="45"/>
        <v>99.050632911392384</v>
      </c>
      <c r="K2890" s="24">
        <v>46.835443037974677</v>
      </c>
      <c r="N2890" s="24">
        <v>0.949367088607595</v>
      </c>
      <c r="O2890" s="24">
        <v>3.79746835443038</v>
      </c>
      <c r="P2890" s="24">
        <v>2.5316455696202524</v>
      </c>
      <c r="Q2890" s="24">
        <v>0.316455696202532</v>
      </c>
      <c r="V2890" s="24">
        <v>6.0126582278481004</v>
      </c>
      <c r="X2890" s="24">
        <v>3.481012658227848</v>
      </c>
      <c r="AA2890" s="24">
        <v>0.316455696202532</v>
      </c>
      <c r="AB2890" s="24">
        <v>6.3291139240506329</v>
      </c>
      <c r="AF2890" s="24">
        <v>0.632911392405063</v>
      </c>
      <c r="AG2890" s="24">
        <v>2.2151898734177209</v>
      </c>
      <c r="AL2890" s="24">
        <v>1.89873417721519</v>
      </c>
      <c r="AQ2890" s="24">
        <v>2.2151898734177209</v>
      </c>
      <c r="AT2890" s="24">
        <v>19.303797468354432</v>
      </c>
      <c r="AV2890" s="24">
        <v>0.632911392405063</v>
      </c>
      <c r="BB2890" s="24">
        <v>1.2658227848101269</v>
      </c>
      <c r="CD2890" s="24">
        <v>0.316455696202532</v>
      </c>
    </row>
    <row r="2891" spans="1:86" x14ac:dyDescent="0.2">
      <c r="A2891" s="24" t="s">
        <v>2839</v>
      </c>
      <c r="B2891" s="24">
        <v>33.85</v>
      </c>
      <c r="C2891" s="24">
        <v>34.43</v>
      </c>
      <c r="D2891" s="24" t="s">
        <v>1902</v>
      </c>
      <c r="E2891" s="24">
        <f t="shared" si="45"/>
        <v>97.916666666666629</v>
      </c>
      <c r="K2891" s="24">
        <v>30.208333333333318</v>
      </c>
      <c r="N2891" s="24">
        <v>0.69444444444444398</v>
      </c>
      <c r="O2891" s="24">
        <v>5.5555555555555536</v>
      </c>
      <c r="P2891" s="24">
        <v>0.69444444444444398</v>
      </c>
      <c r="S2891" s="24">
        <v>0.34722222222222199</v>
      </c>
      <c r="V2891" s="24">
        <v>7.6388888888888884</v>
      </c>
      <c r="X2891" s="24">
        <v>4.8611111111111116</v>
      </c>
      <c r="AA2891" s="24">
        <v>0.69444444444444398</v>
      </c>
      <c r="AB2891" s="24">
        <v>8.6805555555555554</v>
      </c>
      <c r="AF2891" s="24">
        <v>0.34722222222222199</v>
      </c>
      <c r="AL2891" s="24">
        <v>0.69444444444444398</v>
      </c>
      <c r="AN2891" s="24">
        <v>0.34722222222222199</v>
      </c>
      <c r="AQ2891" s="24">
        <v>3.125</v>
      </c>
      <c r="AT2891" s="24">
        <v>30.208333333333318</v>
      </c>
      <c r="AV2891" s="24">
        <v>1.3888888888888893</v>
      </c>
      <c r="BB2891" s="24">
        <v>2.0833333333333335</v>
      </c>
      <c r="BF2891" s="24">
        <v>0.34722222222222199</v>
      </c>
    </row>
    <row r="2892" spans="1:86" x14ac:dyDescent="0.2">
      <c r="A2892" s="24" t="s">
        <v>2840</v>
      </c>
      <c r="B2892" s="24">
        <v>19.18</v>
      </c>
      <c r="C2892" s="24">
        <v>32.770000000000003</v>
      </c>
      <c r="D2892" s="24" t="s">
        <v>1902</v>
      </c>
      <c r="E2892" s="24">
        <f t="shared" si="45"/>
        <v>98.41269841269839</v>
      </c>
      <c r="H2892" s="24">
        <v>0.317460317460317</v>
      </c>
      <c r="K2892" s="24">
        <v>43.492063492063487</v>
      </c>
      <c r="N2892" s="24">
        <v>4.1269841269841265</v>
      </c>
      <c r="O2892" s="24">
        <v>7.6190476190476186</v>
      </c>
      <c r="P2892" s="24">
        <v>2.2222222222222223</v>
      </c>
      <c r="Q2892" s="24">
        <v>0.634920634920635</v>
      </c>
      <c r="V2892" s="24">
        <v>0.952380952380952</v>
      </c>
      <c r="X2892" s="24">
        <v>0.317460317460317</v>
      </c>
      <c r="AA2892" s="24">
        <v>1.9047619047619051</v>
      </c>
      <c r="AB2892" s="24">
        <v>8.2539682539682548</v>
      </c>
      <c r="AF2892" s="24">
        <v>0.317460317460317</v>
      </c>
      <c r="AG2892" s="24">
        <v>0.634920634920635</v>
      </c>
      <c r="AQ2892" s="24">
        <v>3.4920634920634916</v>
      </c>
      <c r="AT2892" s="24">
        <v>20.634920634920629</v>
      </c>
      <c r="AU2892" s="24">
        <v>0.634920634920635</v>
      </c>
      <c r="AV2892" s="24">
        <v>1.587301587301587</v>
      </c>
      <c r="BB2892" s="24">
        <v>0.952380952380952</v>
      </c>
      <c r="BJ2892" s="24">
        <v>0.317460317460317</v>
      </c>
    </row>
    <row r="2893" spans="1:86" x14ac:dyDescent="0.2">
      <c r="A2893" s="24" t="s">
        <v>2841</v>
      </c>
      <c r="B2893" s="24">
        <v>-176.41</v>
      </c>
      <c r="C2893" s="24">
        <v>-39.46</v>
      </c>
      <c r="D2893" s="24" t="s">
        <v>1902</v>
      </c>
      <c r="E2893" s="24">
        <f t="shared" si="45"/>
        <v>99.999999999999986</v>
      </c>
      <c r="K2893" s="24">
        <v>25</v>
      </c>
      <c r="N2893" s="24">
        <v>8.3333333333333321</v>
      </c>
      <c r="O2893" s="24">
        <v>33.333333333333329</v>
      </c>
      <c r="P2893" s="24">
        <v>25</v>
      </c>
      <c r="AT2893" s="24">
        <v>8.3333333333333321</v>
      </c>
    </row>
    <row r="2894" spans="1:86" x14ac:dyDescent="0.2">
      <c r="A2894" s="24" t="s">
        <v>2842</v>
      </c>
      <c r="B2894" s="24">
        <v>-178.41</v>
      </c>
      <c r="C2894" s="24">
        <v>-39.94</v>
      </c>
      <c r="D2894" s="24" t="s">
        <v>1902</v>
      </c>
      <c r="E2894" s="24">
        <f t="shared" si="45"/>
        <v>96.928982725527845</v>
      </c>
      <c r="K2894" s="24">
        <v>16.890595009596929</v>
      </c>
      <c r="N2894" s="24">
        <v>4.9904030710172744</v>
      </c>
      <c r="O2894" s="24">
        <v>5.3742802303262938</v>
      </c>
      <c r="P2894" s="24">
        <v>9.4049904030710181</v>
      </c>
      <c r="Q2894" s="24">
        <v>1.9193857965451049</v>
      </c>
      <c r="R2894" s="24">
        <v>0.383877159309021</v>
      </c>
      <c r="U2894" s="24">
        <v>4.6065259117082515</v>
      </c>
      <c r="X2894" s="24">
        <v>21.880998080614201</v>
      </c>
      <c r="AA2894" s="24">
        <v>17.082533589251433</v>
      </c>
      <c r="AG2894" s="24">
        <v>1.3435700575815739</v>
      </c>
      <c r="AL2894" s="24">
        <v>0.383877159309021</v>
      </c>
      <c r="AQ2894" s="24">
        <v>0.383877159309021</v>
      </c>
      <c r="AT2894" s="24">
        <v>4.4145873320537419</v>
      </c>
      <c r="AX2894" s="24">
        <v>1.1516314779270629</v>
      </c>
      <c r="BB2894" s="24">
        <v>3.0710172744721689</v>
      </c>
      <c r="BF2894" s="24">
        <v>0.767754318618042</v>
      </c>
      <c r="BH2894" s="24">
        <v>0.383877159309021</v>
      </c>
      <c r="BJ2894" s="24">
        <v>1.7274472168905952</v>
      </c>
      <c r="CH2894" s="24">
        <v>0.767754318618042</v>
      </c>
    </row>
    <row r="2895" spans="1:86" x14ac:dyDescent="0.2">
      <c r="A2895" s="24" t="s">
        <v>2843</v>
      </c>
      <c r="B2895" s="24">
        <v>-178.49</v>
      </c>
      <c r="C2895" s="24">
        <v>-42.53</v>
      </c>
      <c r="D2895" s="24" t="s">
        <v>1902</v>
      </c>
      <c r="E2895" s="24">
        <f t="shared" si="45"/>
        <v>100</v>
      </c>
      <c r="K2895" s="24">
        <v>3.0693677102516883</v>
      </c>
      <c r="N2895" s="24">
        <v>0.49109883364027002</v>
      </c>
      <c r="O2895" s="24">
        <v>1.0435850214855742</v>
      </c>
      <c r="P2895" s="24">
        <v>1.4119091467157758</v>
      </c>
      <c r="R2895" s="24">
        <v>0.24554941682013501</v>
      </c>
      <c r="X2895" s="24">
        <v>16.69736034376918</v>
      </c>
      <c r="AA2895" s="24">
        <v>26.764886433394722</v>
      </c>
      <c r="AG2895" s="24">
        <v>0.49109883364027002</v>
      </c>
      <c r="AH2895" s="24">
        <v>0.49109883364027002</v>
      </c>
      <c r="AL2895" s="24">
        <v>0.98219766728054003</v>
      </c>
      <c r="AQ2895" s="24">
        <v>9.6992019643953338</v>
      </c>
      <c r="AT2895" s="24">
        <v>3.6218538980969925</v>
      </c>
      <c r="AX2895" s="24">
        <v>3.928790669122161</v>
      </c>
      <c r="BB2895" s="24">
        <v>19.398403928790671</v>
      </c>
      <c r="BD2895" s="24">
        <v>1.7188459177409452</v>
      </c>
      <c r="BH2895" s="24">
        <v>5.8931860036832404</v>
      </c>
      <c r="BJ2895" s="24">
        <v>4.0515653775322287</v>
      </c>
    </row>
    <row r="2896" spans="1:86" x14ac:dyDescent="0.2">
      <c r="A2896" s="24" t="s">
        <v>2844</v>
      </c>
      <c r="B2896" s="24">
        <v>178</v>
      </c>
      <c r="C2896" s="24">
        <v>-44.13</v>
      </c>
      <c r="D2896" s="24" t="s">
        <v>1902</v>
      </c>
      <c r="E2896" s="24">
        <f t="shared" si="45"/>
        <v>99.774774774774755</v>
      </c>
      <c r="H2896" s="24">
        <v>0.78828828828828801</v>
      </c>
      <c r="K2896" s="24">
        <v>0.45045045045045001</v>
      </c>
      <c r="N2896" s="24">
        <v>0.45045045045045001</v>
      </c>
      <c r="P2896" s="24">
        <v>5.8558558558558538</v>
      </c>
      <c r="X2896" s="24">
        <v>10.36036036036036</v>
      </c>
      <c r="AA2896" s="24">
        <v>2.4774774774774775</v>
      </c>
      <c r="AH2896" s="24">
        <v>1.3513513513513511</v>
      </c>
      <c r="AL2896" s="24">
        <v>3.0405405405405412</v>
      </c>
      <c r="AQ2896" s="24">
        <v>13.738738738738739</v>
      </c>
      <c r="AT2896" s="24">
        <v>10.36036036036036</v>
      </c>
      <c r="BB2896" s="24">
        <v>44.81981981981982</v>
      </c>
      <c r="BD2896" s="24">
        <v>0.45045045045045001</v>
      </c>
      <c r="BF2896" s="24">
        <v>0.45045045045045001</v>
      </c>
      <c r="BH2896" s="24">
        <v>2.2522522522522523</v>
      </c>
      <c r="BJ2896" s="24">
        <v>2.0270270270270276</v>
      </c>
      <c r="CE2896" s="24">
        <v>0.45045045045045001</v>
      </c>
      <c r="CH2896" s="24">
        <v>0.45045045045045001</v>
      </c>
    </row>
    <row r="2897" spans="1:82" x14ac:dyDescent="0.2">
      <c r="A2897" s="24" t="s">
        <v>2845</v>
      </c>
      <c r="B2897" s="24">
        <v>90.194000000000003</v>
      </c>
      <c r="C2897" s="24">
        <v>-0.45</v>
      </c>
      <c r="D2897" s="24" t="s">
        <v>1902</v>
      </c>
      <c r="E2897" s="24">
        <f t="shared" si="45"/>
        <v>100</v>
      </c>
      <c r="AQ2897" s="24">
        <v>2.7027027027027026</v>
      </c>
      <c r="AT2897" s="24">
        <v>83.783783783783775</v>
      </c>
      <c r="BB2897" s="24">
        <v>10.810810810810811</v>
      </c>
      <c r="BH2897" s="24">
        <v>2.7027027027027026</v>
      </c>
    </row>
    <row r="2898" spans="1:82" x14ac:dyDescent="0.2">
      <c r="A2898" s="24" t="s">
        <v>2846</v>
      </c>
      <c r="B2898" s="24">
        <v>90.191999999999993</v>
      </c>
      <c r="C2898" s="24">
        <v>-0.45</v>
      </c>
      <c r="D2898" s="24" t="s">
        <v>1902</v>
      </c>
      <c r="E2898" s="24">
        <f t="shared" si="45"/>
        <v>100</v>
      </c>
      <c r="AJ2898" s="24">
        <v>4.1666666666666661</v>
      </c>
      <c r="AT2898" s="24">
        <v>70.833333333333329</v>
      </c>
      <c r="BB2898" s="24">
        <v>12.5</v>
      </c>
      <c r="BH2898" s="24">
        <v>8.3333333333333321</v>
      </c>
      <c r="BN2898" s="24">
        <v>4.1666666666666661</v>
      </c>
    </row>
    <row r="2899" spans="1:82" x14ac:dyDescent="0.2">
      <c r="A2899" s="24" t="s">
        <v>2847</v>
      </c>
      <c r="B2899" s="24">
        <v>90.19</v>
      </c>
      <c r="C2899" s="24">
        <v>-0.45</v>
      </c>
      <c r="D2899" s="24" t="s">
        <v>1902</v>
      </c>
      <c r="E2899" s="24">
        <f t="shared" si="45"/>
        <v>100</v>
      </c>
      <c r="AT2899" s="24">
        <v>87.5</v>
      </c>
      <c r="BB2899" s="24">
        <v>6.25</v>
      </c>
      <c r="BH2899" s="24">
        <v>6.25</v>
      </c>
    </row>
    <row r="2900" spans="1:82" x14ac:dyDescent="0.2">
      <c r="A2900" s="24" t="s">
        <v>2848</v>
      </c>
      <c r="B2900" s="24">
        <v>90.19</v>
      </c>
      <c r="C2900" s="24">
        <v>-0.45</v>
      </c>
      <c r="D2900" s="24" t="s">
        <v>1902</v>
      </c>
      <c r="E2900" s="24">
        <f t="shared" si="45"/>
        <v>99.999999999999972</v>
      </c>
      <c r="AT2900" s="24">
        <v>14.285714285714281</v>
      </c>
      <c r="BB2900" s="24">
        <v>71.428571428571416</v>
      </c>
      <c r="BH2900" s="24">
        <v>14.285714285714281</v>
      </c>
    </row>
    <row r="2901" spans="1:82" x14ac:dyDescent="0.2">
      <c r="A2901" s="24" t="s">
        <v>2849</v>
      </c>
      <c r="B2901" s="24">
        <v>122.5</v>
      </c>
      <c r="C2901" s="24">
        <v>32</v>
      </c>
      <c r="D2901" s="24" t="s">
        <v>1902</v>
      </c>
      <c r="E2901" s="24">
        <f t="shared" si="45"/>
        <v>92.592592592592581</v>
      </c>
      <c r="AT2901" s="24">
        <v>7.4074074074074066</v>
      </c>
      <c r="BB2901" s="24">
        <v>29.629629629629626</v>
      </c>
      <c r="BC2901" s="24">
        <v>3.7037037037037033</v>
      </c>
      <c r="BG2901" s="24">
        <v>3.7037037037037033</v>
      </c>
      <c r="BL2901" s="24">
        <v>7.4074074074074066</v>
      </c>
      <c r="BO2901" s="24">
        <v>14.814814814814811</v>
      </c>
      <c r="BP2901" s="24">
        <v>7.4074074074074066</v>
      </c>
      <c r="BZ2901" s="24">
        <v>7.4074074074074066</v>
      </c>
      <c r="CA2901" s="24">
        <v>7.4074074074074066</v>
      </c>
      <c r="CD2901" s="24">
        <v>3.7037037037037033</v>
      </c>
    </row>
    <row r="2902" spans="1:82" x14ac:dyDescent="0.2">
      <c r="A2902" s="24" t="s">
        <v>2850</v>
      </c>
      <c r="B2902" s="24">
        <v>123.5</v>
      </c>
      <c r="C2902" s="24">
        <v>32</v>
      </c>
      <c r="D2902" s="24" t="s">
        <v>1902</v>
      </c>
      <c r="E2902" s="24">
        <f t="shared" si="45"/>
        <v>100.00000000000001</v>
      </c>
      <c r="V2902" s="24">
        <v>9.0909090909090899</v>
      </c>
      <c r="AN2902" s="24">
        <v>18.181818181818187</v>
      </c>
      <c r="AT2902" s="24">
        <v>9.0909090909090899</v>
      </c>
      <c r="BB2902" s="24">
        <v>18.181818181818187</v>
      </c>
      <c r="BM2902" s="24">
        <v>9.0909090909090899</v>
      </c>
      <c r="BO2902" s="24">
        <v>9.0909090909090899</v>
      </c>
      <c r="BP2902" s="24">
        <v>18.181818181818187</v>
      </c>
      <c r="BR2902" s="24">
        <v>9.0909090909090899</v>
      </c>
    </row>
    <row r="2903" spans="1:82" x14ac:dyDescent="0.2">
      <c r="A2903" s="24" t="s">
        <v>2851</v>
      </c>
      <c r="B2903" s="24">
        <v>122.5</v>
      </c>
      <c r="C2903" s="24">
        <v>31.5</v>
      </c>
      <c r="D2903" s="24" t="s">
        <v>1902</v>
      </c>
      <c r="E2903" s="24">
        <f t="shared" si="45"/>
        <v>86.666666666666686</v>
      </c>
      <c r="V2903" s="24">
        <v>6.666666666666667</v>
      </c>
      <c r="AN2903" s="24">
        <v>6.666666666666667</v>
      </c>
      <c r="AT2903" s="24">
        <v>13.33333333333333</v>
      </c>
      <c r="BB2903" s="24">
        <v>26.666666666666671</v>
      </c>
      <c r="BG2903" s="24">
        <v>6.666666666666667</v>
      </c>
      <c r="BJ2903" s="24">
        <v>6.666666666666667</v>
      </c>
      <c r="BM2903" s="24">
        <v>6.666666666666667</v>
      </c>
      <c r="BP2903" s="24">
        <v>6.666666666666667</v>
      </c>
      <c r="BR2903" s="24">
        <v>6.666666666666667</v>
      </c>
    </row>
    <row r="2904" spans="1:82" x14ac:dyDescent="0.2">
      <c r="A2904" s="24" t="s">
        <v>2852</v>
      </c>
      <c r="B2904" s="24">
        <v>122</v>
      </c>
      <c r="C2904" s="24">
        <v>31</v>
      </c>
      <c r="D2904" s="24" t="s">
        <v>1902</v>
      </c>
      <c r="E2904" s="24">
        <f t="shared" si="45"/>
        <v>85.714285714285694</v>
      </c>
      <c r="AN2904" s="24">
        <v>3.5714285714285707</v>
      </c>
      <c r="AQ2904" s="24">
        <v>3.5714285714285707</v>
      </c>
      <c r="BB2904" s="24">
        <v>50</v>
      </c>
      <c r="BC2904" s="24">
        <v>3.5714285714285707</v>
      </c>
      <c r="BH2904" s="24">
        <v>7.1428571428571415</v>
      </c>
      <c r="BL2904" s="24">
        <v>7.1428571428571415</v>
      </c>
      <c r="BM2904" s="24">
        <v>3.5714285714285707</v>
      </c>
      <c r="BZ2904" s="24">
        <v>3.5714285714285707</v>
      </c>
      <c r="CA2904" s="24">
        <v>3.5714285714285707</v>
      </c>
    </row>
    <row r="2905" spans="1:82" x14ac:dyDescent="0.2">
      <c r="A2905" s="24" t="s">
        <v>2853</v>
      </c>
      <c r="B2905" s="24">
        <v>122.5</v>
      </c>
      <c r="C2905" s="24">
        <v>31</v>
      </c>
      <c r="D2905" s="24" t="s">
        <v>1902</v>
      </c>
      <c r="E2905" s="24">
        <f t="shared" si="45"/>
        <v>94.444444444444414</v>
      </c>
      <c r="AN2905" s="24">
        <v>8.3333333333333321</v>
      </c>
      <c r="AT2905" s="24">
        <v>5.5555555555555536</v>
      </c>
      <c r="BB2905" s="24">
        <v>8.3333333333333321</v>
      </c>
      <c r="BC2905" s="24">
        <v>16.666666666666661</v>
      </c>
      <c r="BH2905" s="24">
        <v>13.888888888888891</v>
      </c>
      <c r="BL2905" s="24">
        <v>2.7777777777777781</v>
      </c>
      <c r="BO2905" s="24">
        <v>5.5555555555555536</v>
      </c>
      <c r="BP2905" s="24">
        <v>16.666666666666661</v>
      </c>
      <c r="BR2905" s="24">
        <v>16.666666666666661</v>
      </c>
    </row>
    <row r="2906" spans="1:82" x14ac:dyDescent="0.2">
      <c r="A2906" s="24" t="s">
        <v>2854</v>
      </c>
      <c r="B2906" s="24">
        <v>123</v>
      </c>
      <c r="C2906" s="24">
        <v>31</v>
      </c>
      <c r="D2906" s="24" t="s">
        <v>1902</v>
      </c>
      <c r="E2906" s="24">
        <f t="shared" si="45"/>
        <v>92.857142857142847</v>
      </c>
      <c r="AN2906" s="24">
        <v>7.1428571428571415</v>
      </c>
      <c r="AQ2906" s="24">
        <v>7.1428571428571415</v>
      </c>
      <c r="AT2906" s="24">
        <v>4.2857142857142856</v>
      </c>
      <c r="BB2906" s="24">
        <v>32.85714285714284</v>
      </c>
      <c r="BF2906" s="24">
        <v>2.8571428571428572</v>
      </c>
      <c r="BH2906" s="24">
        <v>10</v>
      </c>
      <c r="BJ2906" s="24">
        <v>2.8571428571428572</v>
      </c>
      <c r="BL2906" s="24">
        <v>2.8571428571428572</v>
      </c>
      <c r="BM2906" s="24">
        <v>10</v>
      </c>
      <c r="BP2906" s="24">
        <v>2.8571428571428572</v>
      </c>
      <c r="BR2906" s="24">
        <v>7.1428571428571415</v>
      </c>
      <c r="CD2906" s="24">
        <v>2.8571428571428572</v>
      </c>
    </row>
    <row r="2907" spans="1:82" x14ac:dyDescent="0.2">
      <c r="A2907" s="24" t="s">
        <v>2855</v>
      </c>
      <c r="B2907" s="24">
        <v>122.5</v>
      </c>
      <c r="C2907" s="24">
        <v>30.5</v>
      </c>
      <c r="D2907" s="24" t="s">
        <v>1902</v>
      </c>
      <c r="E2907" s="24">
        <f t="shared" si="45"/>
        <v>96.153846153846104</v>
      </c>
      <c r="AK2907" s="24">
        <v>6.4102564102564097</v>
      </c>
      <c r="AN2907" s="24">
        <v>3.8461538461538458</v>
      </c>
      <c r="AT2907" s="24">
        <v>3.8461538461538458</v>
      </c>
      <c r="BB2907" s="24">
        <v>34.615384615384599</v>
      </c>
      <c r="BC2907" s="24">
        <v>3.8461538461538458</v>
      </c>
      <c r="BG2907" s="24">
        <v>3.8461538461538458</v>
      </c>
      <c r="BH2907" s="24">
        <v>6.4102564102564097</v>
      </c>
      <c r="BJ2907" s="24">
        <v>3.8461538461538458</v>
      </c>
      <c r="BL2907" s="24">
        <v>6.4102564102564097</v>
      </c>
      <c r="BM2907" s="24">
        <v>1.2820512820512819</v>
      </c>
      <c r="BO2907" s="24">
        <v>6.4102564102564097</v>
      </c>
      <c r="BP2907" s="24">
        <v>3.8461538461538458</v>
      </c>
      <c r="BR2907" s="24">
        <v>3.8461538461538458</v>
      </c>
      <c r="BZ2907" s="24">
        <v>3.8461538461538458</v>
      </c>
      <c r="CA2907" s="24">
        <v>3.8461538461538458</v>
      </c>
    </row>
    <row r="2908" spans="1:82" x14ac:dyDescent="0.2">
      <c r="A2908" s="24" t="s">
        <v>2856</v>
      </c>
      <c r="B2908" s="24">
        <v>123</v>
      </c>
      <c r="C2908" s="24">
        <v>30.5</v>
      </c>
      <c r="D2908" s="24" t="s">
        <v>1902</v>
      </c>
      <c r="E2908" s="24">
        <f t="shared" si="45"/>
        <v>82.539682539682502</v>
      </c>
      <c r="AK2908" s="24">
        <v>1.587301587301587</v>
      </c>
      <c r="AT2908" s="24">
        <v>3.1746031746031735</v>
      </c>
      <c r="BB2908" s="24">
        <v>36.507936507936499</v>
      </c>
      <c r="BC2908" s="24">
        <v>4.7619047619047619</v>
      </c>
      <c r="BF2908" s="24">
        <v>4.7619047619047619</v>
      </c>
      <c r="BG2908" s="24">
        <v>9.5238095238095237</v>
      </c>
      <c r="BH2908" s="24">
        <v>9.5238095238095237</v>
      </c>
      <c r="BL2908" s="24">
        <v>1.587301587301587</v>
      </c>
      <c r="BM2908" s="24">
        <v>1.587301587301587</v>
      </c>
      <c r="BO2908" s="24">
        <v>4.7619047619047619</v>
      </c>
      <c r="BR2908" s="24">
        <v>4.7619047619047619</v>
      </c>
    </row>
    <row r="2909" spans="1:82" x14ac:dyDescent="0.2">
      <c r="A2909" s="24" t="s">
        <v>2857</v>
      </c>
      <c r="B2909" s="24">
        <v>122</v>
      </c>
      <c r="C2909" s="24">
        <v>30</v>
      </c>
      <c r="D2909" s="24" t="s">
        <v>1902</v>
      </c>
      <c r="E2909" s="24">
        <f t="shared" si="45"/>
        <v>81.481481481481453</v>
      </c>
      <c r="AN2909" s="24">
        <v>7.4074074074074066</v>
      </c>
      <c r="AT2909" s="24">
        <v>3.7037037037037033</v>
      </c>
      <c r="BB2909" s="24">
        <v>25.925925925925917</v>
      </c>
      <c r="BC2909" s="24">
        <v>3.7037037037037033</v>
      </c>
      <c r="BH2909" s="24">
        <v>7.4074074074074066</v>
      </c>
      <c r="BL2909" s="24">
        <v>3.7037037037037033</v>
      </c>
      <c r="BM2909" s="24">
        <v>3.7037037037037033</v>
      </c>
      <c r="BO2909" s="24">
        <v>11.111111111111107</v>
      </c>
      <c r="BR2909" s="24">
        <v>11.111111111111107</v>
      </c>
      <c r="BZ2909" s="24">
        <v>3.7037037037037033</v>
      </c>
    </row>
    <row r="2910" spans="1:82" x14ac:dyDescent="0.2">
      <c r="A2910" s="24" t="s">
        <v>2858</v>
      </c>
      <c r="B2910" s="24">
        <v>122.5</v>
      </c>
      <c r="C2910" s="24">
        <v>30</v>
      </c>
      <c r="D2910" s="24" t="s">
        <v>1902</v>
      </c>
      <c r="E2910" s="24">
        <f t="shared" si="45"/>
        <v>91.919191919191917</v>
      </c>
      <c r="AT2910" s="24">
        <v>16.161616161616163</v>
      </c>
      <c r="BB2910" s="24">
        <v>41.414141414141397</v>
      </c>
      <c r="BH2910" s="24">
        <v>15.151515151515149</v>
      </c>
      <c r="BL2910" s="24">
        <v>8.0808080808080813</v>
      </c>
      <c r="BO2910" s="24">
        <v>6.0606060606060606</v>
      </c>
      <c r="BP2910" s="24">
        <v>5.0505050505050502</v>
      </c>
    </row>
    <row r="2911" spans="1:82" x14ac:dyDescent="0.2">
      <c r="A2911" s="24" t="s">
        <v>2859</v>
      </c>
      <c r="B2911" s="24">
        <v>123</v>
      </c>
      <c r="C2911" s="24">
        <v>30</v>
      </c>
      <c r="D2911" s="24" t="s">
        <v>1902</v>
      </c>
      <c r="E2911" s="24">
        <f t="shared" si="45"/>
        <v>81.451612903225808</v>
      </c>
      <c r="AN2911" s="24">
        <v>2.0161290322580636</v>
      </c>
      <c r="AQ2911" s="24">
        <v>1.209677419354839</v>
      </c>
      <c r="AT2911" s="24">
        <v>1.209677419354839</v>
      </c>
      <c r="BB2911" s="24">
        <v>45.161290322580648</v>
      </c>
      <c r="BC2911" s="24">
        <v>0.40322580645161299</v>
      </c>
      <c r="BF2911" s="24">
        <v>4.032258064516129</v>
      </c>
      <c r="BG2911" s="24">
        <v>2.0161290322580636</v>
      </c>
      <c r="BH2911" s="24">
        <v>6.0483870967741948</v>
      </c>
      <c r="BJ2911" s="24">
        <v>8.064516129032258</v>
      </c>
      <c r="BL2911" s="24">
        <v>2.0161290322580636</v>
      </c>
      <c r="BM2911" s="24">
        <v>2.0161290322580636</v>
      </c>
      <c r="BO2911" s="24">
        <v>2.0161290322580636</v>
      </c>
      <c r="BP2911" s="24">
        <v>2.0161290322580636</v>
      </c>
      <c r="BR2911" s="24">
        <v>2.0161290322580636</v>
      </c>
      <c r="BZ2911" s="24">
        <v>1.209677419354839</v>
      </c>
    </row>
    <row r="2912" spans="1:82" x14ac:dyDescent="0.2">
      <c r="A2912" s="24" t="s">
        <v>2860</v>
      </c>
      <c r="B2912" s="24">
        <v>122.5</v>
      </c>
      <c r="C2912" s="24">
        <v>29</v>
      </c>
      <c r="D2912" s="24" t="s">
        <v>1902</v>
      </c>
      <c r="E2912" s="24">
        <f t="shared" si="45"/>
        <v>93.719806763285021</v>
      </c>
      <c r="V2912" s="24">
        <v>2.1739130434782608</v>
      </c>
      <c r="AA2912" s="24">
        <v>4.1062801932367154</v>
      </c>
      <c r="AT2912" s="24">
        <v>2.1739130434782608</v>
      </c>
      <c r="BB2912" s="24">
        <v>37.439613526570049</v>
      </c>
      <c r="BC2912" s="24">
        <v>2.1739130434782608</v>
      </c>
      <c r="BF2912" s="24">
        <v>2.1739130434782608</v>
      </c>
      <c r="BH2912" s="24">
        <v>10.386473429951691</v>
      </c>
      <c r="BJ2912" s="24">
        <v>8.2125603864734309</v>
      </c>
      <c r="BL2912" s="24">
        <v>4.1062801932367154</v>
      </c>
      <c r="BM2912" s="24">
        <v>2.1739130434782608</v>
      </c>
      <c r="BO2912" s="24">
        <v>10.386473429951691</v>
      </c>
      <c r="BR2912" s="24">
        <v>2.1739130434782608</v>
      </c>
      <c r="BT2912" s="24">
        <v>1.932367149758454</v>
      </c>
      <c r="CA2912" s="24">
        <v>4.1062801932367154</v>
      </c>
    </row>
    <row r="2913" spans="1:82" x14ac:dyDescent="0.2">
      <c r="A2913" s="24" t="s">
        <v>2861</v>
      </c>
      <c r="B2913" s="24">
        <v>109.4335</v>
      </c>
      <c r="C2913" s="24">
        <v>4.7704000000000004</v>
      </c>
      <c r="D2913" s="24" t="s">
        <v>1902</v>
      </c>
      <c r="E2913" s="24">
        <f t="shared" si="45"/>
        <v>87.407407407407433</v>
      </c>
      <c r="V2913" s="24">
        <v>0.74074074074074103</v>
      </c>
      <c r="AA2913" s="24">
        <v>21.481481481481481</v>
      </c>
      <c r="AD2913" s="24">
        <v>0.74074074074074103</v>
      </c>
      <c r="AH2913" s="24">
        <v>5.9259259259259256</v>
      </c>
      <c r="AJ2913" s="24">
        <v>0.74074074074074103</v>
      </c>
      <c r="AL2913" s="24">
        <v>5.1851851851851851</v>
      </c>
      <c r="AQ2913" s="24">
        <v>13.33333333333333</v>
      </c>
      <c r="AT2913" s="24">
        <v>17.777777777777779</v>
      </c>
      <c r="BB2913" s="24">
        <v>12.592592592592592</v>
      </c>
      <c r="BD2913" s="24">
        <v>1.4814814814814818</v>
      </c>
      <c r="BF2913" s="24">
        <v>2.2222222222222223</v>
      </c>
      <c r="BH2913" s="24">
        <v>0.74074074074074103</v>
      </c>
      <c r="BJ2913" s="24">
        <v>1.4814814814814818</v>
      </c>
      <c r="BZ2913" s="24">
        <v>0.74074074074074103</v>
      </c>
      <c r="CA2913" s="24">
        <v>0.74074074074074103</v>
      </c>
      <c r="CD2913" s="24">
        <v>1.4814814814814818</v>
      </c>
    </row>
    <row r="2914" spans="1:82" x14ac:dyDescent="0.2">
      <c r="A2914" s="24" t="s">
        <v>2862</v>
      </c>
      <c r="B2914" s="24">
        <v>109.4661</v>
      </c>
      <c r="C2914" s="24">
        <v>4.7248000000000001</v>
      </c>
      <c r="D2914" s="24" t="s">
        <v>1902</v>
      </c>
      <c r="E2914" s="24">
        <f t="shared" si="45"/>
        <v>90.78947368421052</v>
      </c>
      <c r="P2914" s="24">
        <v>0.65789473684210498</v>
      </c>
      <c r="AA2914" s="24">
        <v>11.84210526315789</v>
      </c>
      <c r="AD2914" s="24">
        <v>0.65789473684210498</v>
      </c>
      <c r="AH2914" s="24">
        <v>8.5526315789473735</v>
      </c>
      <c r="AL2914" s="24">
        <v>7.2368421052631602</v>
      </c>
      <c r="AQ2914" s="24">
        <v>14.473684210526324</v>
      </c>
      <c r="AT2914" s="24">
        <v>31.578947368421048</v>
      </c>
      <c r="BB2914" s="24">
        <v>6.5789473684210513</v>
      </c>
      <c r="BD2914" s="24">
        <v>1.31578947368421</v>
      </c>
      <c r="BF2914" s="24">
        <v>5.2631578947368416</v>
      </c>
      <c r="BL2914" s="24">
        <v>0.65789473684210498</v>
      </c>
      <c r="BZ2914" s="24">
        <v>0.65789473684210498</v>
      </c>
      <c r="CD2914" s="24">
        <v>1.31578947368421</v>
      </c>
    </row>
    <row r="2915" spans="1:82" x14ac:dyDescent="0.2">
      <c r="A2915" s="24" t="s">
        <v>2863</v>
      </c>
      <c r="B2915" s="24">
        <v>109.5395</v>
      </c>
      <c r="C2915" s="24">
        <v>4.6334</v>
      </c>
      <c r="D2915" s="24" t="s">
        <v>1902</v>
      </c>
      <c r="E2915" s="24">
        <f t="shared" si="45"/>
        <v>88.826815642458087</v>
      </c>
      <c r="N2915" s="24">
        <v>1.1173184357541901</v>
      </c>
      <c r="V2915" s="24">
        <v>3.9106145251396645</v>
      </c>
      <c r="AA2915" s="24">
        <v>8.9385474860335172</v>
      </c>
      <c r="AD2915" s="24">
        <v>1.6759776536312851</v>
      </c>
      <c r="AH2915" s="24">
        <v>3.3519553072625698</v>
      </c>
      <c r="AJ2915" s="24">
        <v>0.55865921787709505</v>
      </c>
      <c r="AL2915" s="24">
        <v>5.0279329608938541</v>
      </c>
      <c r="AQ2915" s="24">
        <v>11.173184357541899</v>
      </c>
      <c r="AT2915" s="24">
        <v>18.435754189944127</v>
      </c>
      <c r="BB2915" s="24">
        <v>26.256983240223459</v>
      </c>
      <c r="BD2915" s="24">
        <v>1.6759776536312851</v>
      </c>
      <c r="BE2915" s="24">
        <v>0.55865921787709505</v>
      </c>
      <c r="BF2915" s="24">
        <v>0.55865921787709505</v>
      </c>
      <c r="BJ2915" s="24">
        <v>2.2346368715083802</v>
      </c>
      <c r="BL2915" s="24">
        <v>2.2346368715083802</v>
      </c>
      <c r="BZ2915" s="24">
        <v>0.55865921787709505</v>
      </c>
      <c r="CD2915" s="24">
        <v>0.55865921787709505</v>
      </c>
    </row>
    <row r="2916" spans="1:82" x14ac:dyDescent="0.2">
      <c r="A2916" s="24" t="s">
        <v>2864</v>
      </c>
      <c r="B2916" s="24">
        <v>109.5561</v>
      </c>
      <c r="C2916" s="24">
        <v>4.6264000000000003</v>
      </c>
      <c r="D2916" s="24" t="s">
        <v>1902</v>
      </c>
      <c r="E2916" s="24">
        <f t="shared" si="45"/>
        <v>93.258426966292163</v>
      </c>
      <c r="N2916" s="24">
        <v>1.1235955056179778</v>
      </c>
      <c r="O2916" s="24">
        <v>0.56179775280898903</v>
      </c>
      <c r="Q2916" s="24">
        <v>0.56179775280898903</v>
      </c>
      <c r="V2916" s="24">
        <v>2.2471910112359561</v>
      </c>
      <c r="AA2916" s="24">
        <v>14.044943820224718</v>
      </c>
      <c r="AD2916" s="24">
        <v>5.0561797752808983</v>
      </c>
      <c r="AH2916" s="24">
        <v>3.9325842696629212</v>
      </c>
      <c r="AL2916" s="24">
        <v>5.0561797752808983</v>
      </c>
      <c r="AQ2916" s="24">
        <v>12.359550561797752</v>
      </c>
      <c r="AT2916" s="24">
        <v>18.539325842696631</v>
      </c>
      <c r="BB2916" s="24">
        <v>15.168539325842699</v>
      </c>
      <c r="BD2916" s="24">
        <v>1.1235955056179778</v>
      </c>
      <c r="BE2916" s="24">
        <v>1.1235955056179778</v>
      </c>
      <c r="BF2916" s="24">
        <v>1.6853932584269657</v>
      </c>
      <c r="BH2916" s="24">
        <v>1.1235955056179778</v>
      </c>
      <c r="BJ2916" s="24">
        <v>1.1235955056179778</v>
      </c>
      <c r="BL2916" s="24">
        <v>3.3707865168539324</v>
      </c>
      <c r="BZ2916" s="24">
        <v>3.3707865168539324</v>
      </c>
      <c r="CD2916" s="24">
        <v>1.6853932584269657</v>
      </c>
    </row>
    <row r="2917" spans="1:82" x14ac:dyDescent="0.2">
      <c r="A2917" s="24" t="s">
        <v>2865</v>
      </c>
      <c r="B2917" s="24">
        <v>109.5595</v>
      </c>
      <c r="C2917" s="24">
        <v>4.6227999999999998</v>
      </c>
      <c r="D2917" s="24" t="s">
        <v>1902</v>
      </c>
      <c r="E2917" s="24">
        <f t="shared" si="45"/>
        <v>90.476190476190453</v>
      </c>
      <c r="O2917" s="24">
        <v>0.952380952380952</v>
      </c>
      <c r="P2917" s="24">
        <v>0.952380952380952</v>
      </c>
      <c r="AA2917" s="24">
        <v>21.904761904761905</v>
      </c>
      <c r="AD2917" s="24">
        <v>4.7619047619047619</v>
      </c>
      <c r="AH2917" s="24">
        <v>5.7142857142857135</v>
      </c>
      <c r="AL2917" s="24">
        <v>13.33333333333333</v>
      </c>
      <c r="AQ2917" s="24">
        <v>6.666666666666667</v>
      </c>
      <c r="AT2917" s="24">
        <v>20</v>
      </c>
      <c r="BB2917" s="24">
        <v>8.5714285714285712</v>
      </c>
      <c r="BD2917" s="24">
        <v>0.952380952380952</v>
      </c>
      <c r="BJ2917" s="24">
        <v>1.9047619047619051</v>
      </c>
      <c r="BL2917" s="24">
        <v>2.8571428571428572</v>
      </c>
      <c r="BZ2917" s="24">
        <v>1.9047619047619051</v>
      </c>
    </row>
    <row r="2918" spans="1:82" x14ac:dyDescent="0.2">
      <c r="A2918" s="24" t="s">
        <v>2866</v>
      </c>
      <c r="B2918" s="24">
        <v>109.5782</v>
      </c>
      <c r="C2918" s="24">
        <v>4.6032000000000002</v>
      </c>
      <c r="D2918" s="24" t="s">
        <v>1902</v>
      </c>
      <c r="E2918" s="24">
        <f t="shared" si="45"/>
        <v>92.682926829268268</v>
      </c>
      <c r="V2918" s="24">
        <v>4.8780487804878057</v>
      </c>
      <c r="AA2918" s="24">
        <v>4.8780487804878057</v>
      </c>
      <c r="AH2918" s="24">
        <v>9.7560975609756095</v>
      </c>
      <c r="AJ2918" s="24">
        <v>2.4390243902439019</v>
      </c>
      <c r="AL2918" s="24">
        <v>2.4390243902439019</v>
      </c>
      <c r="AQ2918" s="24">
        <v>7.3170731707317067</v>
      </c>
      <c r="AT2918" s="24">
        <v>24.390243902439018</v>
      </c>
      <c r="BB2918" s="24">
        <v>24.390243902439018</v>
      </c>
      <c r="BD2918" s="24">
        <v>2.4390243902439019</v>
      </c>
      <c r="BE2918" s="24">
        <v>2.4390243902439019</v>
      </c>
      <c r="BF2918" s="24">
        <v>2.4390243902439019</v>
      </c>
      <c r="BH2918" s="24">
        <v>2.4390243902439019</v>
      </c>
      <c r="CD2918" s="24">
        <v>2.4390243902439019</v>
      </c>
    </row>
    <row r="2919" spans="1:82" x14ac:dyDescent="0.2">
      <c r="A2919" s="24" t="s">
        <v>2867</v>
      </c>
      <c r="B2919" s="24">
        <v>109.5856</v>
      </c>
      <c r="C2919" s="24">
        <v>4.5869999999999997</v>
      </c>
      <c r="D2919" s="24" t="s">
        <v>1902</v>
      </c>
      <c r="E2919" s="24">
        <f t="shared" si="45"/>
        <v>94.791666666666686</v>
      </c>
      <c r="P2919" s="24">
        <v>1.041666666666667</v>
      </c>
      <c r="V2919" s="24">
        <v>3.125</v>
      </c>
      <c r="AA2919" s="24">
        <v>5.2083333333333339</v>
      </c>
      <c r="AD2919" s="24">
        <v>6.25</v>
      </c>
      <c r="AH2919" s="24">
        <v>4.1666666666666661</v>
      </c>
      <c r="AL2919" s="24">
        <v>6.25</v>
      </c>
      <c r="AQ2919" s="24">
        <v>8.3333333333333321</v>
      </c>
      <c r="AT2919" s="24">
        <v>14.58333333333333</v>
      </c>
      <c r="BB2919" s="24">
        <v>18.75</v>
      </c>
      <c r="BD2919" s="24">
        <v>13.54166666666667</v>
      </c>
      <c r="BF2919" s="24">
        <v>3.125</v>
      </c>
      <c r="BH2919" s="24">
        <v>1.041666666666667</v>
      </c>
      <c r="BJ2919" s="24">
        <v>1.041666666666667</v>
      </c>
      <c r="BL2919" s="24">
        <v>6.25</v>
      </c>
      <c r="CA2919" s="24">
        <v>1.041666666666667</v>
      </c>
      <c r="CD2919" s="24">
        <v>1.041666666666667</v>
      </c>
    </row>
    <row r="2920" spans="1:82" x14ac:dyDescent="0.2">
      <c r="A2920" s="24" t="s">
        <v>2868</v>
      </c>
      <c r="B2920" s="24">
        <v>109.73860000000001</v>
      </c>
      <c r="C2920" s="24">
        <v>4.7394999999999996</v>
      </c>
      <c r="D2920" s="24" t="s">
        <v>1902</v>
      </c>
      <c r="E2920" s="24">
        <f t="shared" si="45"/>
        <v>93.47826086956519</v>
      </c>
      <c r="V2920" s="24">
        <v>5.7971014492753614</v>
      </c>
      <c r="AA2920" s="24">
        <v>6.5217391304347823</v>
      </c>
      <c r="AD2920" s="24">
        <v>2.8985507246376807</v>
      </c>
      <c r="AL2920" s="24">
        <v>1.449275362318841</v>
      </c>
      <c r="AQ2920" s="24">
        <v>4.3478260869565206</v>
      </c>
      <c r="AT2920" s="24">
        <v>17.39130434782609</v>
      </c>
      <c r="AU2920" s="24">
        <v>0.72463768115941996</v>
      </c>
      <c r="BB2920" s="24">
        <v>35.507246376811587</v>
      </c>
      <c r="BD2920" s="24">
        <v>5.0724637681159415</v>
      </c>
      <c r="BF2920" s="24">
        <v>5.0724637681159415</v>
      </c>
      <c r="BH2920" s="24">
        <v>1.449275362318841</v>
      </c>
      <c r="BJ2920" s="24">
        <v>3.6231884057971011</v>
      </c>
      <c r="BL2920" s="24">
        <v>3.6231884057971011</v>
      </c>
    </row>
    <row r="2921" spans="1:82" x14ac:dyDescent="0.2">
      <c r="A2921" s="24" t="s">
        <v>2869</v>
      </c>
      <c r="B2921" s="24">
        <v>109.9328</v>
      </c>
      <c r="C2921" s="24">
        <v>4.9333999999999998</v>
      </c>
      <c r="D2921" s="24" t="s">
        <v>1902</v>
      </c>
      <c r="E2921" s="24">
        <f t="shared" si="45"/>
        <v>92.655367231638408</v>
      </c>
      <c r="V2921" s="24">
        <v>4.5197740112994351</v>
      </c>
      <c r="AA2921" s="24">
        <v>10.169491525423732</v>
      </c>
      <c r="AD2921" s="24">
        <v>2.259887005649718</v>
      </c>
      <c r="AH2921" s="24">
        <v>1.6949152542372881</v>
      </c>
      <c r="AL2921" s="24">
        <v>5.084745762711866</v>
      </c>
      <c r="AQ2921" s="24">
        <v>4.5197740112994351</v>
      </c>
      <c r="AT2921" s="24">
        <v>13.559322033898299</v>
      </c>
      <c r="AU2921" s="24">
        <v>0.56497175141242895</v>
      </c>
      <c r="BB2921" s="24">
        <v>35.028248587570623</v>
      </c>
      <c r="BD2921" s="24">
        <v>5.084745762711866</v>
      </c>
      <c r="BE2921" s="24">
        <v>0.56497175141242895</v>
      </c>
      <c r="BF2921" s="24">
        <v>1.129943502824859</v>
      </c>
      <c r="BH2921" s="24">
        <v>1.129943502824859</v>
      </c>
      <c r="BJ2921" s="24">
        <v>2.259887005649718</v>
      </c>
      <c r="BL2921" s="24">
        <v>4.5197740112994351</v>
      </c>
      <c r="CD2921" s="24">
        <v>0.56497175141242895</v>
      </c>
    </row>
    <row r="2922" spans="1:82" x14ac:dyDescent="0.2">
      <c r="A2922" s="24" t="s">
        <v>2870</v>
      </c>
      <c r="B2922" s="24">
        <v>110.035</v>
      </c>
      <c r="C2922" s="24">
        <v>5.0328999999999997</v>
      </c>
      <c r="D2922" s="24" t="s">
        <v>1902</v>
      </c>
      <c r="E2922" s="24">
        <f t="shared" si="45"/>
        <v>94.464944649446494</v>
      </c>
      <c r="N2922" s="24">
        <v>0.36900369003689998</v>
      </c>
      <c r="P2922" s="24">
        <v>0.73800738007380096</v>
      </c>
      <c r="V2922" s="24">
        <v>1.1070110701107012</v>
      </c>
      <c r="AA2922" s="24">
        <v>7.7490774907749094</v>
      </c>
      <c r="AD2922" s="24">
        <v>3.3210332103321041</v>
      </c>
      <c r="AH2922" s="24">
        <v>5.1660516605166045</v>
      </c>
      <c r="AJ2922" s="24">
        <v>0.36900369003689998</v>
      </c>
      <c r="AL2922" s="24">
        <v>8.8560885608856097</v>
      </c>
      <c r="AQ2922" s="24">
        <v>16.974169741697423</v>
      </c>
      <c r="AT2922" s="24">
        <v>17.343173431734318</v>
      </c>
      <c r="BB2922" s="24">
        <v>23.61623616236162</v>
      </c>
      <c r="BD2922" s="24">
        <v>1.8450184501845019</v>
      </c>
      <c r="BF2922" s="24">
        <v>1.476014760147601</v>
      </c>
      <c r="BJ2922" s="24">
        <v>1.1070110701107012</v>
      </c>
      <c r="BL2922" s="24">
        <v>0.36900369003689998</v>
      </c>
      <c r="BZ2922" s="24">
        <v>0.73800738007380096</v>
      </c>
      <c r="CA2922" s="24">
        <v>0.36900369003689998</v>
      </c>
      <c r="CD2922" s="24">
        <v>2.9520295202952025</v>
      </c>
    </row>
    <row r="2923" spans="1:82" x14ac:dyDescent="0.2">
      <c r="A2923" s="24" t="s">
        <v>2871</v>
      </c>
      <c r="B2923" s="24">
        <v>110.1001</v>
      </c>
      <c r="C2923" s="24">
        <v>5.0898000000000003</v>
      </c>
      <c r="D2923" s="24" t="s">
        <v>1902</v>
      </c>
      <c r="E2923" s="24">
        <f t="shared" si="45"/>
        <v>92.351274787535417</v>
      </c>
      <c r="N2923" s="24">
        <v>0.84985835694051004</v>
      </c>
      <c r="V2923" s="24">
        <v>1.6997167138810201</v>
      </c>
      <c r="AA2923" s="24">
        <v>7.0821529745042504</v>
      </c>
      <c r="AD2923" s="24">
        <v>0.84985835694051004</v>
      </c>
      <c r="AH2923" s="24">
        <v>3.966005665722379</v>
      </c>
      <c r="AL2923" s="24">
        <v>5.9490084985835701</v>
      </c>
      <c r="AN2923" s="24">
        <v>0.28328611898016998</v>
      </c>
      <c r="AQ2923" s="24">
        <v>13.881019830028333</v>
      </c>
      <c r="AT2923" s="24">
        <v>16.14730878186969</v>
      </c>
      <c r="BB2923" s="24">
        <v>35.410764872521241</v>
      </c>
      <c r="BD2923" s="24">
        <v>1.6997167138810201</v>
      </c>
      <c r="BF2923" s="24">
        <v>0.84985835694051004</v>
      </c>
      <c r="BJ2923" s="24">
        <v>1.41643059490085</v>
      </c>
      <c r="BL2923" s="24">
        <v>1.41643059490085</v>
      </c>
      <c r="BZ2923" s="24">
        <v>0.28328611898016998</v>
      </c>
      <c r="CD2923" s="24">
        <v>0.56657223796033995</v>
      </c>
    </row>
    <row r="2924" spans="1:82" x14ac:dyDescent="0.2">
      <c r="A2924" s="24" t="s">
        <v>2872</v>
      </c>
      <c r="B2924" s="24">
        <v>110.1275</v>
      </c>
      <c r="C2924" s="24">
        <v>5.1275000000000004</v>
      </c>
      <c r="D2924" s="24" t="s">
        <v>1902</v>
      </c>
      <c r="E2924" s="24">
        <f t="shared" si="45"/>
        <v>93.495934959349569</v>
      </c>
      <c r="O2924" s="24">
        <v>0.81300813008130102</v>
      </c>
      <c r="V2924" s="24">
        <v>0.81300813008130102</v>
      </c>
      <c r="AA2924" s="24">
        <v>13.821138211382111</v>
      </c>
      <c r="AD2924" s="24">
        <v>4.8780487804878057</v>
      </c>
      <c r="AH2924" s="24">
        <v>5.6910569105691051</v>
      </c>
      <c r="AL2924" s="24">
        <v>7.3170731707317067</v>
      </c>
      <c r="AQ2924" s="24">
        <v>11.382113821138212</v>
      </c>
      <c r="AT2924" s="24">
        <v>33.333333333333329</v>
      </c>
      <c r="BB2924" s="24">
        <v>10.569105691056912</v>
      </c>
      <c r="BD2924" s="24">
        <v>1.626016260162602</v>
      </c>
      <c r="BL2924" s="24">
        <v>0.81300813008130102</v>
      </c>
      <c r="BZ2924" s="24">
        <v>0.81300813008130102</v>
      </c>
      <c r="CA2924" s="24">
        <v>1.626016260162602</v>
      </c>
    </row>
    <row r="2925" spans="1:82" x14ac:dyDescent="0.2">
      <c r="A2925" s="24" t="s">
        <v>2873</v>
      </c>
      <c r="B2925" s="24">
        <v>110.2364</v>
      </c>
      <c r="C2925" s="24">
        <v>5.2370000000000001</v>
      </c>
      <c r="D2925" s="24" t="s">
        <v>1902</v>
      </c>
      <c r="E2925" s="24">
        <f t="shared" si="45"/>
        <v>96.21212121212119</v>
      </c>
      <c r="P2925" s="24">
        <v>0.75757575757575701</v>
      </c>
      <c r="V2925" s="24">
        <v>3.7878787878787881</v>
      </c>
      <c r="AA2925" s="24">
        <v>13.63636363636363</v>
      </c>
      <c r="AD2925" s="24">
        <v>2.2727272727272729</v>
      </c>
      <c r="AH2925" s="24">
        <v>3.7878787878787881</v>
      </c>
      <c r="AL2925" s="24">
        <v>3.7878787878787881</v>
      </c>
      <c r="AQ2925" s="24">
        <v>12.121212121212116</v>
      </c>
      <c r="AT2925" s="24">
        <v>16.666666666666661</v>
      </c>
      <c r="BB2925" s="24">
        <v>25.757575757575761</v>
      </c>
      <c r="BE2925" s="24">
        <v>2.2727272727272729</v>
      </c>
      <c r="BL2925" s="24">
        <v>6.0606060606060606</v>
      </c>
      <c r="BZ2925" s="24">
        <v>3.7878787878787881</v>
      </c>
      <c r="CD2925" s="24">
        <v>1.5151515151515151</v>
      </c>
    </row>
    <row r="2926" spans="1:82" x14ac:dyDescent="0.2">
      <c r="A2926" s="24" t="s">
        <v>2874</v>
      </c>
      <c r="B2926" s="24">
        <v>110.4209</v>
      </c>
      <c r="C2926" s="24">
        <v>5.4214000000000002</v>
      </c>
      <c r="D2926" s="24" t="s">
        <v>1902</v>
      </c>
      <c r="E2926" s="24">
        <f t="shared" si="45"/>
        <v>92.700729927007274</v>
      </c>
      <c r="N2926" s="24">
        <v>2.1897810218978102</v>
      </c>
      <c r="P2926" s="24">
        <v>0.72992700729926996</v>
      </c>
      <c r="V2926" s="24">
        <v>8.7591240875912408</v>
      </c>
      <c r="AA2926" s="24">
        <v>8.0291970802919703</v>
      </c>
      <c r="AH2926" s="24">
        <v>4.3795620437956204</v>
      </c>
      <c r="AL2926" s="24">
        <v>8.7591240875912408</v>
      </c>
      <c r="AQ2926" s="24">
        <v>5.8394160583941597</v>
      </c>
      <c r="AT2926" s="24">
        <v>12.40875912408759</v>
      </c>
      <c r="BB2926" s="24">
        <v>27.007299270072984</v>
      </c>
      <c r="BD2926" s="24">
        <v>3.6496350364963499</v>
      </c>
      <c r="BF2926" s="24">
        <v>2.1897810218978102</v>
      </c>
      <c r="BJ2926" s="24">
        <v>3.6496350364963499</v>
      </c>
      <c r="BL2926" s="24">
        <v>2.9197080291970798</v>
      </c>
      <c r="BZ2926" s="24">
        <v>1.4598540145985399</v>
      </c>
      <c r="CA2926" s="24">
        <v>0.72992700729926996</v>
      </c>
    </row>
    <row r="2927" spans="1:82" x14ac:dyDescent="0.2">
      <c r="A2927" s="24" t="s">
        <v>2875</v>
      </c>
      <c r="B2927" s="24">
        <v>110.5342</v>
      </c>
      <c r="C2927" s="24">
        <v>5.5350999999999999</v>
      </c>
      <c r="D2927" s="24" t="s">
        <v>1902</v>
      </c>
      <c r="E2927" s="24">
        <f t="shared" si="45"/>
        <v>88.888888888888872</v>
      </c>
      <c r="AA2927" s="24">
        <v>11.111111111111107</v>
      </c>
      <c r="AD2927" s="24">
        <v>16.666666666666661</v>
      </c>
      <c r="AQ2927" s="24">
        <v>16.666666666666661</v>
      </c>
      <c r="AT2927" s="24">
        <v>11.111111111111107</v>
      </c>
      <c r="BB2927" s="24">
        <v>27.777777777777779</v>
      </c>
      <c r="BF2927" s="24">
        <v>5.5555555555555536</v>
      </c>
    </row>
    <row r="2928" spans="1:82" x14ac:dyDescent="0.2">
      <c r="A2928" s="24" t="s">
        <v>2875</v>
      </c>
      <c r="B2928" s="24">
        <v>110.5342</v>
      </c>
      <c r="C2928" s="24">
        <v>5.5349000000000004</v>
      </c>
      <c r="D2928" s="24" t="s">
        <v>1902</v>
      </c>
      <c r="E2928" s="24">
        <f t="shared" si="45"/>
        <v>96.330275229357781</v>
      </c>
      <c r="V2928" s="24">
        <v>20.183486238532105</v>
      </c>
      <c r="AA2928" s="24">
        <v>5.5045871559633044</v>
      </c>
      <c r="AH2928" s="24">
        <v>1.834862385321101</v>
      </c>
      <c r="AL2928" s="24">
        <v>4.5871559633027505</v>
      </c>
      <c r="AQ2928" s="24">
        <v>3.6697247706422029</v>
      </c>
      <c r="AT2928" s="24">
        <v>4.5871559633027505</v>
      </c>
      <c r="BB2928" s="24">
        <v>29.357798165137623</v>
      </c>
      <c r="BD2928" s="24">
        <v>11.926605504587162</v>
      </c>
      <c r="BE2928" s="24">
        <v>1.834862385321101</v>
      </c>
      <c r="BF2928" s="24">
        <v>6.4220183486238538</v>
      </c>
      <c r="BH2928" s="24">
        <v>0.91743119266054995</v>
      </c>
      <c r="BJ2928" s="24">
        <v>1.834862385321101</v>
      </c>
      <c r="BO2928" s="24">
        <v>1.834862385321101</v>
      </c>
      <c r="CA2928" s="24">
        <v>0.91743119266054995</v>
      </c>
      <c r="CD2928" s="24">
        <v>0.91743119266054995</v>
      </c>
    </row>
    <row r="2929" spans="1:82" x14ac:dyDescent="0.2">
      <c r="A2929" s="24" t="s">
        <v>2876</v>
      </c>
      <c r="B2929" s="24">
        <v>110.5737</v>
      </c>
      <c r="C2929" s="24">
        <v>5.5646000000000004</v>
      </c>
      <c r="D2929" s="24" t="s">
        <v>1902</v>
      </c>
      <c r="E2929" s="24">
        <f t="shared" si="45"/>
        <v>96.174863387978178</v>
      </c>
      <c r="N2929" s="24">
        <v>0.54644808743169404</v>
      </c>
      <c r="O2929" s="24">
        <v>0.54644808743169404</v>
      </c>
      <c r="V2929" s="24">
        <v>15.846994535519132</v>
      </c>
      <c r="AA2929" s="24">
        <v>5.4644808743169397</v>
      </c>
      <c r="AD2929" s="24">
        <v>0.54644808743169404</v>
      </c>
      <c r="AH2929" s="24">
        <v>2.7322404371584699</v>
      </c>
      <c r="AJ2929" s="24">
        <v>0.54644808743169404</v>
      </c>
      <c r="AL2929" s="24">
        <v>2.1857923497267766</v>
      </c>
      <c r="AN2929" s="24">
        <v>1.6393442622950818</v>
      </c>
      <c r="AQ2929" s="24">
        <v>5.4644808743169397</v>
      </c>
      <c r="AT2929" s="24">
        <v>7.6502732240437163</v>
      </c>
      <c r="BB2929" s="24">
        <v>38.797814207650269</v>
      </c>
      <c r="BD2929" s="24">
        <v>6.0109289617486326</v>
      </c>
      <c r="BF2929" s="24">
        <v>2.7322404371584699</v>
      </c>
      <c r="BH2929" s="24">
        <v>0.54644808743169404</v>
      </c>
      <c r="BJ2929" s="24">
        <v>2.1857923497267766</v>
      </c>
      <c r="BL2929" s="24">
        <v>2.1857923497267766</v>
      </c>
      <c r="BZ2929" s="24">
        <v>0.54644808743169404</v>
      </c>
    </row>
    <row r="2930" spans="1:82" x14ac:dyDescent="0.2">
      <c r="A2930" s="24" t="s">
        <v>2877</v>
      </c>
      <c r="B2930" s="24">
        <v>110.6024</v>
      </c>
      <c r="C2930" s="24">
        <v>5.6036999999999999</v>
      </c>
      <c r="D2930" s="24" t="s">
        <v>1902</v>
      </c>
      <c r="E2930" s="24">
        <f t="shared" si="45"/>
        <v>96.186440677966075</v>
      </c>
      <c r="N2930" s="24">
        <v>0.42372881355932202</v>
      </c>
      <c r="P2930" s="24">
        <v>0.42372881355932202</v>
      </c>
      <c r="V2930" s="24">
        <v>14.40677966101695</v>
      </c>
      <c r="AA2930" s="24">
        <v>6.3559322033898296</v>
      </c>
      <c r="AH2930" s="24">
        <v>3.8135593220338975</v>
      </c>
      <c r="AL2930" s="24">
        <v>4.6610169491525406</v>
      </c>
      <c r="AQ2930" s="24">
        <v>6.7796610169491531</v>
      </c>
      <c r="AT2930" s="24">
        <v>11.01694915254237</v>
      </c>
      <c r="BB2930" s="24">
        <v>33.898305084745758</v>
      </c>
      <c r="BD2930" s="24">
        <v>3.8135593220338975</v>
      </c>
      <c r="BE2930" s="24">
        <v>0.42372881355932202</v>
      </c>
      <c r="BF2930" s="24">
        <v>4.2372881355932197</v>
      </c>
      <c r="BH2930" s="24">
        <v>1.2711864406779658</v>
      </c>
      <c r="BJ2930" s="24">
        <v>3.3898305084745766</v>
      </c>
      <c r="BZ2930" s="24">
        <v>0.84745762711864403</v>
      </c>
      <c r="CA2930" s="24">
        <v>0.42372881355932202</v>
      </c>
    </row>
    <row r="2931" spans="1:82" x14ac:dyDescent="0.2">
      <c r="A2931" s="24" t="s">
        <v>2878</v>
      </c>
      <c r="B2931" s="24">
        <v>110.65689999999999</v>
      </c>
      <c r="C2931" s="24">
        <v>5.6576000000000004</v>
      </c>
      <c r="D2931" s="24" t="s">
        <v>1902</v>
      </c>
      <c r="E2931" s="24">
        <f t="shared" si="45"/>
        <v>96.330275229357795</v>
      </c>
      <c r="P2931" s="24">
        <v>0.91743119266054995</v>
      </c>
      <c r="V2931" s="24">
        <v>15.596330275229363</v>
      </c>
      <c r="AA2931" s="24">
        <v>6.4220183486238538</v>
      </c>
      <c r="AL2931" s="24">
        <v>2.7522935779816526</v>
      </c>
      <c r="AQ2931" s="24">
        <v>4.5871559633027505</v>
      </c>
      <c r="AT2931" s="24">
        <v>7.339449541284405</v>
      </c>
      <c r="BB2931" s="24">
        <v>45.871559633027516</v>
      </c>
      <c r="BD2931" s="24">
        <v>3.6697247706422029</v>
      </c>
      <c r="BF2931" s="24">
        <v>1.834862385321101</v>
      </c>
      <c r="BH2931" s="24">
        <v>1.834862385321101</v>
      </c>
      <c r="BJ2931" s="24">
        <v>0.91743119266054995</v>
      </c>
      <c r="BL2931" s="24">
        <v>2.7522935779816526</v>
      </c>
      <c r="CA2931" s="24">
        <v>1.834862385321101</v>
      </c>
    </row>
    <row r="2932" spans="1:82" x14ac:dyDescent="0.2">
      <c r="A2932" s="24" t="s">
        <v>2879</v>
      </c>
      <c r="B2932" s="24">
        <v>110.7332</v>
      </c>
      <c r="C2932" s="24">
        <v>5.734</v>
      </c>
      <c r="D2932" s="24" t="s">
        <v>1902</v>
      </c>
      <c r="E2932" s="24">
        <f t="shared" si="45"/>
        <v>98.154981549815503</v>
      </c>
      <c r="P2932" s="24">
        <v>0.73800738007380096</v>
      </c>
      <c r="Q2932" s="24">
        <v>0.73800738007380096</v>
      </c>
      <c r="V2932" s="24">
        <v>14.39114391143911</v>
      </c>
      <c r="X2932" s="24">
        <v>0.73800738007380096</v>
      </c>
      <c r="AA2932" s="24">
        <v>1.476014760147601</v>
      </c>
      <c r="AD2932" s="24">
        <v>0.36900369003689998</v>
      </c>
      <c r="AH2932" s="24">
        <v>1.1070110701107012</v>
      </c>
      <c r="AL2932" s="24">
        <v>1.476014760147601</v>
      </c>
      <c r="AQ2932" s="24">
        <v>3.3210332103321041</v>
      </c>
      <c r="AT2932" s="24">
        <v>5.9040590405904059</v>
      </c>
      <c r="BB2932" s="24">
        <v>55.350553505535053</v>
      </c>
      <c r="BD2932" s="24">
        <v>0.36900369003689998</v>
      </c>
      <c r="BF2932" s="24">
        <v>7.0110701107011071</v>
      </c>
      <c r="BH2932" s="24">
        <v>0.73800738007380096</v>
      </c>
      <c r="BJ2932" s="24">
        <v>1.476014760147601</v>
      </c>
      <c r="BL2932" s="24">
        <v>0.73800738007380096</v>
      </c>
      <c r="BZ2932" s="24">
        <v>1.1070110701107012</v>
      </c>
      <c r="CA2932" s="24">
        <v>1.1070110701107012</v>
      </c>
    </row>
    <row r="2933" spans="1:82" x14ac:dyDescent="0.2">
      <c r="A2933" s="24" t="s">
        <v>2880</v>
      </c>
      <c r="B2933" s="24">
        <v>110.8274</v>
      </c>
      <c r="C2933" s="24">
        <v>5.8277000000000001</v>
      </c>
      <c r="D2933" s="24" t="s">
        <v>1902</v>
      </c>
      <c r="E2933" s="24">
        <f t="shared" si="45"/>
        <v>100</v>
      </c>
      <c r="O2933" s="24">
        <v>0.4</v>
      </c>
      <c r="V2933" s="24">
        <v>17.600000000000001</v>
      </c>
      <c r="X2933" s="24">
        <v>0.4</v>
      </c>
      <c r="AA2933" s="24">
        <v>2.8</v>
      </c>
      <c r="AH2933" s="24">
        <v>0.4</v>
      </c>
      <c r="AL2933" s="24">
        <v>0.8</v>
      </c>
      <c r="AQ2933" s="24">
        <v>1.2</v>
      </c>
      <c r="AT2933" s="24">
        <v>3.6</v>
      </c>
      <c r="BB2933" s="24">
        <v>66</v>
      </c>
      <c r="BF2933" s="24">
        <v>3.6</v>
      </c>
      <c r="BH2933" s="24">
        <v>1.6</v>
      </c>
      <c r="BZ2933" s="24">
        <v>0.4</v>
      </c>
      <c r="CA2933" s="24">
        <v>1.2</v>
      </c>
    </row>
    <row r="2934" spans="1:82" x14ac:dyDescent="0.2">
      <c r="A2934" s="24" t="s">
        <v>2881</v>
      </c>
      <c r="B2934" s="24">
        <v>110.90940000000001</v>
      </c>
      <c r="C2934" s="24">
        <v>5.9203000000000001</v>
      </c>
      <c r="D2934" s="24" t="s">
        <v>1902</v>
      </c>
      <c r="E2934" s="24">
        <f t="shared" si="45"/>
        <v>97.709923664122144</v>
      </c>
      <c r="P2934" s="24">
        <v>0.76335877862595403</v>
      </c>
      <c r="Q2934" s="24">
        <v>0.76335877862595403</v>
      </c>
      <c r="V2934" s="24">
        <v>34.351145038167942</v>
      </c>
      <c r="X2934" s="24">
        <v>0.76335877862595403</v>
      </c>
      <c r="AA2934" s="24">
        <v>1.5267175572519081</v>
      </c>
      <c r="AH2934" s="24">
        <v>3.0534351145038165</v>
      </c>
      <c r="AQ2934" s="24">
        <v>1.5267175572519081</v>
      </c>
      <c r="AT2934" s="24">
        <v>6.870229007633589</v>
      </c>
      <c r="AU2934" s="24">
        <v>3.0534351145038165</v>
      </c>
      <c r="BB2934" s="24">
        <v>33.587786259541986</v>
      </c>
      <c r="BE2934" s="24">
        <v>0.76335877862595403</v>
      </c>
      <c r="BF2934" s="24">
        <v>5.343511450381679</v>
      </c>
      <c r="BH2934" s="24">
        <v>2.290076335877862</v>
      </c>
      <c r="BJ2934" s="24">
        <v>1.5267175572519081</v>
      </c>
      <c r="CA2934" s="24">
        <v>1.5267175572519081</v>
      </c>
    </row>
    <row r="2935" spans="1:82" x14ac:dyDescent="0.2">
      <c r="A2935" s="24" t="s">
        <v>2882</v>
      </c>
      <c r="B2935" s="24">
        <v>110.9572</v>
      </c>
      <c r="C2935" s="24">
        <v>5.9592000000000001</v>
      </c>
      <c r="D2935" s="24" t="s">
        <v>1902</v>
      </c>
      <c r="E2935" s="24">
        <f t="shared" si="45"/>
        <v>100.00000000000001</v>
      </c>
      <c r="O2935" s="24">
        <v>1.041666666666667</v>
      </c>
      <c r="V2935" s="24">
        <v>28.125</v>
      </c>
      <c r="X2935" s="24">
        <v>1.041666666666667</v>
      </c>
      <c r="AA2935" s="24">
        <v>3.125</v>
      </c>
      <c r="AL2935" s="24">
        <v>1.041666666666667</v>
      </c>
      <c r="AN2935" s="24">
        <v>1.041666666666667</v>
      </c>
      <c r="AQ2935" s="24">
        <v>1.041666666666667</v>
      </c>
      <c r="AT2935" s="24">
        <v>1.041666666666667</v>
      </c>
      <c r="BB2935" s="24">
        <v>52.083333333333343</v>
      </c>
      <c r="BD2935" s="24">
        <v>2.0833333333333335</v>
      </c>
      <c r="BF2935" s="24">
        <v>5.2083333333333339</v>
      </c>
      <c r="BJ2935" s="24">
        <v>1.041666666666667</v>
      </c>
      <c r="BL2935" s="24">
        <v>1.041666666666667</v>
      </c>
      <c r="CA2935" s="24">
        <v>1.041666666666667</v>
      </c>
    </row>
    <row r="2936" spans="1:82" x14ac:dyDescent="0.2">
      <c r="A2936" s="24" t="s">
        <v>2883</v>
      </c>
      <c r="B2936" s="24">
        <v>111.0552</v>
      </c>
      <c r="C2936" s="24">
        <v>6.0556000000000001</v>
      </c>
      <c r="D2936" s="24" t="s">
        <v>1902</v>
      </c>
      <c r="E2936" s="24">
        <f t="shared" si="45"/>
        <v>97.530864197530875</v>
      </c>
      <c r="P2936" s="24">
        <v>1.2345679012345681</v>
      </c>
      <c r="V2936" s="24">
        <v>18.10699588477366</v>
      </c>
      <c r="X2936" s="24">
        <v>0.82304526748971196</v>
      </c>
      <c r="AA2936" s="24">
        <v>1.6460905349794241</v>
      </c>
      <c r="AD2936" s="24">
        <v>0.41152263374485598</v>
      </c>
      <c r="AH2936" s="24">
        <v>0.41152263374485598</v>
      </c>
      <c r="AL2936" s="24">
        <v>0.41152263374485598</v>
      </c>
      <c r="AQ2936" s="24">
        <v>1.6460905349794241</v>
      </c>
      <c r="AT2936" s="24">
        <v>1.6460905349794241</v>
      </c>
      <c r="BB2936" s="24">
        <v>62.551440329218096</v>
      </c>
      <c r="BF2936" s="24">
        <v>5.7613168724279831</v>
      </c>
      <c r="BH2936" s="24">
        <v>1.2345679012345681</v>
      </c>
      <c r="BJ2936" s="24">
        <v>0.82304526748971196</v>
      </c>
      <c r="BZ2936" s="24">
        <v>0.82304526748971196</v>
      </c>
    </row>
    <row r="2937" spans="1:82" x14ac:dyDescent="0.2">
      <c r="A2937" s="24" t="s">
        <v>2884</v>
      </c>
      <c r="B2937" s="24">
        <v>111.1541</v>
      </c>
      <c r="C2937" s="24">
        <v>6.1542000000000003</v>
      </c>
      <c r="D2937" s="24" t="s">
        <v>1902</v>
      </c>
      <c r="E2937" s="24">
        <f t="shared" si="45"/>
        <v>98.32775919732444</v>
      </c>
      <c r="N2937" s="24">
        <v>0.334448160535117</v>
      </c>
      <c r="V2937" s="24">
        <v>24.080267558528426</v>
      </c>
      <c r="X2937" s="24">
        <v>0.334448160535117</v>
      </c>
      <c r="AA2937" s="24">
        <v>1.6722408026755853</v>
      </c>
      <c r="AL2937" s="24">
        <v>0.334448160535117</v>
      </c>
      <c r="AQ2937" s="24">
        <v>1.0033444816053509</v>
      </c>
      <c r="AT2937" s="24">
        <v>2.0066889632107014</v>
      </c>
      <c r="BB2937" s="24">
        <v>59.197324414715723</v>
      </c>
      <c r="BD2937" s="24">
        <v>0.668896321070234</v>
      </c>
      <c r="BF2937" s="24">
        <v>3.344481605351171</v>
      </c>
      <c r="BH2937" s="24">
        <v>1.0033444816053509</v>
      </c>
      <c r="BJ2937" s="24">
        <v>1.0033444816053509</v>
      </c>
      <c r="BL2937" s="24">
        <v>0.334448160535117</v>
      </c>
      <c r="BZ2937" s="24">
        <v>0.668896321070234</v>
      </c>
      <c r="CA2937" s="24">
        <v>2.3411371237458187</v>
      </c>
    </row>
    <row r="2938" spans="1:82" x14ac:dyDescent="0.2">
      <c r="A2938" s="24" t="s">
        <v>2885</v>
      </c>
      <c r="B2938" s="24">
        <v>111.3018</v>
      </c>
      <c r="C2938" s="24">
        <v>6.1280999999999999</v>
      </c>
      <c r="D2938" s="24" t="s">
        <v>1902</v>
      </c>
      <c r="E2938" s="24">
        <f t="shared" si="45"/>
        <v>99.999999999999972</v>
      </c>
      <c r="O2938" s="24">
        <v>3.333333333333333</v>
      </c>
      <c r="AA2938" s="24">
        <v>6.666666666666667</v>
      </c>
      <c r="AH2938" s="24">
        <v>3.333333333333333</v>
      </c>
      <c r="AL2938" s="24">
        <v>13.33333333333333</v>
      </c>
      <c r="AQ2938" s="24">
        <v>10</v>
      </c>
      <c r="AT2938" s="24">
        <v>36.666666666666643</v>
      </c>
      <c r="BB2938" s="24">
        <v>13.33333333333333</v>
      </c>
      <c r="BF2938" s="24">
        <v>10</v>
      </c>
      <c r="BZ2938" s="24">
        <v>3.333333333333333</v>
      </c>
    </row>
    <row r="2939" spans="1:82" x14ac:dyDescent="0.2">
      <c r="A2939" s="24" t="s">
        <v>2886</v>
      </c>
      <c r="B2939" s="24">
        <v>109.28870000000001</v>
      </c>
      <c r="C2939" s="24">
        <v>4.9256000000000002</v>
      </c>
      <c r="D2939" s="24" t="s">
        <v>1902</v>
      </c>
      <c r="E2939" s="24">
        <f t="shared" si="45"/>
        <v>94.350282485875709</v>
      </c>
      <c r="N2939" s="24">
        <v>1.129943502824859</v>
      </c>
      <c r="V2939" s="24">
        <v>9.6045197740112993</v>
      </c>
      <c r="AA2939" s="24">
        <v>8.4745762711864412</v>
      </c>
      <c r="AD2939" s="24">
        <v>1.129943502824859</v>
      </c>
      <c r="AH2939" s="24">
        <v>3.9548022598870061</v>
      </c>
      <c r="AL2939" s="24">
        <v>3.9548022598870061</v>
      </c>
      <c r="AQ2939" s="24">
        <v>11.864406779661023</v>
      </c>
      <c r="AT2939" s="24">
        <v>14.689265536723161</v>
      </c>
      <c r="BB2939" s="24">
        <v>17.514124293785308</v>
      </c>
      <c r="BD2939" s="24">
        <v>7.3446327683615813</v>
      </c>
      <c r="BF2939" s="24">
        <v>3.9548022598870061</v>
      </c>
      <c r="BJ2939" s="24">
        <v>3.3898305084745766</v>
      </c>
      <c r="BL2939" s="24">
        <v>4.5197740112994351</v>
      </c>
      <c r="BZ2939" s="24">
        <v>0.56497175141242895</v>
      </c>
      <c r="CD2939" s="24">
        <v>2.259887005649718</v>
      </c>
    </row>
    <row r="2940" spans="1:82" x14ac:dyDescent="0.2">
      <c r="A2940" s="24" t="s">
        <v>2887</v>
      </c>
      <c r="B2940" s="24">
        <v>109.23439999999999</v>
      </c>
      <c r="C2940" s="24">
        <v>4.9874999999999998</v>
      </c>
      <c r="D2940" s="24" t="s">
        <v>1902</v>
      </c>
      <c r="E2940" s="24">
        <f t="shared" si="45"/>
        <v>90.677966101694906</v>
      </c>
      <c r="Q2940" s="24">
        <v>0.84745762711864403</v>
      </c>
      <c r="V2940" s="24">
        <v>1.6949152542372881</v>
      </c>
      <c r="AA2940" s="24">
        <v>16.101694915254242</v>
      </c>
      <c r="AD2940" s="24">
        <v>0.84745762711864403</v>
      </c>
      <c r="AH2940" s="24">
        <v>7.6271186440677949</v>
      </c>
      <c r="AL2940" s="24">
        <v>7.6271186440677949</v>
      </c>
      <c r="AQ2940" s="24">
        <v>12.711864406779659</v>
      </c>
      <c r="AT2940" s="24">
        <v>22.033898305084744</v>
      </c>
      <c r="BB2940" s="24">
        <v>12.711864406779659</v>
      </c>
      <c r="BF2940" s="24">
        <v>3.3898305084745766</v>
      </c>
      <c r="BJ2940" s="24">
        <v>4.2372881355932197</v>
      </c>
      <c r="BL2940" s="24">
        <v>0.84745762711864403</v>
      </c>
    </row>
    <row r="2941" spans="1:82" x14ac:dyDescent="0.2">
      <c r="A2941" s="24" t="s">
        <v>2888</v>
      </c>
      <c r="B2941" s="24">
        <v>109.029</v>
      </c>
      <c r="C2941" s="24">
        <v>4.7332999999999998</v>
      </c>
      <c r="D2941" s="24" t="s">
        <v>1902</v>
      </c>
      <c r="E2941" s="24">
        <f t="shared" si="45"/>
        <v>95.348837209302303</v>
      </c>
      <c r="P2941" s="24">
        <v>0.775193798449612</v>
      </c>
      <c r="V2941" s="24">
        <v>2.3255813953488369</v>
      </c>
      <c r="AA2941" s="24">
        <v>11.627906976744191</v>
      </c>
      <c r="AD2941" s="24">
        <v>3.1007751937984498</v>
      </c>
      <c r="AH2941" s="24">
        <v>6.2015503875968996</v>
      </c>
      <c r="AL2941" s="24">
        <v>3.8759689922480614</v>
      </c>
      <c r="AQ2941" s="24">
        <v>8.5271317829457338</v>
      </c>
      <c r="AT2941" s="24">
        <v>25.581395348837209</v>
      </c>
      <c r="BB2941" s="24">
        <v>14.728682170542641</v>
      </c>
      <c r="BD2941" s="24">
        <v>8.5271317829457338</v>
      </c>
      <c r="BF2941" s="24">
        <v>3.8759689922480614</v>
      </c>
      <c r="BH2941" s="24">
        <v>0.775193798449612</v>
      </c>
      <c r="BJ2941" s="24">
        <v>2.3255813953488369</v>
      </c>
      <c r="BL2941" s="24">
        <v>1.5503875968992253</v>
      </c>
      <c r="BZ2941" s="24">
        <v>0.775193798449612</v>
      </c>
      <c r="CD2941" s="24">
        <v>0.775193798449612</v>
      </c>
    </row>
    <row r="2942" spans="1:82" x14ac:dyDescent="0.2">
      <c r="A2942" s="24" t="s">
        <v>2889</v>
      </c>
      <c r="B2942" s="24">
        <v>108.6521</v>
      </c>
      <c r="C2942" s="24">
        <v>4.3577000000000004</v>
      </c>
      <c r="D2942" s="24" t="s">
        <v>1902</v>
      </c>
      <c r="E2942" s="24">
        <f t="shared" si="45"/>
        <v>94.897959183673464</v>
      </c>
      <c r="V2942" s="24">
        <v>2.0408163265306123</v>
      </c>
      <c r="AA2942" s="24">
        <v>22.448979591836736</v>
      </c>
      <c r="AD2942" s="24">
        <v>3.0612244897959182</v>
      </c>
      <c r="AH2942" s="24">
        <v>3.0612244897959182</v>
      </c>
      <c r="AL2942" s="24">
        <v>6.1224489795918355</v>
      </c>
      <c r="AN2942" s="24">
        <v>1.0204081632653061</v>
      </c>
      <c r="AQ2942" s="24">
        <v>7.1428571428571415</v>
      </c>
      <c r="AT2942" s="24">
        <v>17.3469387755102</v>
      </c>
      <c r="BB2942" s="24">
        <v>19.387755102040824</v>
      </c>
      <c r="BD2942" s="24">
        <v>3.0612244897959182</v>
      </c>
      <c r="BF2942" s="24">
        <v>4.0816326530612255</v>
      </c>
      <c r="BJ2942" s="24">
        <v>1.0204081632653061</v>
      </c>
      <c r="BL2942" s="24">
        <v>1.0204081632653061</v>
      </c>
      <c r="BZ2942" s="24">
        <v>3.0612244897959182</v>
      </c>
      <c r="CA2942" s="24">
        <v>1.0204081632653061</v>
      </c>
    </row>
    <row r="2943" spans="1:82" x14ac:dyDescent="0.2">
      <c r="A2943" s="24" t="s">
        <v>2890</v>
      </c>
      <c r="B2943" s="24">
        <v>108.6382</v>
      </c>
      <c r="C2943" s="24">
        <v>4.3529999999999998</v>
      </c>
      <c r="D2943" s="24" t="s">
        <v>1902</v>
      </c>
      <c r="E2943" s="24">
        <f t="shared" si="45"/>
        <v>91.803278688524586</v>
      </c>
      <c r="V2943" s="24">
        <v>5.7377049180327866</v>
      </c>
      <c r="AA2943" s="24">
        <v>10.655737704918032</v>
      </c>
      <c r="AD2943" s="24">
        <v>3.2786885245901636</v>
      </c>
      <c r="AH2943" s="24">
        <v>4.918032786885246</v>
      </c>
      <c r="AL2943" s="24">
        <v>3.2786885245901636</v>
      </c>
      <c r="AN2943" s="24">
        <v>0.81967213114754101</v>
      </c>
      <c r="AQ2943" s="24">
        <v>4.0983606557377046</v>
      </c>
      <c r="AT2943" s="24">
        <v>21.311475409836067</v>
      </c>
      <c r="BB2943" s="24">
        <v>22.131147540983601</v>
      </c>
      <c r="BD2943" s="24">
        <v>8.1967213114754074</v>
      </c>
      <c r="BF2943" s="24">
        <v>1.6393442622950818</v>
      </c>
      <c r="BJ2943" s="24">
        <v>2.4590163934426226</v>
      </c>
      <c r="BL2943" s="24">
        <v>2.4590163934426226</v>
      </c>
      <c r="BO2943" s="24">
        <v>0.81967213114754101</v>
      </c>
    </row>
    <row r="2944" spans="1:82" x14ac:dyDescent="0.2">
      <c r="A2944" s="24" t="s">
        <v>2891</v>
      </c>
      <c r="B2944" s="24">
        <v>108.56529999999999</v>
      </c>
      <c r="C2944" s="24">
        <v>4.1558999999999999</v>
      </c>
      <c r="D2944" s="24" t="s">
        <v>1902</v>
      </c>
      <c r="E2944" s="24">
        <f t="shared" si="45"/>
        <v>90.502793296089351</v>
      </c>
      <c r="O2944" s="24">
        <v>0.55865921787709505</v>
      </c>
      <c r="V2944" s="24">
        <v>3.3519553072625698</v>
      </c>
      <c r="AA2944" s="24">
        <v>12.29050279329609</v>
      </c>
      <c r="AD2944" s="24">
        <v>1.6759776536312851</v>
      </c>
      <c r="AH2944" s="24">
        <v>2.7932960893854752</v>
      </c>
      <c r="AL2944" s="24">
        <v>11.173184357541899</v>
      </c>
      <c r="AQ2944" s="24">
        <v>12.29050279329609</v>
      </c>
      <c r="AT2944" s="24">
        <v>22.905027932960881</v>
      </c>
      <c r="BB2944" s="24">
        <v>12.29050279329609</v>
      </c>
      <c r="BD2944" s="24">
        <v>4.4692737430167595</v>
      </c>
      <c r="BH2944" s="24">
        <v>1.6759776536312851</v>
      </c>
      <c r="BJ2944" s="24">
        <v>1.1173184357541901</v>
      </c>
      <c r="BL2944" s="24">
        <v>2.2346368715083802</v>
      </c>
      <c r="BO2944" s="24">
        <v>0.55865921787709505</v>
      </c>
      <c r="BZ2944" s="24">
        <v>1.1173184357541901</v>
      </c>
    </row>
    <row r="2945" spans="1:82" x14ac:dyDescent="0.2">
      <c r="A2945" s="24" t="s">
        <v>2892</v>
      </c>
      <c r="B2945" s="24">
        <v>108.9252</v>
      </c>
      <c r="C2945" s="24">
        <v>4.4336000000000002</v>
      </c>
      <c r="D2945" s="24" t="s">
        <v>1902</v>
      </c>
      <c r="E2945" s="24">
        <f t="shared" si="45"/>
        <v>100</v>
      </c>
      <c r="AA2945" s="24">
        <v>9.0909090909090899</v>
      </c>
      <c r="AD2945" s="24">
        <v>22.72727272727273</v>
      </c>
      <c r="AH2945" s="24">
        <v>9.0909090909090899</v>
      </c>
      <c r="AL2945" s="24">
        <v>13.63636363636363</v>
      </c>
      <c r="AQ2945" s="24">
        <v>4.5454545454545459</v>
      </c>
      <c r="AT2945" s="24">
        <v>31.81818181818182</v>
      </c>
      <c r="BD2945" s="24">
        <v>4.5454545454545459</v>
      </c>
      <c r="BL2945" s="24">
        <v>4.5454545454545459</v>
      </c>
    </row>
    <row r="2946" spans="1:82" x14ac:dyDescent="0.2">
      <c r="A2946" s="24" t="s">
        <v>2893</v>
      </c>
      <c r="B2946" s="24">
        <v>109.0016</v>
      </c>
      <c r="C2946" s="24">
        <v>4.3578999999999999</v>
      </c>
      <c r="D2946" s="24" t="s">
        <v>1902</v>
      </c>
      <c r="E2946" s="24">
        <f t="shared" si="45"/>
        <v>92.617449664429557</v>
      </c>
      <c r="V2946" s="24">
        <v>5.3691275167785237</v>
      </c>
      <c r="AA2946" s="24">
        <v>11.409395973154361</v>
      </c>
      <c r="AD2946" s="24">
        <v>5.3691275167785237</v>
      </c>
      <c r="AH2946" s="24">
        <v>8.053691275167786</v>
      </c>
      <c r="AL2946" s="24">
        <v>6.0402684563758395</v>
      </c>
      <c r="AQ2946" s="24">
        <v>4.0268456375838912</v>
      </c>
      <c r="AT2946" s="24">
        <v>17.449664429530198</v>
      </c>
      <c r="BB2946" s="24">
        <v>22.147651006711413</v>
      </c>
      <c r="BD2946" s="24">
        <v>6.0402684563758395</v>
      </c>
      <c r="BF2946" s="24">
        <v>3.3557046979865772</v>
      </c>
      <c r="BH2946" s="24">
        <v>0.67114093959731502</v>
      </c>
      <c r="BJ2946" s="24">
        <v>1.3422818791946312</v>
      </c>
      <c r="BL2946" s="24">
        <v>0.67114093959731502</v>
      </c>
      <c r="CD2946" s="24">
        <v>0.67114093959731502</v>
      </c>
    </row>
    <row r="2947" spans="1:82" x14ac:dyDescent="0.2">
      <c r="A2947" s="24" t="s">
        <v>2894</v>
      </c>
      <c r="B2947" s="24">
        <v>109.0759</v>
      </c>
      <c r="C2947" s="24">
        <v>4.2831000000000001</v>
      </c>
      <c r="D2947" s="24" t="s">
        <v>1902</v>
      </c>
      <c r="E2947" s="24">
        <f t="shared" ref="E2947:E3010" si="46">SUM(F2947:CR2947)</f>
        <v>90.217391304347828</v>
      </c>
      <c r="N2947" s="24">
        <v>1.0869565217391299</v>
      </c>
      <c r="P2947" s="24">
        <v>1.0869565217391299</v>
      </c>
      <c r="V2947" s="24">
        <v>1.0869565217391299</v>
      </c>
      <c r="AA2947" s="24">
        <v>11.956521739130441</v>
      </c>
      <c r="AD2947" s="24">
        <v>9.7826086956521721</v>
      </c>
      <c r="AH2947" s="24">
        <v>3.2608695652173916</v>
      </c>
      <c r="AL2947" s="24">
        <v>5.4347826086956514</v>
      </c>
      <c r="AQ2947" s="24">
        <v>9.7826086956521721</v>
      </c>
      <c r="AT2947" s="24">
        <v>20.652173913043484</v>
      </c>
      <c r="BB2947" s="24">
        <v>6.5217391304347823</v>
      </c>
      <c r="BD2947" s="24">
        <v>11.956521739130441</v>
      </c>
      <c r="BH2947" s="24">
        <v>1.0869565217391299</v>
      </c>
      <c r="BJ2947" s="24">
        <v>2.1739130434782608</v>
      </c>
      <c r="BL2947" s="24">
        <v>1.0869565217391299</v>
      </c>
      <c r="CA2947" s="24">
        <v>2.1739130434782608</v>
      </c>
      <c r="CD2947" s="24">
        <v>1.0869565217391299</v>
      </c>
    </row>
    <row r="2948" spans="1:82" x14ac:dyDescent="0.2">
      <c r="A2948" s="24" t="s">
        <v>2895</v>
      </c>
      <c r="B2948" s="24">
        <v>108.4354</v>
      </c>
      <c r="C2948" s="24">
        <v>3.5828000000000002</v>
      </c>
      <c r="D2948" s="24" t="s">
        <v>1902</v>
      </c>
      <c r="E2948" s="24">
        <f t="shared" si="46"/>
        <v>95.483870967741908</v>
      </c>
      <c r="V2948" s="24">
        <v>0.64516129032258096</v>
      </c>
      <c r="AA2948" s="24">
        <v>20.64516129032258</v>
      </c>
      <c r="AD2948" s="24">
        <v>1.290322580645161</v>
      </c>
      <c r="AH2948" s="24">
        <v>4.5161290322580649</v>
      </c>
      <c r="AL2948" s="24">
        <v>5.806451612903226</v>
      </c>
      <c r="AQ2948" s="24">
        <v>13.548387096774199</v>
      </c>
      <c r="AT2948" s="24">
        <v>36.774193548387096</v>
      </c>
      <c r="BB2948" s="24">
        <v>5.1612903225806459</v>
      </c>
      <c r="BD2948" s="24">
        <v>5.1612903225806459</v>
      </c>
      <c r="BF2948" s="24">
        <v>0.64516129032258096</v>
      </c>
      <c r="BH2948" s="24">
        <v>0.64516129032258096</v>
      </c>
      <c r="BJ2948" s="24">
        <v>0.64516129032258096</v>
      </c>
    </row>
    <row r="2949" spans="1:82" x14ac:dyDescent="0.2">
      <c r="A2949" s="24" t="s">
        <v>2896</v>
      </c>
      <c r="B2949" s="24">
        <v>108.52630000000001</v>
      </c>
      <c r="C2949" s="24">
        <v>3.6261999999999999</v>
      </c>
      <c r="D2949" s="24" t="s">
        <v>1902</v>
      </c>
      <c r="E2949" s="24">
        <f t="shared" si="46"/>
        <v>90.728476821192046</v>
      </c>
      <c r="AA2949" s="24">
        <v>15.894039735099343</v>
      </c>
      <c r="AD2949" s="24">
        <v>1.324503311258278</v>
      </c>
      <c r="AH2949" s="24">
        <v>5.298013245033113</v>
      </c>
      <c r="AJ2949" s="24">
        <v>0.66225165562913901</v>
      </c>
      <c r="AL2949" s="24">
        <v>18.543046357615886</v>
      </c>
      <c r="AN2949" s="24">
        <v>0.66225165562913901</v>
      </c>
      <c r="AQ2949" s="24">
        <v>7.2847682119205297</v>
      </c>
      <c r="AT2949" s="24">
        <v>28.476821192052984</v>
      </c>
      <c r="BB2949" s="24">
        <v>8.6092715231788066</v>
      </c>
      <c r="BD2949" s="24">
        <v>2.6490066225165565</v>
      </c>
      <c r="CD2949" s="24">
        <v>1.324503311258278</v>
      </c>
    </row>
    <row r="2950" spans="1:82" x14ac:dyDescent="0.2">
      <c r="A2950" s="24" t="s">
        <v>2897</v>
      </c>
      <c r="B2950" s="24">
        <v>108.7814</v>
      </c>
      <c r="C2950" s="24">
        <v>3.2883</v>
      </c>
      <c r="D2950" s="24" t="s">
        <v>1902</v>
      </c>
      <c r="E2950" s="24">
        <f t="shared" si="46"/>
        <v>85.507246376811608</v>
      </c>
      <c r="V2950" s="24">
        <v>8.695652173913043</v>
      </c>
      <c r="AA2950" s="24">
        <v>8.695652173913043</v>
      </c>
      <c r="AH2950" s="24">
        <v>11.594202898550719</v>
      </c>
      <c r="AL2950" s="24">
        <v>5.7971014492753614</v>
      </c>
      <c r="AQ2950" s="24">
        <v>8.695652173913043</v>
      </c>
      <c r="AT2950" s="24">
        <v>14.492753623188412</v>
      </c>
      <c r="BB2950" s="24">
        <v>11.594202898550719</v>
      </c>
      <c r="BD2950" s="24">
        <v>1.449275362318841</v>
      </c>
      <c r="BF2950" s="24">
        <v>1.449275362318841</v>
      </c>
      <c r="BH2950" s="24">
        <v>2.8985507246376807</v>
      </c>
      <c r="BL2950" s="24">
        <v>1.449275362318841</v>
      </c>
      <c r="BO2950" s="24">
        <v>1.449275362318841</v>
      </c>
      <c r="BZ2950" s="24">
        <v>1.449275362318841</v>
      </c>
      <c r="CA2950" s="24">
        <v>5.7971014492753614</v>
      </c>
    </row>
    <row r="2951" spans="1:82" x14ac:dyDescent="0.2">
      <c r="A2951" s="24" t="s">
        <v>2898</v>
      </c>
      <c r="B2951" s="24">
        <v>108.682</v>
      </c>
      <c r="C2951" s="24">
        <v>3.4596</v>
      </c>
      <c r="D2951" s="24" t="s">
        <v>1902</v>
      </c>
      <c r="E2951" s="24">
        <f t="shared" si="46"/>
        <v>98.360655737704903</v>
      </c>
      <c r="AA2951" s="24">
        <v>14.754098360655739</v>
      </c>
      <c r="AD2951" s="24">
        <v>1.6393442622950818</v>
      </c>
      <c r="AH2951" s="24">
        <v>8.1967213114754074</v>
      </c>
      <c r="AL2951" s="24">
        <v>16.393442622950818</v>
      </c>
      <c r="AQ2951" s="24">
        <v>9.8360655737704921</v>
      </c>
      <c r="AT2951" s="24">
        <v>24.590163934426226</v>
      </c>
      <c r="BB2951" s="24">
        <v>16.393442622950818</v>
      </c>
      <c r="BJ2951" s="24">
        <v>3.2786885245901636</v>
      </c>
      <c r="CA2951" s="24">
        <v>1.6393442622950818</v>
      </c>
      <c r="CD2951" s="24">
        <v>1.6393442622950818</v>
      </c>
    </row>
    <row r="2952" spans="1:82" x14ac:dyDescent="0.2">
      <c r="A2952" s="24" t="s">
        <v>2899</v>
      </c>
      <c r="B2952" s="24">
        <v>108.5316</v>
      </c>
      <c r="C2952" s="24">
        <v>3.5215000000000001</v>
      </c>
      <c r="D2952" s="24" t="s">
        <v>1902</v>
      </c>
      <c r="E2952" s="24">
        <f t="shared" si="46"/>
        <v>94.117647058823493</v>
      </c>
      <c r="AA2952" s="24">
        <v>10.294117647058817</v>
      </c>
      <c r="AD2952" s="24">
        <v>4.4117647058823541</v>
      </c>
      <c r="AH2952" s="24">
        <v>11.029411764705879</v>
      </c>
      <c r="AL2952" s="24">
        <v>9.5588235294117627</v>
      </c>
      <c r="AQ2952" s="24">
        <v>11.029411764705879</v>
      </c>
      <c r="AT2952" s="24">
        <v>22.058823529411761</v>
      </c>
      <c r="BB2952" s="24">
        <v>9.5588235294117627</v>
      </c>
      <c r="BD2952" s="24">
        <v>0.73529411764705899</v>
      </c>
      <c r="BF2952" s="24">
        <v>5.1470588235294095</v>
      </c>
      <c r="BH2952" s="24">
        <v>2.2058823529411766</v>
      </c>
      <c r="BJ2952" s="24">
        <v>1.4705882352941178</v>
      </c>
      <c r="BL2952" s="24">
        <v>2.2058823529411766</v>
      </c>
      <c r="BZ2952" s="24">
        <v>3.6764705882352939</v>
      </c>
      <c r="CD2952" s="24">
        <v>0.73529411764705899</v>
      </c>
    </row>
    <row r="2953" spans="1:82" x14ac:dyDescent="0.2">
      <c r="A2953" s="24" t="s">
        <v>2900</v>
      </c>
      <c r="B2953" s="24">
        <v>108.7038</v>
      </c>
      <c r="C2953" s="24">
        <v>3.7035999999999998</v>
      </c>
      <c r="D2953" s="24" t="s">
        <v>1902</v>
      </c>
      <c r="E2953" s="24">
        <f t="shared" si="46"/>
        <v>94.392523364485982</v>
      </c>
      <c r="V2953" s="24">
        <v>2.8037383177570092</v>
      </c>
      <c r="AA2953" s="24">
        <v>11.21495327102804</v>
      </c>
      <c r="AD2953" s="24">
        <v>1.8691588785046731</v>
      </c>
      <c r="AH2953" s="24">
        <v>7.4766355140186898</v>
      </c>
      <c r="AJ2953" s="24">
        <v>1.8691588785046731</v>
      </c>
      <c r="AL2953" s="24">
        <v>6.5420560747663545</v>
      </c>
      <c r="AQ2953" s="24">
        <v>13.084112149532709</v>
      </c>
      <c r="AT2953" s="24">
        <v>19.626168224299064</v>
      </c>
      <c r="BB2953" s="24">
        <v>23.364485981308412</v>
      </c>
      <c r="BD2953" s="24">
        <v>0.934579439252336</v>
      </c>
      <c r="BF2953" s="24">
        <v>0.934579439252336</v>
      </c>
      <c r="BL2953" s="24">
        <v>0.934579439252336</v>
      </c>
      <c r="BZ2953" s="24">
        <v>1.8691588785046731</v>
      </c>
      <c r="CD2953" s="24">
        <v>1.8691588785046731</v>
      </c>
    </row>
    <row r="2954" spans="1:82" x14ac:dyDescent="0.2">
      <c r="A2954" s="24" t="s">
        <v>2901</v>
      </c>
      <c r="B2954" s="24">
        <v>108.8732</v>
      </c>
      <c r="C2954" s="24">
        <v>3.8717999999999999</v>
      </c>
      <c r="D2954" s="24" t="s">
        <v>1902</v>
      </c>
      <c r="E2954" s="24">
        <f t="shared" si="46"/>
        <v>92.72727272727272</v>
      </c>
      <c r="V2954" s="24">
        <v>0.90909090909090895</v>
      </c>
      <c r="AA2954" s="24">
        <v>10.909090909090912</v>
      </c>
      <c r="AD2954" s="24">
        <v>6.3636363636363624</v>
      </c>
      <c r="AH2954" s="24">
        <v>3.6363636363636358</v>
      </c>
      <c r="AJ2954" s="24">
        <v>0.90909090909090895</v>
      </c>
      <c r="AL2954" s="24">
        <v>5.4545454545454533</v>
      </c>
      <c r="AN2954" s="24">
        <v>1.8181818181818181</v>
      </c>
      <c r="AQ2954" s="24">
        <v>12.727272727272727</v>
      </c>
      <c r="AT2954" s="24">
        <v>25.45454545454545</v>
      </c>
      <c r="BB2954" s="24">
        <v>10</v>
      </c>
      <c r="BD2954" s="24">
        <v>4.5454545454545459</v>
      </c>
      <c r="BF2954" s="24">
        <v>2.7272727272727275</v>
      </c>
      <c r="BH2954" s="24">
        <v>1.8181818181818181</v>
      </c>
      <c r="BJ2954" s="24">
        <v>2.7272727272727275</v>
      </c>
      <c r="BL2954" s="24">
        <v>1.8181818181818181</v>
      </c>
      <c r="CA2954" s="24">
        <v>0.90909090909090895</v>
      </c>
    </row>
    <row r="2955" spans="1:82" x14ac:dyDescent="0.2">
      <c r="A2955" s="24" t="s">
        <v>2902</v>
      </c>
      <c r="B2955" s="24">
        <v>108.9847</v>
      </c>
      <c r="C2955" s="24">
        <v>3.9845999999999999</v>
      </c>
      <c r="D2955" s="24" t="s">
        <v>1902</v>
      </c>
      <c r="E2955" s="24">
        <f t="shared" si="46"/>
        <v>96.629213483146088</v>
      </c>
      <c r="V2955" s="24">
        <v>5.6179775280898854</v>
      </c>
      <c r="AA2955" s="24">
        <v>15.730337078651679</v>
      </c>
      <c r="AD2955" s="24">
        <v>3.3707865168539324</v>
      </c>
      <c r="AH2955" s="24">
        <v>6.7415730337078656</v>
      </c>
      <c r="AJ2955" s="24">
        <v>2.2471910112359561</v>
      </c>
      <c r="AL2955" s="24">
        <v>8.9887640449438209</v>
      </c>
      <c r="AQ2955" s="24">
        <v>10.1123595505618</v>
      </c>
      <c r="AT2955" s="24">
        <v>19.101123595505619</v>
      </c>
      <c r="BB2955" s="24">
        <v>12.359550561797752</v>
      </c>
      <c r="BD2955" s="24">
        <v>4.4943820224719104</v>
      </c>
      <c r="BE2955" s="24">
        <v>1.1235955056179778</v>
      </c>
      <c r="BF2955" s="24">
        <v>1.1235955056179778</v>
      </c>
      <c r="BL2955" s="24">
        <v>1.1235955056179778</v>
      </c>
      <c r="BZ2955" s="24">
        <v>4.4943820224719104</v>
      </c>
    </row>
    <row r="2956" spans="1:82" x14ac:dyDescent="0.2">
      <c r="A2956" s="24" t="s">
        <v>2903</v>
      </c>
      <c r="B2956" s="24">
        <v>107.03019999999999</v>
      </c>
      <c r="C2956" s="24">
        <v>2.0266999999999999</v>
      </c>
      <c r="D2956" s="24" t="s">
        <v>1902</v>
      </c>
      <c r="E2956" s="24">
        <f t="shared" si="46"/>
        <v>97.520661157024804</v>
      </c>
      <c r="V2956" s="24">
        <v>1.6528925619834713</v>
      </c>
      <c r="AA2956" s="24">
        <v>14.049586776859501</v>
      </c>
      <c r="AD2956" s="24">
        <v>0.826446280991736</v>
      </c>
      <c r="AH2956" s="24">
        <v>7.4380165289256199</v>
      </c>
      <c r="AJ2956" s="24">
        <v>1.6528925619834713</v>
      </c>
      <c r="AL2956" s="24">
        <v>3.3057851239669418</v>
      </c>
      <c r="AQ2956" s="24">
        <v>9.9173553719008254</v>
      </c>
      <c r="AT2956" s="24">
        <v>19.834710743801651</v>
      </c>
      <c r="BB2956" s="24">
        <v>15.702479338842982</v>
      </c>
      <c r="BD2956" s="24">
        <v>6.6115702479338836</v>
      </c>
      <c r="BF2956" s="24">
        <v>4.9586776859504136</v>
      </c>
      <c r="BH2956" s="24">
        <v>3.3057851239669418</v>
      </c>
      <c r="BL2956" s="24">
        <v>2.4793388429752072</v>
      </c>
      <c r="BZ2956" s="24">
        <v>4.132231404958679</v>
      </c>
      <c r="CD2956" s="24">
        <v>1.6528925619834713</v>
      </c>
    </row>
    <row r="2957" spans="1:82" x14ac:dyDescent="0.2">
      <c r="A2957" s="24" t="s">
        <v>2904</v>
      </c>
      <c r="B2957" s="24">
        <v>107.3753</v>
      </c>
      <c r="C2957" s="24">
        <v>2.4826000000000001</v>
      </c>
      <c r="D2957" s="24" t="s">
        <v>1902</v>
      </c>
      <c r="E2957" s="24">
        <f t="shared" si="46"/>
        <v>91.50943396226414</v>
      </c>
      <c r="V2957" s="24">
        <v>0.94339622641509402</v>
      </c>
      <c r="AA2957" s="24">
        <v>14.15094339622642</v>
      </c>
      <c r="AD2957" s="24">
        <v>3.7735849056603779</v>
      </c>
      <c r="AH2957" s="24">
        <v>6.6037735849056602</v>
      </c>
      <c r="AL2957" s="24">
        <v>11.320754716981131</v>
      </c>
      <c r="AQ2957" s="24">
        <v>9.433962264150944</v>
      </c>
      <c r="AT2957" s="24">
        <v>30.188679245283016</v>
      </c>
      <c r="BB2957" s="24">
        <v>1.8867924528301889</v>
      </c>
      <c r="BD2957" s="24">
        <v>5.6603773584905657</v>
      </c>
      <c r="BF2957" s="24">
        <v>0.94339622641509402</v>
      </c>
      <c r="BH2957" s="24">
        <v>3.7735849056603779</v>
      </c>
      <c r="BJ2957" s="24">
        <v>1.8867924528301889</v>
      </c>
      <c r="BL2957" s="24">
        <v>0.94339622641509402</v>
      </c>
    </row>
    <row r="2958" spans="1:82" x14ac:dyDescent="0.2">
      <c r="A2958" s="24" t="s">
        <v>2905</v>
      </c>
      <c r="B2958" s="24">
        <v>107.37520000000001</v>
      </c>
      <c r="C2958" s="24">
        <v>2.6059999999999999</v>
      </c>
      <c r="D2958" s="24" t="s">
        <v>1902</v>
      </c>
      <c r="E2958" s="24">
        <f t="shared" si="46"/>
        <v>86.075949367088583</v>
      </c>
      <c r="V2958" s="24">
        <v>1.2658227848101269</v>
      </c>
      <c r="AA2958" s="24">
        <v>7.59493670886076</v>
      </c>
      <c r="AD2958" s="24">
        <v>3.79746835443038</v>
      </c>
      <c r="AH2958" s="24">
        <v>13.92405063291139</v>
      </c>
      <c r="AL2958" s="24">
        <v>11.392405063291141</v>
      </c>
      <c r="AN2958" s="24">
        <v>1.2658227848101269</v>
      </c>
      <c r="AQ2958" s="24">
        <v>10.126582278481013</v>
      </c>
      <c r="AT2958" s="24">
        <v>16.45569620253163</v>
      </c>
      <c r="BB2958" s="24">
        <v>7.59493670886076</v>
      </c>
      <c r="BD2958" s="24">
        <v>5.0632911392405067</v>
      </c>
      <c r="BF2958" s="24">
        <v>1.2658227848101269</v>
      </c>
      <c r="BH2958" s="24">
        <v>1.2658227848101269</v>
      </c>
      <c r="BZ2958" s="24">
        <v>3.79746835443038</v>
      </c>
      <c r="CD2958" s="24">
        <v>1.2658227848101269</v>
      </c>
    </row>
    <row r="2959" spans="1:82" x14ac:dyDescent="0.2">
      <c r="A2959" s="24" t="s">
        <v>2906</v>
      </c>
      <c r="B2959" s="24">
        <v>105.3751</v>
      </c>
      <c r="C2959" s="24">
        <v>2.6061000000000001</v>
      </c>
      <c r="D2959" s="24" t="s">
        <v>1902</v>
      </c>
      <c r="E2959" s="24">
        <f t="shared" si="46"/>
        <v>88.297872340425513</v>
      </c>
      <c r="V2959" s="24">
        <v>5.3191489361702118</v>
      </c>
      <c r="AA2959" s="24">
        <v>9.5744680851063837</v>
      </c>
      <c r="AH2959" s="24">
        <v>3.191489361702128</v>
      </c>
      <c r="AJ2959" s="24">
        <v>1.0638297872340425</v>
      </c>
      <c r="AL2959" s="24">
        <v>9.5744680851063837</v>
      </c>
      <c r="AQ2959" s="24">
        <v>11.702127659574469</v>
      </c>
      <c r="AT2959" s="24">
        <v>17.021276595744681</v>
      </c>
      <c r="BB2959" s="24">
        <v>22.340425531914885</v>
      </c>
      <c r="BH2959" s="24">
        <v>1.0638297872340425</v>
      </c>
      <c r="BZ2959" s="24">
        <v>2.1276595744680846</v>
      </c>
      <c r="CA2959" s="24">
        <v>5.3191489361702118</v>
      </c>
    </row>
    <row r="2960" spans="1:82" x14ac:dyDescent="0.2">
      <c r="A2960" s="24" t="s">
        <v>2907</v>
      </c>
      <c r="B2960" s="24">
        <v>107.375</v>
      </c>
      <c r="C2960" s="24">
        <v>2.6061999999999999</v>
      </c>
      <c r="D2960" s="24" t="s">
        <v>1902</v>
      </c>
      <c r="E2960" s="24">
        <f t="shared" si="46"/>
        <v>91.52542372881355</v>
      </c>
      <c r="AA2960" s="24">
        <v>11.01694915254237</v>
      </c>
      <c r="AD2960" s="24">
        <v>2.5423728813559325</v>
      </c>
      <c r="AH2960" s="24">
        <v>19.49152542372881</v>
      </c>
      <c r="AL2960" s="24">
        <v>10.169491525423732</v>
      </c>
      <c r="AQ2960" s="24">
        <v>5.9322033898305095</v>
      </c>
      <c r="AT2960" s="24">
        <v>26.271186440677969</v>
      </c>
      <c r="BB2960" s="24">
        <v>4.2372881355932197</v>
      </c>
      <c r="BD2960" s="24">
        <v>0.84745762711864403</v>
      </c>
      <c r="BF2960" s="24">
        <v>3.3898305084745766</v>
      </c>
      <c r="BH2960" s="24">
        <v>2.5423728813559325</v>
      </c>
      <c r="BJ2960" s="24">
        <v>3.3898305084745766</v>
      </c>
      <c r="BL2960" s="24">
        <v>0.84745762711864403</v>
      </c>
      <c r="CD2960" s="24">
        <v>0.84745762711864403</v>
      </c>
    </row>
    <row r="2961" spans="1:82" x14ac:dyDescent="0.2">
      <c r="A2961" s="24" t="s">
        <v>2908</v>
      </c>
      <c r="B2961" s="24">
        <v>107.4233</v>
      </c>
      <c r="C2961" s="24">
        <v>2.3046000000000002</v>
      </c>
      <c r="D2961" s="24" t="s">
        <v>1902</v>
      </c>
      <c r="E2961" s="24">
        <f t="shared" si="46"/>
        <v>88.679245283018858</v>
      </c>
      <c r="AA2961" s="24">
        <v>5.6603773584905657</v>
      </c>
      <c r="AD2961" s="24">
        <v>5.6603773584905657</v>
      </c>
      <c r="AH2961" s="24">
        <v>3.7735849056603779</v>
      </c>
      <c r="AL2961" s="24">
        <v>4.7169811320754711</v>
      </c>
      <c r="AQ2961" s="24">
        <v>11.320754716981131</v>
      </c>
      <c r="AT2961" s="24">
        <v>30.188679245283016</v>
      </c>
      <c r="BB2961" s="24">
        <v>11.320754716981131</v>
      </c>
      <c r="BD2961" s="24">
        <v>8.4905660377358512</v>
      </c>
      <c r="BF2961" s="24">
        <v>2.8301886792452824</v>
      </c>
      <c r="BH2961" s="24">
        <v>1.8867924528301889</v>
      </c>
      <c r="BJ2961" s="24">
        <v>1.8867924528301889</v>
      </c>
      <c r="BO2961" s="24">
        <v>0.94339622641509402</v>
      </c>
    </row>
    <row r="2962" spans="1:82" x14ac:dyDescent="0.2">
      <c r="A2962" s="24" t="s">
        <v>2909</v>
      </c>
      <c r="B2962" s="24">
        <v>107.62909999999999</v>
      </c>
      <c r="C2962" s="24">
        <v>2.3041</v>
      </c>
      <c r="D2962" s="24" t="s">
        <v>1902</v>
      </c>
      <c r="E2962" s="24">
        <f t="shared" si="46"/>
        <v>95.679012345678984</v>
      </c>
      <c r="N2962" s="24">
        <v>0.61728395061728403</v>
      </c>
      <c r="V2962" s="24">
        <v>3.0864197530864201</v>
      </c>
      <c r="AA2962" s="24">
        <v>10.493827160493828</v>
      </c>
      <c r="AD2962" s="24">
        <v>1.2345679012345681</v>
      </c>
      <c r="AH2962" s="24">
        <v>10.493827160493828</v>
      </c>
      <c r="AL2962" s="24">
        <v>11.728395061728389</v>
      </c>
      <c r="AQ2962" s="24">
        <v>20.987654320987648</v>
      </c>
      <c r="AT2962" s="24">
        <v>17.283950617283949</v>
      </c>
      <c r="BB2962" s="24">
        <v>9.8765432098765409</v>
      </c>
      <c r="BD2962" s="24">
        <v>2.4691358024691366</v>
      </c>
      <c r="BE2962" s="24">
        <v>0.61728395061728403</v>
      </c>
      <c r="BF2962" s="24">
        <v>1.2345679012345681</v>
      </c>
      <c r="BH2962" s="24">
        <v>1.8518518518518521</v>
      </c>
      <c r="BJ2962" s="24">
        <v>1.2345679012345681</v>
      </c>
      <c r="BZ2962" s="24">
        <v>1.8518518518518521</v>
      </c>
      <c r="CA2962" s="24">
        <v>0.61728395061728403</v>
      </c>
    </row>
    <row r="2963" spans="1:82" x14ac:dyDescent="0.2">
      <c r="A2963" s="24" t="s">
        <v>2884</v>
      </c>
      <c r="B2963" s="24">
        <v>107.88200000000001</v>
      </c>
      <c r="C2963" s="24">
        <v>2.7804000000000002</v>
      </c>
      <c r="D2963" s="24" t="s">
        <v>1902</v>
      </c>
      <c r="E2963" s="24">
        <f t="shared" si="46"/>
        <v>93.589743589743591</v>
      </c>
      <c r="V2963" s="24">
        <v>1.9230769230769231</v>
      </c>
      <c r="AA2963" s="24">
        <v>7.0512820512820511</v>
      </c>
      <c r="AH2963" s="24">
        <v>5.1282051282051277</v>
      </c>
      <c r="AL2963" s="24">
        <v>8.3333333333333321</v>
      </c>
      <c r="AQ2963" s="24">
        <v>8.3333333333333321</v>
      </c>
      <c r="AT2963" s="24">
        <v>16.025641025641026</v>
      </c>
      <c r="BB2963" s="24">
        <v>25</v>
      </c>
      <c r="BD2963" s="24">
        <v>3.2051282051282048</v>
      </c>
      <c r="BF2963" s="24">
        <v>0.64102564102564097</v>
      </c>
      <c r="BH2963" s="24">
        <v>2.5641025641025643</v>
      </c>
      <c r="BZ2963" s="24">
        <v>12.179487179487182</v>
      </c>
      <c r="CA2963" s="24">
        <v>3.2051282051282048</v>
      </c>
    </row>
    <row r="2964" spans="1:82" x14ac:dyDescent="0.2">
      <c r="A2964" s="24" t="s">
        <v>2910</v>
      </c>
      <c r="B2964" s="24">
        <v>131.78</v>
      </c>
      <c r="C2964" s="24">
        <v>43.03</v>
      </c>
      <c r="D2964" s="24" t="s">
        <v>1902</v>
      </c>
      <c r="E2964" s="24">
        <f t="shared" si="46"/>
        <v>93.103448275862064</v>
      </c>
      <c r="V2964" s="24">
        <v>1.7241379310344833</v>
      </c>
      <c r="AA2964" s="24">
        <v>20.68965517241379</v>
      </c>
      <c r="AQ2964" s="24">
        <v>6.8965517241379306</v>
      </c>
      <c r="AX2964" s="24">
        <v>3.4482758620689649</v>
      </c>
      <c r="BB2964" s="24">
        <v>41.379310344827587</v>
      </c>
      <c r="BH2964" s="24">
        <v>1.7241379310344833</v>
      </c>
      <c r="BL2964" s="24">
        <v>6.8965517241379306</v>
      </c>
      <c r="BN2964" s="24">
        <v>6.8965517241379306</v>
      </c>
      <c r="BR2964" s="24">
        <v>1.7241379310344833</v>
      </c>
      <c r="CD2964" s="24">
        <v>1.7241379310344833</v>
      </c>
    </row>
    <row r="2965" spans="1:82" x14ac:dyDescent="0.2">
      <c r="A2965" s="24" t="s">
        <v>2911</v>
      </c>
      <c r="B2965" s="24">
        <v>130.83500000000001</v>
      </c>
      <c r="C2965" s="24">
        <v>42.537999999999997</v>
      </c>
      <c r="D2965" s="24" t="s">
        <v>1902</v>
      </c>
      <c r="E2965" s="24">
        <f t="shared" si="46"/>
        <v>100</v>
      </c>
      <c r="AA2965" s="24">
        <v>36</v>
      </c>
      <c r="AS2965" s="24">
        <v>6</v>
      </c>
      <c r="BB2965" s="24">
        <v>52</v>
      </c>
      <c r="BJ2965" s="24">
        <v>6</v>
      </c>
    </row>
    <row r="2966" spans="1:82" x14ac:dyDescent="0.2">
      <c r="A2966" s="24" t="s">
        <v>2912</v>
      </c>
      <c r="B2966" s="24">
        <v>130.82</v>
      </c>
      <c r="C2966" s="24">
        <v>42.62</v>
      </c>
      <c r="D2966" s="24" t="s">
        <v>1902</v>
      </c>
      <c r="E2966" s="24">
        <f t="shared" si="46"/>
        <v>98.4375</v>
      </c>
      <c r="V2966" s="24">
        <v>1.5625</v>
      </c>
      <c r="AA2966" s="24">
        <v>26.5625</v>
      </c>
      <c r="AQ2966" s="24">
        <v>3.125</v>
      </c>
      <c r="AS2966" s="24">
        <v>3.125</v>
      </c>
      <c r="AX2966" s="24">
        <v>3.125</v>
      </c>
      <c r="BB2966" s="24">
        <v>29.6875</v>
      </c>
      <c r="BF2966" s="24">
        <v>3.125</v>
      </c>
      <c r="BH2966" s="24">
        <v>3.125</v>
      </c>
      <c r="BJ2966" s="24">
        <v>3.125</v>
      </c>
      <c r="BL2966" s="24">
        <v>3.125</v>
      </c>
      <c r="BM2966" s="24">
        <v>3.125</v>
      </c>
      <c r="BN2966" s="24">
        <v>3.125</v>
      </c>
      <c r="BO2966" s="24">
        <v>1.5625</v>
      </c>
      <c r="BP2966" s="24">
        <v>3.125</v>
      </c>
      <c r="BR2966" s="24">
        <v>3.125</v>
      </c>
      <c r="BZ2966" s="24">
        <v>3.125</v>
      </c>
      <c r="CD2966" s="24">
        <v>1.5625</v>
      </c>
    </row>
    <row r="2967" spans="1:82" x14ac:dyDescent="0.2">
      <c r="A2967" s="24" t="s">
        <v>2913</v>
      </c>
      <c r="B2967" s="24">
        <v>130.93</v>
      </c>
      <c r="C2967" s="24">
        <v>42.55</v>
      </c>
      <c r="D2967" s="24" t="s">
        <v>1902</v>
      </c>
      <c r="E2967" s="24">
        <f t="shared" si="46"/>
        <v>100.00000000000003</v>
      </c>
      <c r="V2967" s="24">
        <v>2.0408163265306123</v>
      </c>
      <c r="AA2967" s="24">
        <v>16.326530612244898</v>
      </c>
      <c r="AQ2967" s="24">
        <v>2.0408163265306123</v>
      </c>
      <c r="AT2967" s="24">
        <v>2.0408163265306123</v>
      </c>
      <c r="BB2967" s="24">
        <v>63.26530612244899</v>
      </c>
      <c r="BH2967" s="24">
        <v>8.1632653061224492</v>
      </c>
      <c r="BP2967" s="24">
        <v>2.0408163265306123</v>
      </c>
      <c r="BR2967" s="24">
        <v>2.0408163265306123</v>
      </c>
      <c r="BT2967" s="24">
        <v>2.0408163265306123</v>
      </c>
    </row>
    <row r="2968" spans="1:82" x14ac:dyDescent="0.2">
      <c r="A2968" s="24" t="s">
        <v>2914</v>
      </c>
      <c r="B2968" s="24">
        <v>130.83000000000001</v>
      </c>
      <c r="C2968" s="24">
        <v>42.65</v>
      </c>
      <c r="D2968" s="24" t="s">
        <v>1902</v>
      </c>
      <c r="E2968" s="24">
        <f t="shared" si="46"/>
        <v>98.387096774193537</v>
      </c>
      <c r="AA2968" s="24">
        <v>9.67741935483871</v>
      </c>
      <c r="AH2968" s="24">
        <v>9.67741935483871</v>
      </c>
      <c r="AQ2968" s="24">
        <v>6.4516129032258069</v>
      </c>
      <c r="AS2968" s="24">
        <v>1.6129032258064511</v>
      </c>
      <c r="BB2968" s="24">
        <v>32.258064516129032</v>
      </c>
      <c r="BH2968" s="24">
        <v>4.838709677419355</v>
      </c>
      <c r="BJ2968" s="24">
        <v>9.67741935483871</v>
      </c>
      <c r="BM2968" s="24">
        <v>9.67741935483871</v>
      </c>
      <c r="BN2968" s="24">
        <v>4.838709677419355</v>
      </c>
      <c r="BO2968" s="24">
        <v>4.838709677419355</v>
      </c>
      <c r="BP2968" s="24">
        <v>1.6129032258064511</v>
      </c>
      <c r="BR2968" s="24">
        <v>1.6129032258064511</v>
      </c>
      <c r="BT2968" s="24">
        <v>1.6129032258064511</v>
      </c>
    </row>
    <row r="2969" spans="1:82" x14ac:dyDescent="0.2">
      <c r="A2969" s="24" t="s">
        <v>2915</v>
      </c>
      <c r="B2969" s="24">
        <v>130.78</v>
      </c>
      <c r="C2969" s="24">
        <v>42.67</v>
      </c>
      <c r="D2969" s="24" t="s">
        <v>1902</v>
      </c>
      <c r="E2969" s="24">
        <f t="shared" si="46"/>
        <v>94.594594594594611</v>
      </c>
      <c r="V2969" s="24">
        <v>1.3513513513513511</v>
      </c>
      <c r="AA2969" s="24">
        <v>22.972972972972975</v>
      </c>
      <c r="AH2969" s="24">
        <v>1.3513513513513511</v>
      </c>
      <c r="AQ2969" s="24">
        <v>1.3513513513513511</v>
      </c>
      <c r="AT2969" s="24">
        <v>1.3513513513513511</v>
      </c>
      <c r="BB2969" s="24">
        <v>35.135135135135144</v>
      </c>
      <c r="BH2969" s="24">
        <v>5.4054054054054053</v>
      </c>
      <c r="BL2969" s="24">
        <v>5.4054054054054053</v>
      </c>
      <c r="BM2969" s="24">
        <v>10.810810810810811</v>
      </c>
      <c r="BN2969" s="24">
        <v>5.4054054054054053</v>
      </c>
      <c r="BP2969" s="24">
        <v>1.3513513513513511</v>
      </c>
      <c r="BR2969" s="24">
        <v>1.3513513513513511</v>
      </c>
      <c r="CD2969" s="24">
        <v>1.3513513513513511</v>
      </c>
    </row>
    <row r="2970" spans="1:82" x14ac:dyDescent="0.2">
      <c r="A2970" s="24" t="s">
        <v>2916</v>
      </c>
      <c r="B2970" s="24">
        <v>131.125</v>
      </c>
      <c r="C2970" s="24">
        <v>42.622999999999998</v>
      </c>
      <c r="D2970" s="24" t="s">
        <v>1902</v>
      </c>
      <c r="E2970" s="24">
        <f t="shared" si="46"/>
        <v>94.444444444444414</v>
      </c>
      <c r="AA2970" s="24">
        <v>11.111111111111107</v>
      </c>
      <c r="AQ2970" s="24">
        <v>5.5555555555555536</v>
      </c>
      <c r="AT2970" s="24">
        <v>5.5555555555555536</v>
      </c>
      <c r="BB2970" s="24">
        <v>50</v>
      </c>
      <c r="BL2970" s="24">
        <v>11.111111111111107</v>
      </c>
      <c r="BN2970" s="24">
        <v>5.5555555555555536</v>
      </c>
      <c r="BO2970" s="24">
        <v>1.8518518518518521</v>
      </c>
      <c r="BR2970" s="24">
        <v>1.8518518518518521</v>
      </c>
      <c r="CD2970" s="24">
        <v>1.8518518518518521</v>
      </c>
    </row>
    <row r="2971" spans="1:82" x14ac:dyDescent="0.2">
      <c r="A2971" s="24" t="s">
        <v>2917</v>
      </c>
      <c r="B2971" s="24">
        <v>130.92500000000001</v>
      </c>
      <c r="C2971" s="24">
        <v>42.585000000000001</v>
      </c>
      <c r="D2971" s="24" t="s">
        <v>1902</v>
      </c>
      <c r="E2971" s="24">
        <f t="shared" si="46"/>
        <v>98.214285714285722</v>
      </c>
      <c r="AA2971" s="24">
        <v>10.71428571428571</v>
      </c>
      <c r="AH2971" s="24">
        <v>5.3571428571428559</v>
      </c>
      <c r="AS2971" s="24">
        <v>5.3571428571428559</v>
      </c>
      <c r="AT2971" s="24">
        <v>5.3571428571428559</v>
      </c>
      <c r="BB2971" s="24">
        <v>55.357142857142847</v>
      </c>
      <c r="BL2971" s="24">
        <v>5.3571428571428559</v>
      </c>
      <c r="BM2971" s="24">
        <v>5.3571428571428559</v>
      </c>
      <c r="BR2971" s="24">
        <v>1.7857142857142858</v>
      </c>
      <c r="BT2971" s="24">
        <v>1.7857142857142858</v>
      </c>
      <c r="BZ2971" s="24">
        <v>1.7857142857142858</v>
      </c>
    </row>
    <row r="2972" spans="1:82" x14ac:dyDescent="0.2">
      <c r="A2972" s="24" t="s">
        <v>2918</v>
      </c>
      <c r="B2972" s="24">
        <v>130.85499999999999</v>
      </c>
      <c r="C2972" s="24">
        <v>42.601700000000001</v>
      </c>
      <c r="D2972" s="24" t="s">
        <v>1902</v>
      </c>
      <c r="E2972" s="24">
        <f t="shared" si="46"/>
        <v>98.387096774193495</v>
      </c>
      <c r="V2972" s="24">
        <v>1.6129032258064511</v>
      </c>
      <c r="AA2972" s="24">
        <v>11.290322580645158</v>
      </c>
      <c r="AH2972" s="24">
        <v>4.838709677419355</v>
      </c>
      <c r="AK2972" s="24">
        <v>1.6129032258064511</v>
      </c>
      <c r="AQ2972" s="24">
        <v>14.516129032258069</v>
      </c>
      <c r="AS2972" s="24">
        <v>4.838709677419355</v>
      </c>
      <c r="AT2972" s="24">
        <v>1.6129032258064511</v>
      </c>
      <c r="AX2972" s="24">
        <v>1.6129032258064511</v>
      </c>
      <c r="BB2972" s="24">
        <v>33.870967741935473</v>
      </c>
      <c r="BF2972" s="24">
        <v>1.6129032258064511</v>
      </c>
      <c r="BH2972" s="24">
        <v>1.6129032258064511</v>
      </c>
      <c r="BJ2972" s="24">
        <v>1.6129032258064511</v>
      </c>
      <c r="BL2972" s="24">
        <v>1.6129032258064511</v>
      </c>
      <c r="BM2972" s="24">
        <v>1.6129032258064511</v>
      </c>
      <c r="BN2972" s="24">
        <v>4.838709677419355</v>
      </c>
      <c r="BO2972" s="24">
        <v>1.6129032258064511</v>
      </c>
      <c r="BP2972" s="24">
        <v>1.6129032258064511</v>
      </c>
      <c r="BR2972" s="24">
        <v>1.6129032258064511</v>
      </c>
      <c r="BT2972" s="24">
        <v>1.6129032258064511</v>
      </c>
      <c r="BZ2972" s="24">
        <v>1.6129032258064511</v>
      </c>
      <c r="CD2972" s="24">
        <v>1.6129032258064511</v>
      </c>
    </row>
    <row r="2973" spans="1:82" x14ac:dyDescent="0.2">
      <c r="A2973" s="24" t="s">
        <v>2919</v>
      </c>
      <c r="B2973" s="24">
        <v>131.83000000000001</v>
      </c>
      <c r="C2973" s="24">
        <v>43.25</v>
      </c>
      <c r="D2973" s="24" t="s">
        <v>1902</v>
      </c>
      <c r="E2973" s="24">
        <f t="shared" si="46"/>
        <v>97.872340425531902</v>
      </c>
      <c r="AA2973" s="24">
        <v>12.76595744680851</v>
      </c>
      <c r="AH2973" s="24">
        <v>2.1276595744680846</v>
      </c>
      <c r="AQ2973" s="24">
        <v>4.2553191489361701</v>
      </c>
      <c r="AS2973" s="24">
        <v>4.2553191489361701</v>
      </c>
      <c r="AT2973" s="24">
        <v>4.2553191489361701</v>
      </c>
      <c r="AX2973" s="24">
        <v>2.1276595744680846</v>
      </c>
      <c r="BB2973" s="24">
        <v>36.170212765957451</v>
      </c>
      <c r="BH2973" s="24">
        <v>10.638297872340429</v>
      </c>
      <c r="BJ2973" s="24">
        <v>2.1276595744680846</v>
      </c>
      <c r="BL2973" s="24">
        <v>2.1276595744680846</v>
      </c>
      <c r="BM2973" s="24">
        <v>2.1276595744680846</v>
      </c>
      <c r="BN2973" s="24">
        <v>2.1276595744680846</v>
      </c>
      <c r="BO2973" s="24">
        <v>2.1276595744680846</v>
      </c>
      <c r="BP2973" s="24">
        <v>2.1276595744680846</v>
      </c>
      <c r="BR2973" s="24">
        <v>4.2553191489361701</v>
      </c>
      <c r="BZ2973" s="24">
        <v>2.1276595744680846</v>
      </c>
      <c r="CD2973" s="24">
        <v>2.1276595744680846</v>
      </c>
    </row>
    <row r="2974" spans="1:82" x14ac:dyDescent="0.2">
      <c r="A2974" s="24" t="s">
        <v>2920</v>
      </c>
      <c r="B2974" s="24">
        <v>131.87299999999999</v>
      </c>
      <c r="C2974" s="24">
        <v>43.072800000000001</v>
      </c>
      <c r="D2974" s="24" t="s">
        <v>1902</v>
      </c>
      <c r="E2974" s="24">
        <f t="shared" si="46"/>
        <v>98.181818181818159</v>
      </c>
      <c r="AA2974" s="24">
        <v>12.727272727272727</v>
      </c>
      <c r="AH2974" s="24">
        <v>1.8181818181818181</v>
      </c>
      <c r="AQ2974" s="24">
        <v>3.6363636363636358</v>
      </c>
      <c r="AS2974" s="24">
        <v>1.8181818181818181</v>
      </c>
      <c r="AT2974" s="24">
        <v>1.8181818181818181</v>
      </c>
      <c r="BB2974" s="24">
        <v>38.181818181818187</v>
      </c>
      <c r="BF2974" s="24">
        <v>1.8181818181818181</v>
      </c>
      <c r="BH2974" s="24">
        <v>7.2727272727272716</v>
      </c>
      <c r="BJ2974" s="24">
        <v>1.8181818181818181</v>
      </c>
      <c r="BL2974" s="24">
        <v>3.6363636363636358</v>
      </c>
      <c r="BM2974" s="24">
        <v>1.8181818181818181</v>
      </c>
      <c r="BN2974" s="24">
        <v>1.8181818181818181</v>
      </c>
      <c r="BO2974" s="24">
        <v>5.4545454545454533</v>
      </c>
      <c r="BP2974" s="24">
        <v>9.0909090909090899</v>
      </c>
      <c r="BR2974" s="24">
        <v>1.8181818181818181</v>
      </c>
      <c r="BZ2974" s="24">
        <v>1.8181818181818181</v>
      </c>
      <c r="CD2974" s="24">
        <v>1.8181818181818181</v>
      </c>
    </row>
    <row r="2975" spans="1:82" x14ac:dyDescent="0.2">
      <c r="A2975" s="24" t="s">
        <v>2921</v>
      </c>
      <c r="B2975" s="24">
        <v>131.98929999999999</v>
      </c>
      <c r="C2975" s="24">
        <v>43.075600000000001</v>
      </c>
      <c r="D2975" s="24" t="s">
        <v>1902</v>
      </c>
      <c r="E2975" s="24">
        <f t="shared" si="46"/>
        <v>97.058823529411754</v>
      </c>
      <c r="AA2975" s="24">
        <v>8.8235294117647065</v>
      </c>
      <c r="AH2975" s="24">
        <v>1.4705882352941178</v>
      </c>
      <c r="AQ2975" s="24">
        <v>5.8823529411764701</v>
      </c>
      <c r="AS2975" s="24">
        <v>2.9411764705882346</v>
      </c>
      <c r="AT2975" s="24">
        <v>1.4705882352941178</v>
      </c>
      <c r="BB2975" s="24">
        <v>52.941176470588239</v>
      </c>
      <c r="BH2975" s="24">
        <v>8.8235294117647065</v>
      </c>
      <c r="BL2975" s="24">
        <v>2.9411764705882346</v>
      </c>
      <c r="BN2975" s="24">
        <v>5.8823529411764701</v>
      </c>
      <c r="BO2975" s="24">
        <v>1.4705882352941178</v>
      </c>
      <c r="BP2975" s="24">
        <v>1.4705882352941178</v>
      </c>
      <c r="BR2975" s="24">
        <v>1.4705882352941178</v>
      </c>
      <c r="CD2975" s="24">
        <v>1.4705882352941178</v>
      </c>
    </row>
    <row r="2976" spans="1:82" x14ac:dyDescent="0.2">
      <c r="A2976" s="24" t="s">
        <v>2922</v>
      </c>
      <c r="B2976" s="24">
        <v>132.77000000000001</v>
      </c>
      <c r="C2976" s="24">
        <v>42.83</v>
      </c>
      <c r="D2976" s="24" t="s">
        <v>1902</v>
      </c>
      <c r="E2976" s="24">
        <f t="shared" si="46"/>
        <v>98.245614035087641</v>
      </c>
      <c r="V2976" s="24">
        <v>1.7543859649122799</v>
      </c>
      <c r="AA2976" s="24">
        <v>10.526315789473678</v>
      </c>
      <c r="AH2976" s="24">
        <v>1.7543859649122799</v>
      </c>
      <c r="AK2976" s="24">
        <v>1.7543859649122799</v>
      </c>
      <c r="AQ2976" s="24">
        <v>7.0175438596491215</v>
      </c>
      <c r="AS2976" s="24">
        <v>5.2631578947368416</v>
      </c>
      <c r="AT2976" s="24">
        <v>1.7543859649122799</v>
      </c>
      <c r="AX2976" s="24">
        <v>1.7543859649122799</v>
      </c>
      <c r="BB2976" s="24">
        <v>45.614035087719287</v>
      </c>
      <c r="BH2976" s="24">
        <v>1.7543859649122799</v>
      </c>
      <c r="BL2976" s="24">
        <v>5.2631578947368416</v>
      </c>
      <c r="BM2976" s="24">
        <v>5.2631578947368416</v>
      </c>
      <c r="BN2976" s="24">
        <v>1.7543859649122799</v>
      </c>
      <c r="BO2976" s="24">
        <v>1.7543859649122799</v>
      </c>
      <c r="BP2976" s="24">
        <v>1.7543859649122799</v>
      </c>
      <c r="BR2976" s="24">
        <v>1.7543859649122799</v>
      </c>
      <c r="BT2976" s="24">
        <v>1.7543859649122799</v>
      </c>
    </row>
    <row r="2977" spans="1:78" x14ac:dyDescent="0.2">
      <c r="A2977" s="24" t="s">
        <v>2923</v>
      </c>
      <c r="B2977" s="24">
        <v>133</v>
      </c>
      <c r="C2977" s="24">
        <v>42.75</v>
      </c>
      <c r="D2977" s="24" t="s">
        <v>1902</v>
      </c>
      <c r="E2977" s="24">
        <f t="shared" si="46"/>
        <v>73.4375</v>
      </c>
      <c r="V2977" s="24">
        <v>1.5625</v>
      </c>
      <c r="AA2977" s="24">
        <v>6.25</v>
      </c>
      <c r="AH2977" s="24">
        <v>4.6875</v>
      </c>
      <c r="AQ2977" s="24">
        <v>1.5625</v>
      </c>
      <c r="AS2977" s="24">
        <v>4.6875</v>
      </c>
      <c r="AT2977" s="24">
        <v>1.5625</v>
      </c>
      <c r="BB2977" s="24">
        <v>32.8125</v>
      </c>
      <c r="BH2977" s="24">
        <v>6.25</v>
      </c>
      <c r="BJ2977" s="24">
        <v>4.6875</v>
      </c>
      <c r="BL2977" s="24">
        <v>1.5625</v>
      </c>
      <c r="BM2977" s="24">
        <v>1.5625</v>
      </c>
      <c r="BN2977" s="24">
        <v>1.5625</v>
      </c>
      <c r="BO2977" s="24">
        <v>1.5625</v>
      </c>
      <c r="BP2977" s="24">
        <v>1.5625</v>
      </c>
      <c r="BR2977" s="24">
        <v>1.5625</v>
      </c>
    </row>
    <row r="2978" spans="1:78" x14ac:dyDescent="0.2">
      <c r="A2978" s="24" t="s">
        <v>2924</v>
      </c>
      <c r="B2978" s="24">
        <v>133.8099</v>
      </c>
      <c r="C2978" s="24">
        <v>42.823399999999999</v>
      </c>
      <c r="D2978" s="24" t="s">
        <v>1902</v>
      </c>
      <c r="E2978" s="24">
        <f t="shared" si="46"/>
        <v>100</v>
      </c>
      <c r="AA2978" s="24">
        <v>18.181818181818187</v>
      </c>
      <c r="AH2978" s="24">
        <v>1.8181818181818181</v>
      </c>
      <c r="AQ2978" s="24">
        <v>18.181818181818187</v>
      </c>
      <c r="AT2978" s="24">
        <v>9.0909090909090899</v>
      </c>
      <c r="BB2978" s="24">
        <v>47.272727272727273</v>
      </c>
      <c r="BM2978" s="24">
        <v>1.8181818181818181</v>
      </c>
      <c r="BN2978" s="24">
        <v>1.8181818181818181</v>
      </c>
      <c r="BP2978" s="24">
        <v>1.8181818181818181</v>
      </c>
    </row>
    <row r="2979" spans="1:78" x14ac:dyDescent="0.2">
      <c r="A2979" s="24" t="s">
        <v>2925</v>
      </c>
      <c r="B2979" s="24">
        <v>133.85550000000001</v>
      </c>
      <c r="C2979" s="24">
        <v>42.8795</v>
      </c>
      <c r="D2979" s="24" t="s">
        <v>1902</v>
      </c>
      <c r="E2979" s="24">
        <f t="shared" si="46"/>
        <v>98.48484848484847</v>
      </c>
      <c r="V2979" s="24">
        <v>1.5151515151515151</v>
      </c>
      <c r="AA2979" s="24">
        <v>13.63636363636363</v>
      </c>
      <c r="AH2979" s="24">
        <v>4.5454545454545459</v>
      </c>
      <c r="AQ2979" s="24">
        <v>4.5454545454545459</v>
      </c>
      <c r="AS2979" s="24">
        <v>4.5454545454545459</v>
      </c>
      <c r="AT2979" s="24">
        <v>4.5454545454545459</v>
      </c>
      <c r="BB2979" s="24">
        <v>46.969696969696962</v>
      </c>
      <c r="BH2979" s="24">
        <v>9.0909090909090899</v>
      </c>
      <c r="BJ2979" s="24">
        <v>1.5151515151515151</v>
      </c>
      <c r="BL2979" s="24">
        <v>4.5454545454545459</v>
      </c>
      <c r="BN2979" s="24">
        <v>1.5151515151515151</v>
      </c>
      <c r="BR2979" s="24">
        <v>1.5151515151515151</v>
      </c>
    </row>
    <row r="2980" spans="1:78" x14ac:dyDescent="0.2">
      <c r="A2980" s="24" t="s">
        <v>2926</v>
      </c>
      <c r="B2980" s="24">
        <v>135.2388</v>
      </c>
      <c r="C2980" s="24">
        <v>43.673099999999998</v>
      </c>
      <c r="D2980" s="24" t="s">
        <v>1902</v>
      </c>
      <c r="E2980" s="24">
        <f t="shared" si="46"/>
        <v>95.774647887323908</v>
      </c>
      <c r="V2980" s="24">
        <v>1.408450704225352</v>
      </c>
      <c r="AA2980" s="24">
        <v>4.225352112676056</v>
      </c>
      <c r="AQ2980" s="24">
        <v>36.619718309859159</v>
      </c>
      <c r="AS2980" s="24">
        <v>8.4507042253521103</v>
      </c>
      <c r="AT2980" s="24">
        <v>4.225352112676056</v>
      </c>
      <c r="BB2980" s="24">
        <v>26.760563380281685</v>
      </c>
      <c r="BF2980" s="24">
        <v>1.408450704225352</v>
      </c>
      <c r="BH2980" s="24">
        <v>4.225352112676056</v>
      </c>
      <c r="BL2980" s="24">
        <v>1.408450704225352</v>
      </c>
      <c r="BN2980" s="24">
        <v>1.408450704225352</v>
      </c>
      <c r="BO2980" s="24">
        <v>1.408450704225352</v>
      </c>
      <c r="BP2980" s="24">
        <v>1.408450704225352</v>
      </c>
      <c r="BR2980" s="24">
        <v>1.408450704225352</v>
      </c>
      <c r="BT2980" s="24">
        <v>1.408450704225352</v>
      </c>
    </row>
    <row r="2981" spans="1:78" x14ac:dyDescent="0.2">
      <c r="A2981" s="24" t="s">
        <v>2927</v>
      </c>
      <c r="B2981" s="24">
        <v>135.83000000000001</v>
      </c>
      <c r="C2981" s="24">
        <v>44.35</v>
      </c>
      <c r="D2981" s="24" t="s">
        <v>1902</v>
      </c>
      <c r="E2981" s="24">
        <f t="shared" si="46"/>
        <v>98.076923076923066</v>
      </c>
      <c r="AA2981" s="24">
        <v>26.92307692307692</v>
      </c>
      <c r="AH2981" s="24">
        <v>1.9230769230769231</v>
      </c>
      <c r="AQ2981" s="24">
        <v>17.30769230769231</v>
      </c>
      <c r="AS2981" s="24">
        <v>5.7692307692307692</v>
      </c>
      <c r="BB2981" s="24">
        <v>36.538461538461526</v>
      </c>
      <c r="BN2981" s="24">
        <v>9.6153846153846185</v>
      </c>
    </row>
    <row r="2982" spans="1:78" x14ac:dyDescent="0.2">
      <c r="A2982" s="24" t="s">
        <v>2928</v>
      </c>
      <c r="B2982" s="24">
        <v>142.4265</v>
      </c>
      <c r="C2982" s="24">
        <v>46.5837</v>
      </c>
      <c r="D2982" s="24" t="s">
        <v>1902</v>
      </c>
      <c r="E2982" s="24">
        <f t="shared" si="46"/>
        <v>84.931506849315056</v>
      </c>
      <c r="AA2982" s="24">
        <v>23.287671232876708</v>
      </c>
      <c r="AH2982" s="24">
        <v>4.10958904109589</v>
      </c>
      <c r="AK2982" s="24">
        <v>4.10958904109589</v>
      </c>
      <c r="AQ2982" s="24">
        <v>4.10958904109589</v>
      </c>
      <c r="AT2982" s="24">
        <v>4.10958904109589</v>
      </c>
      <c r="AV2982" s="24">
        <v>4.10958904109589</v>
      </c>
      <c r="BB2982" s="24">
        <v>31.506849315068489</v>
      </c>
      <c r="BJ2982" s="24">
        <v>4.10958904109589</v>
      </c>
      <c r="BN2982" s="24">
        <v>4.10958904109589</v>
      </c>
      <c r="BR2982" s="24">
        <v>1.3698630136986301</v>
      </c>
    </row>
    <row r="2983" spans="1:78" x14ac:dyDescent="0.2">
      <c r="A2983" s="24" t="s">
        <v>2929</v>
      </c>
      <c r="B2983" s="24">
        <v>142.4265</v>
      </c>
      <c r="C2983" s="24">
        <v>46.583799999999997</v>
      </c>
      <c r="D2983" s="24" t="s">
        <v>1902</v>
      </c>
      <c r="E2983" s="24">
        <f t="shared" si="46"/>
        <v>81.25</v>
      </c>
      <c r="AA2983" s="24">
        <v>10.9375</v>
      </c>
      <c r="AH2983" s="24">
        <v>1.5625</v>
      </c>
      <c r="AK2983" s="24">
        <v>6.25</v>
      </c>
      <c r="AQ2983" s="24">
        <v>6.25</v>
      </c>
      <c r="AS2983" s="24">
        <v>6.25</v>
      </c>
      <c r="AT2983" s="24">
        <v>6.25</v>
      </c>
      <c r="BB2983" s="24">
        <v>42.1875</v>
      </c>
      <c r="BR2983" s="24">
        <v>1.5625</v>
      </c>
    </row>
    <row r="2984" spans="1:78" x14ac:dyDescent="0.2">
      <c r="A2984" s="24" t="s">
        <v>2930</v>
      </c>
      <c r="B2984" s="24">
        <v>142.68799999999999</v>
      </c>
      <c r="C2984" s="24">
        <v>46.633000000000003</v>
      </c>
      <c r="D2984" s="24" t="s">
        <v>1902</v>
      </c>
      <c r="E2984" s="24">
        <f t="shared" si="46"/>
        <v>99.999999999999943</v>
      </c>
      <c r="AA2984" s="24">
        <v>21.052631578947363</v>
      </c>
      <c r="AH2984" s="24">
        <v>8.7719298245614006</v>
      </c>
      <c r="AQ2984" s="24">
        <v>8.7719298245614006</v>
      </c>
      <c r="BB2984" s="24">
        <v>47.368421052631568</v>
      </c>
      <c r="BM2984" s="24">
        <v>8.7719298245614006</v>
      </c>
      <c r="BN2984" s="24">
        <v>1.7543859649122799</v>
      </c>
      <c r="BP2984" s="24">
        <v>1.7543859649122799</v>
      </c>
      <c r="BR2984" s="24">
        <v>1.7543859649122799</v>
      </c>
    </row>
    <row r="2985" spans="1:78" x14ac:dyDescent="0.2">
      <c r="A2985" s="24" t="s">
        <v>2931</v>
      </c>
      <c r="B2985" s="24">
        <v>142.38300000000001</v>
      </c>
      <c r="C2985" s="24">
        <v>46.408999999999999</v>
      </c>
      <c r="D2985" s="24" t="s">
        <v>1902</v>
      </c>
      <c r="E2985" s="24">
        <f t="shared" si="46"/>
        <v>70.588235294117652</v>
      </c>
      <c r="V2985" s="24">
        <v>1.4705882352941178</v>
      </c>
      <c r="AA2985" s="24">
        <v>14.705882352941181</v>
      </c>
      <c r="AK2985" s="24">
        <v>1.4705882352941178</v>
      </c>
      <c r="AQ2985" s="24">
        <v>4.4117647058823541</v>
      </c>
      <c r="AS2985" s="24">
        <v>1.4705882352941178</v>
      </c>
      <c r="AV2985" s="24">
        <v>4.4117647058823541</v>
      </c>
      <c r="AX2985" s="24">
        <v>1.4705882352941178</v>
      </c>
      <c r="BB2985" s="24">
        <v>27.941176470588236</v>
      </c>
      <c r="BJ2985" s="24">
        <v>4.4117647058823541</v>
      </c>
      <c r="BM2985" s="24">
        <v>1.4705882352941178</v>
      </c>
      <c r="BN2985" s="24">
        <v>4.4117647058823541</v>
      </c>
      <c r="BP2985" s="24">
        <v>1.4705882352941178</v>
      </c>
      <c r="BR2985" s="24">
        <v>1.4705882352941178</v>
      </c>
    </row>
    <row r="2986" spans="1:78" x14ac:dyDescent="0.2">
      <c r="A2986" s="24" t="s">
        <v>2932</v>
      </c>
      <c r="B2986" s="24">
        <v>142.87100000000001</v>
      </c>
      <c r="C2986" s="24">
        <v>46.609000000000002</v>
      </c>
      <c r="D2986" s="24" t="s">
        <v>1902</v>
      </c>
      <c r="E2986" s="24">
        <f t="shared" si="46"/>
        <v>100</v>
      </c>
      <c r="V2986" s="24">
        <v>1.6949152542372881</v>
      </c>
      <c r="AA2986" s="24">
        <v>28.8135593220339</v>
      </c>
      <c r="AH2986" s="24">
        <v>1.6949152542372881</v>
      </c>
      <c r="AK2986" s="24">
        <v>1.6949152542372881</v>
      </c>
      <c r="AQ2986" s="24">
        <v>3.3898305084745766</v>
      </c>
      <c r="AV2986" s="24">
        <v>3.3898305084745766</v>
      </c>
      <c r="AX2986" s="24">
        <v>1.6949152542372881</v>
      </c>
      <c r="BB2986" s="24">
        <v>45.762711864406789</v>
      </c>
      <c r="BF2986" s="24">
        <v>3.3898305084745766</v>
      </c>
      <c r="BM2986" s="24">
        <v>3.3898305084745766</v>
      </c>
      <c r="BN2986" s="24">
        <v>3.3898305084745766</v>
      </c>
      <c r="BR2986" s="24">
        <v>1.6949152542372881</v>
      </c>
    </row>
    <row r="2987" spans="1:78" x14ac:dyDescent="0.2">
      <c r="A2987" s="24" t="s">
        <v>2933</v>
      </c>
      <c r="B2987" s="24">
        <v>143.12</v>
      </c>
      <c r="C2987" s="24">
        <v>46.87</v>
      </c>
      <c r="D2987" s="24" t="s">
        <v>1902</v>
      </c>
      <c r="E2987" s="24">
        <f t="shared" si="46"/>
        <v>38.888888888888893</v>
      </c>
      <c r="AA2987" s="24">
        <v>11.111111111111107</v>
      </c>
      <c r="AH2987" s="24">
        <v>1.1111111111111112</v>
      </c>
      <c r="AK2987" s="24">
        <v>1.1111111111111112</v>
      </c>
      <c r="AQ2987" s="24">
        <v>1.1111111111111112</v>
      </c>
      <c r="AT2987" s="24">
        <v>1.1111111111111112</v>
      </c>
      <c r="AV2987" s="24">
        <v>1.1111111111111112</v>
      </c>
      <c r="AX2987" s="24">
        <v>2.2222222222222223</v>
      </c>
      <c r="BB2987" s="24">
        <v>14.444444444444441</v>
      </c>
      <c r="BF2987" s="24">
        <v>1.1111111111111112</v>
      </c>
      <c r="BJ2987" s="24">
        <v>1.1111111111111112</v>
      </c>
      <c r="BN2987" s="24">
        <v>1.1111111111111112</v>
      </c>
      <c r="BR2987" s="24">
        <v>1.1111111111111112</v>
      </c>
      <c r="BZ2987" s="24">
        <v>1.1111111111111112</v>
      </c>
    </row>
    <row r="2988" spans="1:78" x14ac:dyDescent="0.2">
      <c r="A2988" s="24" t="s">
        <v>2934</v>
      </c>
      <c r="B2988" s="24">
        <v>143.57239999999999</v>
      </c>
      <c r="C2988" s="24">
        <v>52.708199999999998</v>
      </c>
      <c r="D2988" s="24" t="s">
        <v>1902</v>
      </c>
      <c r="E2988" s="24">
        <f t="shared" si="46"/>
        <v>99.999999999999986</v>
      </c>
      <c r="V2988" s="24">
        <v>1.2820512820512819</v>
      </c>
      <c r="AA2988" s="24">
        <v>28.205128205128201</v>
      </c>
      <c r="AH2988" s="24">
        <v>1.2820512820512819</v>
      </c>
      <c r="AK2988" s="24">
        <v>5.1282051282051277</v>
      </c>
      <c r="AQ2988" s="24">
        <v>3.8461538461538458</v>
      </c>
      <c r="AS2988" s="24">
        <v>1.2820512820512819</v>
      </c>
      <c r="AT2988" s="24">
        <v>3.8461538461538458</v>
      </c>
      <c r="AV2988" s="24">
        <v>6.4102564102564097</v>
      </c>
      <c r="BB2988" s="24">
        <v>34.615384615384599</v>
      </c>
      <c r="BF2988" s="24">
        <v>1.2820512820512819</v>
      </c>
      <c r="BH2988" s="24">
        <v>1.2820512820512819</v>
      </c>
      <c r="BJ2988" s="24">
        <v>1.2820512820512819</v>
      </c>
      <c r="BN2988" s="24">
        <v>3.8461538461538458</v>
      </c>
      <c r="BP2988" s="24">
        <v>5.1282051282051277</v>
      </c>
      <c r="BR2988" s="24">
        <v>1.2820512820512819</v>
      </c>
    </row>
    <row r="2989" spans="1:78" x14ac:dyDescent="0.2">
      <c r="A2989" s="24" t="s">
        <v>2935</v>
      </c>
      <c r="B2989" s="24">
        <v>143.55799999999999</v>
      </c>
      <c r="C2989" s="24">
        <v>52.709800000000001</v>
      </c>
      <c r="D2989" s="24" t="s">
        <v>1902</v>
      </c>
      <c r="E2989" s="24">
        <f t="shared" si="46"/>
        <v>99.999999999999972</v>
      </c>
      <c r="V2989" s="24">
        <v>1.6949152542372881</v>
      </c>
      <c r="AA2989" s="24">
        <v>16.949152542372875</v>
      </c>
      <c r="AK2989" s="24">
        <v>6.7796610169491531</v>
      </c>
      <c r="AV2989" s="24">
        <v>13.559322033898299</v>
      </c>
      <c r="BB2989" s="24">
        <v>49.152542372881356</v>
      </c>
      <c r="BF2989" s="24">
        <v>6.7796610169491531</v>
      </c>
      <c r="BJ2989" s="24">
        <v>1.6949152542372881</v>
      </c>
      <c r="BP2989" s="24">
        <v>1.6949152542372881</v>
      </c>
      <c r="BR2989" s="24">
        <v>1.6949152542372881</v>
      </c>
    </row>
    <row r="2990" spans="1:78" x14ac:dyDescent="0.2">
      <c r="A2990" s="24" t="s">
        <v>2936</v>
      </c>
      <c r="B2990" s="24">
        <v>143.72999999999999</v>
      </c>
      <c r="C2990" s="24">
        <v>52.725999999999999</v>
      </c>
      <c r="D2990" s="24" t="s">
        <v>1902</v>
      </c>
      <c r="E2990" s="24">
        <f t="shared" si="46"/>
        <v>100</v>
      </c>
      <c r="AA2990" s="24">
        <v>16.666666666666661</v>
      </c>
      <c r="AH2990" s="24">
        <v>1.3888888888888893</v>
      </c>
      <c r="AK2990" s="24">
        <v>1.3888888888888893</v>
      </c>
      <c r="AQ2990" s="24">
        <v>8.3333333333333321</v>
      </c>
      <c r="AS2990" s="24">
        <v>1.3888888888888893</v>
      </c>
      <c r="AT2990" s="24">
        <v>2.7777777777777781</v>
      </c>
      <c r="AV2990" s="24">
        <v>8.3333333333333321</v>
      </c>
      <c r="BB2990" s="24">
        <v>47.222222222222229</v>
      </c>
      <c r="BF2990" s="24">
        <v>4.1666666666666661</v>
      </c>
      <c r="BJ2990" s="24">
        <v>1.3888888888888893</v>
      </c>
      <c r="BN2990" s="24">
        <v>4.1666666666666661</v>
      </c>
      <c r="BP2990" s="24">
        <v>1.3888888888888893</v>
      </c>
      <c r="BR2990" s="24">
        <v>1.3888888888888893</v>
      </c>
    </row>
    <row r="2991" spans="1:78" x14ac:dyDescent="0.2">
      <c r="A2991" s="24" t="s">
        <v>2937</v>
      </c>
      <c r="B2991" s="24">
        <v>158.58000000000001</v>
      </c>
      <c r="C2991" s="24">
        <v>53.03</v>
      </c>
      <c r="D2991" s="24" t="s">
        <v>1902</v>
      </c>
      <c r="E2991" s="24">
        <f t="shared" si="46"/>
        <v>4.9586776859504154</v>
      </c>
      <c r="AA2991" s="24">
        <v>1.03305785123967</v>
      </c>
      <c r="AK2991" s="24">
        <v>0.103305785123967</v>
      </c>
      <c r="AV2991" s="24">
        <v>1.03305785123967</v>
      </c>
      <c r="BB2991" s="24">
        <v>1.4462809917355373</v>
      </c>
      <c r="BN2991" s="24">
        <v>0.103305785123967</v>
      </c>
      <c r="BP2991" s="24">
        <v>1.03305785123967</v>
      </c>
      <c r="BR2991" s="24">
        <v>0.103305785123967</v>
      </c>
      <c r="BZ2991" s="24">
        <v>0.103305785123967</v>
      </c>
    </row>
    <row r="2992" spans="1:78" x14ac:dyDescent="0.2">
      <c r="A2992" s="24" t="s">
        <v>2938</v>
      </c>
      <c r="B2992" s="24">
        <v>158.6</v>
      </c>
      <c r="C2992" s="24">
        <v>53.02</v>
      </c>
      <c r="D2992" s="24" t="s">
        <v>1902</v>
      </c>
      <c r="E2992" s="24">
        <f t="shared" si="46"/>
        <v>2.6178010471204196</v>
      </c>
      <c r="AV2992" s="24">
        <v>0.20942408376963401</v>
      </c>
      <c r="BB2992" s="24">
        <v>1.256544502617801</v>
      </c>
      <c r="BN2992" s="24">
        <v>0.104712041884817</v>
      </c>
      <c r="BR2992" s="24">
        <v>1.0471204188481678</v>
      </c>
    </row>
    <row r="2993" spans="1:78" x14ac:dyDescent="0.2">
      <c r="A2993" s="24" t="s">
        <v>2939</v>
      </c>
      <c r="B2993" s="24">
        <v>158.6</v>
      </c>
      <c r="C2993" s="24">
        <v>53</v>
      </c>
      <c r="D2993" s="24" t="s">
        <v>1902</v>
      </c>
      <c r="E2993" s="24">
        <f t="shared" si="46"/>
        <v>1.5706806282722523</v>
      </c>
      <c r="AA2993" s="24">
        <v>0.31413612565444998</v>
      </c>
      <c r="AK2993" s="24">
        <v>0.104712041884817</v>
      </c>
      <c r="AV2993" s="24">
        <v>0.31413612565444998</v>
      </c>
      <c r="BB2993" s="24">
        <v>0.52356020942408399</v>
      </c>
      <c r="BN2993" s="24">
        <v>0.104712041884817</v>
      </c>
      <c r="BR2993" s="24">
        <v>0.104712041884817</v>
      </c>
      <c r="BZ2993" s="24">
        <v>0.104712041884817</v>
      </c>
    </row>
    <row r="2994" spans="1:78" x14ac:dyDescent="0.2">
      <c r="A2994" s="24" t="s">
        <v>2940</v>
      </c>
      <c r="B2994" s="24">
        <v>164.28120000000001</v>
      </c>
      <c r="C2994" s="24">
        <v>59.1053</v>
      </c>
      <c r="D2994" s="24" t="s">
        <v>1902</v>
      </c>
      <c r="E2994" s="24">
        <f t="shared" si="46"/>
        <v>83.333333333333314</v>
      </c>
      <c r="AA2994" s="24">
        <v>25</v>
      </c>
      <c r="AK2994" s="24">
        <v>8.3333333333333321</v>
      </c>
      <c r="BB2994" s="24">
        <v>16.666666666666661</v>
      </c>
      <c r="BF2994" s="24">
        <v>8.3333333333333321</v>
      </c>
      <c r="BJ2994" s="24">
        <v>4.1666666666666661</v>
      </c>
      <c r="BM2994" s="24">
        <v>4.1666666666666661</v>
      </c>
      <c r="BN2994" s="24">
        <v>8.3333333333333321</v>
      </c>
      <c r="BP2994" s="24">
        <v>4.1666666666666661</v>
      </c>
      <c r="BR2994" s="24">
        <v>4.1666666666666661</v>
      </c>
    </row>
    <row r="2995" spans="1:78" x14ac:dyDescent="0.2">
      <c r="A2995" s="24" t="s">
        <v>2941</v>
      </c>
      <c r="B2995" s="24">
        <v>164.28120000000001</v>
      </c>
      <c r="C2995" s="24">
        <v>59.2348</v>
      </c>
      <c r="D2995" s="24" t="s">
        <v>1902</v>
      </c>
      <c r="E2995" s="24">
        <f t="shared" si="46"/>
        <v>30.379746835443036</v>
      </c>
      <c r="AA2995" s="24">
        <v>10.126582278481013</v>
      </c>
      <c r="AK2995" s="24">
        <v>1.2658227848101269</v>
      </c>
      <c r="AV2995" s="24">
        <v>6.3291139240506329</v>
      </c>
      <c r="BB2995" s="24">
        <v>3.79746835443038</v>
      </c>
      <c r="BF2995" s="24">
        <v>1.2658227848101269</v>
      </c>
      <c r="BH2995" s="24">
        <v>1.2658227848101269</v>
      </c>
      <c r="BJ2995" s="24">
        <v>1.2658227848101269</v>
      </c>
      <c r="BL2995" s="24">
        <v>1.2658227848101269</v>
      </c>
      <c r="BM2995" s="24">
        <v>1.2658227848101269</v>
      </c>
      <c r="BN2995" s="24">
        <v>1.2658227848101269</v>
      </c>
      <c r="BR2995" s="24">
        <v>1.2658227848101269</v>
      </c>
    </row>
    <row r="2996" spans="1:78" x14ac:dyDescent="0.2">
      <c r="A2996" s="24" t="s">
        <v>2942</v>
      </c>
      <c r="B2996" s="24">
        <v>166.8022</v>
      </c>
      <c r="C2996" s="24">
        <v>60.223300000000002</v>
      </c>
      <c r="D2996" s="24" t="s">
        <v>1902</v>
      </c>
      <c r="E2996" s="24">
        <f t="shared" si="46"/>
        <v>31.325301204819279</v>
      </c>
      <c r="AA2996" s="24">
        <v>2.4096385542168677</v>
      </c>
      <c r="AK2996" s="24">
        <v>1.2048192771084336</v>
      </c>
      <c r="AV2996" s="24">
        <v>7.2289156626506008</v>
      </c>
      <c r="BB2996" s="24">
        <v>9.6385542168674707</v>
      </c>
      <c r="BF2996" s="24">
        <v>1.2048192771084336</v>
      </c>
      <c r="BH2996" s="24">
        <v>1.2048192771084336</v>
      </c>
      <c r="BL2996" s="24">
        <v>1.2048192771084336</v>
      </c>
      <c r="BM2996" s="24">
        <v>1.2048192771084336</v>
      </c>
      <c r="BN2996" s="24">
        <v>3.6144578313253009</v>
      </c>
      <c r="BP2996" s="24">
        <v>1.2048192771084336</v>
      </c>
      <c r="BR2996" s="24">
        <v>1.2048192771084336</v>
      </c>
    </row>
    <row r="2997" spans="1:78" x14ac:dyDescent="0.2">
      <c r="A2997" s="24" t="s">
        <v>2943</v>
      </c>
      <c r="B2997" s="24">
        <v>167.0592</v>
      </c>
      <c r="C2997" s="24">
        <v>60.434699999999999</v>
      </c>
      <c r="D2997" s="24" t="s">
        <v>1902</v>
      </c>
      <c r="E2997" s="24">
        <f t="shared" si="46"/>
        <v>5.8577405857740619</v>
      </c>
      <c r="AA2997" s="24">
        <v>0.418410041841004</v>
      </c>
      <c r="AK2997" s="24">
        <v>0.104602510460251</v>
      </c>
      <c r="AV2997" s="24">
        <v>1.0460251046025113</v>
      </c>
      <c r="BB2997" s="24">
        <v>1.0460251046025113</v>
      </c>
      <c r="BJ2997" s="24">
        <v>1.0460251046025113</v>
      </c>
      <c r="BN2997" s="24">
        <v>0.104602510460251</v>
      </c>
      <c r="BP2997" s="24">
        <v>1.0460251046025113</v>
      </c>
      <c r="BR2997" s="24">
        <v>1.0460251046025113</v>
      </c>
    </row>
    <row r="2998" spans="1:78" x14ac:dyDescent="0.2">
      <c r="A2998" s="24" t="s">
        <v>2944</v>
      </c>
      <c r="B2998" s="24">
        <v>170.6251</v>
      </c>
      <c r="C2998" s="24">
        <v>60.3523</v>
      </c>
      <c r="D2998" s="24" t="s">
        <v>1902</v>
      </c>
      <c r="E2998" s="24">
        <f t="shared" si="46"/>
        <v>30.864197530864189</v>
      </c>
      <c r="AA2998" s="24">
        <v>9.8765432098765409</v>
      </c>
      <c r="AK2998" s="24">
        <v>1.2345679012345681</v>
      </c>
      <c r="BB2998" s="24">
        <v>16.049382716049379</v>
      </c>
      <c r="BF2998" s="24">
        <v>2.4691358024691366</v>
      </c>
      <c r="BN2998" s="24">
        <v>1.2345679012345681</v>
      </c>
    </row>
    <row r="2999" spans="1:78" x14ac:dyDescent="0.2">
      <c r="A2999" s="24" t="s">
        <v>2945</v>
      </c>
      <c r="B2999" s="24">
        <v>171.7029</v>
      </c>
      <c r="C2999" s="24">
        <v>60.432499999999997</v>
      </c>
      <c r="D2999" s="24" t="s">
        <v>1902</v>
      </c>
      <c r="E2999" s="24">
        <f t="shared" si="46"/>
        <v>4.5226130653266345</v>
      </c>
      <c r="AK2999" s="24">
        <v>0.10050251256281401</v>
      </c>
      <c r="AV2999" s="24">
        <v>1.0050251256281411</v>
      </c>
      <c r="BB2999" s="24">
        <v>0.30150753768844202</v>
      </c>
      <c r="BM2999" s="24">
        <v>1.0050251256281411</v>
      </c>
      <c r="BN2999" s="24">
        <v>0.10050251256281401</v>
      </c>
      <c r="BO2999" s="24">
        <v>1.0050251256281411</v>
      </c>
      <c r="BR2999" s="24">
        <v>1.0050251256281411</v>
      </c>
    </row>
    <row r="3000" spans="1:78" x14ac:dyDescent="0.2">
      <c r="A3000" s="24" t="s">
        <v>2946</v>
      </c>
      <c r="B3000" s="24">
        <v>172.10910000000001</v>
      </c>
      <c r="C3000" s="24">
        <v>61.021900000000002</v>
      </c>
      <c r="D3000" s="24" t="s">
        <v>1902</v>
      </c>
      <c r="E3000" s="24">
        <f t="shared" si="46"/>
        <v>5</v>
      </c>
      <c r="AA3000" s="24">
        <v>1</v>
      </c>
      <c r="AV3000" s="24">
        <v>0.5</v>
      </c>
      <c r="BB3000" s="24">
        <v>1.5</v>
      </c>
      <c r="BN3000" s="24">
        <v>1</v>
      </c>
      <c r="BR3000" s="24">
        <v>1</v>
      </c>
    </row>
    <row r="3001" spans="1:78" x14ac:dyDescent="0.2">
      <c r="A3001" s="24" t="s">
        <v>2947</v>
      </c>
      <c r="B3001" s="24">
        <v>172.25630000000001</v>
      </c>
      <c r="C3001" s="24">
        <v>61.124600000000001</v>
      </c>
      <c r="D3001" s="24" t="s">
        <v>1902</v>
      </c>
      <c r="E3001" s="24">
        <f t="shared" si="46"/>
        <v>9.0909090909090917</v>
      </c>
      <c r="AA3001" s="24">
        <v>1.0101010101010099</v>
      </c>
      <c r="AK3001" s="24">
        <v>1.0101010101010099</v>
      </c>
      <c r="AV3001" s="24">
        <v>1.0101010101010099</v>
      </c>
      <c r="BB3001" s="24">
        <v>1.0101010101010099</v>
      </c>
      <c r="BJ3001" s="24">
        <v>1.0101010101010099</v>
      </c>
      <c r="BN3001" s="24">
        <v>1.0101010101010099</v>
      </c>
      <c r="BO3001" s="24">
        <v>1.0101010101010099</v>
      </c>
      <c r="BP3001" s="24">
        <v>1.0101010101010099</v>
      </c>
      <c r="BR3001" s="24">
        <v>1.0101010101010099</v>
      </c>
    </row>
    <row r="3002" spans="1:78" x14ac:dyDescent="0.2">
      <c r="A3002" s="24" t="s">
        <v>2948</v>
      </c>
      <c r="B3002" s="24">
        <v>172.9084</v>
      </c>
      <c r="C3002" s="24">
        <v>61.436900000000001</v>
      </c>
      <c r="D3002" s="24" t="s">
        <v>1902</v>
      </c>
      <c r="E3002" s="24">
        <f t="shared" si="46"/>
        <v>28.787878787878782</v>
      </c>
      <c r="AA3002" s="24">
        <v>6.0606060606060606</v>
      </c>
      <c r="AK3002" s="24">
        <v>3.0303030303030298</v>
      </c>
      <c r="AV3002" s="24">
        <v>3.0303030303030298</v>
      </c>
      <c r="BB3002" s="24">
        <v>13.63636363636363</v>
      </c>
      <c r="BN3002" s="24">
        <v>3.0303030303030298</v>
      </c>
    </row>
    <row r="3003" spans="1:78" x14ac:dyDescent="0.2">
      <c r="A3003" s="24" t="s">
        <v>2949</v>
      </c>
      <c r="B3003" s="24">
        <v>-172.523</v>
      </c>
      <c r="C3003" s="24">
        <v>64.638000000000005</v>
      </c>
      <c r="D3003" s="24" t="s">
        <v>1902</v>
      </c>
      <c r="E3003" s="24">
        <f t="shared" si="46"/>
        <v>84.090909090909065</v>
      </c>
      <c r="AA3003" s="24">
        <v>27.272727272727259</v>
      </c>
      <c r="AK3003" s="24">
        <v>1.136363636363636</v>
      </c>
      <c r="AV3003" s="24">
        <v>27.272727272727259</v>
      </c>
      <c r="BB3003" s="24">
        <v>19.31818181818182</v>
      </c>
      <c r="BF3003" s="24">
        <v>2.2727272727272729</v>
      </c>
      <c r="BN3003" s="24">
        <v>4.5454545454545459</v>
      </c>
      <c r="BO3003" s="24">
        <v>1.136363636363636</v>
      </c>
      <c r="BR3003" s="24">
        <v>1.136363636363636</v>
      </c>
    </row>
    <row r="3004" spans="1:78" x14ac:dyDescent="0.2">
      <c r="A3004" s="24" t="s">
        <v>2950</v>
      </c>
      <c r="B3004" s="24">
        <v>-173.15199999999999</v>
      </c>
      <c r="C3004" s="24">
        <v>64.771000000000001</v>
      </c>
      <c r="D3004" s="24" t="s">
        <v>1902</v>
      </c>
      <c r="E3004" s="24">
        <f t="shared" si="46"/>
        <v>89.041095890410944</v>
      </c>
      <c r="AA3004" s="24">
        <v>5.4794520547945202</v>
      </c>
      <c r="AK3004" s="24">
        <v>1.3698630136986301</v>
      </c>
      <c r="AV3004" s="24">
        <v>47.945205479452042</v>
      </c>
      <c r="BB3004" s="24">
        <v>26.027397260273968</v>
      </c>
      <c r="BF3004" s="24">
        <v>1.3698630136986301</v>
      </c>
      <c r="BN3004" s="24">
        <v>5.4794520547945202</v>
      </c>
      <c r="BO3004" s="24">
        <v>1.3698630136986301</v>
      </c>
    </row>
    <row r="3005" spans="1:78" x14ac:dyDescent="0.2">
      <c r="A3005" s="24" t="s">
        <v>2951</v>
      </c>
      <c r="B3005" s="24">
        <v>-169.82</v>
      </c>
      <c r="C3005" s="24">
        <v>66.17</v>
      </c>
      <c r="D3005" s="24" t="s">
        <v>1902</v>
      </c>
      <c r="E3005" s="24">
        <f t="shared" si="46"/>
        <v>83.333333333333329</v>
      </c>
      <c r="AA3005" s="24">
        <v>44.871794871794869</v>
      </c>
      <c r="AK3005" s="24">
        <v>1.2820512820512819</v>
      </c>
      <c r="AV3005" s="24">
        <v>6.4102564102564097</v>
      </c>
      <c r="BB3005" s="24">
        <v>30.76923076923077</v>
      </c>
    </row>
    <row r="3006" spans="1:78" x14ac:dyDescent="0.2">
      <c r="A3006" s="24" t="s">
        <v>2952</v>
      </c>
      <c r="B3006" s="24">
        <v>-170.5215</v>
      </c>
      <c r="C3006" s="24">
        <v>65.8523</v>
      </c>
      <c r="D3006" s="24" t="s">
        <v>1902</v>
      </c>
      <c r="E3006" s="24">
        <f t="shared" si="46"/>
        <v>83.050847457627086</v>
      </c>
      <c r="AA3006" s="24">
        <v>25.423728813559315</v>
      </c>
      <c r="AV3006" s="24">
        <v>13.559322033898299</v>
      </c>
      <c r="BB3006" s="24">
        <v>25.423728813559315</v>
      </c>
      <c r="BF3006" s="24">
        <v>8.4745762711864412</v>
      </c>
      <c r="BJ3006" s="24">
        <v>1.6949152542372881</v>
      </c>
      <c r="BN3006" s="24">
        <v>8.4745762711864412</v>
      </c>
    </row>
    <row r="3007" spans="1:78" x14ac:dyDescent="0.2">
      <c r="A3007" s="24" t="s">
        <v>2953</v>
      </c>
      <c r="B3007" s="24">
        <v>-170.876</v>
      </c>
      <c r="C3007" s="24">
        <v>65.634</v>
      </c>
      <c r="D3007" s="24" t="s">
        <v>1902</v>
      </c>
      <c r="E3007" s="24">
        <f t="shared" si="46"/>
        <v>93.103448275862064</v>
      </c>
      <c r="AV3007" s="24">
        <v>48.275862068965523</v>
      </c>
      <c r="BB3007" s="24">
        <v>29.310344827586199</v>
      </c>
      <c r="BF3007" s="24">
        <v>6.8965517241379306</v>
      </c>
      <c r="BJ3007" s="24">
        <v>1.7241379310344833</v>
      </c>
      <c r="BN3007" s="24">
        <v>6.8965517241379306</v>
      </c>
    </row>
    <row r="3008" spans="1:78" x14ac:dyDescent="0.2">
      <c r="A3008" s="24" t="s">
        <v>2954</v>
      </c>
      <c r="B3008" s="24">
        <v>113.78230000000001</v>
      </c>
      <c r="C3008" s="24">
        <v>22.200399999999998</v>
      </c>
      <c r="D3008" s="24" t="s">
        <v>1902</v>
      </c>
      <c r="E3008" s="24">
        <f t="shared" si="46"/>
        <v>98.214285714285722</v>
      </c>
      <c r="AT3008" s="24">
        <v>10.71428571428571</v>
      </c>
      <c r="BB3008" s="24">
        <v>19.047619047619047</v>
      </c>
      <c r="BH3008" s="24">
        <v>16.071428571428569</v>
      </c>
      <c r="BP3008" s="24">
        <v>4.1666666666666661</v>
      </c>
      <c r="BR3008" s="24">
        <v>10.119047619047622</v>
      </c>
      <c r="BT3008" s="24">
        <v>5.3571428571428559</v>
      </c>
      <c r="BZ3008" s="24">
        <v>32.738095238095255</v>
      </c>
    </row>
    <row r="3009" spans="1:79" x14ac:dyDescent="0.2">
      <c r="A3009" s="24" t="s">
        <v>2955</v>
      </c>
      <c r="B3009" s="24">
        <v>113.872</v>
      </c>
      <c r="C3009" s="24">
        <v>22.452500000000001</v>
      </c>
      <c r="D3009" s="24" t="s">
        <v>1902</v>
      </c>
      <c r="E3009" s="24">
        <f t="shared" si="46"/>
        <v>99.999999999999972</v>
      </c>
      <c r="V3009" s="24">
        <v>3.2258064516129035</v>
      </c>
      <c r="AG3009" s="24">
        <v>0.967741935483871</v>
      </c>
      <c r="AN3009" s="24">
        <v>6.4516129032258069</v>
      </c>
      <c r="AQ3009" s="24">
        <v>6.4516129032258069</v>
      </c>
      <c r="AT3009" s="24">
        <v>26.290322580645153</v>
      </c>
      <c r="BB3009" s="24">
        <v>15.806451612903222</v>
      </c>
      <c r="BH3009" s="24">
        <v>4.838709677419355</v>
      </c>
      <c r="BP3009" s="24">
        <v>7.419354838709677</v>
      </c>
      <c r="BR3009" s="24">
        <v>9.7580645161290303</v>
      </c>
      <c r="BZ3009" s="24">
        <v>18.790322580645153</v>
      </c>
    </row>
    <row r="3010" spans="1:79" x14ac:dyDescent="0.2">
      <c r="A3010" s="24" t="s">
        <v>2956</v>
      </c>
      <c r="B3010" s="24">
        <v>114.28489999999999</v>
      </c>
      <c r="C3010" s="24">
        <v>22.570799999999998</v>
      </c>
      <c r="D3010" s="24" t="s">
        <v>1902</v>
      </c>
      <c r="E3010" s="24">
        <f t="shared" si="46"/>
        <v>99.999999999999986</v>
      </c>
      <c r="AL3010" s="24">
        <v>3.4246575342465748</v>
      </c>
      <c r="AN3010" s="24">
        <v>3.4246575342465748</v>
      </c>
      <c r="AT3010" s="24">
        <v>13.698630136986299</v>
      </c>
      <c r="BB3010" s="24">
        <v>45.662100456620998</v>
      </c>
      <c r="BH3010" s="24">
        <v>4.10958904109589</v>
      </c>
      <c r="BM3010" s="24">
        <v>1.8264840182648401</v>
      </c>
      <c r="BP3010" s="24">
        <v>10.50228310502283</v>
      </c>
      <c r="BR3010" s="24">
        <v>3.4246575342465748</v>
      </c>
      <c r="BZ3010" s="24">
        <v>13.926940639269413</v>
      </c>
    </row>
    <row r="3011" spans="1:79" x14ac:dyDescent="0.2">
      <c r="A3011" s="24" t="s">
        <v>2957</v>
      </c>
      <c r="B3011" s="24">
        <v>114.5308</v>
      </c>
      <c r="C3011" s="24">
        <v>22.580300000000001</v>
      </c>
      <c r="D3011" s="24" t="s">
        <v>1902</v>
      </c>
      <c r="E3011" s="24">
        <f t="shared" ref="E3011:E3074" si="47">SUM(F3011:CR3011)</f>
        <v>51.285189718482258</v>
      </c>
      <c r="V3011" s="24">
        <v>2.6927784577723384</v>
      </c>
      <c r="AG3011" s="24">
        <v>0.48959608323133402</v>
      </c>
      <c r="AJ3011" s="24">
        <v>4.0391676866585069</v>
      </c>
      <c r="AK3011" s="24">
        <v>0.24479804161566701</v>
      </c>
      <c r="AN3011" s="24">
        <v>2.6927784577723384</v>
      </c>
      <c r="AQ3011" s="24">
        <v>4.0391676866585069</v>
      </c>
      <c r="AT3011" s="24">
        <v>5.3855569155446759</v>
      </c>
      <c r="AX3011" s="24">
        <v>0.73439412484700095</v>
      </c>
      <c r="BB3011" s="24">
        <v>6.7319461444308457</v>
      </c>
      <c r="BH3011" s="24">
        <v>1.3463892288861692</v>
      </c>
      <c r="BP3011" s="24">
        <v>2.6927784577723384</v>
      </c>
      <c r="BR3011" s="24">
        <v>8.0783353733170138</v>
      </c>
      <c r="BZ3011" s="24">
        <v>12.117503059975519</v>
      </c>
    </row>
    <row r="3012" spans="1:79" x14ac:dyDescent="0.2">
      <c r="A3012" s="24" t="s">
        <v>2958</v>
      </c>
      <c r="B3012" s="24">
        <v>114.52419999999999</v>
      </c>
      <c r="C3012" s="24">
        <v>22.670100000000001</v>
      </c>
      <c r="D3012" s="24" t="s">
        <v>1902</v>
      </c>
      <c r="E3012" s="24">
        <f t="shared" si="47"/>
        <v>90.620490620490614</v>
      </c>
      <c r="V3012" s="24">
        <v>5.1226551226551216</v>
      </c>
      <c r="AG3012" s="24">
        <v>9.8124098124098094</v>
      </c>
      <c r="AN3012" s="24">
        <v>4.6897546897546896</v>
      </c>
      <c r="AT3012" s="24">
        <v>14.935064935064933</v>
      </c>
      <c r="BB3012" s="24">
        <v>9.8124098124098094</v>
      </c>
      <c r="BH3012" s="24">
        <v>5.1226551226551216</v>
      </c>
      <c r="BM3012" s="24">
        <v>7.9365079365079358</v>
      </c>
      <c r="BR3012" s="24">
        <v>4.6897546897546896</v>
      </c>
      <c r="BT3012" s="24">
        <v>4.6897546897546896</v>
      </c>
      <c r="BZ3012" s="24">
        <v>23.809523809523803</v>
      </c>
    </row>
    <row r="3013" spans="1:79" x14ac:dyDescent="0.2">
      <c r="A3013" s="24" t="s">
        <v>2959</v>
      </c>
      <c r="B3013" s="24">
        <v>117.0333</v>
      </c>
      <c r="C3013" s="24">
        <v>23.475100000000001</v>
      </c>
      <c r="D3013" s="24" t="s">
        <v>1902</v>
      </c>
      <c r="E3013" s="24">
        <f t="shared" si="47"/>
        <v>99.999999999999986</v>
      </c>
      <c r="AG3013" s="24">
        <v>4.7210300429184544</v>
      </c>
      <c r="AT3013" s="24">
        <v>2.1459227467811157</v>
      </c>
      <c r="BB3013" s="24">
        <v>45.493562231759654</v>
      </c>
      <c r="BH3013" s="24">
        <v>10.729613733905579</v>
      </c>
      <c r="BR3013" s="24">
        <v>6.866952789699571</v>
      </c>
      <c r="BT3013" s="24">
        <v>30.04291845493562</v>
      </c>
    </row>
    <row r="3014" spans="1:79" x14ac:dyDescent="0.2">
      <c r="A3014" s="24" t="s">
        <v>2960</v>
      </c>
      <c r="B3014" s="24">
        <v>117.05500000000001</v>
      </c>
      <c r="C3014" s="24">
        <v>23.5336</v>
      </c>
      <c r="D3014" s="24" t="s">
        <v>1902</v>
      </c>
      <c r="E3014" s="24">
        <f t="shared" si="47"/>
        <v>100</v>
      </c>
      <c r="V3014" s="24">
        <v>5.6105610561056096</v>
      </c>
      <c r="AG3014" s="24">
        <v>5.6105610561056096</v>
      </c>
      <c r="AH3014" s="24">
        <v>2.6402640264026398</v>
      </c>
      <c r="AQ3014" s="24">
        <v>2.6402640264026398</v>
      </c>
      <c r="AT3014" s="24">
        <v>10.89108910891089</v>
      </c>
      <c r="BB3014" s="24">
        <v>13.201320132013199</v>
      </c>
      <c r="BM3014" s="24">
        <v>4.2904290429042904</v>
      </c>
      <c r="BP3014" s="24">
        <v>8.2508250825082499</v>
      </c>
      <c r="BR3014" s="24">
        <v>19.141914191419144</v>
      </c>
      <c r="BZ3014" s="24">
        <v>22.112211221122109</v>
      </c>
      <c r="CA3014" s="24">
        <v>5.6105610561056096</v>
      </c>
    </row>
    <row r="3015" spans="1:79" x14ac:dyDescent="0.2">
      <c r="A3015" s="24" t="s">
        <v>2961</v>
      </c>
      <c r="B3015" s="24">
        <v>123.00409999999999</v>
      </c>
      <c r="C3015" s="24">
        <v>29.982299999999999</v>
      </c>
      <c r="D3015" s="24" t="s">
        <v>1902</v>
      </c>
      <c r="E3015" s="24">
        <f t="shared" si="47"/>
        <v>48.314606741573023</v>
      </c>
      <c r="V3015" s="24">
        <v>3.3707865168539324</v>
      </c>
      <c r="AQ3015" s="24">
        <v>3.3707865168539324</v>
      </c>
      <c r="AT3015" s="24">
        <v>5.6179775280898854</v>
      </c>
      <c r="BB3015" s="24">
        <v>11.235955056179769</v>
      </c>
      <c r="BP3015" s="24">
        <v>5.6179775280898854</v>
      </c>
      <c r="BR3015" s="24">
        <v>5.6179775280898854</v>
      </c>
      <c r="BT3015" s="24">
        <v>10.1123595505618</v>
      </c>
      <c r="BZ3015" s="24">
        <v>3.3707865168539324</v>
      </c>
    </row>
    <row r="3016" spans="1:79" x14ac:dyDescent="0.2">
      <c r="A3016" s="24" t="s">
        <v>2962</v>
      </c>
      <c r="B3016" s="24">
        <v>120.2728</v>
      </c>
      <c r="C3016" s="24">
        <v>36.133200000000002</v>
      </c>
      <c r="D3016" s="24" t="s">
        <v>1902</v>
      </c>
      <c r="E3016" s="24">
        <f t="shared" si="47"/>
        <v>98.504273504273499</v>
      </c>
      <c r="V3016" s="24">
        <v>5.7692307692307692</v>
      </c>
      <c r="AG3016" s="24">
        <v>0.854700854700855</v>
      </c>
      <c r="AH3016" s="24">
        <v>0.854700854700855</v>
      </c>
      <c r="AJ3016" s="24">
        <v>1.9230769230769231</v>
      </c>
      <c r="AN3016" s="24">
        <v>27.564102564102569</v>
      </c>
      <c r="AQ3016" s="24">
        <v>7.6923076923076916</v>
      </c>
      <c r="AT3016" s="24">
        <v>40.811965811965806</v>
      </c>
      <c r="BB3016" s="24">
        <v>2.7777777777777781</v>
      </c>
      <c r="BM3016" s="24">
        <v>0.854700854700855</v>
      </c>
      <c r="BP3016" s="24">
        <v>3.8461538461538458</v>
      </c>
      <c r="BR3016" s="24">
        <v>1.9230769230769231</v>
      </c>
      <c r="BZ3016" s="24">
        <v>3.6324786324786325</v>
      </c>
    </row>
    <row r="3017" spans="1:79" x14ac:dyDescent="0.2">
      <c r="A3017" s="24" t="s">
        <v>2963</v>
      </c>
      <c r="B3017" s="24">
        <v>120.4709</v>
      </c>
      <c r="C3017" s="24">
        <v>37.5017</v>
      </c>
      <c r="D3017" s="24" t="s">
        <v>1902</v>
      </c>
      <c r="E3017" s="24">
        <f t="shared" si="47"/>
        <v>88.064516129032256</v>
      </c>
      <c r="V3017" s="24">
        <v>1.6129032258064511</v>
      </c>
      <c r="AG3017" s="24">
        <v>3.2258064516129035</v>
      </c>
      <c r="AH3017" s="24">
        <v>1.6129032258064511</v>
      </c>
      <c r="AN3017" s="24">
        <v>19.354838709677427</v>
      </c>
      <c r="AQ3017" s="24">
        <v>3.2258064516129035</v>
      </c>
      <c r="AT3017" s="24">
        <v>8.064516129032258</v>
      </c>
      <c r="BB3017" s="24">
        <v>4.838709677419355</v>
      </c>
      <c r="BH3017" s="24">
        <v>1.6129032258064511</v>
      </c>
      <c r="BM3017" s="24">
        <v>3.2258064516129035</v>
      </c>
      <c r="BP3017" s="24">
        <v>0.64516129032258096</v>
      </c>
      <c r="BR3017" s="24">
        <v>1.290322580645161</v>
      </c>
      <c r="BT3017" s="24">
        <v>24.193548387096783</v>
      </c>
      <c r="BZ3017" s="24">
        <v>15.161290322580641</v>
      </c>
    </row>
    <row r="3018" spans="1:79" x14ac:dyDescent="0.2">
      <c r="A3018" s="24" t="s">
        <v>2964</v>
      </c>
      <c r="B3018" s="24">
        <v>14.105600000000001</v>
      </c>
      <c r="C3018" s="24">
        <v>35.857500000000002</v>
      </c>
      <c r="D3018" s="24" t="s">
        <v>1902</v>
      </c>
      <c r="E3018" s="24">
        <f t="shared" si="47"/>
        <v>99.999999999999986</v>
      </c>
      <c r="G3018" s="24">
        <v>0.43196544276457899</v>
      </c>
      <c r="H3018" s="24">
        <v>2.159827213822894</v>
      </c>
      <c r="K3018" s="24">
        <v>17.710583153347727</v>
      </c>
      <c r="N3018" s="24">
        <v>0.86393088552915798</v>
      </c>
      <c r="O3018" s="24">
        <v>0.43196544276457899</v>
      </c>
      <c r="P3018" s="24">
        <v>0.43196544276457899</v>
      </c>
      <c r="Q3018" s="24">
        <v>3.0237580993520523</v>
      </c>
      <c r="V3018" s="24">
        <v>2.159827213822894</v>
      </c>
      <c r="X3018" s="24">
        <v>3.8876889848812084</v>
      </c>
      <c r="AA3018" s="24">
        <v>21.598272138228936</v>
      </c>
      <c r="AB3018" s="24">
        <v>2.159827213822894</v>
      </c>
      <c r="AC3018" s="24">
        <v>0.43196544276457899</v>
      </c>
      <c r="AF3018" s="24">
        <v>0.21598272138228899</v>
      </c>
      <c r="AG3018" s="24">
        <v>0.86393088552915798</v>
      </c>
      <c r="AJ3018" s="24">
        <v>0.86393088552915798</v>
      </c>
      <c r="AK3018" s="24">
        <v>0.86393088552915798</v>
      </c>
      <c r="AL3018" s="24">
        <v>11.663066954643632</v>
      </c>
      <c r="AN3018" s="24">
        <v>0.86393088552915798</v>
      </c>
      <c r="AQ3018" s="24">
        <v>12.095032397408215</v>
      </c>
      <c r="AS3018" s="24">
        <v>1.7278617710583151</v>
      </c>
      <c r="AT3018" s="24">
        <v>7.7753779697624177</v>
      </c>
      <c r="AV3018" s="24">
        <v>0.86393088552915798</v>
      </c>
      <c r="BB3018" s="24">
        <v>4.7516198704103676</v>
      </c>
      <c r="BF3018" s="24">
        <v>0.43196544276457899</v>
      </c>
      <c r="BH3018" s="24">
        <v>0.43196544276457899</v>
      </c>
      <c r="BJ3018" s="24">
        <v>1.295896328293737</v>
      </c>
    </row>
    <row r="3019" spans="1:79" x14ac:dyDescent="0.2">
      <c r="A3019" s="24" t="s">
        <v>2965</v>
      </c>
      <c r="B3019" s="24">
        <v>12.998100000000001</v>
      </c>
      <c r="C3019" s="24">
        <v>35.807499999999997</v>
      </c>
      <c r="D3019" s="24" t="s">
        <v>1902</v>
      </c>
      <c r="E3019" s="24">
        <f t="shared" si="47"/>
        <v>99.541284403669735</v>
      </c>
      <c r="G3019" s="24">
        <v>0.91743119266054995</v>
      </c>
      <c r="K3019" s="24">
        <v>9.1743119266055029</v>
      </c>
      <c r="M3019" s="24">
        <v>0.91743119266054995</v>
      </c>
      <c r="N3019" s="24">
        <v>1.834862385321101</v>
      </c>
      <c r="O3019" s="24">
        <v>1.834862385321101</v>
      </c>
      <c r="Q3019" s="24">
        <v>1.3761467889908261</v>
      </c>
      <c r="R3019" s="24">
        <v>0.91743119266054995</v>
      </c>
      <c r="V3019" s="24">
        <v>4.1284403669724767</v>
      </c>
      <c r="X3019" s="24">
        <v>0.91743119266054995</v>
      </c>
      <c r="AA3019" s="24">
        <v>14.67889908256881</v>
      </c>
      <c r="AB3019" s="24">
        <v>0.91743119266054995</v>
      </c>
      <c r="AG3019" s="24">
        <v>1.834862385321101</v>
      </c>
      <c r="AI3019" s="24">
        <v>0.45871559633027498</v>
      </c>
      <c r="AJ3019" s="24">
        <v>3.6697247706422029</v>
      </c>
      <c r="AK3019" s="24">
        <v>0.91743119266054995</v>
      </c>
      <c r="AL3019" s="24">
        <v>3.6697247706422029</v>
      </c>
      <c r="AN3019" s="24">
        <v>3.2110091743119269</v>
      </c>
      <c r="AQ3019" s="24">
        <v>20.642201834862384</v>
      </c>
      <c r="AS3019" s="24">
        <v>4.1284403669724767</v>
      </c>
      <c r="AT3019" s="24">
        <v>15.596330275229363</v>
      </c>
      <c r="AV3019" s="24">
        <v>0.45871559633027498</v>
      </c>
      <c r="BB3019" s="24">
        <v>3.6697247706422029</v>
      </c>
      <c r="BF3019" s="24">
        <v>2.7522935779816526</v>
      </c>
      <c r="BT3019" s="24">
        <v>0.45871559633027498</v>
      </c>
      <c r="BZ3019" s="24">
        <v>0.45871559633027498</v>
      </c>
    </row>
    <row r="3020" spans="1:79" x14ac:dyDescent="0.2">
      <c r="A3020" s="24" t="s">
        <v>2966</v>
      </c>
      <c r="B3020" s="24">
        <v>19.196100000000001</v>
      </c>
      <c r="C3020" s="24">
        <v>32.779200000000003</v>
      </c>
      <c r="D3020" s="24" t="s">
        <v>1902</v>
      </c>
      <c r="E3020" s="24">
        <f t="shared" si="47"/>
        <v>98.620689655172427</v>
      </c>
      <c r="G3020" s="24">
        <v>0.91954022988505701</v>
      </c>
      <c r="K3020" s="24">
        <v>34.022988505747122</v>
      </c>
      <c r="N3020" s="24">
        <v>1.8390804597701151</v>
      </c>
      <c r="O3020" s="24">
        <v>10.57471264367816</v>
      </c>
      <c r="P3020" s="24">
        <v>3.2183908045977012</v>
      </c>
      <c r="Q3020" s="24">
        <v>0.45977011494252901</v>
      </c>
      <c r="S3020" s="24">
        <v>0.45977011494252901</v>
      </c>
      <c r="V3020" s="24">
        <v>3.6781609195402298</v>
      </c>
      <c r="X3020" s="24">
        <v>0.45977011494252901</v>
      </c>
      <c r="AA3020" s="24">
        <v>1.3793103448275861</v>
      </c>
      <c r="AB3020" s="24">
        <v>2.758620689655173</v>
      </c>
      <c r="AF3020" s="24">
        <v>0.45977011494252901</v>
      </c>
      <c r="AG3020" s="24">
        <v>0.45977011494252901</v>
      </c>
      <c r="AJ3020" s="24">
        <v>6.4367816091954015</v>
      </c>
      <c r="AK3020" s="24">
        <v>1.3793103448275861</v>
      </c>
      <c r="AL3020" s="24">
        <v>3.6781609195402298</v>
      </c>
      <c r="AN3020" s="24">
        <v>1.8390804597701151</v>
      </c>
      <c r="AQ3020" s="24">
        <v>6.8965517241379306</v>
      </c>
      <c r="AS3020" s="24">
        <v>1.8390804597701151</v>
      </c>
      <c r="AT3020" s="24">
        <v>11.724137931034479</v>
      </c>
      <c r="AU3020" s="24">
        <v>0.91954022988505701</v>
      </c>
      <c r="BB3020" s="24">
        <v>1.3793103448275861</v>
      </c>
      <c r="BT3020" s="24">
        <v>1.8390804597701151</v>
      </c>
    </row>
    <row r="3021" spans="1:79" x14ac:dyDescent="0.2">
      <c r="A3021" s="24" t="s">
        <v>2967</v>
      </c>
      <c r="B3021" s="24">
        <v>23.501899999999999</v>
      </c>
      <c r="C3021" s="24">
        <v>33.718899999999998</v>
      </c>
      <c r="D3021" s="24" t="s">
        <v>1902</v>
      </c>
      <c r="E3021" s="24">
        <f t="shared" si="47"/>
        <v>99.519230769230788</v>
      </c>
      <c r="K3021" s="24">
        <v>56.730769230769226</v>
      </c>
      <c r="O3021" s="24">
        <v>10.096153846153848</v>
      </c>
      <c r="P3021" s="24">
        <v>0.480769230769231</v>
      </c>
      <c r="Q3021" s="24">
        <v>3.8461538461538458</v>
      </c>
      <c r="V3021" s="24">
        <v>0.480769230769231</v>
      </c>
      <c r="X3021" s="24">
        <v>2.4038461538461537</v>
      </c>
      <c r="AA3021" s="24">
        <v>0.480769230769231</v>
      </c>
      <c r="AB3021" s="24">
        <v>3.365384615384615</v>
      </c>
      <c r="AG3021" s="24">
        <v>2.4038461538461537</v>
      </c>
      <c r="AJ3021" s="24">
        <v>2.4038461538461537</v>
      </c>
      <c r="AK3021" s="24">
        <v>0.480769230769231</v>
      </c>
      <c r="AL3021" s="24">
        <v>2.4038461538461537</v>
      </c>
      <c r="AQ3021" s="24">
        <v>4.8076923076923084</v>
      </c>
      <c r="AS3021" s="24">
        <v>0.96153846153846201</v>
      </c>
      <c r="AT3021" s="24">
        <v>2.8846153846153846</v>
      </c>
      <c r="AV3021" s="24">
        <v>0.96153846153846201</v>
      </c>
      <c r="BB3021" s="24">
        <v>2.8846153846153846</v>
      </c>
      <c r="BT3021" s="24">
        <v>1.4423076923076916</v>
      </c>
    </row>
    <row r="3022" spans="1:79" x14ac:dyDescent="0.2">
      <c r="A3022" s="24" t="s">
        <v>2968</v>
      </c>
      <c r="B3022" s="24">
        <v>23.638100000000001</v>
      </c>
      <c r="C3022" s="24">
        <v>33.000300000000003</v>
      </c>
      <c r="D3022" s="24" t="s">
        <v>1902</v>
      </c>
      <c r="E3022" s="24">
        <f t="shared" si="47"/>
        <v>100</v>
      </c>
      <c r="K3022" s="24">
        <v>56.000000000000007</v>
      </c>
      <c r="N3022" s="24">
        <v>2</v>
      </c>
      <c r="O3022" s="24">
        <v>10.5</v>
      </c>
      <c r="P3022" s="24">
        <v>2.5</v>
      </c>
      <c r="Q3022" s="24">
        <v>3</v>
      </c>
      <c r="S3022" s="24">
        <v>0.5</v>
      </c>
      <c r="V3022" s="24">
        <v>2</v>
      </c>
      <c r="X3022" s="24">
        <v>1.5</v>
      </c>
      <c r="AB3022" s="24">
        <v>2.5</v>
      </c>
      <c r="AF3022" s="24">
        <v>1</v>
      </c>
      <c r="AG3022" s="24">
        <v>2</v>
      </c>
      <c r="AI3022" s="24">
        <v>1</v>
      </c>
      <c r="AJ3022" s="24">
        <v>1.5</v>
      </c>
      <c r="AL3022" s="24">
        <v>1.5</v>
      </c>
      <c r="AN3022" s="24">
        <v>1</v>
      </c>
      <c r="AQ3022" s="24">
        <v>2.5</v>
      </c>
      <c r="AS3022" s="24">
        <v>1</v>
      </c>
      <c r="AT3022" s="24">
        <v>1.5</v>
      </c>
      <c r="BB3022" s="24">
        <v>4.5</v>
      </c>
      <c r="BT3022" s="24">
        <v>2</v>
      </c>
    </row>
    <row r="3023" spans="1:79" x14ac:dyDescent="0.2">
      <c r="A3023" s="24" t="s">
        <v>2969</v>
      </c>
      <c r="B3023" s="24">
        <v>33.926400000000001</v>
      </c>
      <c r="C3023" s="24">
        <v>34.306699999999999</v>
      </c>
      <c r="D3023" s="24" t="s">
        <v>1902</v>
      </c>
      <c r="E3023" s="24">
        <f t="shared" si="47"/>
        <v>100</v>
      </c>
      <c r="K3023" s="24">
        <v>19.823008849557521</v>
      </c>
      <c r="N3023" s="24">
        <v>1.0619469026548669</v>
      </c>
      <c r="Q3023" s="24">
        <v>1.4159292035398225</v>
      </c>
      <c r="V3023" s="24">
        <v>22.654867256637175</v>
      </c>
      <c r="X3023" s="24">
        <v>1.0619469026548669</v>
      </c>
      <c r="AB3023" s="24">
        <v>7.7876106194690262</v>
      </c>
      <c r="AF3023" s="24">
        <v>0.88495575221238898</v>
      </c>
      <c r="AG3023" s="24">
        <v>0.70796460176991105</v>
      </c>
      <c r="AI3023" s="24">
        <v>2.8318584070796451</v>
      </c>
      <c r="AJ3023" s="24">
        <v>1.4159292035398225</v>
      </c>
      <c r="AL3023" s="24">
        <v>11.32743362831858</v>
      </c>
      <c r="AN3023" s="24">
        <v>1.0619469026548669</v>
      </c>
      <c r="AQ3023" s="24">
        <v>9.5575221238938042</v>
      </c>
      <c r="AS3023" s="24">
        <v>1.0619469026548669</v>
      </c>
      <c r="AT3023" s="24">
        <v>7.0796460176991163</v>
      </c>
      <c r="AV3023" s="24">
        <v>8.1415929203539825</v>
      </c>
      <c r="BB3023" s="24">
        <v>1.4159292035398225</v>
      </c>
      <c r="BT3023" s="24">
        <v>0.70796460176991105</v>
      </c>
    </row>
    <row r="3024" spans="1:79" x14ac:dyDescent="0.2">
      <c r="A3024" s="24" t="s">
        <v>2970</v>
      </c>
      <c r="B3024" s="24">
        <v>12.401400000000001</v>
      </c>
      <c r="C3024" s="24">
        <v>45.091500000000003</v>
      </c>
      <c r="D3024" s="24" t="s">
        <v>1902</v>
      </c>
      <c r="E3024" s="24">
        <f t="shared" si="47"/>
        <v>98.520345252774348</v>
      </c>
      <c r="V3024" s="24">
        <v>56.596794081381006</v>
      </c>
      <c r="AA3024" s="24">
        <v>9.8643649815043162</v>
      </c>
      <c r="AH3024" s="24">
        <v>0.493218249075216</v>
      </c>
      <c r="AL3024" s="24">
        <v>8.3847102342786695</v>
      </c>
      <c r="AN3024" s="24">
        <v>5.4254007398273725</v>
      </c>
      <c r="AQ3024" s="24">
        <v>1.4796547472256467</v>
      </c>
      <c r="AT3024" s="24">
        <v>1.4796547472256467</v>
      </c>
      <c r="BB3024" s="24">
        <v>3.9457459926017258</v>
      </c>
      <c r="BD3024" s="24">
        <v>6.4118372379778048</v>
      </c>
      <c r="BH3024" s="24">
        <v>4.438964241676941</v>
      </c>
    </row>
    <row r="3025" spans="1:79" x14ac:dyDescent="0.2">
      <c r="A3025" s="24" t="s">
        <v>2971</v>
      </c>
      <c r="B3025" s="24">
        <v>12.8766</v>
      </c>
      <c r="C3025" s="24">
        <v>45.000500000000002</v>
      </c>
      <c r="D3025" s="24" t="s">
        <v>1902</v>
      </c>
      <c r="E3025" s="24">
        <f t="shared" si="47"/>
        <v>97.064989517819697</v>
      </c>
      <c r="V3025" s="24">
        <v>27.882599580712782</v>
      </c>
      <c r="AA3025" s="24">
        <v>21.383647798742135</v>
      </c>
      <c r="AK3025" s="24">
        <v>0.41928721174004202</v>
      </c>
      <c r="AL3025" s="24">
        <v>6.2893081761006302</v>
      </c>
      <c r="AN3025" s="24">
        <v>5.0314465408805047</v>
      </c>
      <c r="AQ3025" s="24">
        <v>1.6771488469601681</v>
      </c>
      <c r="AT3025" s="24">
        <v>1.2578616352201255</v>
      </c>
      <c r="BB3025" s="24">
        <v>5.8700209643605872</v>
      </c>
      <c r="BD3025" s="24">
        <v>3.7735849056603779</v>
      </c>
      <c r="BH3025" s="24">
        <v>23.480083857442345</v>
      </c>
    </row>
    <row r="3026" spans="1:79" x14ac:dyDescent="0.2">
      <c r="A3026" s="24" t="s">
        <v>2972</v>
      </c>
      <c r="B3026" s="24">
        <v>12.5341</v>
      </c>
      <c r="C3026" s="24">
        <v>44.5379</v>
      </c>
      <c r="D3026" s="24" t="s">
        <v>1902</v>
      </c>
      <c r="E3026" s="24">
        <f t="shared" si="47"/>
        <v>98.54651162790698</v>
      </c>
      <c r="H3026" s="24">
        <v>0.290697674418605</v>
      </c>
      <c r="V3026" s="24">
        <v>50.290697674418603</v>
      </c>
      <c r="AA3026" s="24">
        <v>4.0697674418604661</v>
      </c>
      <c r="AH3026" s="24">
        <v>1.453488372093023</v>
      </c>
      <c r="AK3026" s="24">
        <v>0.290697674418605</v>
      </c>
      <c r="AL3026" s="24">
        <v>2.9069767441860463</v>
      </c>
      <c r="AQ3026" s="24">
        <v>0.87209302325581395</v>
      </c>
      <c r="AT3026" s="24">
        <v>3.1976744186046511</v>
      </c>
      <c r="AV3026" s="24">
        <v>1.453488372093023</v>
      </c>
      <c r="BB3026" s="24">
        <v>12.5</v>
      </c>
      <c r="BD3026" s="24">
        <v>4.3604651162790686</v>
      </c>
      <c r="BE3026" s="24">
        <v>0.290697674418605</v>
      </c>
      <c r="BH3026" s="24">
        <v>7.5581395348837201</v>
      </c>
      <c r="BJ3026" s="24">
        <v>0.290697674418605</v>
      </c>
      <c r="BO3026" s="24">
        <v>0.290697674418605</v>
      </c>
      <c r="BP3026" s="24">
        <v>1.1627906976744187</v>
      </c>
      <c r="BZ3026" s="24">
        <v>7.2674418604651159</v>
      </c>
    </row>
    <row r="3027" spans="1:79" x14ac:dyDescent="0.2">
      <c r="A3027" s="24" t="s">
        <v>2973</v>
      </c>
      <c r="B3027" s="24">
        <v>12.4168</v>
      </c>
      <c r="C3027" s="24">
        <v>44.539900000000003</v>
      </c>
      <c r="D3027" s="24" t="s">
        <v>1902</v>
      </c>
      <c r="E3027" s="24">
        <f t="shared" si="47"/>
        <v>92.686112320417919</v>
      </c>
      <c r="V3027" s="24">
        <v>44.318676534610347</v>
      </c>
      <c r="X3027" s="24">
        <v>0.34828036569438398</v>
      </c>
      <c r="AC3027" s="24">
        <v>0.52242054854157605</v>
      </c>
      <c r="AH3027" s="24">
        <v>0.34828036569438398</v>
      </c>
      <c r="AK3027" s="24">
        <v>0.17414018284719199</v>
      </c>
      <c r="AL3027" s="24">
        <v>2.4379625598606878</v>
      </c>
      <c r="AQ3027" s="24">
        <v>0.87070091423595997</v>
      </c>
      <c r="AT3027" s="24">
        <v>9.1858946451893768</v>
      </c>
      <c r="BB3027" s="24">
        <v>5.5724858511101436</v>
      </c>
      <c r="BH3027" s="24">
        <v>28.384849804092287</v>
      </c>
      <c r="BP3027" s="24">
        <v>0.34828036569438398</v>
      </c>
      <c r="CA3027" s="24">
        <v>0.17414018284719199</v>
      </c>
    </row>
    <row r="3028" spans="1:79" x14ac:dyDescent="0.2">
      <c r="A3028" s="24" t="s">
        <v>2974</v>
      </c>
      <c r="B3028" s="24">
        <v>12.8765</v>
      </c>
      <c r="C3028" s="24">
        <v>44.538499999999999</v>
      </c>
      <c r="D3028" s="24" t="s">
        <v>1902</v>
      </c>
      <c r="E3028" s="24">
        <f t="shared" si="47"/>
        <v>98.931000971817269</v>
      </c>
      <c r="V3028" s="24">
        <v>35.762876579203102</v>
      </c>
      <c r="AA3028" s="24">
        <v>29.543245869776481</v>
      </c>
      <c r="AK3028" s="24">
        <v>0.38872691933916398</v>
      </c>
      <c r="AL3028" s="24">
        <v>7.3858114674441202</v>
      </c>
      <c r="AN3028" s="24">
        <v>3.4985422740524781</v>
      </c>
      <c r="AQ3028" s="24">
        <v>1.9436345966958208</v>
      </c>
      <c r="AT3028" s="24">
        <v>2.1379980563654035</v>
      </c>
      <c r="BB3028" s="24">
        <v>0.77745383867832796</v>
      </c>
      <c r="BD3028" s="24">
        <v>0.38872691933916398</v>
      </c>
      <c r="BH3028" s="24">
        <v>17.103984450923228</v>
      </c>
    </row>
    <row r="3029" spans="1:79" x14ac:dyDescent="0.2">
      <c r="A3029" s="24" t="s">
        <v>2975</v>
      </c>
      <c r="B3029" s="24">
        <v>12.768700000000001</v>
      </c>
      <c r="C3029" s="24">
        <v>44.5383</v>
      </c>
      <c r="D3029" s="24" t="s">
        <v>1902</v>
      </c>
      <c r="E3029" s="24">
        <f t="shared" si="47"/>
        <v>99.031476997578665</v>
      </c>
      <c r="V3029" s="24">
        <v>15.738498789346249</v>
      </c>
      <c r="X3029" s="24">
        <v>0.96852300242130696</v>
      </c>
      <c r="AA3029" s="24">
        <v>18.401937046004839</v>
      </c>
      <c r="AH3029" s="24">
        <v>0.96852300242130696</v>
      </c>
      <c r="AL3029" s="24">
        <v>2.9055690072639231</v>
      </c>
      <c r="AT3029" s="24">
        <v>2.9055690072639231</v>
      </c>
      <c r="AV3029" s="24">
        <v>2.9055690072639231</v>
      </c>
      <c r="BB3029" s="24">
        <v>21.307506053268771</v>
      </c>
      <c r="BD3029" s="24">
        <v>7.7481840193704601</v>
      </c>
      <c r="BH3029" s="24">
        <v>16.464891041162225</v>
      </c>
      <c r="BJ3029" s="24">
        <v>0.96852300242130696</v>
      </c>
      <c r="BO3029" s="24">
        <v>0.96852300242130696</v>
      </c>
      <c r="BP3029" s="24">
        <v>0.96852300242130696</v>
      </c>
      <c r="BZ3029" s="24">
        <v>5.8111380145278453</v>
      </c>
    </row>
    <row r="3030" spans="1:79" x14ac:dyDescent="0.2">
      <c r="A3030" s="24" t="s">
        <v>2976</v>
      </c>
      <c r="B3030" s="24">
        <v>12.639099999999999</v>
      </c>
      <c r="C3030" s="24">
        <v>44.537700000000001</v>
      </c>
      <c r="D3030" s="24" t="s">
        <v>1902</v>
      </c>
      <c r="E3030" s="24">
        <f t="shared" si="47"/>
        <v>94.903339191564157</v>
      </c>
      <c r="V3030" s="24">
        <v>38.137082601054487</v>
      </c>
      <c r="AA3030" s="24">
        <v>13.005272407732868</v>
      </c>
      <c r="AC3030" s="24">
        <v>0.35149384885764501</v>
      </c>
      <c r="AL3030" s="24">
        <v>10.544815465729348</v>
      </c>
      <c r="AQ3030" s="24">
        <v>2.1089630931458698</v>
      </c>
      <c r="AT3030" s="24">
        <v>2.2847100175746928</v>
      </c>
      <c r="BB3030" s="24">
        <v>10.1933216168717</v>
      </c>
      <c r="BH3030" s="24">
        <v>18.277680140597539</v>
      </c>
    </row>
    <row r="3031" spans="1:79" x14ac:dyDescent="0.2">
      <c r="A3031" s="24" t="s">
        <v>2977</v>
      </c>
      <c r="B3031" s="24">
        <v>12.6502</v>
      </c>
      <c r="C3031" s="24">
        <v>44.064999999999998</v>
      </c>
      <c r="D3031" s="24" t="s">
        <v>1902</v>
      </c>
      <c r="E3031" s="24">
        <f t="shared" si="47"/>
        <v>94.450261780104697</v>
      </c>
      <c r="V3031" s="24">
        <v>39.267015706806284</v>
      </c>
      <c r="AA3031" s="24">
        <v>7.539267015706808</v>
      </c>
      <c r="AH3031" s="24">
        <v>0.41884816753926701</v>
      </c>
      <c r="AL3031" s="24">
        <v>13.821989528795811</v>
      </c>
      <c r="AQ3031" s="24">
        <v>0.41884816753926701</v>
      </c>
      <c r="AT3031" s="24">
        <v>1.9895287958115178</v>
      </c>
      <c r="BB3031" s="24">
        <v>11.308900523560212</v>
      </c>
      <c r="BH3031" s="24">
        <v>19.685863874345547</v>
      </c>
    </row>
    <row r="3032" spans="1:79" x14ac:dyDescent="0.2">
      <c r="A3032" s="24" t="s">
        <v>2978</v>
      </c>
      <c r="B3032" s="24">
        <v>12.6431</v>
      </c>
      <c r="C3032" s="24">
        <v>44.705100000000002</v>
      </c>
      <c r="D3032" s="24" t="s">
        <v>1902</v>
      </c>
      <c r="E3032" s="24">
        <f t="shared" si="47"/>
        <v>99.80188211986129</v>
      </c>
      <c r="G3032" s="24">
        <v>0.19811788013868201</v>
      </c>
      <c r="H3032" s="24">
        <v>0.69341258048538901</v>
      </c>
      <c r="V3032" s="24">
        <v>20.752847944526984</v>
      </c>
      <c r="AA3032" s="24">
        <v>11.490837048043591</v>
      </c>
      <c r="AH3032" s="24">
        <v>3.5661218424962855</v>
      </c>
      <c r="AK3032" s="24">
        <v>0.19811788013868201</v>
      </c>
      <c r="AL3032" s="24">
        <v>2.7736503219415551</v>
      </c>
      <c r="AQ3032" s="24">
        <v>1.1887072808320951</v>
      </c>
      <c r="AS3032" s="24">
        <v>0.19811788013868201</v>
      </c>
      <c r="AT3032" s="24">
        <v>4.8538880633977213</v>
      </c>
      <c r="AV3032" s="24">
        <v>3.3680039623576032</v>
      </c>
      <c r="BB3032" s="24">
        <v>20.60425953442298</v>
      </c>
      <c r="BD3032" s="24">
        <v>5.5473006438831103</v>
      </c>
      <c r="BE3032" s="24">
        <v>1.3868251609707782</v>
      </c>
      <c r="BF3032" s="24">
        <v>0.59435364041604799</v>
      </c>
      <c r="BG3032" s="24">
        <v>0.19811788013868201</v>
      </c>
      <c r="BH3032" s="24">
        <v>11.094601287766221</v>
      </c>
      <c r="BJ3032" s="24">
        <v>0.59435364041604799</v>
      </c>
      <c r="BL3032" s="24">
        <v>0.39623576027736501</v>
      </c>
      <c r="BP3032" s="24">
        <v>0.59435364041604799</v>
      </c>
      <c r="BZ3032" s="24">
        <v>9.1134224863793953</v>
      </c>
      <c r="CA3032" s="24">
        <v>0.39623576027736501</v>
      </c>
    </row>
    <row r="3033" spans="1:79" x14ac:dyDescent="0.2">
      <c r="A3033" s="24" t="s">
        <v>2979</v>
      </c>
      <c r="B3033" s="24">
        <v>12.7598</v>
      </c>
      <c r="C3033" s="24">
        <v>44.704599999999999</v>
      </c>
      <c r="D3033" s="24" t="s">
        <v>1902</v>
      </c>
      <c r="E3033" s="24">
        <f t="shared" si="47"/>
        <v>96.337579617834393</v>
      </c>
      <c r="V3033" s="24">
        <v>41.242038216560502</v>
      </c>
      <c r="AA3033" s="24">
        <v>15.286624203821662</v>
      </c>
      <c r="AC3033" s="24">
        <v>0.31847133757961799</v>
      </c>
      <c r="AH3033" s="24">
        <v>0.63694267515923597</v>
      </c>
      <c r="AL3033" s="24">
        <v>7.643312101910829</v>
      </c>
      <c r="AN3033" s="24">
        <v>2.8662420382165603</v>
      </c>
      <c r="AQ3033" s="24">
        <v>1.2738853503184708</v>
      </c>
      <c r="AT3033" s="24">
        <v>1.910828025477707</v>
      </c>
      <c r="BB3033" s="24">
        <v>11.783439490445861</v>
      </c>
      <c r="BH3033" s="24">
        <v>13.375796178343954</v>
      </c>
    </row>
    <row r="3034" spans="1:79" x14ac:dyDescent="0.2">
      <c r="A3034" s="24" t="s">
        <v>2980</v>
      </c>
      <c r="B3034" s="24">
        <v>12.883900000000001</v>
      </c>
      <c r="C3034" s="24">
        <v>44.788600000000002</v>
      </c>
      <c r="D3034" s="24" t="s">
        <v>1902</v>
      </c>
      <c r="E3034" s="24">
        <f t="shared" si="47"/>
        <v>96.587030716723532</v>
      </c>
      <c r="V3034" s="24">
        <v>49.914675767918084</v>
      </c>
      <c r="AA3034" s="24">
        <v>11.94539249146758</v>
      </c>
      <c r="AL3034" s="24">
        <v>9.8976109215017072</v>
      </c>
      <c r="AQ3034" s="24">
        <v>0.68259385665529004</v>
      </c>
      <c r="AT3034" s="24">
        <v>2.3037542662116044</v>
      </c>
      <c r="BB3034" s="24">
        <v>7.8498293515358366</v>
      </c>
      <c r="BH3034" s="24">
        <v>13.993174061433448</v>
      </c>
    </row>
    <row r="3035" spans="1:79" x14ac:dyDescent="0.2">
      <c r="A3035" s="24" t="s">
        <v>2981</v>
      </c>
      <c r="B3035" s="24">
        <v>12.065</v>
      </c>
      <c r="C3035" s="24">
        <v>44.788699999999999</v>
      </c>
      <c r="D3035" s="24" t="s">
        <v>1902</v>
      </c>
      <c r="E3035" s="24">
        <f t="shared" si="47"/>
        <v>94.106090373280963</v>
      </c>
      <c r="V3035" s="24">
        <v>51.5389652914211</v>
      </c>
      <c r="AA3035" s="24">
        <v>12.573673870333991</v>
      </c>
      <c r="AC3035" s="24">
        <v>0.261951538965291</v>
      </c>
      <c r="AH3035" s="24">
        <v>0.261951538965291</v>
      </c>
      <c r="AL3035" s="24">
        <v>8.1204977079240326</v>
      </c>
      <c r="AQ3035" s="24">
        <v>1.83366077275704</v>
      </c>
      <c r="AT3035" s="24">
        <v>2.7504911591355601</v>
      </c>
      <c r="BB3035" s="24">
        <v>8.6444007858546144</v>
      </c>
      <c r="BD3035" s="24">
        <v>3.66732154551408</v>
      </c>
      <c r="BH3035" s="24">
        <v>3.9292730844793708</v>
      </c>
      <c r="BO3035" s="24">
        <v>0.261951538965291</v>
      </c>
      <c r="BP3035" s="24">
        <v>0.261951538965291</v>
      </c>
    </row>
    <row r="3036" spans="1:79" x14ac:dyDescent="0.2">
      <c r="A3036" s="24" t="s">
        <v>2982</v>
      </c>
      <c r="B3036" s="24">
        <v>12.5258</v>
      </c>
      <c r="C3036" s="24">
        <v>44.788400000000003</v>
      </c>
      <c r="D3036" s="24" t="s">
        <v>1902</v>
      </c>
      <c r="E3036" s="24">
        <f t="shared" si="47"/>
        <v>99.35742971887548</v>
      </c>
      <c r="G3036" s="24">
        <v>0.32128514056224899</v>
      </c>
      <c r="H3036" s="24">
        <v>1.0441767068273091</v>
      </c>
      <c r="V3036" s="24">
        <v>34.4578313253012</v>
      </c>
      <c r="X3036" s="24">
        <v>0.96385542168674698</v>
      </c>
      <c r="AA3036" s="24">
        <v>10.281124497991968</v>
      </c>
      <c r="AH3036" s="24">
        <v>2.248995983935743</v>
      </c>
      <c r="AL3036" s="24">
        <v>1.6064257028112452</v>
      </c>
      <c r="AN3036" s="24">
        <v>0.64257028112449799</v>
      </c>
      <c r="AQ3036" s="24">
        <v>0.64257028112449799</v>
      </c>
      <c r="AT3036" s="24">
        <v>3.7751004016064265</v>
      </c>
      <c r="BB3036" s="24">
        <v>16.064257028112454</v>
      </c>
      <c r="BD3036" s="24">
        <v>3.2128514056224886</v>
      </c>
      <c r="BF3036" s="24">
        <v>0.64257028112449799</v>
      </c>
      <c r="BH3036" s="24">
        <v>5.4618473895582333</v>
      </c>
      <c r="BL3036" s="24">
        <v>1.285140562248996</v>
      </c>
      <c r="BO3036" s="24">
        <v>6.7469879518072284</v>
      </c>
      <c r="BP3036" s="24">
        <v>0.96385542168674698</v>
      </c>
      <c r="BZ3036" s="24">
        <v>8.3534136546184747</v>
      </c>
      <c r="CA3036" s="24">
        <v>0.64257028112449799</v>
      </c>
    </row>
    <row r="3037" spans="1:79" x14ac:dyDescent="0.2">
      <c r="A3037" s="24" t="s">
        <v>2983</v>
      </c>
      <c r="B3037" s="24">
        <v>12.6501</v>
      </c>
      <c r="C3037" s="24">
        <v>44.871299999999998</v>
      </c>
      <c r="D3037" s="24" t="s">
        <v>1902</v>
      </c>
      <c r="E3037" s="24">
        <f t="shared" si="47"/>
        <v>91.674208144796367</v>
      </c>
      <c r="V3037" s="24">
        <v>44.977375565610849</v>
      </c>
      <c r="AA3037" s="24">
        <v>2.5339366515837098</v>
      </c>
      <c r="AC3037" s="24">
        <v>1.0859728506787332</v>
      </c>
      <c r="AK3037" s="24">
        <v>0.361990950226244</v>
      </c>
      <c r="AL3037" s="24">
        <v>7.60180995475113</v>
      </c>
      <c r="AN3037" s="24">
        <v>0.361990950226244</v>
      </c>
      <c r="AQ3037" s="24">
        <v>2.5339366515837098</v>
      </c>
      <c r="AT3037" s="24">
        <v>11.945701357466062</v>
      </c>
      <c r="BB3037" s="24">
        <v>12.307692307692312</v>
      </c>
      <c r="BD3037" s="24">
        <v>0.723981900452489</v>
      </c>
      <c r="BH3037" s="24">
        <v>6.1538461538461542</v>
      </c>
      <c r="BP3037" s="24">
        <v>1.0859728506787332</v>
      </c>
    </row>
    <row r="3038" spans="1:79" x14ac:dyDescent="0.2">
      <c r="A3038" s="24" t="s">
        <v>2984</v>
      </c>
      <c r="B3038" s="24">
        <v>13.418699999999999</v>
      </c>
      <c r="C3038" s="24">
        <v>44.001399999999997</v>
      </c>
      <c r="D3038" s="24" t="s">
        <v>1902</v>
      </c>
      <c r="E3038" s="24">
        <f t="shared" si="47"/>
        <v>98.240740740740733</v>
      </c>
      <c r="V3038" s="24">
        <v>37.129629629629626</v>
      </c>
      <c r="AA3038" s="24">
        <v>39.629629629629626</v>
      </c>
      <c r="AL3038" s="24">
        <v>4.814814814814814</v>
      </c>
      <c r="AN3038" s="24">
        <v>5.5555555555555536</v>
      </c>
      <c r="AQ3038" s="24">
        <v>2.5925925925925926</v>
      </c>
      <c r="AT3038" s="24">
        <v>3.7037037037037033</v>
      </c>
      <c r="BB3038" s="24">
        <v>3.333333333333333</v>
      </c>
      <c r="BH3038" s="24">
        <v>1.4814814814814818</v>
      </c>
    </row>
    <row r="3039" spans="1:79" x14ac:dyDescent="0.2">
      <c r="A3039" s="24" t="s">
        <v>2985</v>
      </c>
      <c r="B3039" s="24">
        <v>13.2547</v>
      </c>
      <c r="C3039" s="24">
        <v>43.842700000000001</v>
      </c>
      <c r="D3039" s="24" t="s">
        <v>1902</v>
      </c>
      <c r="E3039" s="24">
        <f t="shared" si="47"/>
        <v>96.288209606986882</v>
      </c>
      <c r="G3039" s="24">
        <v>0.43668122270742399</v>
      </c>
      <c r="V3039" s="24">
        <v>76.200873362445407</v>
      </c>
      <c r="AA3039" s="24">
        <v>4.8034934497816595</v>
      </c>
      <c r="AK3039" s="24">
        <v>0.43668122270742399</v>
      </c>
      <c r="AL3039" s="24">
        <v>1.3100436681222711</v>
      </c>
      <c r="AN3039" s="24">
        <v>1.7467248908296937</v>
      </c>
      <c r="AQ3039" s="24">
        <v>0.43668122270742399</v>
      </c>
      <c r="AT3039" s="24">
        <v>3.0567685589519651</v>
      </c>
      <c r="BB3039" s="24">
        <v>1.3100436681222711</v>
      </c>
      <c r="BD3039" s="24">
        <v>1.3100436681222711</v>
      </c>
      <c r="BF3039" s="24">
        <v>4.3668122270742344</v>
      </c>
      <c r="BG3039" s="24">
        <v>0.87336244541484698</v>
      </c>
    </row>
    <row r="3040" spans="1:79" x14ac:dyDescent="0.2">
      <c r="A3040" s="24" t="s">
        <v>2986</v>
      </c>
      <c r="B3040" s="24">
        <v>13.374000000000001</v>
      </c>
      <c r="C3040" s="24">
        <v>43.886200000000002</v>
      </c>
      <c r="D3040" s="24" t="s">
        <v>1902</v>
      </c>
      <c r="E3040" s="24">
        <f t="shared" si="47"/>
        <v>92.166344294003864</v>
      </c>
      <c r="V3040" s="24">
        <v>44.197292069632503</v>
      </c>
      <c r="X3040" s="24">
        <v>0.38684719535783402</v>
      </c>
      <c r="AA3040" s="24">
        <v>20.116054158607355</v>
      </c>
      <c r="AC3040" s="24">
        <v>0.38684719535783402</v>
      </c>
      <c r="AH3040" s="24">
        <v>0.38684719535783402</v>
      </c>
      <c r="AK3040" s="24">
        <v>0.77369439071566704</v>
      </c>
      <c r="AL3040" s="24">
        <v>5.8027079303675047</v>
      </c>
      <c r="AN3040" s="24">
        <v>2.3210831721470022</v>
      </c>
      <c r="AQ3040" s="24">
        <v>0.38684719535783402</v>
      </c>
      <c r="AT3040" s="24">
        <v>5.029013539651837</v>
      </c>
      <c r="BB3040" s="24">
        <v>3.4816247582205029</v>
      </c>
      <c r="BH3040" s="24">
        <v>8.8974854932301728</v>
      </c>
    </row>
    <row r="3041" spans="1:78" x14ac:dyDescent="0.2">
      <c r="A3041" s="24" t="s">
        <v>2987</v>
      </c>
      <c r="B3041" s="24">
        <v>13.373699999999999</v>
      </c>
      <c r="C3041" s="24">
        <v>43.784300000000002</v>
      </c>
      <c r="D3041" s="24" t="s">
        <v>1902</v>
      </c>
      <c r="E3041" s="24">
        <f t="shared" si="47"/>
        <v>94.532071503680342</v>
      </c>
      <c r="G3041" s="24">
        <v>0.42060988433228202</v>
      </c>
      <c r="V3041" s="24">
        <v>62.460567823343844</v>
      </c>
      <c r="AA3041" s="24">
        <v>8.4121976866456389</v>
      </c>
      <c r="AL3041" s="24">
        <v>2.5236593059936907</v>
      </c>
      <c r="AN3041" s="24">
        <v>1.2618296529968447</v>
      </c>
      <c r="AQ3041" s="24">
        <v>1.2618296529968447</v>
      </c>
      <c r="AT3041" s="24">
        <v>3.0494216614090432</v>
      </c>
      <c r="BB3041" s="24">
        <v>4.2060988433228186</v>
      </c>
      <c r="BD3041" s="24">
        <v>2.5236593059936907</v>
      </c>
      <c r="BH3041" s="24">
        <v>8.4121976866456389</v>
      </c>
    </row>
    <row r="3042" spans="1:78" x14ac:dyDescent="0.2">
      <c r="A3042" s="24" t="s">
        <v>2988</v>
      </c>
      <c r="B3042" s="24">
        <v>13.604799999999999</v>
      </c>
      <c r="C3042" s="24">
        <v>43.873800000000003</v>
      </c>
      <c r="D3042" s="24" t="s">
        <v>1902</v>
      </c>
      <c r="E3042" s="24">
        <f t="shared" si="47"/>
        <v>91.22287968441816</v>
      </c>
      <c r="V3042" s="24">
        <v>24.556213017751482</v>
      </c>
      <c r="X3042" s="24">
        <v>2.3668639053254434</v>
      </c>
      <c r="AA3042" s="24">
        <v>41.42011834319527</v>
      </c>
      <c r="AH3042" s="24">
        <v>0.39447731755424098</v>
      </c>
      <c r="AL3042" s="24">
        <v>7.8895463510848129</v>
      </c>
      <c r="AN3042" s="24">
        <v>1.9723865877712032</v>
      </c>
      <c r="AQ3042" s="24">
        <v>1.1834319526627219</v>
      </c>
      <c r="AT3042" s="24">
        <v>3.9447731755424065</v>
      </c>
      <c r="BB3042" s="24">
        <v>3.9447731755424065</v>
      </c>
      <c r="BH3042" s="24">
        <v>3.550295857988166</v>
      </c>
    </row>
    <row r="3043" spans="1:78" x14ac:dyDescent="0.2">
      <c r="A3043" s="24" t="s">
        <v>2989</v>
      </c>
      <c r="B3043" s="24">
        <v>13.683400000000001</v>
      </c>
      <c r="C3043" s="24">
        <v>43.835999999999999</v>
      </c>
      <c r="D3043" s="24" t="s">
        <v>1902</v>
      </c>
      <c r="E3043" s="24">
        <f t="shared" si="47"/>
        <v>98.675496688741717</v>
      </c>
      <c r="G3043" s="24">
        <v>0.66225165562913901</v>
      </c>
      <c r="V3043" s="24">
        <v>11.837748344370858</v>
      </c>
      <c r="X3043" s="24">
        <v>2.6490066225165565</v>
      </c>
      <c r="AA3043" s="24">
        <v>38.327814569536407</v>
      </c>
      <c r="AF3043" s="24">
        <v>0.165562913907285</v>
      </c>
      <c r="AH3043" s="24">
        <v>1.324503311258278</v>
      </c>
      <c r="AK3043" s="24">
        <v>1.324503311258278</v>
      </c>
      <c r="AL3043" s="24">
        <v>7.9470198675496686</v>
      </c>
      <c r="AN3043" s="24">
        <v>0.66225165562913901</v>
      </c>
      <c r="AQ3043" s="24">
        <v>1.4072847682119201</v>
      </c>
      <c r="AT3043" s="24">
        <v>11.837748344370858</v>
      </c>
      <c r="BB3043" s="24">
        <v>9.9337748344370862</v>
      </c>
      <c r="BD3043" s="24">
        <v>3.3112582781456945</v>
      </c>
      <c r="BF3043" s="24">
        <v>0.33112582781457001</v>
      </c>
      <c r="BH3043" s="24">
        <v>5.298013245033113</v>
      </c>
      <c r="BO3043" s="24">
        <v>0.33112582781457001</v>
      </c>
      <c r="BZ3043" s="24">
        <v>1.324503311258278</v>
      </c>
    </row>
    <row r="3044" spans="1:78" x14ac:dyDescent="0.2">
      <c r="A3044" s="24" t="s">
        <v>2990</v>
      </c>
      <c r="B3044" s="24">
        <v>13.5875</v>
      </c>
      <c r="C3044" s="24">
        <v>43.755899999999997</v>
      </c>
      <c r="D3044" s="24" t="s">
        <v>1902</v>
      </c>
      <c r="E3044" s="24">
        <f t="shared" si="47"/>
        <v>99.566630552546044</v>
      </c>
      <c r="G3044" s="24">
        <v>0.86673889490790901</v>
      </c>
      <c r="V3044" s="24">
        <v>22.968580715059588</v>
      </c>
      <c r="X3044" s="24">
        <v>2.6002166847237267</v>
      </c>
      <c r="AA3044" s="24">
        <v>20.043336944745381</v>
      </c>
      <c r="AH3044" s="24">
        <v>1.300108342361864</v>
      </c>
      <c r="AL3044" s="24">
        <v>3.9003250270855898</v>
      </c>
      <c r="AN3044" s="24">
        <v>0.433369447453954</v>
      </c>
      <c r="AQ3044" s="24">
        <v>1.7334777898158182</v>
      </c>
      <c r="AT3044" s="24">
        <v>9.3174431202600214</v>
      </c>
      <c r="AV3044" s="24">
        <v>3.466955579631636</v>
      </c>
      <c r="BB3044" s="24">
        <v>13.001083423618629</v>
      </c>
      <c r="BD3044" s="24">
        <v>1.7334777898158182</v>
      </c>
      <c r="BF3044" s="24">
        <v>0.86673889490790901</v>
      </c>
      <c r="BH3044" s="24">
        <v>10.400866738894912</v>
      </c>
      <c r="BJ3044" s="24">
        <v>0.86673889490790901</v>
      </c>
      <c r="BL3044" s="24">
        <v>1.300108342361864</v>
      </c>
      <c r="BP3044" s="24">
        <v>0.86673889490790901</v>
      </c>
      <c r="BZ3044" s="24">
        <v>3.9003250270855898</v>
      </c>
    </row>
    <row r="3045" spans="1:78" x14ac:dyDescent="0.2">
      <c r="A3045" s="24" t="s">
        <v>2991</v>
      </c>
      <c r="B3045" s="24">
        <v>13.742100000000001</v>
      </c>
      <c r="C3045" s="24">
        <v>43.790300000000002</v>
      </c>
      <c r="D3045" s="24" t="s">
        <v>1902</v>
      </c>
      <c r="E3045" s="24">
        <f t="shared" si="47"/>
        <v>96.413043478260903</v>
      </c>
      <c r="G3045" s="24">
        <v>0.434782608695652</v>
      </c>
      <c r="V3045" s="24">
        <v>23.04347826086957</v>
      </c>
      <c r="X3045" s="24">
        <v>2.1739130434782608</v>
      </c>
      <c r="AA3045" s="24">
        <v>35.217391304347828</v>
      </c>
      <c r="AC3045" s="24">
        <v>0.434782608695652</v>
      </c>
      <c r="AK3045" s="24">
        <v>0.86956521739130399</v>
      </c>
      <c r="AL3045" s="24">
        <v>9.1304347826086971</v>
      </c>
      <c r="AN3045" s="24">
        <v>4.7826086956521747</v>
      </c>
      <c r="AQ3045" s="24">
        <v>2.1739130434782608</v>
      </c>
      <c r="AT3045" s="24">
        <v>5.9782608695652177</v>
      </c>
      <c r="BB3045" s="24">
        <v>3.9130434782608701</v>
      </c>
      <c r="BD3045" s="24">
        <v>0.434782608695652</v>
      </c>
      <c r="BH3045" s="24">
        <v>7.391304347826086</v>
      </c>
      <c r="BP3045" s="24">
        <v>0.434782608695652</v>
      </c>
    </row>
    <row r="3046" spans="1:78" x14ac:dyDescent="0.2">
      <c r="A3046" s="24" t="s">
        <v>2992</v>
      </c>
      <c r="B3046" s="24">
        <v>13.838100000000001</v>
      </c>
      <c r="C3046" s="24">
        <v>43.735999999999997</v>
      </c>
      <c r="D3046" s="24" t="s">
        <v>1902</v>
      </c>
      <c r="E3046" s="24">
        <f t="shared" si="47"/>
        <v>96.366639141205624</v>
      </c>
      <c r="V3046" s="24">
        <v>25.268373245251855</v>
      </c>
      <c r="X3046" s="24">
        <v>2.6424442609413701</v>
      </c>
      <c r="AA3046" s="24">
        <v>38.645747316267546</v>
      </c>
      <c r="AF3046" s="24">
        <v>0.33030553261767098</v>
      </c>
      <c r="AH3046" s="24">
        <v>0.33030553261767098</v>
      </c>
      <c r="AL3046" s="24">
        <v>9.9091659785301403</v>
      </c>
      <c r="AN3046" s="24">
        <v>0.990916597853014</v>
      </c>
      <c r="AQ3046" s="24">
        <v>1.6515276630883571</v>
      </c>
      <c r="AS3046" s="24">
        <v>0.66061106523534296</v>
      </c>
      <c r="AT3046" s="24">
        <v>6.6886870355078454</v>
      </c>
      <c r="BB3046" s="24">
        <v>4.2939719240297274</v>
      </c>
      <c r="BD3046" s="24">
        <v>0.990916597853014</v>
      </c>
      <c r="BH3046" s="24">
        <v>3.3030553261767128</v>
      </c>
      <c r="BJ3046" s="24">
        <v>0.33030553261767098</v>
      </c>
      <c r="BP3046" s="24">
        <v>0.33030553261767098</v>
      </c>
    </row>
    <row r="3047" spans="1:78" x14ac:dyDescent="0.2">
      <c r="A3047" s="24" t="s">
        <v>2993</v>
      </c>
      <c r="B3047" s="24">
        <v>13.655799999999999</v>
      </c>
      <c r="C3047" s="24">
        <v>43.617899999999999</v>
      </c>
      <c r="D3047" s="24" t="s">
        <v>1902</v>
      </c>
      <c r="E3047" s="24">
        <f t="shared" si="47"/>
        <v>98.662846227316123</v>
      </c>
      <c r="V3047" s="24">
        <v>73.352435530085927</v>
      </c>
      <c r="X3047" s="24">
        <v>0.38204393505253098</v>
      </c>
      <c r="AA3047" s="24">
        <v>7.6408787010506201</v>
      </c>
      <c r="AL3047" s="24">
        <v>1.5281757402101239</v>
      </c>
      <c r="AN3047" s="24">
        <v>1.9102196752626548</v>
      </c>
      <c r="AQ3047" s="24">
        <v>0.38204393505253098</v>
      </c>
      <c r="AT3047" s="24">
        <v>2.3877745940783193</v>
      </c>
      <c r="BB3047" s="24">
        <v>4.2024832855778413</v>
      </c>
      <c r="BH3047" s="24">
        <v>6.1127029608404957</v>
      </c>
      <c r="BP3047" s="24">
        <v>0.76408787010506196</v>
      </c>
    </row>
    <row r="3048" spans="1:78" x14ac:dyDescent="0.2">
      <c r="A3048" s="24" t="s">
        <v>2994</v>
      </c>
      <c r="B3048" s="24">
        <v>13.9374</v>
      </c>
      <c r="C3048" s="24">
        <v>43.670200000000001</v>
      </c>
      <c r="D3048" s="24" t="s">
        <v>1902</v>
      </c>
      <c r="E3048" s="24">
        <f t="shared" si="47"/>
        <v>96.708615682478239</v>
      </c>
      <c r="G3048" s="24">
        <v>0.38722168441432703</v>
      </c>
      <c r="V3048" s="24">
        <v>24.298160696999027</v>
      </c>
      <c r="X3048" s="24">
        <v>1.1616650532429817</v>
      </c>
      <c r="AA3048" s="24">
        <v>41.819941916747332</v>
      </c>
      <c r="AF3048" s="24">
        <v>0.77444336882865406</v>
      </c>
      <c r="AH3048" s="24">
        <v>1.1616650532429817</v>
      </c>
      <c r="AL3048" s="24">
        <v>5.4211035818005797</v>
      </c>
      <c r="AN3048" s="24">
        <v>3.097773475314618</v>
      </c>
      <c r="AQ3048" s="24">
        <v>0.77444336882865406</v>
      </c>
      <c r="AT3048" s="24">
        <v>2.7105517909002899</v>
      </c>
      <c r="BB3048" s="24">
        <v>3.097773475314618</v>
      </c>
      <c r="BD3048" s="24">
        <v>1.548886737657309</v>
      </c>
      <c r="BH3048" s="24">
        <v>3.8722168441432716</v>
      </c>
      <c r="BJ3048" s="24">
        <v>0.38722168441432703</v>
      </c>
      <c r="BO3048" s="24">
        <v>0.38722168441432703</v>
      </c>
      <c r="BP3048" s="24">
        <v>0.77444336882865406</v>
      </c>
      <c r="BZ3048" s="24">
        <v>5.0338818973862534</v>
      </c>
    </row>
    <row r="3049" spans="1:78" x14ac:dyDescent="0.2">
      <c r="A3049" s="24" t="s">
        <v>2995</v>
      </c>
      <c r="B3049" s="24">
        <v>13.002800000000001</v>
      </c>
      <c r="C3049" s="24">
        <v>43.601700000000001</v>
      </c>
      <c r="D3049" s="24" t="s">
        <v>1902</v>
      </c>
      <c r="E3049" s="24">
        <f t="shared" si="47"/>
        <v>97.834645669291348</v>
      </c>
      <c r="G3049" s="24">
        <v>0.78740157480314898</v>
      </c>
      <c r="V3049" s="24">
        <v>30.413385826771659</v>
      </c>
      <c r="X3049" s="24">
        <v>1.5748031496062993</v>
      </c>
      <c r="AA3049" s="24">
        <v>35.433070866141733</v>
      </c>
      <c r="AH3049" s="24">
        <v>0.78740157480314898</v>
      </c>
      <c r="AK3049" s="24">
        <v>1.1811023622047241</v>
      </c>
      <c r="AL3049" s="24">
        <v>10.629921259842519</v>
      </c>
      <c r="AN3049" s="24">
        <v>4.7244094488188964</v>
      </c>
      <c r="AT3049" s="24">
        <v>4.822834645669289</v>
      </c>
      <c r="BB3049" s="24">
        <v>2.7559055118110241</v>
      </c>
      <c r="BH3049" s="24">
        <v>4.3307086614173231</v>
      </c>
      <c r="BP3049" s="24">
        <v>0.39370078740157499</v>
      </c>
    </row>
    <row r="3050" spans="1:78" x14ac:dyDescent="0.2">
      <c r="A3050" s="24" t="s">
        <v>2996</v>
      </c>
      <c r="B3050" s="24">
        <v>13.0419</v>
      </c>
      <c r="C3050" s="24">
        <v>43.566899999999997</v>
      </c>
      <c r="D3050" s="24" t="s">
        <v>1902</v>
      </c>
      <c r="E3050" s="24">
        <f t="shared" si="47"/>
        <v>97.795591182364717</v>
      </c>
      <c r="G3050" s="24">
        <v>0.400801603206413</v>
      </c>
      <c r="V3050" s="24">
        <v>44.08817635270541</v>
      </c>
      <c r="X3050" s="24">
        <v>1.202404809619239</v>
      </c>
      <c r="AA3050" s="24">
        <v>17.23446893787575</v>
      </c>
      <c r="AC3050" s="24">
        <v>1.202404809619239</v>
      </c>
      <c r="AK3050" s="24">
        <v>0.80160320641282601</v>
      </c>
      <c r="AL3050" s="24">
        <v>3.2064128256513023</v>
      </c>
      <c r="AN3050" s="24">
        <v>3.6072144288577155</v>
      </c>
      <c r="AQ3050" s="24">
        <v>0.400801603206413</v>
      </c>
      <c r="AT3050" s="24">
        <v>2.0040080160320639</v>
      </c>
      <c r="BB3050" s="24">
        <v>4.8096192384769534</v>
      </c>
      <c r="BD3050" s="24">
        <v>1.6032064128256509</v>
      </c>
      <c r="BF3050" s="24">
        <v>1.6032064128256509</v>
      </c>
      <c r="BH3050" s="24">
        <v>12.024048096192379</v>
      </c>
      <c r="BO3050" s="24">
        <v>1.202404809619239</v>
      </c>
      <c r="BZ3050" s="24">
        <v>2.4048096192384767</v>
      </c>
    </row>
    <row r="3051" spans="1:78" x14ac:dyDescent="0.2">
      <c r="A3051" s="24" t="s">
        <v>2997</v>
      </c>
      <c r="B3051" s="24">
        <v>13.7721</v>
      </c>
      <c r="C3051" s="24">
        <v>43.534999999999997</v>
      </c>
      <c r="D3051" s="24" t="s">
        <v>1902</v>
      </c>
      <c r="E3051" s="24">
        <f t="shared" si="47"/>
        <v>99.608993157380212</v>
      </c>
      <c r="V3051" s="24">
        <v>62.854349951124135</v>
      </c>
      <c r="X3051" s="24">
        <v>0.391006842619746</v>
      </c>
      <c r="AA3051" s="24">
        <v>7.4291300097751716</v>
      </c>
      <c r="AF3051" s="24">
        <v>0.782013685239492</v>
      </c>
      <c r="AH3051" s="24">
        <v>0.391006842619746</v>
      </c>
      <c r="AL3051" s="24">
        <v>6.2561094819159333</v>
      </c>
      <c r="AN3051" s="24">
        <v>2.7370478983382207</v>
      </c>
      <c r="AT3051" s="24">
        <v>3.519061583577713</v>
      </c>
      <c r="BB3051" s="24">
        <v>2.7370478983382207</v>
      </c>
      <c r="BD3051" s="24">
        <v>1.173020527859238</v>
      </c>
      <c r="BE3051" s="24">
        <v>0.391006842619746</v>
      </c>
      <c r="BF3051" s="24">
        <v>3.1280547409579671</v>
      </c>
      <c r="BH3051" s="24">
        <v>5.4740957966764405</v>
      </c>
      <c r="BJ3051" s="24">
        <v>0.782013685239492</v>
      </c>
      <c r="BL3051" s="24">
        <v>0.782013685239492</v>
      </c>
      <c r="BO3051" s="24">
        <v>0.391006842619746</v>
      </c>
      <c r="BZ3051" s="24">
        <v>0.391006842619746</v>
      </c>
    </row>
    <row r="3052" spans="1:78" x14ac:dyDescent="0.2">
      <c r="A3052" s="24" t="s">
        <v>2998</v>
      </c>
      <c r="B3052" s="24">
        <v>13.6587</v>
      </c>
      <c r="C3052" s="24">
        <v>43.500599999999999</v>
      </c>
      <c r="D3052" s="24" t="s">
        <v>1902</v>
      </c>
      <c r="E3052" s="24">
        <f t="shared" si="47"/>
        <v>98.765432098765416</v>
      </c>
      <c r="V3052" s="24">
        <v>63.991769547325106</v>
      </c>
      <c r="X3052" s="24">
        <v>0.41152263374485598</v>
      </c>
      <c r="AA3052" s="24">
        <v>4.9382716049382704</v>
      </c>
      <c r="AK3052" s="24">
        <v>0.41152263374485598</v>
      </c>
      <c r="AL3052" s="24">
        <v>2.0576131687242798</v>
      </c>
      <c r="AN3052" s="24">
        <v>2.8806584362139915</v>
      </c>
      <c r="AQ3052" s="24">
        <v>0.41152263374485598</v>
      </c>
      <c r="AT3052" s="24">
        <v>2.2633744855967084</v>
      </c>
      <c r="BB3052" s="24">
        <v>2.0576131687242798</v>
      </c>
      <c r="BD3052" s="24">
        <v>1.2345679012345681</v>
      </c>
      <c r="BH3052" s="24">
        <v>17.695473251028808</v>
      </c>
      <c r="BZ3052" s="24">
        <v>0.41152263374485598</v>
      </c>
    </row>
    <row r="3053" spans="1:78" x14ac:dyDescent="0.2">
      <c r="A3053" s="24" t="s">
        <v>2999</v>
      </c>
      <c r="B3053" s="24">
        <v>13.8043</v>
      </c>
      <c r="C3053" s="24">
        <v>43.471299999999999</v>
      </c>
      <c r="D3053" s="24" t="s">
        <v>1902</v>
      </c>
      <c r="E3053" s="24">
        <f t="shared" si="47"/>
        <v>96.837944664031625</v>
      </c>
      <c r="V3053" s="24">
        <v>46.442687747035563</v>
      </c>
      <c r="AA3053" s="24">
        <v>8.3003952569169979</v>
      </c>
      <c r="AC3053" s="24">
        <v>0.79051383399209496</v>
      </c>
      <c r="AL3053" s="24">
        <v>2.7667984189723329</v>
      </c>
      <c r="AN3053" s="24">
        <v>2.7667984189723329</v>
      </c>
      <c r="AT3053" s="24">
        <v>1.3833992094861658</v>
      </c>
      <c r="BB3053" s="24">
        <v>5.928853754940711</v>
      </c>
      <c r="BF3053" s="24">
        <v>0.39525691699604698</v>
      </c>
      <c r="BH3053" s="24">
        <v>28.063241106719367</v>
      </c>
    </row>
    <row r="3054" spans="1:78" x14ac:dyDescent="0.2">
      <c r="A3054" s="24" t="s">
        <v>3000</v>
      </c>
      <c r="B3054" s="24">
        <v>13.902200000000001</v>
      </c>
      <c r="C3054" s="24">
        <v>43.500300000000003</v>
      </c>
      <c r="D3054" s="24" t="s">
        <v>1902</v>
      </c>
      <c r="E3054" s="24">
        <f t="shared" si="47"/>
        <v>98.008849557522097</v>
      </c>
      <c r="V3054" s="24">
        <v>48.893805309734503</v>
      </c>
      <c r="AA3054" s="24">
        <v>23.008849557522115</v>
      </c>
      <c r="AK3054" s="24">
        <v>0.88495575221238898</v>
      </c>
      <c r="AL3054" s="24">
        <v>5.3097345132743365</v>
      </c>
      <c r="AN3054" s="24">
        <v>1.3274336283185839</v>
      </c>
      <c r="AT3054" s="24">
        <v>3.5398230088495581</v>
      </c>
      <c r="BB3054" s="24">
        <v>3.0973451327433628</v>
      </c>
      <c r="BD3054" s="24">
        <v>1.7699115044247793</v>
      </c>
      <c r="BH3054" s="24">
        <v>10.176991150442479</v>
      </c>
    </row>
    <row r="3055" spans="1:78" x14ac:dyDescent="0.2">
      <c r="A3055" s="24" t="s">
        <v>3001</v>
      </c>
      <c r="B3055" s="24">
        <v>14.0342</v>
      </c>
      <c r="C3055" s="24">
        <v>43.536099999999998</v>
      </c>
      <c r="D3055" s="24" t="s">
        <v>1902</v>
      </c>
      <c r="E3055" s="24">
        <f t="shared" si="47"/>
        <v>96.782841823056316</v>
      </c>
      <c r="G3055" s="24">
        <v>1.60857908847185</v>
      </c>
      <c r="V3055" s="24">
        <v>34.048257372654156</v>
      </c>
      <c r="X3055" s="24">
        <v>0.53619302949061698</v>
      </c>
      <c r="AA3055" s="24">
        <v>28.954423592493299</v>
      </c>
      <c r="AK3055" s="24">
        <v>1.60857908847185</v>
      </c>
      <c r="AL3055" s="24">
        <v>4.2895442359249332</v>
      </c>
      <c r="AN3055" s="24">
        <v>4.2895442359249332</v>
      </c>
      <c r="AQ3055" s="24">
        <v>2.1447721179624666</v>
      </c>
      <c r="AT3055" s="24">
        <v>4.2895442359249332</v>
      </c>
      <c r="BB3055" s="24">
        <v>3.7533512064343171</v>
      </c>
      <c r="BD3055" s="24">
        <v>3.2171581769437001</v>
      </c>
      <c r="BH3055" s="24">
        <v>8.0428954423592494</v>
      </c>
    </row>
    <row r="3056" spans="1:78" x14ac:dyDescent="0.2">
      <c r="A3056" s="24" t="s">
        <v>3002</v>
      </c>
      <c r="B3056" s="24">
        <v>26.2</v>
      </c>
      <c r="C3056" s="24">
        <v>37.4</v>
      </c>
      <c r="D3056" s="24" t="s">
        <v>1902</v>
      </c>
      <c r="E3056" s="24">
        <f t="shared" si="47"/>
        <v>88.495575221238937</v>
      </c>
      <c r="G3056" s="24">
        <v>1.7699115044247793</v>
      </c>
      <c r="K3056" s="24">
        <v>8.8495575221238951</v>
      </c>
      <c r="O3056" s="24">
        <v>3.5398230088495581</v>
      </c>
      <c r="V3056" s="24">
        <v>5.3097345132743365</v>
      </c>
      <c r="X3056" s="24">
        <v>1.7699115044247793</v>
      </c>
      <c r="AA3056" s="24">
        <v>7.9646017699115044</v>
      </c>
      <c r="AB3056" s="24">
        <v>11.504424778761061</v>
      </c>
      <c r="AF3056" s="24">
        <v>8.8495575221238951</v>
      </c>
      <c r="AG3056" s="24">
        <v>0.88495575221238898</v>
      </c>
      <c r="AH3056" s="24">
        <v>4.4247787610619467</v>
      </c>
      <c r="AJ3056" s="24">
        <v>13.274336283185841</v>
      </c>
      <c r="AL3056" s="24">
        <v>9.7345132743362832</v>
      </c>
      <c r="AQ3056" s="24">
        <v>4.4247787610619467</v>
      </c>
      <c r="AV3056" s="24">
        <v>0.88495575221238898</v>
      </c>
      <c r="BF3056" s="24">
        <v>1.7699115044247793</v>
      </c>
      <c r="BJ3056" s="24">
        <v>3.5398230088495581</v>
      </c>
    </row>
    <row r="3057" spans="1:92" x14ac:dyDescent="0.2">
      <c r="A3057" s="24" t="s">
        <v>3003</v>
      </c>
      <c r="B3057" s="24">
        <v>24.9</v>
      </c>
      <c r="C3057" s="24">
        <v>40.200000000000003</v>
      </c>
      <c r="D3057" s="24" t="s">
        <v>1902</v>
      </c>
      <c r="E3057" s="24">
        <f t="shared" si="47"/>
        <v>100</v>
      </c>
      <c r="H3057" s="24">
        <v>8.0808080808080813</v>
      </c>
      <c r="K3057" s="24">
        <v>1.0101010101010099</v>
      </c>
      <c r="O3057" s="24">
        <v>1.0101010101010099</v>
      </c>
      <c r="Q3057" s="24">
        <v>1.0101010101010099</v>
      </c>
      <c r="V3057" s="24">
        <v>7.0707070707070701</v>
      </c>
      <c r="X3057" s="24">
        <v>1.0101010101010099</v>
      </c>
      <c r="AA3057" s="24">
        <v>25.252525252525242</v>
      </c>
      <c r="AB3057" s="24">
        <v>2.0202020202020199</v>
      </c>
      <c r="AF3057" s="24">
        <v>5.0505050505050502</v>
      </c>
      <c r="AG3057" s="24">
        <v>1.0101010101010099</v>
      </c>
      <c r="AH3057" s="24">
        <v>7.0707070707070701</v>
      </c>
      <c r="AJ3057" s="24">
        <v>4.0404040404040407</v>
      </c>
      <c r="AL3057" s="24">
        <v>13.131313131313126</v>
      </c>
      <c r="AQ3057" s="24">
        <v>5.0505050505050502</v>
      </c>
      <c r="AT3057" s="24">
        <v>4.0404040404040407</v>
      </c>
      <c r="AV3057" s="24">
        <v>1.0101010101010099</v>
      </c>
      <c r="BB3057" s="24">
        <v>7.0707070707070709</v>
      </c>
      <c r="BF3057" s="24">
        <v>2.0202020202020199</v>
      </c>
      <c r="BJ3057" s="24">
        <v>1.0101010101010099</v>
      </c>
      <c r="CD3057" s="24">
        <v>3.0303030303030298</v>
      </c>
    </row>
    <row r="3058" spans="1:92" x14ac:dyDescent="0.2">
      <c r="A3058" s="24" t="s">
        <v>3004</v>
      </c>
      <c r="B3058" s="24">
        <v>32.17</v>
      </c>
      <c r="C3058" s="24">
        <v>44.89</v>
      </c>
      <c r="D3058" s="24" t="s">
        <v>1902</v>
      </c>
      <c r="E3058" s="24">
        <f t="shared" si="47"/>
        <v>95.876288659793801</v>
      </c>
      <c r="G3058" s="24">
        <v>3.0927835051546388</v>
      </c>
      <c r="V3058" s="24">
        <v>26.80412371134021</v>
      </c>
      <c r="AA3058" s="24">
        <v>5.1546391752577305</v>
      </c>
      <c r="AL3058" s="24">
        <v>7.2164948453608249</v>
      </c>
      <c r="AQ3058" s="24">
        <v>2.0618556701030926</v>
      </c>
      <c r="AT3058" s="24">
        <v>8.2474226804123703</v>
      </c>
      <c r="AV3058" s="24">
        <v>1.0309278350515461</v>
      </c>
      <c r="BB3058" s="24">
        <v>25.773195876288661</v>
      </c>
      <c r="BF3058" s="24">
        <v>1.0309278350515461</v>
      </c>
      <c r="BL3058" s="24">
        <v>2.0618556701030926</v>
      </c>
      <c r="BO3058" s="24">
        <v>1.0309278350515461</v>
      </c>
      <c r="BR3058" s="24">
        <v>1.0309278350515461</v>
      </c>
      <c r="BT3058" s="24">
        <v>1.0309278350515461</v>
      </c>
      <c r="BZ3058" s="24">
        <v>3.0927835051546388</v>
      </c>
      <c r="CI3058" s="24">
        <v>7.2164948453608249</v>
      </c>
    </row>
    <row r="3059" spans="1:92" x14ac:dyDescent="0.2">
      <c r="A3059" s="24" t="s">
        <v>3005</v>
      </c>
      <c r="B3059" s="24">
        <v>27.15</v>
      </c>
      <c r="C3059" s="24">
        <v>38.450000000000003</v>
      </c>
      <c r="D3059" s="24" t="s">
        <v>3006</v>
      </c>
      <c r="E3059" s="24">
        <f t="shared" si="47"/>
        <v>411</v>
      </c>
      <c r="V3059" s="24">
        <v>69</v>
      </c>
      <c r="AA3059" s="24">
        <v>12</v>
      </c>
      <c r="AH3059" s="24">
        <v>3</v>
      </c>
      <c r="AJ3059" s="24">
        <v>3</v>
      </c>
      <c r="AL3059" s="24">
        <v>3</v>
      </c>
      <c r="AN3059" s="24">
        <v>6</v>
      </c>
      <c r="AO3059" s="24">
        <v>9</v>
      </c>
      <c r="AT3059" s="24">
        <v>15</v>
      </c>
      <c r="AW3059" s="24">
        <v>33</v>
      </c>
      <c r="BB3059" s="24">
        <v>3</v>
      </c>
      <c r="BC3059" s="24">
        <v>15</v>
      </c>
      <c r="BH3059" s="24">
        <v>15</v>
      </c>
      <c r="BL3059" s="24">
        <v>6</v>
      </c>
      <c r="BO3059" s="24">
        <v>9</v>
      </c>
      <c r="BR3059" s="24">
        <v>210</v>
      </c>
    </row>
    <row r="3060" spans="1:92" x14ac:dyDescent="0.2">
      <c r="A3060" s="24" t="s">
        <v>3007</v>
      </c>
      <c r="B3060" s="24">
        <v>27.15</v>
      </c>
      <c r="C3060" s="24">
        <v>38.43333333333333</v>
      </c>
      <c r="D3060" s="24" t="s">
        <v>3006</v>
      </c>
      <c r="E3060" s="24">
        <f t="shared" si="47"/>
        <v>3004</v>
      </c>
      <c r="V3060" s="24">
        <v>438</v>
      </c>
      <c r="AJ3060" s="24">
        <v>6</v>
      </c>
      <c r="AK3060" s="24">
        <v>6</v>
      </c>
      <c r="AN3060" s="24">
        <v>83</v>
      </c>
      <c r="AT3060" s="24">
        <v>39</v>
      </c>
      <c r="AW3060" s="24">
        <v>748</v>
      </c>
      <c r="BB3060" s="24">
        <v>22</v>
      </c>
      <c r="BC3060" s="24">
        <v>249</v>
      </c>
      <c r="BH3060" s="24">
        <v>83</v>
      </c>
      <c r="BL3060" s="24">
        <v>34</v>
      </c>
      <c r="BM3060" s="24">
        <v>11</v>
      </c>
      <c r="BO3060" s="24">
        <v>249</v>
      </c>
      <c r="BR3060" s="24">
        <v>948</v>
      </c>
      <c r="BT3060" s="24">
        <v>44</v>
      </c>
      <c r="CN3060" s="24">
        <v>44</v>
      </c>
    </row>
    <row r="3061" spans="1:92" x14ac:dyDescent="0.2">
      <c r="A3061" s="24" t="s">
        <v>3008</v>
      </c>
      <c r="B3061" s="24">
        <v>27.1</v>
      </c>
      <c r="C3061" s="24">
        <v>38.43333333333333</v>
      </c>
      <c r="D3061" s="24" t="s">
        <v>3006</v>
      </c>
      <c r="E3061" s="24">
        <f t="shared" si="47"/>
        <v>3208</v>
      </c>
      <c r="V3061" s="24">
        <v>313</v>
      </c>
      <c r="AL3061" s="24">
        <v>6</v>
      </c>
      <c r="AN3061" s="24">
        <v>39</v>
      </c>
      <c r="AQ3061" s="24">
        <v>6</v>
      </c>
      <c r="AT3061" s="24">
        <v>61</v>
      </c>
      <c r="AW3061" s="24">
        <v>626</v>
      </c>
      <c r="BB3061" s="24">
        <v>50</v>
      </c>
      <c r="BC3061" s="24">
        <v>313</v>
      </c>
      <c r="BH3061" s="24">
        <v>156</v>
      </c>
      <c r="BL3061" s="24">
        <v>28</v>
      </c>
      <c r="BO3061" s="24">
        <v>347</v>
      </c>
      <c r="BR3061" s="24">
        <v>1224</v>
      </c>
      <c r="BT3061" s="24">
        <v>28</v>
      </c>
      <c r="CA3061" s="24">
        <v>11</v>
      </c>
    </row>
    <row r="3062" spans="1:92" x14ac:dyDescent="0.2">
      <c r="A3062" s="24" t="s">
        <v>3009</v>
      </c>
      <c r="B3062" s="24">
        <v>27.066666666666666</v>
      </c>
      <c r="C3062" s="24">
        <v>38.450000000000003</v>
      </c>
      <c r="D3062" s="24" t="s">
        <v>3006</v>
      </c>
      <c r="E3062" s="24">
        <f t="shared" si="47"/>
        <v>34</v>
      </c>
      <c r="V3062" s="24">
        <v>10</v>
      </c>
      <c r="AT3062" s="24">
        <v>5</v>
      </c>
      <c r="BL3062" s="24">
        <v>7</v>
      </c>
      <c r="BO3062" s="24">
        <v>12</v>
      </c>
    </row>
    <row r="3063" spans="1:92" x14ac:dyDescent="0.2">
      <c r="A3063" s="24" t="s">
        <v>3010</v>
      </c>
      <c r="B3063" s="24">
        <v>27.066666666666666</v>
      </c>
      <c r="C3063" s="24">
        <v>38.450000000000003</v>
      </c>
      <c r="D3063" s="24" t="s">
        <v>3006</v>
      </c>
      <c r="E3063" s="24">
        <f t="shared" si="47"/>
        <v>1870</v>
      </c>
      <c r="V3063" s="24">
        <v>381</v>
      </c>
      <c r="AA3063" s="24">
        <v>476</v>
      </c>
      <c r="AJ3063" s="24">
        <v>4</v>
      </c>
      <c r="AN3063" s="24">
        <v>20</v>
      </c>
      <c r="AW3063" s="24">
        <v>222</v>
      </c>
      <c r="BB3063" s="24">
        <v>4</v>
      </c>
      <c r="BC3063" s="24">
        <v>67</v>
      </c>
      <c r="BF3063" s="24">
        <v>16</v>
      </c>
      <c r="BH3063" s="24">
        <v>36</v>
      </c>
      <c r="BL3063" s="24">
        <v>12</v>
      </c>
      <c r="BM3063" s="24">
        <v>8</v>
      </c>
      <c r="BO3063" s="24">
        <v>175</v>
      </c>
      <c r="BP3063" s="24">
        <v>16</v>
      </c>
      <c r="BR3063" s="24">
        <v>107</v>
      </c>
      <c r="BT3063" s="24">
        <v>286</v>
      </c>
      <c r="CN3063" s="24">
        <v>40</v>
      </c>
    </row>
    <row r="3064" spans="1:92" x14ac:dyDescent="0.2">
      <c r="A3064" s="24" t="s">
        <v>3011</v>
      </c>
      <c r="B3064" s="24">
        <v>27.083333333333332</v>
      </c>
      <c r="C3064" s="24">
        <v>38.450000000000003</v>
      </c>
      <c r="D3064" s="24" t="s">
        <v>3006</v>
      </c>
      <c r="E3064" s="24">
        <f t="shared" si="47"/>
        <v>1669</v>
      </c>
      <c r="V3064" s="24">
        <v>320</v>
      </c>
      <c r="AN3064" s="24">
        <v>24</v>
      </c>
      <c r="AT3064" s="24">
        <v>52</v>
      </c>
      <c r="BB3064" s="24">
        <v>38</v>
      </c>
      <c r="BC3064" s="24">
        <v>83</v>
      </c>
      <c r="BH3064" s="24">
        <v>107</v>
      </c>
      <c r="BL3064" s="24">
        <v>42</v>
      </c>
      <c r="BO3064" s="24">
        <v>395</v>
      </c>
      <c r="BR3064" s="24">
        <v>450</v>
      </c>
      <c r="BT3064" s="24">
        <v>158</v>
      </c>
    </row>
    <row r="3065" spans="1:92" x14ac:dyDescent="0.2">
      <c r="A3065" s="24" t="s">
        <v>3012</v>
      </c>
      <c r="B3065" s="24">
        <v>27.083333333333332</v>
      </c>
      <c r="C3065" s="24">
        <v>38.43333333333333</v>
      </c>
      <c r="D3065" s="24" t="s">
        <v>3006</v>
      </c>
      <c r="E3065" s="24">
        <f t="shared" si="47"/>
        <v>1912</v>
      </c>
      <c r="V3065" s="24">
        <v>309</v>
      </c>
      <c r="AN3065" s="24">
        <v>28</v>
      </c>
      <c r="AT3065" s="24">
        <v>55</v>
      </c>
      <c r="AW3065" s="24">
        <v>282</v>
      </c>
      <c r="BB3065" s="24">
        <v>38</v>
      </c>
      <c r="BC3065" s="24">
        <v>89</v>
      </c>
      <c r="BH3065" s="24">
        <v>107</v>
      </c>
      <c r="BL3065" s="24">
        <v>59</v>
      </c>
      <c r="BO3065" s="24">
        <v>395</v>
      </c>
      <c r="BR3065" s="24">
        <v>450</v>
      </c>
      <c r="BT3065" s="24">
        <v>100</v>
      </c>
    </row>
    <row r="3066" spans="1:92" x14ac:dyDescent="0.2">
      <c r="A3066" s="24" t="s">
        <v>3013</v>
      </c>
      <c r="B3066" s="24">
        <v>27.066666666666666</v>
      </c>
      <c r="C3066" s="24">
        <v>38.43333333333333</v>
      </c>
      <c r="D3066" s="24" t="s">
        <v>3006</v>
      </c>
      <c r="E3066" s="24">
        <f t="shared" si="47"/>
        <v>1506</v>
      </c>
      <c r="V3066" s="24">
        <v>346</v>
      </c>
      <c r="AA3066" s="24">
        <v>7</v>
      </c>
      <c r="AN3066" s="24">
        <v>18</v>
      </c>
      <c r="AT3066" s="24">
        <v>32</v>
      </c>
      <c r="AW3066" s="24">
        <v>343</v>
      </c>
      <c r="BB3066" s="24">
        <v>64</v>
      </c>
      <c r="BC3066" s="24">
        <v>32</v>
      </c>
      <c r="BH3066" s="24">
        <v>32</v>
      </c>
      <c r="BL3066" s="24">
        <v>28</v>
      </c>
      <c r="BO3066" s="24">
        <v>166</v>
      </c>
      <c r="BR3066" s="24">
        <v>300</v>
      </c>
      <c r="BT3066" s="24">
        <v>138</v>
      </c>
    </row>
    <row r="3067" spans="1:92" x14ac:dyDescent="0.2">
      <c r="A3067" s="24" t="s">
        <v>3014</v>
      </c>
      <c r="B3067" s="24">
        <v>26.783333333333335</v>
      </c>
      <c r="C3067" s="24">
        <v>38.35</v>
      </c>
      <c r="D3067" s="24" t="s">
        <v>3006</v>
      </c>
      <c r="E3067" s="24">
        <f t="shared" si="47"/>
        <v>879</v>
      </c>
      <c r="V3067" s="24">
        <v>87</v>
      </c>
      <c r="AA3067" s="24">
        <v>10</v>
      </c>
      <c r="AN3067" s="24">
        <v>14</v>
      </c>
      <c r="AT3067" s="24">
        <v>45</v>
      </c>
      <c r="BB3067" s="24">
        <v>17</v>
      </c>
      <c r="BL3067" s="24">
        <v>3</v>
      </c>
      <c r="BT3067" s="24">
        <v>703</v>
      </c>
    </row>
    <row r="3068" spans="1:92" x14ac:dyDescent="0.2">
      <c r="A3068" s="24" t="s">
        <v>3015</v>
      </c>
      <c r="B3068" s="24">
        <v>26.783333333333335</v>
      </c>
      <c r="C3068" s="24">
        <v>38.35</v>
      </c>
      <c r="D3068" s="24" t="s">
        <v>3006</v>
      </c>
      <c r="E3068" s="24">
        <f t="shared" si="47"/>
        <v>796</v>
      </c>
      <c r="V3068" s="24">
        <v>70</v>
      </c>
      <c r="AA3068" s="24">
        <v>12</v>
      </c>
      <c r="AN3068" s="24">
        <v>7</v>
      </c>
      <c r="AT3068" s="24">
        <v>16</v>
      </c>
      <c r="BB3068" s="24">
        <v>5</v>
      </c>
      <c r="BH3068" s="24">
        <v>2</v>
      </c>
      <c r="BO3068" s="24">
        <v>2</v>
      </c>
      <c r="BT3068" s="24">
        <v>682</v>
      </c>
    </row>
    <row r="3069" spans="1:92" x14ac:dyDescent="0.2">
      <c r="A3069" s="24" t="s">
        <v>3016</v>
      </c>
      <c r="B3069" s="24">
        <v>26.783333333333335</v>
      </c>
      <c r="C3069" s="24">
        <v>38.35</v>
      </c>
      <c r="D3069" s="24" t="s">
        <v>3006</v>
      </c>
      <c r="E3069" s="24">
        <f t="shared" si="47"/>
        <v>394</v>
      </c>
      <c r="V3069" s="24">
        <v>140</v>
      </c>
      <c r="AA3069" s="24">
        <v>11</v>
      </c>
      <c r="AH3069" s="24">
        <v>3</v>
      </c>
      <c r="AN3069" s="24">
        <v>3</v>
      </c>
      <c r="AT3069" s="24">
        <v>42</v>
      </c>
      <c r="BL3069" s="24">
        <v>5</v>
      </c>
      <c r="BO3069" s="24">
        <v>3</v>
      </c>
      <c r="BT3069" s="24">
        <v>187</v>
      </c>
    </row>
    <row r="3070" spans="1:92" x14ac:dyDescent="0.2">
      <c r="A3070" s="24" t="s">
        <v>3017</v>
      </c>
      <c r="B3070" s="24">
        <v>26.75</v>
      </c>
      <c r="C3070" s="24">
        <v>38.666666666666664</v>
      </c>
      <c r="D3070" s="24" t="s">
        <v>3006</v>
      </c>
      <c r="E3070" s="24">
        <f t="shared" si="47"/>
        <v>666</v>
      </c>
      <c r="V3070" s="24">
        <v>51</v>
      </c>
      <c r="AJ3070" s="24">
        <v>10</v>
      </c>
      <c r="AN3070" s="24">
        <v>6</v>
      </c>
      <c r="AT3070" s="24">
        <v>10</v>
      </c>
      <c r="BB3070" s="24">
        <v>16</v>
      </c>
      <c r="BC3070" s="24">
        <v>3</v>
      </c>
      <c r="BL3070" s="24">
        <v>3</v>
      </c>
      <c r="BO3070" s="24">
        <v>3</v>
      </c>
      <c r="BT3070" s="24">
        <v>564</v>
      </c>
    </row>
    <row r="3071" spans="1:92" x14ac:dyDescent="0.2">
      <c r="A3071" s="24" t="s">
        <v>3018</v>
      </c>
      <c r="B3071" s="24">
        <v>26.75</v>
      </c>
      <c r="C3071" s="24">
        <v>38.666666666666664</v>
      </c>
      <c r="D3071" s="24" t="s">
        <v>3006</v>
      </c>
      <c r="E3071" s="24">
        <f t="shared" si="47"/>
        <v>713</v>
      </c>
      <c r="V3071" s="24">
        <v>30</v>
      </c>
      <c r="AA3071" s="24">
        <v>5</v>
      </c>
      <c r="AJ3071" s="24">
        <v>2</v>
      </c>
      <c r="AT3071" s="24">
        <v>5</v>
      </c>
      <c r="BB3071" s="24">
        <v>5</v>
      </c>
      <c r="BO3071" s="24">
        <v>2</v>
      </c>
      <c r="BT3071" s="24">
        <v>664</v>
      </c>
    </row>
    <row r="3072" spans="1:92" x14ac:dyDescent="0.2">
      <c r="A3072" s="24" t="s">
        <v>3019</v>
      </c>
      <c r="B3072" s="24">
        <v>26.966666666666665</v>
      </c>
      <c r="C3072" s="24">
        <v>38.85</v>
      </c>
      <c r="D3072" s="24" t="s">
        <v>3020</v>
      </c>
      <c r="E3072" s="24">
        <f t="shared" si="47"/>
        <v>11</v>
      </c>
      <c r="AX3072" s="24">
        <v>3</v>
      </c>
      <c r="BT3072" s="24">
        <v>8</v>
      </c>
    </row>
    <row r="3073" spans="1:94" x14ac:dyDescent="0.2">
      <c r="A3073" s="24" t="s">
        <v>3021</v>
      </c>
      <c r="B3073" s="24">
        <v>26.95</v>
      </c>
      <c r="C3073" s="24">
        <v>38.81666666666667</v>
      </c>
      <c r="D3073" s="24" t="s">
        <v>3020</v>
      </c>
      <c r="E3073" s="24">
        <f t="shared" si="47"/>
        <v>1778</v>
      </c>
      <c r="G3073" s="24">
        <v>3</v>
      </c>
      <c r="V3073" s="24">
        <v>14</v>
      </c>
      <c r="AA3073" s="24">
        <v>20</v>
      </c>
      <c r="AB3073" s="24">
        <v>10</v>
      </c>
      <c r="AJ3073" s="24">
        <v>7</v>
      </c>
      <c r="AO3073" s="24">
        <v>24</v>
      </c>
      <c r="AQ3073" s="24">
        <v>10</v>
      </c>
      <c r="AX3073" s="24">
        <v>17</v>
      </c>
      <c r="BB3073" s="24">
        <v>48</v>
      </c>
      <c r="BC3073" s="24">
        <v>27</v>
      </c>
      <c r="BF3073" s="24">
        <v>14</v>
      </c>
      <c r="BH3073" s="24">
        <v>10</v>
      </c>
      <c r="BJ3073" s="24">
        <v>3</v>
      </c>
      <c r="BL3073" s="24">
        <v>3</v>
      </c>
      <c r="BO3073" s="24">
        <v>7</v>
      </c>
      <c r="BT3073" s="24">
        <v>1555</v>
      </c>
      <c r="BZ3073" s="24">
        <v>3</v>
      </c>
      <c r="CA3073" s="24">
        <v>3</v>
      </c>
    </row>
    <row r="3074" spans="1:94" x14ac:dyDescent="0.2">
      <c r="A3074" s="24" t="s">
        <v>3022</v>
      </c>
      <c r="B3074" s="24">
        <v>26.95</v>
      </c>
      <c r="C3074" s="24">
        <v>38.81666666666667</v>
      </c>
      <c r="D3074" s="24" t="s">
        <v>3020</v>
      </c>
      <c r="E3074" s="24">
        <f t="shared" si="47"/>
        <v>1649</v>
      </c>
      <c r="G3074" s="24">
        <v>10</v>
      </c>
      <c r="V3074" s="24">
        <v>20</v>
      </c>
      <c r="AA3074" s="24">
        <v>5</v>
      </c>
      <c r="AB3074" s="24">
        <v>5</v>
      </c>
      <c r="AJ3074" s="24">
        <v>10</v>
      </c>
      <c r="AL3074" s="24">
        <v>10</v>
      </c>
      <c r="AO3074" s="24">
        <v>10</v>
      </c>
      <c r="AQ3074" s="24">
        <v>5</v>
      </c>
      <c r="AU3074" s="24">
        <v>5</v>
      </c>
      <c r="AX3074" s="24">
        <v>25</v>
      </c>
      <c r="BB3074" s="24">
        <v>20</v>
      </c>
      <c r="BC3074" s="24">
        <v>25</v>
      </c>
      <c r="BF3074" s="24">
        <v>10</v>
      </c>
      <c r="BJ3074" s="24">
        <v>10</v>
      </c>
      <c r="BM3074" s="24">
        <v>5</v>
      </c>
      <c r="BO3074" s="24">
        <v>5</v>
      </c>
      <c r="BT3074" s="24">
        <v>1444</v>
      </c>
      <c r="BZ3074" s="24">
        <v>20</v>
      </c>
      <c r="CA3074" s="24">
        <v>5</v>
      </c>
    </row>
    <row r="3075" spans="1:94" x14ac:dyDescent="0.2">
      <c r="A3075" s="24" t="s">
        <v>3023</v>
      </c>
      <c r="B3075" s="24">
        <v>26.916666666666668</v>
      </c>
      <c r="C3075" s="24">
        <v>38.81666666666667</v>
      </c>
      <c r="D3075" s="24" t="s">
        <v>3020</v>
      </c>
      <c r="E3075" s="24">
        <f t="shared" ref="E3075:E3138" si="48">SUM(F3075:CR3075)</f>
        <v>2501</v>
      </c>
      <c r="AA3075" s="24">
        <v>18</v>
      </c>
      <c r="AB3075" s="24">
        <v>6</v>
      </c>
      <c r="AM3075" s="24">
        <v>6</v>
      </c>
      <c r="BB3075" s="24">
        <v>12</v>
      </c>
      <c r="BC3075" s="24">
        <v>12</v>
      </c>
      <c r="BJ3075" s="24">
        <v>18</v>
      </c>
      <c r="BL3075" s="24">
        <v>6</v>
      </c>
      <c r="BT3075" s="24">
        <v>2411</v>
      </c>
      <c r="CP3075" s="24">
        <v>12</v>
      </c>
    </row>
    <row r="3076" spans="1:94" x14ac:dyDescent="0.2">
      <c r="A3076" s="24" t="s">
        <v>3024</v>
      </c>
      <c r="B3076" s="24">
        <v>26.916666666666668</v>
      </c>
      <c r="C3076" s="24">
        <v>38.766666666666666</v>
      </c>
      <c r="D3076" s="24" t="s">
        <v>3020</v>
      </c>
      <c r="E3076" s="24">
        <f t="shared" si="48"/>
        <v>1010</v>
      </c>
      <c r="V3076" s="24">
        <v>30</v>
      </c>
      <c r="AA3076" s="24">
        <v>19</v>
      </c>
      <c r="AJ3076" s="24">
        <v>11</v>
      </c>
      <c r="AL3076" s="24">
        <v>4</v>
      </c>
      <c r="AO3076" s="24">
        <v>15</v>
      </c>
      <c r="AQ3076" s="24">
        <v>7</v>
      </c>
      <c r="AT3076" s="24">
        <v>7</v>
      </c>
      <c r="AX3076" s="24">
        <v>11</v>
      </c>
      <c r="BB3076" s="24">
        <v>8</v>
      </c>
      <c r="BC3076" s="24">
        <v>15</v>
      </c>
      <c r="BF3076" s="24">
        <v>4</v>
      </c>
      <c r="BH3076" s="24">
        <v>7</v>
      </c>
      <c r="BJ3076" s="24">
        <v>19</v>
      </c>
      <c r="BL3076" s="24">
        <v>4</v>
      </c>
      <c r="BO3076" s="24">
        <v>4</v>
      </c>
      <c r="BT3076" s="24">
        <v>845</v>
      </c>
    </row>
    <row r="3077" spans="1:94" x14ac:dyDescent="0.2">
      <c r="A3077" s="24" t="s">
        <v>3025</v>
      </c>
      <c r="B3077" s="24">
        <v>26.916666666666668</v>
      </c>
      <c r="C3077" s="24">
        <v>38.766666666666666</v>
      </c>
      <c r="D3077" s="24" t="s">
        <v>3020</v>
      </c>
      <c r="E3077" s="24">
        <f t="shared" si="48"/>
        <v>311</v>
      </c>
      <c r="G3077" s="24">
        <v>4</v>
      </c>
      <c r="V3077" s="24">
        <v>38</v>
      </c>
      <c r="AA3077" s="24">
        <v>30</v>
      </c>
      <c r="AJ3077" s="24">
        <v>9</v>
      </c>
      <c r="AL3077" s="24">
        <v>17</v>
      </c>
      <c r="AM3077" s="24">
        <v>4</v>
      </c>
      <c r="AN3077" s="24">
        <v>26</v>
      </c>
      <c r="AO3077" s="24">
        <v>38</v>
      </c>
      <c r="AQ3077" s="24">
        <v>9</v>
      </c>
      <c r="AT3077" s="24">
        <v>4</v>
      </c>
      <c r="AX3077" s="24">
        <v>13</v>
      </c>
      <c r="BB3077" s="24">
        <v>4</v>
      </c>
      <c r="BF3077" s="24">
        <v>4</v>
      </c>
      <c r="BH3077" s="24">
        <v>22</v>
      </c>
      <c r="BJ3077" s="24">
        <v>4</v>
      </c>
      <c r="BT3077" s="24">
        <v>68</v>
      </c>
      <c r="BZ3077" s="24">
        <v>17</v>
      </c>
    </row>
    <row r="3078" spans="1:94" x14ac:dyDescent="0.2">
      <c r="A3078" s="24" t="s">
        <v>3026</v>
      </c>
      <c r="B3078" s="24">
        <v>26.916666666666668</v>
      </c>
      <c r="C3078" s="24">
        <v>38.75</v>
      </c>
      <c r="D3078" s="24" t="s">
        <v>3020</v>
      </c>
      <c r="E3078" s="24">
        <f t="shared" si="48"/>
        <v>760</v>
      </c>
      <c r="G3078" s="24">
        <v>6</v>
      </c>
      <c r="K3078" s="24">
        <v>6</v>
      </c>
      <c r="V3078" s="24">
        <v>57</v>
      </c>
      <c r="AA3078" s="24">
        <v>45</v>
      </c>
      <c r="AN3078" s="24">
        <v>6</v>
      </c>
      <c r="AO3078" s="24">
        <v>34</v>
      </c>
      <c r="AQ3078" s="24">
        <v>28</v>
      </c>
      <c r="AT3078" s="24">
        <v>11</v>
      </c>
      <c r="AX3078" s="24">
        <v>6</v>
      </c>
      <c r="BB3078" s="24">
        <v>34</v>
      </c>
      <c r="BC3078" s="24">
        <v>46</v>
      </c>
      <c r="BF3078" s="24">
        <v>6</v>
      </c>
      <c r="BH3078" s="24">
        <v>28</v>
      </c>
      <c r="BM3078" s="24">
        <v>11</v>
      </c>
      <c r="BT3078" s="24">
        <v>419</v>
      </c>
      <c r="BZ3078" s="24">
        <v>11</v>
      </c>
      <c r="CN3078" s="24">
        <v>6</v>
      </c>
    </row>
    <row r="3079" spans="1:94" x14ac:dyDescent="0.2">
      <c r="A3079" s="24" t="s">
        <v>3027</v>
      </c>
      <c r="B3079" s="24">
        <v>26.916666666666668</v>
      </c>
      <c r="C3079" s="24">
        <v>38.766599999999997</v>
      </c>
      <c r="D3079" s="24" t="s">
        <v>3020</v>
      </c>
      <c r="E3079" s="24">
        <f t="shared" si="48"/>
        <v>492</v>
      </c>
      <c r="G3079" s="24">
        <v>3</v>
      </c>
      <c r="K3079" s="24">
        <v>3</v>
      </c>
      <c r="V3079" s="24">
        <v>8</v>
      </c>
      <c r="AA3079" s="24">
        <v>3</v>
      </c>
      <c r="AM3079" s="24">
        <v>3</v>
      </c>
      <c r="AO3079" s="24">
        <v>5</v>
      </c>
      <c r="AX3079" s="24">
        <v>3</v>
      </c>
      <c r="BB3079" s="24">
        <v>3</v>
      </c>
      <c r="BC3079" s="24">
        <v>3</v>
      </c>
      <c r="BH3079" s="24">
        <v>3</v>
      </c>
      <c r="BJ3079" s="24">
        <v>5</v>
      </c>
      <c r="BL3079" s="24">
        <v>5</v>
      </c>
      <c r="BT3079" s="24">
        <v>440</v>
      </c>
      <c r="CN3079" s="24">
        <v>5</v>
      </c>
    </row>
    <row r="3080" spans="1:94" x14ac:dyDescent="0.2">
      <c r="A3080" s="24" t="s">
        <v>3028</v>
      </c>
      <c r="B3080" s="24">
        <v>27.133333333333333</v>
      </c>
      <c r="C3080" s="24">
        <v>38.450000000000003</v>
      </c>
      <c r="D3080" s="24" t="s">
        <v>3029</v>
      </c>
      <c r="E3080" s="24">
        <f t="shared" si="48"/>
        <v>9423</v>
      </c>
      <c r="V3080" s="24">
        <v>3406</v>
      </c>
      <c r="AT3080" s="24">
        <v>3845</v>
      </c>
      <c r="AW3080" s="24">
        <v>953</v>
      </c>
      <c r="BC3080" s="24">
        <v>142</v>
      </c>
      <c r="BO3080" s="24">
        <v>250</v>
      </c>
      <c r="BR3080" s="24">
        <v>642</v>
      </c>
      <c r="BT3080" s="24">
        <v>185</v>
      </c>
    </row>
    <row r="3081" spans="1:94" x14ac:dyDescent="0.2">
      <c r="A3081" s="24" t="s">
        <v>3030</v>
      </c>
      <c r="B3081" s="24">
        <v>27.116666666666667</v>
      </c>
      <c r="C3081" s="24">
        <v>38.416666666666664</v>
      </c>
      <c r="D3081" s="24" t="s">
        <v>3029</v>
      </c>
      <c r="E3081" s="24">
        <f t="shared" si="48"/>
        <v>4700</v>
      </c>
      <c r="V3081" s="24">
        <v>2102</v>
      </c>
      <c r="AT3081" s="24">
        <v>1284</v>
      </c>
      <c r="AW3081" s="24">
        <v>59</v>
      </c>
      <c r="BC3081" s="24">
        <v>326</v>
      </c>
      <c r="BO3081" s="24">
        <v>248</v>
      </c>
      <c r="BR3081" s="24">
        <v>370</v>
      </c>
      <c r="BT3081" s="24">
        <v>311</v>
      </c>
    </row>
    <row r="3082" spans="1:94" x14ac:dyDescent="0.2">
      <c r="A3082" s="24" t="s">
        <v>3031</v>
      </c>
      <c r="B3082" s="24">
        <v>27.033333333333335</v>
      </c>
      <c r="C3082" s="24">
        <v>38.416666666666664</v>
      </c>
      <c r="D3082" s="24" t="s">
        <v>3029</v>
      </c>
      <c r="E3082" s="24">
        <f t="shared" si="48"/>
        <v>6812</v>
      </c>
      <c r="V3082" s="24">
        <v>1635</v>
      </c>
      <c r="AT3082" s="24">
        <v>3585</v>
      </c>
      <c r="AW3082" s="24">
        <v>210</v>
      </c>
      <c r="BC3082" s="24">
        <v>148</v>
      </c>
      <c r="BO3082" s="24">
        <v>421</v>
      </c>
      <c r="BR3082" s="24">
        <v>402</v>
      </c>
      <c r="BT3082" s="24">
        <v>411</v>
      </c>
    </row>
    <row r="3083" spans="1:94" x14ac:dyDescent="0.2">
      <c r="A3083" s="24" t="s">
        <v>3032</v>
      </c>
      <c r="B3083" s="24">
        <v>26.966666666666665</v>
      </c>
      <c r="C3083" s="24">
        <v>38.416666666666664</v>
      </c>
      <c r="D3083" s="24" t="s">
        <v>3029</v>
      </c>
      <c r="E3083" s="24">
        <f t="shared" si="48"/>
        <v>5985</v>
      </c>
      <c r="V3083" s="24">
        <v>793</v>
      </c>
      <c r="AT3083" s="24">
        <v>848</v>
      </c>
      <c r="AW3083" s="24">
        <v>60</v>
      </c>
      <c r="BC3083" s="24">
        <v>69</v>
      </c>
      <c r="BO3083" s="24">
        <v>317</v>
      </c>
      <c r="BR3083" s="24">
        <v>54</v>
      </c>
      <c r="BT3083" s="24">
        <v>3844</v>
      </c>
    </row>
    <row r="3084" spans="1:94" x14ac:dyDescent="0.2">
      <c r="A3084" s="24" t="s">
        <v>3033</v>
      </c>
      <c r="B3084" s="24">
        <v>26.916666666666668</v>
      </c>
      <c r="C3084" s="24">
        <v>38.383333333333333</v>
      </c>
      <c r="D3084" s="24" t="s">
        <v>3029</v>
      </c>
      <c r="E3084" s="24">
        <f t="shared" si="48"/>
        <v>7836</v>
      </c>
      <c r="V3084" s="24">
        <v>1062</v>
      </c>
      <c r="AT3084" s="24">
        <v>607</v>
      </c>
      <c r="AW3084" s="24">
        <v>55</v>
      </c>
      <c r="BC3084" s="24">
        <v>79</v>
      </c>
      <c r="BO3084" s="24">
        <v>123</v>
      </c>
      <c r="BR3084" s="24">
        <v>20</v>
      </c>
      <c r="BT3084" s="24">
        <v>5890</v>
      </c>
    </row>
    <row r="3085" spans="1:94" x14ac:dyDescent="0.2">
      <c r="A3085" s="24" t="s">
        <v>3034</v>
      </c>
      <c r="B3085" s="24">
        <v>26.833333333333332</v>
      </c>
      <c r="C3085" s="24">
        <v>38.416666666666664</v>
      </c>
      <c r="D3085" s="24" t="s">
        <v>3029</v>
      </c>
      <c r="E3085" s="24">
        <f t="shared" si="48"/>
        <v>1610</v>
      </c>
      <c r="V3085" s="24">
        <v>53</v>
      </c>
      <c r="AT3085" s="24">
        <v>25</v>
      </c>
      <c r="AW3085" s="24">
        <v>4</v>
      </c>
      <c r="BC3085" s="24">
        <v>4</v>
      </c>
      <c r="BO3085" s="24">
        <v>9</v>
      </c>
      <c r="BT3085" s="24">
        <v>1515</v>
      </c>
    </row>
    <row r="3086" spans="1:94" x14ac:dyDescent="0.2">
      <c r="A3086" s="24" t="s">
        <v>3035</v>
      </c>
      <c r="B3086" s="24">
        <v>26.766666666666666</v>
      </c>
      <c r="C3086" s="24">
        <v>38.383333333333333</v>
      </c>
      <c r="D3086" s="24" t="s">
        <v>3029</v>
      </c>
      <c r="E3086" s="24">
        <f t="shared" si="48"/>
        <v>4189</v>
      </c>
      <c r="V3086" s="24">
        <v>424</v>
      </c>
      <c r="AT3086" s="24">
        <v>236</v>
      </c>
      <c r="AW3086" s="24">
        <v>4</v>
      </c>
      <c r="BC3086" s="24">
        <v>12</v>
      </c>
      <c r="BO3086" s="24">
        <v>35</v>
      </c>
      <c r="BT3086" s="24">
        <v>3478</v>
      </c>
    </row>
    <row r="3087" spans="1:94" x14ac:dyDescent="0.2">
      <c r="A3087" s="24" t="s">
        <v>3036</v>
      </c>
      <c r="B3087" s="24">
        <v>26.783333333333335</v>
      </c>
      <c r="C3087" s="24">
        <v>38.483333333333334</v>
      </c>
      <c r="D3087" s="24" t="s">
        <v>3029</v>
      </c>
      <c r="E3087" s="24">
        <f t="shared" si="48"/>
        <v>6941</v>
      </c>
      <c r="V3087" s="24">
        <v>132</v>
      </c>
      <c r="AT3087" s="24">
        <v>241</v>
      </c>
      <c r="AW3087" s="24">
        <v>19</v>
      </c>
      <c r="BC3087" s="24">
        <v>33</v>
      </c>
      <c r="BO3087" s="24">
        <v>14</v>
      </c>
      <c r="BR3087" s="24">
        <v>9</v>
      </c>
      <c r="BT3087" s="24">
        <v>6493</v>
      </c>
    </row>
    <row r="3088" spans="1:94" x14ac:dyDescent="0.2">
      <c r="A3088" s="24" t="s">
        <v>3037</v>
      </c>
      <c r="B3088" s="24">
        <v>26.633333333333333</v>
      </c>
      <c r="C3088" s="24">
        <v>38.43333333333333</v>
      </c>
      <c r="D3088" s="24" t="s">
        <v>3029</v>
      </c>
      <c r="E3088" s="24">
        <f t="shared" si="48"/>
        <v>238</v>
      </c>
      <c r="V3088" s="24">
        <v>38</v>
      </c>
      <c r="AT3088" s="24">
        <v>24</v>
      </c>
      <c r="BO3088" s="24">
        <v>6</v>
      </c>
      <c r="BT3088" s="24">
        <v>170</v>
      </c>
    </row>
    <row r="3089" spans="1:88" x14ac:dyDescent="0.2">
      <c r="A3089" s="24" t="s">
        <v>3038</v>
      </c>
      <c r="B3089" s="24">
        <v>26.766666666666666</v>
      </c>
      <c r="C3089" s="24">
        <v>38.56666666666667</v>
      </c>
      <c r="D3089" s="24" t="s">
        <v>3029</v>
      </c>
      <c r="E3089" s="24">
        <f t="shared" si="48"/>
        <v>2584</v>
      </c>
      <c r="V3089" s="24">
        <v>47</v>
      </c>
      <c r="AT3089" s="24">
        <v>201</v>
      </c>
      <c r="AW3089" s="24">
        <v>5</v>
      </c>
      <c r="BC3089" s="24">
        <v>14</v>
      </c>
      <c r="BO3089" s="24">
        <v>33</v>
      </c>
      <c r="BR3089" s="24">
        <v>5</v>
      </c>
      <c r="BT3089" s="24">
        <v>2279</v>
      </c>
    </row>
    <row r="3090" spans="1:88" x14ac:dyDescent="0.2">
      <c r="A3090" s="24" t="s">
        <v>3039</v>
      </c>
      <c r="B3090" s="24">
        <v>26.583333333333332</v>
      </c>
      <c r="C3090" s="24">
        <v>38.56666666666667</v>
      </c>
      <c r="D3090" s="24" t="s">
        <v>3029</v>
      </c>
      <c r="E3090" s="24">
        <f t="shared" si="48"/>
        <v>544</v>
      </c>
      <c r="V3090" s="24">
        <v>3</v>
      </c>
      <c r="AT3090" s="24">
        <v>12</v>
      </c>
      <c r="AW3090" s="24">
        <v>3</v>
      </c>
      <c r="BT3090" s="24">
        <v>526</v>
      </c>
    </row>
    <row r="3091" spans="1:88" x14ac:dyDescent="0.2">
      <c r="A3091" s="24" t="s">
        <v>3040</v>
      </c>
      <c r="B3091" s="24">
        <v>26.633333333333333</v>
      </c>
      <c r="C3091" s="24">
        <v>38.633333333333333</v>
      </c>
      <c r="D3091" s="24" t="s">
        <v>3029</v>
      </c>
      <c r="E3091" s="24">
        <f t="shared" si="48"/>
        <v>1058</v>
      </c>
      <c r="V3091" s="24">
        <v>35</v>
      </c>
      <c r="AT3091" s="24">
        <v>15</v>
      </c>
      <c r="AW3091" s="24">
        <v>3</v>
      </c>
      <c r="BC3091" s="24">
        <v>3</v>
      </c>
      <c r="BO3091" s="24">
        <v>6</v>
      </c>
      <c r="BT3091" s="24">
        <v>996</v>
      </c>
    </row>
    <row r="3092" spans="1:88" x14ac:dyDescent="0.2">
      <c r="A3092" s="24" t="s">
        <v>3041</v>
      </c>
      <c r="B3092" s="24">
        <v>29.06</v>
      </c>
      <c r="C3092" s="24">
        <v>40.44</v>
      </c>
      <c r="D3092" s="24" t="s">
        <v>3042</v>
      </c>
      <c r="E3092" s="24">
        <f t="shared" si="48"/>
        <v>1229</v>
      </c>
      <c r="V3092" s="24">
        <v>120</v>
      </c>
      <c r="AA3092" s="24">
        <v>336</v>
      </c>
      <c r="AB3092" s="24">
        <v>8</v>
      </c>
      <c r="AL3092" s="24">
        <v>8</v>
      </c>
      <c r="AN3092" s="24">
        <v>1</v>
      </c>
      <c r="AQ3092" s="24">
        <v>280</v>
      </c>
      <c r="AU3092" s="24">
        <v>40</v>
      </c>
      <c r="AW3092" s="24">
        <v>16</v>
      </c>
      <c r="AX3092" s="24">
        <v>12</v>
      </c>
      <c r="BB3092" s="24">
        <v>16</v>
      </c>
      <c r="BC3092" s="24">
        <v>40</v>
      </c>
      <c r="BH3092" s="24">
        <v>280</v>
      </c>
      <c r="BJ3092" s="24">
        <v>1</v>
      </c>
      <c r="BL3092" s="24">
        <v>8</v>
      </c>
      <c r="BO3092" s="24">
        <v>1</v>
      </c>
      <c r="BP3092" s="24">
        <v>1</v>
      </c>
      <c r="BR3092" s="24">
        <v>8</v>
      </c>
      <c r="BS3092" s="24">
        <v>12</v>
      </c>
      <c r="BT3092" s="24">
        <v>1</v>
      </c>
      <c r="CA3092" s="24">
        <v>40</v>
      </c>
    </row>
    <row r="3093" spans="1:88" x14ac:dyDescent="0.2">
      <c r="A3093" s="24" t="s">
        <v>3043</v>
      </c>
      <c r="B3093" s="24">
        <v>29.02</v>
      </c>
      <c r="C3093" s="24">
        <v>40.409999999999997</v>
      </c>
      <c r="D3093" s="24" t="s">
        <v>3042</v>
      </c>
      <c r="E3093" s="24">
        <f t="shared" si="48"/>
        <v>2438</v>
      </c>
      <c r="V3093" s="24">
        <v>343</v>
      </c>
      <c r="AA3093" s="24">
        <v>1217</v>
      </c>
      <c r="AB3093" s="24">
        <v>11</v>
      </c>
      <c r="AL3093" s="24">
        <v>80</v>
      </c>
      <c r="AQ3093" s="24">
        <v>80</v>
      </c>
      <c r="AU3093" s="24">
        <v>80</v>
      </c>
      <c r="AW3093" s="24">
        <v>80</v>
      </c>
      <c r="AX3093" s="24">
        <v>34</v>
      </c>
      <c r="BB3093" s="24">
        <v>137</v>
      </c>
      <c r="BC3093" s="24">
        <v>80</v>
      </c>
      <c r="BH3093" s="24">
        <v>160</v>
      </c>
      <c r="BJ3093" s="24">
        <v>1</v>
      </c>
      <c r="BL3093" s="24">
        <v>28</v>
      </c>
      <c r="BO3093" s="24">
        <v>34</v>
      </c>
      <c r="BP3093" s="24">
        <v>1</v>
      </c>
      <c r="BR3093" s="24">
        <v>12</v>
      </c>
      <c r="BS3093" s="24">
        <v>16</v>
      </c>
      <c r="BT3093" s="24">
        <v>40</v>
      </c>
      <c r="CA3093" s="24">
        <v>4</v>
      </c>
    </row>
    <row r="3094" spans="1:88" x14ac:dyDescent="0.2">
      <c r="A3094" s="24" t="s">
        <v>3044</v>
      </c>
      <c r="B3094" s="24">
        <v>28.9</v>
      </c>
      <c r="C3094" s="24">
        <v>40.42</v>
      </c>
      <c r="D3094" s="24" t="s">
        <v>3042</v>
      </c>
      <c r="E3094" s="24">
        <f t="shared" si="48"/>
        <v>4958</v>
      </c>
      <c r="V3094" s="24">
        <v>1540</v>
      </c>
      <c r="AA3094" s="24">
        <v>840</v>
      </c>
      <c r="AL3094" s="24">
        <v>80</v>
      </c>
      <c r="AN3094" s="24">
        <v>80</v>
      </c>
      <c r="AQ3094" s="24">
        <v>220</v>
      </c>
      <c r="AU3094" s="24">
        <v>60</v>
      </c>
      <c r="AW3094" s="24">
        <v>40</v>
      </c>
      <c r="AX3094" s="24">
        <v>80</v>
      </c>
      <c r="BB3094" s="24">
        <v>320</v>
      </c>
      <c r="BC3094" s="24">
        <v>80</v>
      </c>
      <c r="BH3094" s="24">
        <v>220</v>
      </c>
      <c r="BJ3094" s="24">
        <v>1</v>
      </c>
      <c r="BL3094" s="24">
        <v>1200</v>
      </c>
      <c r="BO3094" s="24">
        <v>4</v>
      </c>
      <c r="BP3094" s="24">
        <v>1</v>
      </c>
      <c r="BR3094" s="24">
        <v>160</v>
      </c>
      <c r="BS3094" s="24">
        <v>20</v>
      </c>
      <c r="BT3094" s="24">
        <v>4</v>
      </c>
      <c r="CA3094" s="24">
        <v>8</v>
      </c>
    </row>
    <row r="3095" spans="1:88" x14ac:dyDescent="0.2">
      <c r="A3095" s="24" t="s">
        <v>3045</v>
      </c>
      <c r="B3095" s="24">
        <v>28.82</v>
      </c>
      <c r="C3095" s="24">
        <v>40.450000000000003</v>
      </c>
      <c r="D3095" s="24" t="s">
        <v>3042</v>
      </c>
      <c r="E3095" s="24">
        <f t="shared" si="48"/>
        <v>1444</v>
      </c>
      <c r="V3095" s="24">
        <v>160</v>
      </c>
      <c r="AA3095" s="24">
        <v>580</v>
      </c>
      <c r="AF3095" s="24">
        <v>1</v>
      </c>
      <c r="AL3095" s="24">
        <v>60</v>
      </c>
      <c r="AQ3095" s="24">
        <v>80</v>
      </c>
      <c r="AU3095" s="24">
        <v>1</v>
      </c>
      <c r="AW3095" s="24">
        <v>20</v>
      </c>
      <c r="AX3095" s="24">
        <v>40</v>
      </c>
      <c r="BB3095" s="24">
        <v>60</v>
      </c>
      <c r="BC3095" s="24">
        <v>60</v>
      </c>
      <c r="BH3095" s="24">
        <v>60</v>
      </c>
      <c r="BJ3095" s="24">
        <v>1</v>
      </c>
      <c r="BL3095" s="24">
        <v>40</v>
      </c>
      <c r="BO3095" s="24">
        <v>20</v>
      </c>
      <c r="BP3095" s="24">
        <v>1</v>
      </c>
      <c r="BR3095" s="24">
        <v>140</v>
      </c>
      <c r="CA3095" s="24">
        <v>120</v>
      </c>
    </row>
    <row r="3096" spans="1:88" x14ac:dyDescent="0.2">
      <c r="A3096" s="24" t="s">
        <v>3046</v>
      </c>
      <c r="B3096" s="24">
        <v>28.73</v>
      </c>
      <c r="C3096" s="24">
        <v>40.450000000000003</v>
      </c>
      <c r="D3096" s="24" t="s">
        <v>3042</v>
      </c>
      <c r="E3096" s="24">
        <f t="shared" si="48"/>
        <v>1224</v>
      </c>
      <c r="V3096" s="24">
        <v>200</v>
      </c>
      <c r="AA3096" s="24">
        <v>140</v>
      </c>
      <c r="AL3096" s="24">
        <v>40</v>
      </c>
      <c r="AQ3096" s="24">
        <v>200</v>
      </c>
      <c r="AU3096" s="24">
        <v>1</v>
      </c>
      <c r="AW3096" s="24">
        <v>200</v>
      </c>
      <c r="AX3096" s="24">
        <v>160</v>
      </c>
      <c r="BB3096" s="24">
        <v>100</v>
      </c>
      <c r="BC3096" s="24">
        <v>60</v>
      </c>
      <c r="BH3096" s="24">
        <v>20</v>
      </c>
      <c r="BJ3096" s="24">
        <v>1</v>
      </c>
      <c r="BL3096" s="24">
        <v>20</v>
      </c>
      <c r="BO3096" s="24">
        <v>40</v>
      </c>
      <c r="BP3096" s="24">
        <v>1</v>
      </c>
      <c r="BR3096" s="24">
        <v>20</v>
      </c>
      <c r="BS3096" s="24">
        <v>20</v>
      </c>
      <c r="CA3096" s="24">
        <v>1</v>
      </c>
    </row>
    <row r="3097" spans="1:88" x14ac:dyDescent="0.2">
      <c r="A3097" s="24" t="s">
        <v>3047</v>
      </c>
      <c r="B3097" s="24">
        <v>72.72</v>
      </c>
      <c r="C3097" s="24">
        <v>18.79</v>
      </c>
      <c r="D3097" s="24" t="s">
        <v>3048</v>
      </c>
      <c r="E3097" s="24">
        <f t="shared" si="48"/>
        <v>205</v>
      </c>
      <c r="AA3097" s="24">
        <v>11</v>
      </c>
      <c r="AO3097" s="24">
        <v>23</v>
      </c>
      <c r="AT3097" s="24">
        <v>27</v>
      </c>
      <c r="AV3097" s="24">
        <v>4</v>
      </c>
      <c r="BF3097" s="24">
        <v>4</v>
      </c>
      <c r="BH3097" s="24">
        <v>19</v>
      </c>
      <c r="BJ3097" s="24">
        <v>37</v>
      </c>
      <c r="BL3097" s="24">
        <v>15</v>
      </c>
      <c r="BO3097" s="24">
        <v>49</v>
      </c>
      <c r="BP3097" s="24">
        <v>4</v>
      </c>
      <c r="CD3097" s="24">
        <v>12</v>
      </c>
    </row>
    <row r="3098" spans="1:88" x14ac:dyDescent="0.2">
      <c r="A3098" s="24" t="s">
        <v>3049</v>
      </c>
      <c r="B3098" s="24">
        <v>73.64</v>
      </c>
      <c r="C3098" s="24">
        <v>15.5</v>
      </c>
      <c r="D3098" s="24" t="s">
        <v>3048</v>
      </c>
      <c r="E3098" s="24">
        <f t="shared" si="48"/>
        <v>75</v>
      </c>
      <c r="AT3098" s="24">
        <v>8</v>
      </c>
      <c r="BH3098" s="24">
        <v>6</v>
      </c>
      <c r="BJ3098" s="24">
        <v>8</v>
      </c>
      <c r="BL3098" s="24">
        <v>28</v>
      </c>
      <c r="BO3098" s="24">
        <v>25</v>
      </c>
    </row>
    <row r="3099" spans="1:88" x14ac:dyDescent="0.2">
      <c r="A3099" s="24" t="s">
        <v>3050</v>
      </c>
      <c r="B3099" s="24">
        <v>73.7</v>
      </c>
      <c r="C3099" s="24">
        <v>15.43</v>
      </c>
      <c r="D3099" s="24" t="s">
        <v>3048</v>
      </c>
      <c r="E3099" s="24">
        <f t="shared" si="48"/>
        <v>15</v>
      </c>
      <c r="AO3099" s="24">
        <v>6</v>
      </c>
      <c r="BC3099" s="24">
        <v>1</v>
      </c>
      <c r="BH3099" s="24">
        <v>2</v>
      </c>
      <c r="BJ3099" s="24">
        <v>1</v>
      </c>
      <c r="BL3099" s="24">
        <v>1</v>
      </c>
      <c r="CD3099" s="24">
        <v>4</v>
      </c>
    </row>
    <row r="3100" spans="1:88" x14ac:dyDescent="0.2">
      <c r="A3100" s="24" t="s">
        <v>3051</v>
      </c>
      <c r="B3100" s="24">
        <v>73.680000000000007</v>
      </c>
      <c r="C3100" s="24">
        <v>15.41</v>
      </c>
      <c r="D3100" s="24" t="s">
        <v>3048</v>
      </c>
      <c r="E3100" s="24">
        <f t="shared" si="48"/>
        <v>109</v>
      </c>
      <c r="V3100" s="24">
        <v>3</v>
      </c>
      <c r="AT3100" s="24">
        <v>14</v>
      </c>
      <c r="BC3100" s="24">
        <v>10</v>
      </c>
      <c r="BF3100" s="24">
        <v>1</v>
      </c>
      <c r="BH3100" s="24">
        <v>5</v>
      </c>
      <c r="BJ3100" s="24">
        <v>17</v>
      </c>
      <c r="BL3100" s="24">
        <v>32</v>
      </c>
      <c r="BO3100" s="24">
        <v>12</v>
      </c>
      <c r="BP3100" s="24">
        <v>3</v>
      </c>
      <c r="CD3100" s="24">
        <v>4</v>
      </c>
      <c r="CJ3100" s="24">
        <v>8</v>
      </c>
    </row>
    <row r="3101" spans="1:88" x14ac:dyDescent="0.2">
      <c r="A3101" s="24" t="s">
        <v>3052</v>
      </c>
      <c r="B3101" s="24">
        <v>73.78</v>
      </c>
      <c r="C3101" s="24">
        <v>15.14</v>
      </c>
      <c r="D3101" s="24" t="s">
        <v>3048</v>
      </c>
      <c r="E3101" s="24">
        <f t="shared" si="48"/>
        <v>165</v>
      </c>
      <c r="AA3101" s="24">
        <v>9</v>
      </c>
      <c r="AN3101" s="24">
        <v>3</v>
      </c>
      <c r="AO3101" s="24">
        <v>15</v>
      </c>
      <c r="AT3101" s="24">
        <v>23</v>
      </c>
      <c r="BC3101" s="24">
        <v>6</v>
      </c>
      <c r="BF3101" s="24">
        <v>2</v>
      </c>
      <c r="BH3101" s="24">
        <v>14</v>
      </c>
      <c r="BJ3101" s="24">
        <v>17</v>
      </c>
      <c r="BL3101" s="24">
        <v>52</v>
      </c>
      <c r="BM3101" s="24">
        <v>2</v>
      </c>
      <c r="BO3101" s="24">
        <v>5</v>
      </c>
      <c r="BP3101" s="24">
        <v>9</v>
      </c>
      <c r="BR3101" s="24">
        <v>1</v>
      </c>
      <c r="CD3101" s="24">
        <v>7</v>
      </c>
    </row>
    <row r="3102" spans="1:88" x14ac:dyDescent="0.2">
      <c r="A3102" s="24" t="s">
        <v>3002</v>
      </c>
      <c r="B3102" s="24">
        <v>73.77</v>
      </c>
      <c r="C3102" s="24">
        <v>15.07</v>
      </c>
      <c r="D3102" s="24" t="s">
        <v>3048</v>
      </c>
      <c r="E3102" s="24">
        <f t="shared" si="48"/>
        <v>122</v>
      </c>
      <c r="AF3102" s="24">
        <v>9</v>
      </c>
      <c r="AT3102" s="24">
        <v>36</v>
      </c>
      <c r="BC3102" s="24">
        <v>9</v>
      </c>
      <c r="BH3102" s="24">
        <v>1</v>
      </c>
      <c r="BJ3102" s="24">
        <v>23</v>
      </c>
      <c r="BL3102" s="24">
        <v>18</v>
      </c>
      <c r="BM3102" s="24">
        <v>6</v>
      </c>
      <c r="BO3102" s="24">
        <v>10</v>
      </c>
      <c r="BR3102" s="24">
        <v>1</v>
      </c>
      <c r="BS3102" s="24">
        <v>4</v>
      </c>
      <c r="CD3102" s="24">
        <v>1</v>
      </c>
      <c r="CJ3102" s="24">
        <v>4</v>
      </c>
    </row>
    <row r="3103" spans="1:88" x14ac:dyDescent="0.2">
      <c r="A3103" s="24" t="s">
        <v>3053</v>
      </c>
      <c r="B3103" s="24">
        <v>73.66</v>
      </c>
      <c r="C3103" s="24">
        <v>14.79</v>
      </c>
      <c r="D3103" s="24" t="s">
        <v>3048</v>
      </c>
      <c r="E3103" s="24">
        <f t="shared" si="48"/>
        <v>187</v>
      </c>
      <c r="BC3103" s="24">
        <v>38</v>
      </c>
      <c r="BJ3103" s="24">
        <v>37</v>
      </c>
      <c r="BL3103" s="24">
        <v>75</v>
      </c>
      <c r="BO3103" s="24">
        <v>37</v>
      </c>
    </row>
    <row r="3104" spans="1:88" x14ac:dyDescent="0.2">
      <c r="A3104" s="24" t="s">
        <v>3054</v>
      </c>
      <c r="B3104" s="24">
        <v>73.709999999999994</v>
      </c>
      <c r="C3104" s="24">
        <v>14.81</v>
      </c>
      <c r="D3104" s="24" t="s">
        <v>3048</v>
      </c>
      <c r="E3104" s="24">
        <f t="shared" si="48"/>
        <v>505</v>
      </c>
      <c r="AO3104" s="24">
        <v>31</v>
      </c>
      <c r="AT3104" s="24">
        <v>92</v>
      </c>
      <c r="BC3104" s="24">
        <v>75</v>
      </c>
      <c r="BH3104" s="24">
        <v>17</v>
      </c>
      <c r="BJ3104" s="24">
        <v>14</v>
      </c>
      <c r="BL3104" s="24">
        <v>150</v>
      </c>
      <c r="BO3104" s="24">
        <v>78</v>
      </c>
      <c r="BS3104" s="24">
        <v>17</v>
      </c>
      <c r="CD3104" s="24">
        <v>14</v>
      </c>
      <c r="CJ3104" s="24">
        <v>17</v>
      </c>
    </row>
    <row r="3105" spans="1:88" x14ac:dyDescent="0.2">
      <c r="A3105" s="24" t="s">
        <v>3003</v>
      </c>
      <c r="B3105" s="24">
        <v>73.739999999999995</v>
      </c>
      <c r="C3105" s="24">
        <v>14.63</v>
      </c>
      <c r="D3105" s="24" t="s">
        <v>3048</v>
      </c>
      <c r="E3105" s="24">
        <f t="shared" si="48"/>
        <v>453</v>
      </c>
      <c r="AA3105" s="24">
        <v>31</v>
      </c>
      <c r="AO3105" s="24">
        <v>16</v>
      </c>
      <c r="AT3105" s="24">
        <v>47</v>
      </c>
      <c r="BB3105" s="24">
        <v>16</v>
      </c>
      <c r="BC3105" s="24">
        <v>31</v>
      </c>
      <c r="BF3105" s="24">
        <v>78</v>
      </c>
      <c r="BH3105" s="24">
        <v>31</v>
      </c>
      <c r="BJ3105" s="24">
        <v>16</v>
      </c>
      <c r="BL3105" s="24">
        <v>109</v>
      </c>
      <c r="BO3105" s="24">
        <v>31</v>
      </c>
      <c r="CD3105" s="24">
        <v>47</v>
      </c>
    </row>
    <row r="3106" spans="1:88" x14ac:dyDescent="0.2">
      <c r="A3106" s="24" t="s">
        <v>3055</v>
      </c>
      <c r="B3106" s="24">
        <v>74.52</v>
      </c>
      <c r="C3106" s="24">
        <v>13.57</v>
      </c>
      <c r="D3106" s="24" t="s">
        <v>3048</v>
      </c>
      <c r="E3106" s="24">
        <f t="shared" si="48"/>
        <v>108</v>
      </c>
      <c r="AN3106" s="24">
        <v>90</v>
      </c>
      <c r="BJ3106" s="24">
        <v>18</v>
      </c>
    </row>
    <row r="3107" spans="1:88" x14ac:dyDescent="0.2">
      <c r="A3107" s="24" t="s">
        <v>3056</v>
      </c>
      <c r="B3107" s="24">
        <v>74.69</v>
      </c>
      <c r="C3107" s="24">
        <v>12.92</v>
      </c>
      <c r="D3107" s="24" t="s">
        <v>3048</v>
      </c>
      <c r="E3107" s="24">
        <f t="shared" si="48"/>
        <v>600</v>
      </c>
      <c r="AA3107" s="24">
        <v>22</v>
      </c>
      <c r="AF3107" s="24">
        <v>22</v>
      </c>
      <c r="AN3107" s="24">
        <v>22</v>
      </c>
      <c r="AO3107" s="24">
        <v>22</v>
      </c>
      <c r="AT3107" s="24">
        <v>67</v>
      </c>
      <c r="BC3107" s="24">
        <v>89</v>
      </c>
      <c r="BF3107" s="24">
        <v>22</v>
      </c>
      <c r="BH3107" s="24">
        <v>22</v>
      </c>
      <c r="BL3107" s="24">
        <v>22</v>
      </c>
      <c r="BO3107" s="24">
        <v>200</v>
      </c>
      <c r="BP3107" s="24">
        <v>45</v>
      </c>
      <c r="CD3107" s="24">
        <v>45</v>
      </c>
    </row>
    <row r="3108" spans="1:88" x14ac:dyDescent="0.2">
      <c r="A3108" s="24" t="s">
        <v>3057</v>
      </c>
      <c r="B3108" s="24">
        <v>74.459999999999994</v>
      </c>
      <c r="C3108" s="24">
        <v>12.95</v>
      </c>
      <c r="D3108" s="24" t="s">
        <v>3048</v>
      </c>
      <c r="E3108" s="24">
        <f t="shared" si="48"/>
        <v>237</v>
      </c>
      <c r="AO3108" s="24">
        <v>13</v>
      </c>
      <c r="AT3108" s="24">
        <v>53</v>
      </c>
      <c r="AW3108" s="24">
        <v>13</v>
      </c>
      <c r="BJ3108" s="24">
        <v>53</v>
      </c>
      <c r="BL3108" s="24">
        <v>53</v>
      </c>
      <c r="BO3108" s="24">
        <v>26</v>
      </c>
      <c r="BR3108" s="24">
        <v>13</v>
      </c>
      <c r="CJ3108" s="24">
        <v>13</v>
      </c>
    </row>
    <row r="3109" spans="1:88" x14ac:dyDescent="0.2">
      <c r="A3109" s="24" t="s">
        <v>3058</v>
      </c>
      <c r="B3109" s="24">
        <v>74.52</v>
      </c>
      <c r="C3109" s="24">
        <v>12.85</v>
      </c>
      <c r="D3109" s="24" t="s">
        <v>3048</v>
      </c>
      <c r="E3109" s="24">
        <f t="shared" si="48"/>
        <v>415</v>
      </c>
      <c r="V3109" s="24">
        <v>17</v>
      </c>
      <c r="AA3109" s="24">
        <v>32</v>
      </c>
      <c r="AN3109" s="24">
        <v>17</v>
      </c>
      <c r="AO3109" s="24">
        <v>16</v>
      </c>
      <c r="AT3109" s="24">
        <v>33</v>
      </c>
      <c r="BC3109" s="24">
        <v>8</v>
      </c>
      <c r="BF3109" s="24">
        <v>17</v>
      </c>
      <c r="BH3109" s="24">
        <v>16</v>
      </c>
      <c r="BJ3109" s="24">
        <v>64</v>
      </c>
      <c r="BL3109" s="24">
        <v>97</v>
      </c>
      <c r="BO3109" s="24">
        <v>25</v>
      </c>
      <c r="BP3109" s="24">
        <v>24</v>
      </c>
      <c r="CD3109" s="24">
        <v>33</v>
      </c>
      <c r="CJ3109" s="24">
        <v>16</v>
      </c>
    </row>
    <row r="3110" spans="1:88" x14ac:dyDescent="0.2">
      <c r="A3110" s="24" t="s">
        <v>3059</v>
      </c>
      <c r="B3110" s="24">
        <v>75.099999999999994</v>
      </c>
      <c r="C3110" s="24">
        <v>11.88</v>
      </c>
      <c r="D3110" s="24" t="s">
        <v>3048</v>
      </c>
      <c r="E3110" s="24">
        <f t="shared" si="48"/>
        <v>174</v>
      </c>
      <c r="V3110" s="24">
        <v>10</v>
      </c>
      <c r="AA3110" s="24">
        <v>10</v>
      </c>
      <c r="BC3110" s="24">
        <v>34</v>
      </c>
      <c r="BH3110" s="24">
        <v>24</v>
      </c>
      <c r="BJ3110" s="24">
        <v>10</v>
      </c>
      <c r="BL3110" s="24">
        <v>47</v>
      </c>
      <c r="BO3110" s="24">
        <v>13</v>
      </c>
      <c r="BP3110" s="24">
        <v>26</v>
      </c>
    </row>
    <row r="3111" spans="1:88" x14ac:dyDescent="0.2">
      <c r="A3111" s="24" t="s">
        <v>3060</v>
      </c>
      <c r="B3111" s="24">
        <v>75.08</v>
      </c>
      <c r="C3111" s="24">
        <v>11.81</v>
      </c>
      <c r="D3111" s="24" t="s">
        <v>3048</v>
      </c>
      <c r="E3111" s="24">
        <f t="shared" si="48"/>
        <v>217</v>
      </c>
      <c r="AA3111" s="24">
        <v>34</v>
      </c>
      <c r="AT3111" s="24">
        <v>31</v>
      </c>
      <c r="BC3111" s="24">
        <v>12</v>
      </c>
      <c r="BJ3111" s="24">
        <v>22</v>
      </c>
      <c r="BL3111" s="24">
        <v>64</v>
      </c>
      <c r="BO3111" s="24">
        <v>21</v>
      </c>
      <c r="CA3111" s="24">
        <v>12</v>
      </c>
      <c r="CD3111" s="24">
        <v>21</v>
      </c>
    </row>
    <row r="3112" spans="1:88" x14ac:dyDescent="0.2">
      <c r="A3112" s="24" t="s">
        <v>3061</v>
      </c>
      <c r="B3112" s="24">
        <v>75.180000000000007</v>
      </c>
      <c r="C3112" s="24">
        <v>11.72</v>
      </c>
      <c r="D3112" s="24" t="s">
        <v>3048</v>
      </c>
      <c r="E3112" s="24">
        <f t="shared" si="48"/>
        <v>90</v>
      </c>
      <c r="AN3112" s="24">
        <v>15</v>
      </c>
      <c r="AO3112" s="24">
        <v>15</v>
      </c>
      <c r="BH3112" s="24">
        <v>15</v>
      </c>
      <c r="BJ3112" s="24">
        <v>15</v>
      </c>
      <c r="BL3112" s="24">
        <v>15</v>
      </c>
      <c r="BP3112" s="24">
        <v>15</v>
      </c>
    </row>
    <row r="3113" spans="1:88" x14ac:dyDescent="0.2">
      <c r="A3113" s="24" t="s">
        <v>3062</v>
      </c>
      <c r="B3113" s="24">
        <v>75.59</v>
      </c>
      <c r="C3113" s="24">
        <v>11.23</v>
      </c>
      <c r="D3113" s="24" t="s">
        <v>3048</v>
      </c>
      <c r="E3113" s="24">
        <f t="shared" si="48"/>
        <v>154</v>
      </c>
      <c r="AO3113" s="24">
        <v>44</v>
      </c>
      <c r="AT3113" s="24">
        <v>22</v>
      </c>
      <c r="BL3113" s="24">
        <v>44</v>
      </c>
      <c r="BM3113" s="24">
        <v>22</v>
      </c>
      <c r="BO3113" s="24">
        <v>22</v>
      </c>
    </row>
    <row r="3114" spans="1:88" x14ac:dyDescent="0.2">
      <c r="A3114" s="24" t="s">
        <v>2540</v>
      </c>
      <c r="B3114" s="24">
        <v>75.33</v>
      </c>
      <c r="C3114" s="24">
        <v>11.28</v>
      </c>
      <c r="D3114" s="24" t="s">
        <v>3048</v>
      </c>
      <c r="E3114" s="24">
        <f t="shared" si="48"/>
        <v>387</v>
      </c>
      <c r="AA3114" s="24">
        <v>42</v>
      </c>
      <c r="AO3114" s="24">
        <v>21</v>
      </c>
      <c r="AT3114" s="24">
        <v>83</v>
      </c>
      <c r="BC3114" s="24">
        <v>16</v>
      </c>
      <c r="BH3114" s="24">
        <v>21</v>
      </c>
      <c r="BJ3114" s="24">
        <v>16</v>
      </c>
      <c r="BL3114" s="24">
        <v>109</v>
      </c>
      <c r="BO3114" s="24">
        <v>16</v>
      </c>
      <c r="BP3114" s="24">
        <v>42</v>
      </c>
      <c r="CA3114" s="24">
        <v>21</v>
      </c>
    </row>
    <row r="3115" spans="1:88" x14ac:dyDescent="0.2">
      <c r="A3115" s="24" t="s">
        <v>3063</v>
      </c>
      <c r="B3115" s="24">
        <v>75.41</v>
      </c>
      <c r="C3115" s="24">
        <v>11.2</v>
      </c>
      <c r="D3115" s="24" t="s">
        <v>3048</v>
      </c>
      <c r="E3115" s="24">
        <f t="shared" si="48"/>
        <v>417</v>
      </c>
      <c r="AA3115" s="24">
        <v>59</v>
      </c>
      <c r="AT3115" s="24">
        <v>44</v>
      </c>
      <c r="BC3115" s="24">
        <v>15</v>
      </c>
      <c r="BF3115" s="24">
        <v>27</v>
      </c>
      <c r="BJ3115" s="24">
        <v>29</v>
      </c>
      <c r="BL3115" s="24">
        <v>59</v>
      </c>
      <c r="BM3115" s="24">
        <v>15</v>
      </c>
      <c r="BO3115" s="24">
        <v>27</v>
      </c>
      <c r="BP3115" s="24">
        <v>44</v>
      </c>
      <c r="CA3115" s="24">
        <v>15</v>
      </c>
      <c r="CD3115" s="24">
        <v>83</v>
      </c>
    </row>
    <row r="3116" spans="1:88" x14ac:dyDescent="0.2">
      <c r="A3116" s="24" t="s">
        <v>3064</v>
      </c>
      <c r="B3116" s="24">
        <v>75.73</v>
      </c>
      <c r="C3116" s="24">
        <v>10.77</v>
      </c>
      <c r="D3116" s="24" t="s">
        <v>3048</v>
      </c>
      <c r="E3116" s="24">
        <f t="shared" si="48"/>
        <v>347</v>
      </c>
      <c r="AN3116" s="24">
        <v>22</v>
      </c>
      <c r="AT3116" s="24">
        <v>22</v>
      </c>
      <c r="BL3116" s="24">
        <v>22</v>
      </c>
      <c r="BM3116" s="24">
        <v>22</v>
      </c>
      <c r="BO3116" s="24">
        <v>173</v>
      </c>
      <c r="BP3116" s="24">
        <v>86</v>
      </c>
    </row>
    <row r="3117" spans="1:88" x14ac:dyDescent="0.2">
      <c r="A3117" s="24" t="s">
        <v>3065</v>
      </c>
      <c r="B3117" s="24">
        <v>75.819999999999993</v>
      </c>
      <c r="C3117" s="24">
        <v>10</v>
      </c>
      <c r="D3117" s="24" t="s">
        <v>3048</v>
      </c>
      <c r="E3117" s="24">
        <f t="shared" si="48"/>
        <v>106</v>
      </c>
      <c r="AO3117" s="24">
        <v>19</v>
      </c>
      <c r="AT3117" s="24">
        <v>10</v>
      </c>
      <c r="BF3117" s="24">
        <v>9</v>
      </c>
      <c r="BJ3117" s="24">
        <v>10</v>
      </c>
      <c r="BL3117" s="24">
        <v>19</v>
      </c>
      <c r="BM3117" s="24">
        <v>10</v>
      </c>
      <c r="BO3117" s="24">
        <v>10</v>
      </c>
      <c r="BP3117" s="24">
        <v>9</v>
      </c>
      <c r="CA3117" s="24">
        <v>10</v>
      </c>
    </row>
    <row r="3118" spans="1:88" x14ac:dyDescent="0.2">
      <c r="A3118" s="24" t="s">
        <v>3066</v>
      </c>
      <c r="B3118" s="24">
        <v>75.87</v>
      </c>
      <c r="C3118" s="24">
        <v>9.9700000000000006</v>
      </c>
      <c r="D3118" s="24" t="s">
        <v>3048</v>
      </c>
      <c r="E3118" s="24">
        <f t="shared" si="48"/>
        <v>34</v>
      </c>
      <c r="AO3118" s="24">
        <v>6</v>
      </c>
      <c r="AT3118" s="24">
        <v>8</v>
      </c>
      <c r="BB3118" s="24">
        <v>6</v>
      </c>
      <c r="BL3118" s="24">
        <v>8</v>
      </c>
      <c r="BM3118" s="24">
        <v>6</v>
      </c>
    </row>
    <row r="3119" spans="1:88" x14ac:dyDescent="0.2">
      <c r="A3119" s="24" t="s">
        <v>3067</v>
      </c>
      <c r="B3119" s="24">
        <v>75.849999999999994</v>
      </c>
      <c r="C3119" s="24">
        <v>9.92</v>
      </c>
      <c r="D3119" s="24" t="s">
        <v>3048</v>
      </c>
      <c r="E3119" s="24">
        <f t="shared" si="48"/>
        <v>6</v>
      </c>
      <c r="BB3119" s="24">
        <v>6</v>
      </c>
    </row>
    <row r="3120" spans="1:88" x14ac:dyDescent="0.2">
      <c r="A3120" s="24" t="s">
        <v>3068</v>
      </c>
      <c r="B3120" s="24">
        <v>76.09</v>
      </c>
      <c r="C3120" s="24">
        <v>9.48</v>
      </c>
      <c r="D3120" s="24" t="s">
        <v>3048</v>
      </c>
      <c r="E3120" s="24">
        <f t="shared" si="48"/>
        <v>28</v>
      </c>
      <c r="AT3120" s="24">
        <v>7</v>
      </c>
      <c r="BB3120" s="24">
        <v>7</v>
      </c>
      <c r="BM3120" s="24">
        <v>7</v>
      </c>
      <c r="CJ3120" s="24">
        <v>7</v>
      </c>
    </row>
    <row r="3121" spans="1:82" x14ac:dyDescent="0.2">
      <c r="A3121" s="24" t="s">
        <v>3069</v>
      </c>
      <c r="B3121" s="24">
        <v>76.88</v>
      </c>
      <c r="C3121" s="24">
        <v>8.4700000000000006</v>
      </c>
      <c r="D3121" s="24" t="s">
        <v>3048</v>
      </c>
      <c r="E3121" s="24">
        <f t="shared" si="48"/>
        <v>0</v>
      </c>
    </row>
    <row r="3122" spans="1:82" x14ac:dyDescent="0.2">
      <c r="A3122" s="24" t="s">
        <v>3070</v>
      </c>
      <c r="B3122" s="24">
        <v>76.89</v>
      </c>
      <c r="C3122" s="24">
        <v>8.42</v>
      </c>
      <c r="D3122" s="24" t="s">
        <v>3048</v>
      </c>
      <c r="E3122" s="24">
        <f t="shared" si="48"/>
        <v>41</v>
      </c>
      <c r="BF3122" s="24">
        <v>7</v>
      </c>
      <c r="BJ3122" s="24">
        <v>14</v>
      </c>
      <c r="BL3122" s="24">
        <v>14</v>
      </c>
      <c r="BO3122" s="24">
        <v>6</v>
      </c>
    </row>
    <row r="3123" spans="1:82" x14ac:dyDescent="0.2">
      <c r="A3123" s="24" t="s">
        <v>3071</v>
      </c>
      <c r="B3123" s="24">
        <v>83.284000000000006</v>
      </c>
      <c r="C3123" s="24">
        <v>17.695</v>
      </c>
      <c r="D3123" s="24" t="s">
        <v>3072</v>
      </c>
      <c r="E3123" s="24">
        <f t="shared" si="48"/>
        <v>6</v>
      </c>
      <c r="V3123" s="24">
        <v>1</v>
      </c>
      <c r="AA3123" s="24">
        <v>1</v>
      </c>
      <c r="AO3123" s="24">
        <v>1</v>
      </c>
      <c r="AT3123" s="24">
        <v>1</v>
      </c>
      <c r="BC3123" s="24">
        <v>1</v>
      </c>
      <c r="BL3123" s="24">
        <v>1</v>
      </c>
    </row>
    <row r="3124" spans="1:82" x14ac:dyDescent="0.2">
      <c r="A3124" s="24" t="s">
        <v>3073</v>
      </c>
      <c r="B3124" s="24">
        <v>83.283000000000001</v>
      </c>
      <c r="C3124" s="24">
        <v>17.7</v>
      </c>
      <c r="D3124" s="24" t="s">
        <v>3072</v>
      </c>
      <c r="E3124" s="24">
        <f t="shared" si="48"/>
        <v>8</v>
      </c>
      <c r="V3124" s="24">
        <v>1</v>
      </c>
      <c r="AA3124" s="24">
        <v>1</v>
      </c>
      <c r="AO3124" s="24">
        <v>1</v>
      </c>
      <c r="AT3124" s="24">
        <v>1</v>
      </c>
      <c r="BB3124" s="24">
        <v>1</v>
      </c>
      <c r="BC3124" s="24">
        <v>1</v>
      </c>
      <c r="BF3124" s="24">
        <v>1</v>
      </c>
      <c r="CD3124" s="24">
        <v>1</v>
      </c>
    </row>
    <row r="3125" spans="1:82" x14ac:dyDescent="0.2">
      <c r="A3125" s="24" t="s">
        <v>3074</v>
      </c>
      <c r="B3125" s="24">
        <v>83.284999999999997</v>
      </c>
      <c r="C3125" s="24">
        <v>17.707000000000001</v>
      </c>
      <c r="D3125" s="24" t="s">
        <v>3072</v>
      </c>
      <c r="E3125" s="24">
        <f t="shared" si="48"/>
        <v>8</v>
      </c>
      <c r="AA3125" s="24">
        <v>1</v>
      </c>
      <c r="BB3125" s="24">
        <v>1</v>
      </c>
      <c r="BC3125" s="24">
        <v>1</v>
      </c>
      <c r="BJ3125" s="24">
        <v>1</v>
      </c>
      <c r="BL3125" s="24">
        <v>1</v>
      </c>
      <c r="BM3125" s="24">
        <v>1</v>
      </c>
      <c r="BO3125" s="24">
        <v>1</v>
      </c>
      <c r="CD3125" s="24">
        <v>1</v>
      </c>
    </row>
    <row r="3126" spans="1:82" x14ac:dyDescent="0.2">
      <c r="A3126" s="24" t="s">
        <v>3075</v>
      </c>
      <c r="B3126" s="24">
        <v>83.286000000000001</v>
      </c>
      <c r="C3126" s="24">
        <v>17.702999999999999</v>
      </c>
      <c r="D3126" s="24" t="s">
        <v>3072</v>
      </c>
      <c r="E3126" s="24">
        <f t="shared" si="48"/>
        <v>3</v>
      </c>
      <c r="AA3126" s="24">
        <v>1</v>
      </c>
      <c r="AT3126" s="24">
        <v>1</v>
      </c>
      <c r="CD3126" s="24">
        <v>1</v>
      </c>
    </row>
    <row r="3127" spans="1:82" x14ac:dyDescent="0.2">
      <c r="A3127" s="24" t="s">
        <v>3076</v>
      </c>
      <c r="B3127" s="24">
        <v>83.284999999999997</v>
      </c>
      <c r="C3127" s="24">
        <v>17.7</v>
      </c>
      <c r="D3127" s="24" t="s">
        <v>3072</v>
      </c>
      <c r="E3127" s="24">
        <f t="shared" si="48"/>
        <v>6</v>
      </c>
      <c r="V3127" s="24">
        <v>1</v>
      </c>
      <c r="AA3127" s="24">
        <v>1</v>
      </c>
      <c r="AO3127" s="24">
        <v>1</v>
      </c>
      <c r="BH3127" s="24">
        <v>1</v>
      </c>
      <c r="BL3127" s="24">
        <v>1</v>
      </c>
      <c r="CD3127" s="24">
        <v>1</v>
      </c>
    </row>
    <row r="3128" spans="1:82" x14ac:dyDescent="0.2">
      <c r="A3128" s="24" t="s">
        <v>3077</v>
      </c>
      <c r="B3128" s="24">
        <v>83.284999999999997</v>
      </c>
      <c r="C3128" s="24">
        <v>17.693000000000001</v>
      </c>
      <c r="D3128" s="24" t="s">
        <v>3072</v>
      </c>
      <c r="E3128" s="24">
        <f t="shared" si="48"/>
        <v>8</v>
      </c>
      <c r="V3128" s="24">
        <v>1</v>
      </c>
      <c r="AA3128" s="24">
        <v>1</v>
      </c>
      <c r="AO3128" s="24">
        <v>1</v>
      </c>
      <c r="AT3128" s="24">
        <v>1</v>
      </c>
      <c r="BF3128" s="24">
        <v>1</v>
      </c>
      <c r="BJ3128" s="24">
        <v>1</v>
      </c>
      <c r="BL3128" s="24">
        <v>1</v>
      </c>
      <c r="BO3128" s="24">
        <v>1</v>
      </c>
    </row>
    <row r="3129" spans="1:82" x14ac:dyDescent="0.2">
      <c r="A3129" s="24" t="s">
        <v>3078</v>
      </c>
      <c r="B3129" s="24">
        <v>83.283000000000001</v>
      </c>
      <c r="C3129" s="24">
        <v>17.690000000000001</v>
      </c>
      <c r="D3129" s="24" t="s">
        <v>3072</v>
      </c>
      <c r="E3129" s="24">
        <f t="shared" si="48"/>
        <v>8</v>
      </c>
      <c r="AA3129" s="24">
        <v>1</v>
      </c>
      <c r="AT3129" s="24">
        <v>1</v>
      </c>
      <c r="BB3129" s="24">
        <v>1</v>
      </c>
      <c r="BC3129" s="24">
        <v>1</v>
      </c>
      <c r="BH3129" s="24">
        <v>1</v>
      </c>
      <c r="BJ3129" s="24">
        <v>1</v>
      </c>
      <c r="BL3129" s="24">
        <v>1</v>
      </c>
      <c r="BO3129" s="24">
        <v>1</v>
      </c>
    </row>
    <row r="3130" spans="1:82" x14ac:dyDescent="0.2">
      <c r="A3130" s="24" t="s">
        <v>3079</v>
      </c>
      <c r="B3130" s="24">
        <v>83.278999999999996</v>
      </c>
      <c r="C3130" s="24">
        <v>17.690000000000001</v>
      </c>
      <c r="D3130" s="24" t="s">
        <v>3072</v>
      </c>
      <c r="E3130" s="24">
        <f t="shared" si="48"/>
        <v>5</v>
      </c>
      <c r="V3130" s="24">
        <v>1</v>
      </c>
      <c r="AA3130" s="24">
        <v>1</v>
      </c>
      <c r="AO3130" s="24">
        <v>1</v>
      </c>
      <c r="BL3130" s="24">
        <v>1</v>
      </c>
      <c r="CD3130" s="24">
        <v>1</v>
      </c>
    </row>
    <row r="3131" spans="1:82" x14ac:dyDescent="0.2">
      <c r="A3131" s="24" t="s">
        <v>3080</v>
      </c>
      <c r="B3131" s="24">
        <v>83.274000000000001</v>
      </c>
      <c r="C3131" s="24">
        <v>17.692</v>
      </c>
      <c r="D3131" s="24" t="s">
        <v>3072</v>
      </c>
      <c r="E3131" s="24">
        <f t="shared" si="48"/>
        <v>6</v>
      </c>
      <c r="AA3131" s="24">
        <v>1</v>
      </c>
      <c r="BC3131" s="24">
        <v>1</v>
      </c>
      <c r="BH3131" s="24">
        <v>1</v>
      </c>
      <c r="BJ3131" s="24">
        <v>1</v>
      </c>
      <c r="BO3131" s="24">
        <v>1</v>
      </c>
      <c r="CD3131" s="24">
        <v>1</v>
      </c>
    </row>
    <row r="3132" spans="1:82" x14ac:dyDescent="0.2">
      <c r="A3132" s="24" t="s">
        <v>3081</v>
      </c>
      <c r="B3132" s="24">
        <v>83.277000000000001</v>
      </c>
      <c r="C3132" s="24">
        <v>17.692</v>
      </c>
      <c r="D3132" s="24" t="s">
        <v>3072</v>
      </c>
      <c r="E3132" s="24">
        <f t="shared" si="48"/>
        <v>3</v>
      </c>
      <c r="AA3132" s="24">
        <v>1</v>
      </c>
      <c r="BB3132" s="24">
        <v>1</v>
      </c>
      <c r="BL3132" s="24">
        <v>1</v>
      </c>
    </row>
    <row r="3133" spans="1:82" x14ac:dyDescent="0.2">
      <c r="A3133" s="24" t="s">
        <v>3082</v>
      </c>
      <c r="B3133" s="24">
        <v>83.286000000000001</v>
      </c>
      <c r="C3133" s="24">
        <v>17.686</v>
      </c>
      <c r="D3133" s="24" t="s">
        <v>3072</v>
      </c>
      <c r="E3133" s="24">
        <f t="shared" si="48"/>
        <v>7</v>
      </c>
      <c r="V3133" s="24">
        <v>1</v>
      </c>
      <c r="AA3133" s="24">
        <v>1</v>
      </c>
      <c r="AO3133" s="24">
        <v>1</v>
      </c>
      <c r="BC3133" s="24">
        <v>1</v>
      </c>
      <c r="BL3133" s="24">
        <v>1</v>
      </c>
      <c r="BO3133" s="24">
        <v>1</v>
      </c>
      <c r="CD3133" s="24">
        <v>1</v>
      </c>
    </row>
    <row r="3134" spans="1:82" x14ac:dyDescent="0.2">
      <c r="A3134" s="24" t="s">
        <v>3083</v>
      </c>
      <c r="B3134" s="24">
        <v>83.289000000000001</v>
      </c>
      <c r="C3134" s="24">
        <v>17.686</v>
      </c>
      <c r="D3134" s="24" t="s">
        <v>3072</v>
      </c>
      <c r="E3134" s="24">
        <f t="shared" si="48"/>
        <v>7</v>
      </c>
      <c r="AA3134" s="24">
        <v>1</v>
      </c>
      <c r="BC3134" s="24">
        <v>1</v>
      </c>
      <c r="BH3134" s="24">
        <v>1</v>
      </c>
      <c r="BJ3134" s="24">
        <v>1</v>
      </c>
      <c r="BL3134" s="24">
        <v>1</v>
      </c>
      <c r="BM3134" s="24">
        <v>1</v>
      </c>
      <c r="BO3134" s="24">
        <v>1</v>
      </c>
    </row>
    <row r="3135" spans="1:82" x14ac:dyDescent="0.2">
      <c r="A3135" s="24" t="s">
        <v>3084</v>
      </c>
      <c r="B3135" s="24">
        <v>83.292000000000002</v>
      </c>
      <c r="C3135" s="24">
        <v>17.686</v>
      </c>
      <c r="D3135" s="24" t="s">
        <v>3072</v>
      </c>
      <c r="E3135" s="24">
        <f t="shared" si="48"/>
        <v>6</v>
      </c>
      <c r="AA3135" s="24">
        <v>1</v>
      </c>
      <c r="AO3135" s="24">
        <v>1</v>
      </c>
      <c r="AT3135" s="24">
        <v>1</v>
      </c>
      <c r="BC3135" s="24">
        <v>1</v>
      </c>
      <c r="BL3135" s="24">
        <v>1</v>
      </c>
      <c r="CA3135" s="24">
        <v>1</v>
      </c>
    </row>
    <row r="3136" spans="1:82" x14ac:dyDescent="0.2">
      <c r="A3136" s="24" t="s">
        <v>3085</v>
      </c>
      <c r="B3136" s="24">
        <v>83.296000000000006</v>
      </c>
      <c r="C3136" s="24">
        <v>17.686</v>
      </c>
      <c r="D3136" s="24" t="s">
        <v>3072</v>
      </c>
      <c r="E3136" s="24">
        <f t="shared" si="48"/>
        <v>9</v>
      </c>
      <c r="AA3136" s="24">
        <v>1</v>
      </c>
      <c r="AO3136" s="24">
        <v>1</v>
      </c>
      <c r="BB3136" s="24">
        <v>1</v>
      </c>
      <c r="BC3136" s="24">
        <v>1</v>
      </c>
      <c r="BH3136" s="24">
        <v>1</v>
      </c>
      <c r="BJ3136" s="24">
        <v>1</v>
      </c>
      <c r="BL3136" s="24">
        <v>1</v>
      </c>
      <c r="BO3136" s="24">
        <v>1</v>
      </c>
      <c r="CD3136" s="24">
        <v>1</v>
      </c>
    </row>
    <row r="3137" spans="1:79" x14ac:dyDescent="0.2">
      <c r="A3137" s="24" t="s">
        <v>3086</v>
      </c>
      <c r="B3137" s="24">
        <v>83.298000000000002</v>
      </c>
      <c r="C3137" s="24">
        <v>17.687000000000001</v>
      </c>
      <c r="D3137" s="24" t="s">
        <v>3072</v>
      </c>
      <c r="E3137" s="24">
        <f t="shared" si="48"/>
        <v>8</v>
      </c>
      <c r="AA3137" s="24">
        <v>1</v>
      </c>
      <c r="AM3137" s="24">
        <v>1</v>
      </c>
      <c r="AO3137" s="24">
        <v>1</v>
      </c>
      <c r="AT3137" s="24">
        <v>1</v>
      </c>
      <c r="BC3137" s="24">
        <v>1</v>
      </c>
      <c r="BH3137" s="24">
        <v>1</v>
      </c>
      <c r="BL3137" s="24">
        <v>1</v>
      </c>
      <c r="BO3137" s="24">
        <v>1</v>
      </c>
    </row>
    <row r="3138" spans="1:79" x14ac:dyDescent="0.2">
      <c r="A3138" s="24" t="s">
        <v>3087</v>
      </c>
      <c r="B3138" s="24">
        <v>83.299000000000007</v>
      </c>
      <c r="C3138" s="24">
        <v>17.689</v>
      </c>
      <c r="D3138" s="24" t="s">
        <v>3072</v>
      </c>
      <c r="E3138" s="24">
        <f t="shared" si="48"/>
        <v>10</v>
      </c>
      <c r="V3138" s="24">
        <v>1</v>
      </c>
      <c r="AO3138" s="24">
        <v>1</v>
      </c>
      <c r="AT3138" s="24">
        <v>1</v>
      </c>
      <c r="BC3138" s="24">
        <v>1</v>
      </c>
      <c r="BF3138" s="24">
        <v>1</v>
      </c>
      <c r="BJ3138" s="24">
        <v>1</v>
      </c>
      <c r="BL3138" s="24">
        <v>1</v>
      </c>
      <c r="BM3138" s="24">
        <v>1</v>
      </c>
      <c r="BO3138" s="24">
        <v>1</v>
      </c>
      <c r="CA3138" s="24">
        <v>1</v>
      </c>
    </row>
    <row r="3139" spans="1:79" x14ac:dyDescent="0.2">
      <c r="A3139" s="24" t="s">
        <v>3088</v>
      </c>
      <c r="B3139" s="24">
        <v>83.301000000000002</v>
      </c>
      <c r="C3139" s="24">
        <v>17.687999999999999</v>
      </c>
      <c r="D3139" s="24" t="s">
        <v>3072</v>
      </c>
      <c r="E3139" s="24">
        <f t="shared" ref="E3139:E3202" si="49">SUM(F3139:CR3139)</f>
        <v>13</v>
      </c>
      <c r="V3139" s="24">
        <v>1</v>
      </c>
      <c r="AA3139" s="24">
        <v>1</v>
      </c>
      <c r="AM3139" s="24">
        <v>1</v>
      </c>
      <c r="AO3139" s="24">
        <v>1</v>
      </c>
      <c r="BB3139" s="24">
        <v>1</v>
      </c>
      <c r="BC3139" s="24">
        <v>1</v>
      </c>
      <c r="BF3139" s="24">
        <v>1</v>
      </c>
      <c r="BH3139" s="24">
        <v>1</v>
      </c>
      <c r="BJ3139" s="24">
        <v>1</v>
      </c>
      <c r="BL3139" s="24">
        <v>1</v>
      </c>
      <c r="BM3139" s="24">
        <v>1</v>
      </c>
      <c r="BO3139" s="24">
        <v>1</v>
      </c>
      <c r="CA3139" s="24">
        <v>1</v>
      </c>
    </row>
    <row r="3140" spans="1:79" x14ac:dyDescent="0.2">
      <c r="A3140" s="24" t="s">
        <v>3089</v>
      </c>
      <c r="B3140" s="24">
        <v>83.3</v>
      </c>
      <c r="C3140" s="24">
        <v>17.690000000000001</v>
      </c>
      <c r="D3140" s="24" t="s">
        <v>3072</v>
      </c>
      <c r="E3140" s="24">
        <f t="shared" si="49"/>
        <v>10</v>
      </c>
      <c r="V3140" s="24">
        <v>1</v>
      </c>
      <c r="AA3140" s="24">
        <v>1</v>
      </c>
      <c r="AT3140" s="24">
        <v>1</v>
      </c>
      <c r="BB3140" s="24">
        <v>1</v>
      </c>
      <c r="BC3140" s="24">
        <v>1</v>
      </c>
      <c r="BF3140" s="24">
        <v>1</v>
      </c>
      <c r="BH3140" s="24">
        <v>1</v>
      </c>
      <c r="BJ3140" s="24">
        <v>1</v>
      </c>
      <c r="BL3140" s="24">
        <v>1</v>
      </c>
      <c r="BO3140" s="24">
        <v>1</v>
      </c>
    </row>
    <row r="3141" spans="1:79" x14ac:dyDescent="0.2">
      <c r="A3141" s="24" t="s">
        <v>3090</v>
      </c>
      <c r="B3141" s="24">
        <v>83.301000000000002</v>
      </c>
      <c r="C3141" s="24">
        <v>17.690999999999999</v>
      </c>
      <c r="D3141" s="24" t="s">
        <v>3072</v>
      </c>
      <c r="E3141" s="24">
        <f t="shared" si="49"/>
        <v>10</v>
      </c>
      <c r="V3141" s="24">
        <v>1</v>
      </c>
      <c r="AA3141" s="24">
        <v>1</v>
      </c>
      <c r="AO3141" s="24">
        <v>1</v>
      </c>
      <c r="AT3141" s="24">
        <v>1</v>
      </c>
      <c r="AV3141" s="24">
        <v>1</v>
      </c>
      <c r="BF3141" s="24">
        <v>1</v>
      </c>
      <c r="BH3141" s="24">
        <v>1</v>
      </c>
      <c r="BJ3141" s="24">
        <v>1</v>
      </c>
      <c r="BL3141" s="24">
        <v>1</v>
      </c>
      <c r="BO3141" s="24">
        <v>1</v>
      </c>
    </row>
    <row r="3142" spans="1:79" x14ac:dyDescent="0.2">
      <c r="A3142" s="24" t="s">
        <v>3091</v>
      </c>
      <c r="B3142" s="24">
        <v>83.302999999999997</v>
      </c>
      <c r="C3142" s="24">
        <v>17.689</v>
      </c>
      <c r="D3142" s="24" t="s">
        <v>3072</v>
      </c>
      <c r="E3142" s="24">
        <f t="shared" si="49"/>
        <v>13</v>
      </c>
      <c r="V3142" s="24">
        <v>1</v>
      </c>
      <c r="AA3142" s="24">
        <v>1</v>
      </c>
      <c r="AO3142" s="24">
        <v>1</v>
      </c>
      <c r="AT3142" s="24">
        <v>1</v>
      </c>
      <c r="AV3142" s="24">
        <v>1</v>
      </c>
      <c r="BB3142" s="24">
        <v>1</v>
      </c>
      <c r="BC3142" s="24">
        <v>1</v>
      </c>
      <c r="BF3142" s="24">
        <v>1</v>
      </c>
      <c r="BH3142" s="24">
        <v>1</v>
      </c>
      <c r="BJ3142" s="24">
        <v>1</v>
      </c>
      <c r="BL3142" s="24">
        <v>1</v>
      </c>
      <c r="BM3142" s="24">
        <v>1</v>
      </c>
      <c r="BO3142" s="24">
        <v>1</v>
      </c>
    </row>
    <row r="3143" spans="1:79" x14ac:dyDescent="0.2">
      <c r="A3143" s="24" t="s">
        <v>3092</v>
      </c>
      <c r="B3143" s="24">
        <v>83.302999999999997</v>
      </c>
      <c r="C3143" s="24">
        <v>17.684999999999999</v>
      </c>
      <c r="D3143" s="24" t="s">
        <v>3072</v>
      </c>
      <c r="E3143" s="24">
        <f t="shared" si="49"/>
        <v>9</v>
      </c>
      <c r="V3143" s="24">
        <v>1</v>
      </c>
      <c r="AA3143" s="24">
        <v>1</v>
      </c>
      <c r="AO3143" s="24">
        <v>1</v>
      </c>
      <c r="AT3143" s="24">
        <v>1</v>
      </c>
      <c r="BC3143" s="24">
        <v>1</v>
      </c>
      <c r="BH3143" s="24">
        <v>1</v>
      </c>
      <c r="BJ3143" s="24">
        <v>1</v>
      </c>
      <c r="BL3143" s="24">
        <v>1</v>
      </c>
      <c r="BO3143" s="24">
        <v>1</v>
      </c>
    </row>
    <row r="3144" spans="1:79" x14ac:dyDescent="0.2">
      <c r="A3144" s="24" t="s">
        <v>3093</v>
      </c>
      <c r="B3144" s="24">
        <v>83.305999999999997</v>
      </c>
      <c r="C3144" s="24">
        <v>17.681000000000001</v>
      </c>
      <c r="D3144" s="24" t="s">
        <v>3072</v>
      </c>
      <c r="E3144" s="24">
        <f t="shared" si="49"/>
        <v>11</v>
      </c>
      <c r="V3144" s="24">
        <v>1</v>
      </c>
      <c r="AA3144" s="24">
        <v>1</v>
      </c>
      <c r="AO3144" s="24">
        <v>1</v>
      </c>
      <c r="AV3144" s="24">
        <v>1</v>
      </c>
      <c r="BB3144" s="24">
        <v>1</v>
      </c>
      <c r="BC3144" s="24">
        <v>1</v>
      </c>
      <c r="BH3144" s="24">
        <v>1</v>
      </c>
      <c r="BJ3144" s="24">
        <v>1</v>
      </c>
      <c r="BL3144" s="24">
        <v>1</v>
      </c>
      <c r="BO3144" s="24">
        <v>1</v>
      </c>
      <c r="CA3144" s="24">
        <v>1</v>
      </c>
    </row>
    <row r="3145" spans="1:79" x14ac:dyDescent="0.2">
      <c r="A3145" s="24" t="s">
        <v>3094</v>
      </c>
      <c r="B3145" s="24">
        <v>83.298000000000002</v>
      </c>
      <c r="C3145" s="24">
        <v>17.684000000000001</v>
      </c>
      <c r="D3145" s="24" t="s">
        <v>3072</v>
      </c>
      <c r="E3145" s="24">
        <f t="shared" si="49"/>
        <v>7</v>
      </c>
      <c r="AA3145" s="24">
        <v>1</v>
      </c>
      <c r="AO3145" s="24">
        <v>1</v>
      </c>
      <c r="AT3145" s="24">
        <v>1</v>
      </c>
      <c r="BC3145" s="24">
        <v>1</v>
      </c>
      <c r="BJ3145" s="24">
        <v>1</v>
      </c>
      <c r="BL3145" s="24">
        <v>1</v>
      </c>
      <c r="BO3145" s="24">
        <v>1</v>
      </c>
    </row>
    <row r="3146" spans="1:79" x14ac:dyDescent="0.2">
      <c r="A3146" s="24" t="s">
        <v>3095</v>
      </c>
      <c r="B3146" s="24">
        <v>83.305999999999997</v>
      </c>
      <c r="C3146" s="24">
        <v>17.693999999999999</v>
      </c>
      <c r="D3146" s="24" t="s">
        <v>3072</v>
      </c>
      <c r="E3146" s="24">
        <f t="shared" si="49"/>
        <v>4</v>
      </c>
      <c r="AA3146" s="24">
        <v>1</v>
      </c>
      <c r="BC3146" s="24">
        <v>1</v>
      </c>
      <c r="BF3146" s="24">
        <v>1</v>
      </c>
      <c r="BO3146" s="24">
        <v>1</v>
      </c>
    </row>
    <row r="3147" spans="1:79" x14ac:dyDescent="0.2">
      <c r="A3147" s="24" t="s">
        <v>3096</v>
      </c>
      <c r="B3147" s="24">
        <v>34.911666666666669</v>
      </c>
      <c r="C3147" s="24">
        <v>29.414999999999999</v>
      </c>
      <c r="D3147" s="24" t="s">
        <v>3097</v>
      </c>
      <c r="E3147" s="24">
        <f t="shared" si="49"/>
        <v>221</v>
      </c>
      <c r="K3147" s="24">
        <v>3</v>
      </c>
      <c r="X3147" s="24">
        <v>1</v>
      </c>
      <c r="AA3147" s="24">
        <v>45</v>
      </c>
      <c r="AB3147" s="24">
        <v>8</v>
      </c>
      <c r="AG3147" s="24">
        <v>1</v>
      </c>
      <c r="AN3147" s="24">
        <v>1</v>
      </c>
      <c r="AQ3147" s="24">
        <v>5</v>
      </c>
      <c r="AT3147" s="24">
        <v>100</v>
      </c>
      <c r="AV3147" s="24">
        <v>7</v>
      </c>
      <c r="BB3147" s="24">
        <v>32</v>
      </c>
      <c r="BE3147" s="24">
        <v>2</v>
      </c>
      <c r="BF3147" s="24">
        <v>7</v>
      </c>
      <c r="BL3147" s="24">
        <v>3</v>
      </c>
      <c r="BZ3147" s="24">
        <v>5</v>
      </c>
      <c r="CA3147" s="24">
        <v>1</v>
      </c>
    </row>
    <row r="3148" spans="1:79" x14ac:dyDescent="0.2">
      <c r="A3148" s="24" t="s">
        <v>3098</v>
      </c>
      <c r="B3148" s="24">
        <v>34.961333333333336</v>
      </c>
      <c r="C3148" s="24">
        <v>29.5075</v>
      </c>
      <c r="D3148" s="24" t="s">
        <v>3097</v>
      </c>
      <c r="E3148" s="24">
        <f t="shared" si="49"/>
        <v>282</v>
      </c>
      <c r="H3148" s="24">
        <v>1</v>
      </c>
      <c r="K3148" s="24">
        <v>1</v>
      </c>
      <c r="AA3148" s="24">
        <v>22</v>
      </c>
      <c r="AB3148" s="24">
        <v>8</v>
      </c>
      <c r="AN3148" s="24">
        <v>1</v>
      </c>
      <c r="AQ3148" s="24">
        <v>5</v>
      </c>
      <c r="AT3148" s="24">
        <v>177</v>
      </c>
      <c r="AV3148" s="24">
        <v>8</v>
      </c>
      <c r="BB3148" s="24">
        <v>52</v>
      </c>
      <c r="BF3148" s="24">
        <v>2</v>
      </c>
      <c r="BH3148" s="24">
        <v>1</v>
      </c>
      <c r="BL3148" s="24">
        <v>3</v>
      </c>
      <c r="BO3148" s="24">
        <v>1</v>
      </c>
    </row>
    <row r="3149" spans="1:79" x14ac:dyDescent="0.2">
      <c r="A3149" s="24" t="s">
        <v>3099</v>
      </c>
      <c r="B3149" s="24">
        <v>34.966999999999999</v>
      </c>
      <c r="C3149" s="24">
        <v>29.515999999999998</v>
      </c>
      <c r="D3149" s="24" t="s">
        <v>3097</v>
      </c>
      <c r="E3149" s="24">
        <f t="shared" si="49"/>
        <v>237</v>
      </c>
      <c r="P3149" s="24">
        <v>1</v>
      </c>
      <c r="AA3149" s="24">
        <v>10</v>
      </c>
      <c r="AB3149" s="24">
        <v>4</v>
      </c>
      <c r="AQ3149" s="24">
        <v>10</v>
      </c>
      <c r="AT3149" s="24">
        <v>144</v>
      </c>
      <c r="AV3149" s="24">
        <v>1</v>
      </c>
      <c r="BB3149" s="24">
        <v>50</v>
      </c>
      <c r="BF3149" s="24">
        <v>6</v>
      </c>
      <c r="BL3149" s="24">
        <v>7</v>
      </c>
      <c r="BO3149" s="24">
        <v>1</v>
      </c>
      <c r="BZ3149" s="24">
        <v>3</v>
      </c>
    </row>
    <row r="3150" spans="1:79" x14ac:dyDescent="0.2">
      <c r="A3150" s="24" t="s">
        <v>3100</v>
      </c>
      <c r="B3150" s="24">
        <v>34.957333333333331</v>
      </c>
      <c r="C3150" s="24">
        <v>29.501166666666666</v>
      </c>
      <c r="D3150" s="24" t="s">
        <v>3097</v>
      </c>
      <c r="E3150" s="24">
        <f t="shared" si="49"/>
        <v>72</v>
      </c>
      <c r="AA3150" s="24">
        <v>3</v>
      </c>
      <c r="AB3150" s="24">
        <v>3</v>
      </c>
      <c r="AL3150" s="24">
        <v>1</v>
      </c>
      <c r="AN3150" s="24">
        <v>1</v>
      </c>
      <c r="AQ3150" s="24">
        <v>2</v>
      </c>
      <c r="AT3150" s="24">
        <v>55</v>
      </c>
      <c r="BB3150" s="24">
        <v>5</v>
      </c>
      <c r="BF3150" s="24">
        <v>1</v>
      </c>
      <c r="BL3150" s="24">
        <v>1</v>
      </c>
    </row>
    <row r="3151" spans="1:79" x14ac:dyDescent="0.2">
      <c r="A3151" s="24" t="s">
        <v>3101</v>
      </c>
      <c r="B3151" s="24">
        <v>34.888333333333335</v>
      </c>
      <c r="C3151" s="24">
        <v>29.379166666666666</v>
      </c>
      <c r="D3151" s="24" t="s">
        <v>3097</v>
      </c>
      <c r="E3151" s="24">
        <f t="shared" si="49"/>
        <v>165</v>
      </c>
      <c r="K3151" s="24">
        <v>2</v>
      </c>
      <c r="P3151" s="24">
        <v>2</v>
      </c>
      <c r="AA3151" s="24">
        <v>16</v>
      </c>
      <c r="AN3151" s="24">
        <v>1</v>
      </c>
      <c r="AQ3151" s="24">
        <v>5</v>
      </c>
      <c r="AT3151" s="24">
        <v>68</v>
      </c>
      <c r="AV3151" s="24">
        <v>9</v>
      </c>
      <c r="BB3151" s="24">
        <v>37</v>
      </c>
      <c r="BF3151" s="24">
        <v>14</v>
      </c>
      <c r="BL3151" s="24">
        <v>6</v>
      </c>
      <c r="BZ3151" s="24">
        <v>5</v>
      </c>
    </row>
    <row r="3152" spans="1:79" x14ac:dyDescent="0.2">
      <c r="A3152" s="24" t="s">
        <v>3102</v>
      </c>
      <c r="B3152" s="24">
        <v>34.939166666666665</v>
      </c>
      <c r="C3152" s="24">
        <v>29.484333333333332</v>
      </c>
      <c r="D3152" s="24" t="s">
        <v>3097</v>
      </c>
      <c r="E3152" s="24">
        <f t="shared" si="49"/>
        <v>224</v>
      </c>
      <c r="H3152" s="24">
        <v>1</v>
      </c>
      <c r="K3152" s="24">
        <v>1</v>
      </c>
      <c r="O3152" s="24">
        <v>1</v>
      </c>
      <c r="P3152" s="24">
        <v>1</v>
      </c>
      <c r="V3152" s="24">
        <v>1</v>
      </c>
      <c r="X3152" s="24">
        <v>1</v>
      </c>
      <c r="AA3152" s="24">
        <v>13</v>
      </c>
      <c r="AB3152" s="24">
        <v>4</v>
      </c>
      <c r="AN3152" s="24">
        <v>2</v>
      </c>
      <c r="AQ3152" s="24">
        <v>10</v>
      </c>
      <c r="AT3152" s="24">
        <v>152</v>
      </c>
      <c r="AV3152" s="24">
        <v>3</v>
      </c>
      <c r="BB3152" s="24">
        <v>19</v>
      </c>
      <c r="BF3152" s="24">
        <v>4</v>
      </c>
      <c r="BL3152" s="24">
        <v>7</v>
      </c>
      <c r="BZ3152" s="24">
        <v>4</v>
      </c>
    </row>
    <row r="3153" spans="1:82" x14ac:dyDescent="0.2">
      <c r="A3153" s="24" t="s">
        <v>3103</v>
      </c>
      <c r="B3153" s="24">
        <v>34.956000000000003</v>
      </c>
      <c r="C3153" s="24">
        <v>29.506666666666668</v>
      </c>
      <c r="D3153" s="24" t="s">
        <v>3097</v>
      </c>
      <c r="E3153" s="24">
        <f t="shared" si="49"/>
        <v>291</v>
      </c>
      <c r="G3153" s="24">
        <v>1</v>
      </c>
      <c r="X3153" s="24">
        <v>3</v>
      </c>
      <c r="AA3153" s="24">
        <v>15</v>
      </c>
      <c r="AB3153" s="24">
        <v>5</v>
      </c>
      <c r="AH3153" s="24">
        <v>2</v>
      </c>
      <c r="AL3153" s="24">
        <v>2</v>
      </c>
      <c r="AN3153" s="24">
        <v>1</v>
      </c>
      <c r="AQ3153" s="24">
        <v>6</v>
      </c>
      <c r="AT3153" s="24">
        <v>197</v>
      </c>
      <c r="AV3153" s="24">
        <v>2</v>
      </c>
      <c r="BB3153" s="24">
        <v>35</v>
      </c>
      <c r="BE3153" s="24">
        <v>1</v>
      </c>
      <c r="BF3153" s="24">
        <v>10</v>
      </c>
      <c r="BL3153" s="24">
        <v>4</v>
      </c>
      <c r="BZ3153" s="24">
        <v>7</v>
      </c>
    </row>
    <row r="3154" spans="1:82" x14ac:dyDescent="0.2">
      <c r="A3154" s="24" t="s">
        <v>3104</v>
      </c>
      <c r="B3154" s="24">
        <v>34.962166666666668</v>
      </c>
      <c r="C3154" s="24">
        <v>29.503499999999999</v>
      </c>
      <c r="D3154" s="24" t="s">
        <v>3097</v>
      </c>
      <c r="E3154" s="24">
        <f t="shared" si="49"/>
        <v>218</v>
      </c>
      <c r="V3154" s="24">
        <v>1</v>
      </c>
      <c r="X3154" s="24">
        <v>2</v>
      </c>
      <c r="AA3154" s="24">
        <v>20</v>
      </c>
      <c r="AB3154" s="24">
        <v>3</v>
      </c>
      <c r="AH3154" s="24">
        <v>3</v>
      </c>
      <c r="AQ3154" s="24">
        <v>3</v>
      </c>
      <c r="AT3154" s="24">
        <v>131</v>
      </c>
      <c r="AV3154" s="24">
        <v>1</v>
      </c>
      <c r="BB3154" s="24">
        <v>50</v>
      </c>
      <c r="BF3154" s="24">
        <v>1</v>
      </c>
      <c r="BZ3154" s="24">
        <v>3</v>
      </c>
    </row>
    <row r="3155" spans="1:82" x14ac:dyDescent="0.2">
      <c r="A3155" s="24" t="s">
        <v>3105</v>
      </c>
      <c r="B3155" s="24">
        <v>34.963166666666666</v>
      </c>
      <c r="C3155" s="24">
        <v>29.518999999999998</v>
      </c>
      <c r="D3155" s="24" t="s">
        <v>3097</v>
      </c>
      <c r="E3155" s="24">
        <f t="shared" si="49"/>
        <v>202</v>
      </c>
      <c r="X3155" s="24">
        <v>2</v>
      </c>
      <c r="AA3155" s="24">
        <v>7</v>
      </c>
      <c r="AB3155" s="24">
        <v>2</v>
      </c>
      <c r="AQ3155" s="24">
        <v>4</v>
      </c>
      <c r="AT3155" s="24">
        <v>123</v>
      </c>
      <c r="AV3155" s="24">
        <v>6</v>
      </c>
      <c r="BB3155" s="24">
        <v>46</v>
      </c>
      <c r="BF3155" s="24">
        <v>3</v>
      </c>
      <c r="BL3155" s="24">
        <v>5</v>
      </c>
      <c r="BO3155" s="24">
        <v>1</v>
      </c>
      <c r="BZ3155" s="24">
        <v>3</v>
      </c>
    </row>
    <row r="3156" spans="1:82" x14ac:dyDescent="0.2">
      <c r="A3156" s="24" t="s">
        <v>3106</v>
      </c>
      <c r="B3156" s="24">
        <v>34.965000000000003</v>
      </c>
      <c r="C3156" s="24">
        <v>29.521999999999998</v>
      </c>
      <c r="D3156" s="24" t="s">
        <v>3097</v>
      </c>
      <c r="E3156" s="24">
        <f t="shared" si="49"/>
        <v>298</v>
      </c>
      <c r="H3156" s="24">
        <v>1</v>
      </c>
      <c r="K3156" s="24">
        <v>1</v>
      </c>
      <c r="V3156" s="24">
        <v>2</v>
      </c>
      <c r="AA3156" s="24">
        <v>22</v>
      </c>
      <c r="AB3156" s="24">
        <v>4</v>
      </c>
      <c r="AC3156" s="24">
        <v>2</v>
      </c>
      <c r="AN3156" s="24">
        <v>1</v>
      </c>
      <c r="AQ3156" s="24">
        <v>11</v>
      </c>
      <c r="AT3156" s="24">
        <v>184</v>
      </c>
      <c r="AV3156" s="24">
        <v>5</v>
      </c>
      <c r="BB3156" s="24">
        <v>60</v>
      </c>
      <c r="BF3156" s="24">
        <v>2</v>
      </c>
      <c r="BL3156" s="24">
        <v>1</v>
      </c>
      <c r="BT3156" s="24">
        <v>1</v>
      </c>
      <c r="BZ3156" s="24">
        <v>1</v>
      </c>
    </row>
    <row r="3157" spans="1:82" x14ac:dyDescent="0.2">
      <c r="A3157" s="24" t="s">
        <v>3107</v>
      </c>
      <c r="B3157" s="24">
        <v>34.982999999999997</v>
      </c>
      <c r="C3157" s="24">
        <v>29.510666666666665</v>
      </c>
      <c r="D3157" s="24" t="s">
        <v>3097</v>
      </c>
      <c r="E3157" s="24">
        <f t="shared" si="49"/>
        <v>148</v>
      </c>
      <c r="K3157" s="24">
        <v>1</v>
      </c>
      <c r="AA3157" s="24">
        <v>10</v>
      </c>
      <c r="AB3157" s="24">
        <v>5</v>
      </c>
      <c r="AN3157" s="24">
        <v>3</v>
      </c>
      <c r="AQ3157" s="24">
        <v>7</v>
      </c>
      <c r="AT3157" s="24">
        <v>95</v>
      </c>
      <c r="AV3157" s="24">
        <v>1</v>
      </c>
      <c r="BB3157" s="24">
        <v>19</v>
      </c>
      <c r="BF3157" s="24">
        <v>5</v>
      </c>
      <c r="BZ3157" s="24">
        <v>2</v>
      </c>
    </row>
    <row r="3158" spans="1:82" x14ac:dyDescent="0.2">
      <c r="A3158" s="24" t="s">
        <v>3108</v>
      </c>
      <c r="B3158" s="24">
        <v>35.669833333333337</v>
      </c>
      <c r="C3158" s="24">
        <v>26.420999999999999</v>
      </c>
      <c r="D3158" s="24" t="s">
        <v>3097</v>
      </c>
      <c r="E3158" s="24">
        <f t="shared" si="49"/>
        <v>138</v>
      </c>
      <c r="K3158" s="24">
        <v>11</v>
      </c>
      <c r="N3158" s="24">
        <v>2</v>
      </c>
      <c r="O3158" s="24">
        <v>1</v>
      </c>
      <c r="P3158" s="24">
        <v>5</v>
      </c>
      <c r="X3158" s="24">
        <v>2</v>
      </c>
      <c r="AA3158" s="24">
        <v>15</v>
      </c>
      <c r="AB3158" s="24">
        <v>11</v>
      </c>
      <c r="AD3158" s="24">
        <v>4</v>
      </c>
      <c r="AL3158" s="24">
        <v>1</v>
      </c>
      <c r="AQ3158" s="24">
        <v>1</v>
      </c>
      <c r="AT3158" s="24">
        <v>71</v>
      </c>
      <c r="AV3158" s="24">
        <v>6</v>
      </c>
      <c r="BB3158" s="24">
        <v>4</v>
      </c>
      <c r="BF3158" s="24">
        <v>3</v>
      </c>
      <c r="BJ3158" s="24">
        <v>1</v>
      </c>
    </row>
    <row r="3159" spans="1:82" x14ac:dyDescent="0.2">
      <c r="A3159" s="24" t="s">
        <v>3109</v>
      </c>
      <c r="B3159" s="24">
        <v>35.825333333333333</v>
      </c>
      <c r="C3159" s="24">
        <v>26.485333333333333</v>
      </c>
      <c r="D3159" s="24" t="s">
        <v>3097</v>
      </c>
      <c r="E3159" s="24">
        <f t="shared" si="49"/>
        <v>167</v>
      </c>
      <c r="K3159" s="24">
        <v>8</v>
      </c>
      <c r="N3159" s="24">
        <v>2</v>
      </c>
      <c r="P3159" s="24">
        <v>8</v>
      </c>
      <c r="AA3159" s="24">
        <v>25</v>
      </c>
      <c r="AB3159" s="24">
        <v>5</v>
      </c>
      <c r="AF3159" s="24">
        <v>1</v>
      </c>
      <c r="AQ3159" s="24">
        <v>3</v>
      </c>
      <c r="AT3159" s="24">
        <v>69</v>
      </c>
      <c r="AV3159" s="24">
        <v>9</v>
      </c>
      <c r="BB3159" s="24">
        <v>19</v>
      </c>
      <c r="BF3159" s="24">
        <v>14</v>
      </c>
      <c r="BG3159" s="24">
        <v>1</v>
      </c>
      <c r="BJ3159" s="24">
        <v>1</v>
      </c>
      <c r="BZ3159" s="24">
        <v>2</v>
      </c>
    </row>
    <row r="3160" spans="1:82" x14ac:dyDescent="0.2">
      <c r="A3160" s="24" t="s">
        <v>3110</v>
      </c>
      <c r="B3160" s="24">
        <v>35.948999999999998</v>
      </c>
      <c r="C3160" s="24">
        <v>26.507833333333334</v>
      </c>
      <c r="D3160" s="24" t="s">
        <v>3097</v>
      </c>
      <c r="E3160" s="24">
        <f t="shared" si="49"/>
        <v>157</v>
      </c>
      <c r="K3160" s="24">
        <v>4</v>
      </c>
      <c r="P3160" s="24">
        <v>3</v>
      </c>
      <c r="AA3160" s="24">
        <v>19</v>
      </c>
      <c r="AB3160" s="24">
        <v>3</v>
      </c>
      <c r="AC3160" s="24">
        <v>1</v>
      </c>
      <c r="AD3160" s="24">
        <v>1</v>
      </c>
      <c r="AQ3160" s="24">
        <v>1</v>
      </c>
      <c r="AT3160" s="24">
        <v>78</v>
      </c>
      <c r="AV3160" s="24">
        <v>24</v>
      </c>
      <c r="BB3160" s="24">
        <v>10</v>
      </c>
      <c r="BF3160" s="24">
        <v>12</v>
      </c>
      <c r="BZ3160" s="24">
        <v>1</v>
      </c>
    </row>
    <row r="3161" spans="1:82" x14ac:dyDescent="0.2">
      <c r="A3161" s="24" t="s">
        <v>3111</v>
      </c>
      <c r="B3161" s="24">
        <v>35.402166666666666</v>
      </c>
      <c r="C3161" s="24">
        <v>26.346333333333334</v>
      </c>
      <c r="D3161" s="24" t="s">
        <v>3097</v>
      </c>
      <c r="E3161" s="24">
        <f t="shared" si="49"/>
        <v>194</v>
      </c>
      <c r="K3161" s="24">
        <v>9</v>
      </c>
      <c r="P3161" s="24">
        <v>5</v>
      </c>
      <c r="AA3161" s="24">
        <v>32</v>
      </c>
      <c r="AB3161" s="24">
        <v>16</v>
      </c>
      <c r="AG3161" s="24">
        <v>1</v>
      </c>
      <c r="AN3161" s="24">
        <v>1</v>
      </c>
      <c r="AQ3161" s="24">
        <v>6</v>
      </c>
      <c r="AT3161" s="24">
        <v>88</v>
      </c>
      <c r="AV3161" s="24">
        <v>25</v>
      </c>
      <c r="BB3161" s="24">
        <v>3</v>
      </c>
      <c r="BF3161" s="24">
        <v>5</v>
      </c>
      <c r="BZ3161" s="24">
        <v>3</v>
      </c>
    </row>
    <row r="3162" spans="1:82" x14ac:dyDescent="0.2">
      <c r="A3162" s="24" t="s">
        <v>3112</v>
      </c>
      <c r="B3162" s="24">
        <v>35.566333333333333</v>
      </c>
      <c r="C3162" s="24">
        <v>27.088333333333335</v>
      </c>
      <c r="D3162" s="24" t="s">
        <v>3097</v>
      </c>
      <c r="E3162" s="24">
        <f t="shared" si="49"/>
        <v>221</v>
      </c>
      <c r="K3162" s="24">
        <v>7</v>
      </c>
      <c r="P3162" s="24">
        <v>15</v>
      </c>
      <c r="R3162" s="24">
        <v>1</v>
      </c>
      <c r="X3162" s="24">
        <v>1</v>
      </c>
      <c r="AA3162" s="24">
        <v>19</v>
      </c>
      <c r="AB3162" s="24">
        <v>10</v>
      </c>
      <c r="AD3162" s="24">
        <v>5</v>
      </c>
      <c r="AQ3162" s="24">
        <v>3</v>
      </c>
      <c r="AT3162" s="24">
        <v>96</v>
      </c>
      <c r="AV3162" s="24">
        <v>30</v>
      </c>
      <c r="BB3162" s="24">
        <v>15</v>
      </c>
      <c r="BE3162" s="24">
        <v>1</v>
      </c>
      <c r="BF3162" s="24">
        <v>17</v>
      </c>
      <c r="BZ3162" s="24">
        <v>1</v>
      </c>
    </row>
    <row r="3163" spans="1:82" x14ac:dyDescent="0.2">
      <c r="A3163" s="24" t="s">
        <v>3113</v>
      </c>
      <c r="B3163" s="24">
        <v>35.405333333333331</v>
      </c>
      <c r="C3163" s="24">
        <v>27.053333333333335</v>
      </c>
      <c r="D3163" s="24" t="s">
        <v>3097</v>
      </c>
      <c r="E3163" s="24">
        <f t="shared" si="49"/>
        <v>179</v>
      </c>
      <c r="H3163" s="24">
        <v>1</v>
      </c>
      <c r="K3163" s="24">
        <v>5</v>
      </c>
      <c r="P3163" s="24">
        <v>6</v>
      </c>
      <c r="AA3163" s="24">
        <v>19</v>
      </c>
      <c r="AB3163" s="24">
        <v>8</v>
      </c>
      <c r="AD3163" s="24">
        <v>1</v>
      </c>
      <c r="AL3163" s="24">
        <v>4</v>
      </c>
      <c r="AQ3163" s="24">
        <v>1</v>
      </c>
      <c r="AT3163" s="24">
        <v>87</v>
      </c>
      <c r="AV3163" s="24">
        <v>9</v>
      </c>
      <c r="BB3163" s="24">
        <v>5</v>
      </c>
      <c r="BF3163" s="24">
        <v>29</v>
      </c>
      <c r="BL3163" s="24">
        <v>1</v>
      </c>
      <c r="BZ3163" s="24">
        <v>3</v>
      </c>
    </row>
    <row r="3164" spans="1:82" x14ac:dyDescent="0.2">
      <c r="A3164" s="24" t="s">
        <v>3114</v>
      </c>
      <c r="B3164" s="24">
        <v>34.864166666666669</v>
      </c>
      <c r="C3164" s="24">
        <v>27.611499999999999</v>
      </c>
      <c r="D3164" s="24" t="s">
        <v>3097</v>
      </c>
      <c r="E3164" s="24">
        <f t="shared" si="49"/>
        <v>144</v>
      </c>
      <c r="K3164" s="24">
        <v>5</v>
      </c>
      <c r="P3164" s="24">
        <v>4</v>
      </c>
      <c r="AA3164" s="24">
        <v>12</v>
      </c>
      <c r="AB3164" s="24">
        <v>9</v>
      </c>
      <c r="AQ3164" s="24">
        <v>4</v>
      </c>
      <c r="AT3164" s="24">
        <v>79</v>
      </c>
      <c r="AV3164" s="24">
        <v>5</v>
      </c>
      <c r="BB3164" s="24">
        <v>9</v>
      </c>
      <c r="BF3164" s="24">
        <v>15</v>
      </c>
      <c r="BH3164" s="24">
        <v>1</v>
      </c>
      <c r="BJ3164" s="24">
        <v>1</v>
      </c>
    </row>
    <row r="3165" spans="1:82" x14ac:dyDescent="0.2">
      <c r="A3165" s="24" t="s">
        <v>3115</v>
      </c>
      <c r="B3165" s="24">
        <v>34.735999999999997</v>
      </c>
      <c r="C3165" s="24">
        <v>27.575666666666667</v>
      </c>
      <c r="D3165" s="24" t="s">
        <v>3097</v>
      </c>
      <c r="E3165" s="24">
        <f t="shared" si="49"/>
        <v>150</v>
      </c>
      <c r="K3165" s="24">
        <v>5</v>
      </c>
      <c r="P3165" s="24">
        <v>5</v>
      </c>
      <c r="R3165" s="24">
        <v>1</v>
      </c>
      <c r="AA3165" s="24">
        <v>15</v>
      </c>
      <c r="AB3165" s="24">
        <v>6</v>
      </c>
      <c r="AQ3165" s="24">
        <v>4</v>
      </c>
      <c r="AT3165" s="24">
        <v>98</v>
      </c>
      <c r="AV3165" s="24">
        <v>7</v>
      </c>
      <c r="BB3165" s="24">
        <v>3</v>
      </c>
      <c r="BF3165" s="24">
        <v>4</v>
      </c>
      <c r="BJ3165" s="24">
        <v>1</v>
      </c>
      <c r="BZ3165" s="24">
        <v>1</v>
      </c>
    </row>
    <row r="3166" spans="1:82" x14ac:dyDescent="0.2">
      <c r="A3166" s="24" t="s">
        <v>3116</v>
      </c>
      <c r="B3166" s="24">
        <v>34.798666666666669</v>
      </c>
      <c r="C3166" s="24">
        <v>27.580666666666666</v>
      </c>
      <c r="D3166" s="24" t="s">
        <v>3097</v>
      </c>
      <c r="E3166" s="24">
        <f t="shared" si="49"/>
        <v>185</v>
      </c>
      <c r="K3166" s="24">
        <v>6</v>
      </c>
      <c r="P3166" s="24">
        <v>14</v>
      </c>
      <c r="AA3166" s="24">
        <v>8</v>
      </c>
      <c r="AB3166" s="24">
        <v>4</v>
      </c>
      <c r="AQ3166" s="24">
        <v>10</v>
      </c>
      <c r="AT3166" s="24">
        <v>116</v>
      </c>
      <c r="AV3166" s="24">
        <v>8</v>
      </c>
      <c r="BB3166" s="24">
        <v>8</v>
      </c>
      <c r="BF3166" s="24">
        <v>6</v>
      </c>
      <c r="BJ3166" s="24">
        <v>4</v>
      </c>
      <c r="CD3166" s="24">
        <v>1</v>
      </c>
    </row>
    <row r="3167" spans="1:82" x14ac:dyDescent="0.2">
      <c r="A3167" s="24" t="s">
        <v>3117</v>
      </c>
      <c r="B3167" s="24">
        <v>34.687333333333335</v>
      </c>
      <c r="C3167" s="24">
        <v>27.527666666666665</v>
      </c>
      <c r="D3167" s="24" t="s">
        <v>3097</v>
      </c>
      <c r="E3167" s="24">
        <f t="shared" si="49"/>
        <v>175</v>
      </c>
      <c r="K3167" s="24">
        <v>12</v>
      </c>
      <c r="P3167" s="24">
        <v>9</v>
      </c>
      <c r="AA3167" s="24">
        <v>17</v>
      </c>
      <c r="AB3167" s="24">
        <v>13</v>
      </c>
      <c r="AL3167" s="24">
        <v>1</v>
      </c>
      <c r="AN3167" s="24">
        <v>2</v>
      </c>
      <c r="AQ3167" s="24">
        <v>16</v>
      </c>
      <c r="AT3167" s="24">
        <v>90</v>
      </c>
      <c r="AV3167" s="24">
        <v>5</v>
      </c>
      <c r="BB3167" s="24">
        <v>1</v>
      </c>
      <c r="BE3167" s="24">
        <v>1</v>
      </c>
      <c r="BF3167" s="24">
        <v>5</v>
      </c>
      <c r="BO3167" s="24">
        <v>1</v>
      </c>
      <c r="BZ3167" s="24">
        <v>1</v>
      </c>
      <c r="CD3167" s="24">
        <v>1</v>
      </c>
    </row>
    <row r="3168" spans="1:82" x14ac:dyDescent="0.2">
      <c r="A3168" s="24" t="s">
        <v>3118</v>
      </c>
      <c r="B3168" s="24">
        <v>35.047333333333334</v>
      </c>
      <c r="C3168" s="24">
        <v>27.711666666666666</v>
      </c>
      <c r="D3168" s="24" t="s">
        <v>3097</v>
      </c>
      <c r="E3168" s="24">
        <f t="shared" si="49"/>
        <v>229</v>
      </c>
      <c r="K3168" s="24">
        <v>7</v>
      </c>
      <c r="P3168" s="24">
        <v>6</v>
      </c>
      <c r="X3168" s="24">
        <v>3</v>
      </c>
      <c r="AA3168" s="24">
        <v>20</v>
      </c>
      <c r="AB3168" s="24">
        <v>10</v>
      </c>
      <c r="AD3168" s="24">
        <v>3</v>
      </c>
      <c r="AL3168" s="24">
        <v>2</v>
      </c>
      <c r="AN3168" s="24">
        <v>1</v>
      </c>
      <c r="AQ3168" s="24">
        <v>5</v>
      </c>
      <c r="AT3168" s="24">
        <v>111</v>
      </c>
      <c r="AV3168" s="24">
        <v>23</v>
      </c>
      <c r="BB3168" s="24">
        <v>9</v>
      </c>
      <c r="BF3168" s="24">
        <v>27</v>
      </c>
      <c r="BZ3168" s="24">
        <v>1</v>
      </c>
      <c r="CD3168" s="24">
        <v>1</v>
      </c>
    </row>
    <row r="3169" spans="1:82" x14ac:dyDescent="0.2">
      <c r="A3169" s="24" t="s">
        <v>3119</v>
      </c>
      <c r="B3169" s="24">
        <v>34.969333333333331</v>
      </c>
      <c r="C3169" s="24">
        <v>27.878166666666665</v>
      </c>
      <c r="D3169" s="24" t="s">
        <v>3097</v>
      </c>
      <c r="E3169" s="24">
        <f t="shared" si="49"/>
        <v>162</v>
      </c>
      <c r="K3169" s="24">
        <v>3</v>
      </c>
      <c r="O3169" s="24">
        <v>1</v>
      </c>
      <c r="P3169" s="24">
        <v>5</v>
      </c>
      <c r="X3169" s="24">
        <v>1</v>
      </c>
      <c r="AA3169" s="24">
        <v>11</v>
      </c>
      <c r="AB3169" s="24">
        <v>7</v>
      </c>
      <c r="AD3169" s="24">
        <v>4</v>
      </c>
      <c r="AH3169" s="24">
        <v>1</v>
      </c>
      <c r="AL3169" s="24">
        <v>1</v>
      </c>
      <c r="AQ3169" s="24">
        <v>1</v>
      </c>
      <c r="AT3169" s="24">
        <v>90</v>
      </c>
      <c r="AV3169" s="24">
        <v>20</v>
      </c>
      <c r="BB3169" s="24">
        <v>8</v>
      </c>
      <c r="BF3169" s="24">
        <v>7</v>
      </c>
      <c r="BJ3169" s="24">
        <v>2</v>
      </c>
    </row>
    <row r="3170" spans="1:82" x14ac:dyDescent="0.2">
      <c r="A3170" s="24" t="s">
        <v>3120</v>
      </c>
      <c r="B3170" s="24">
        <v>34.682333333333332</v>
      </c>
      <c r="C3170" s="24">
        <v>27.7135</v>
      </c>
      <c r="D3170" s="24" t="s">
        <v>3097</v>
      </c>
      <c r="E3170" s="24">
        <f t="shared" si="49"/>
        <v>169</v>
      </c>
      <c r="K3170" s="24">
        <v>6</v>
      </c>
      <c r="O3170" s="24">
        <v>2</v>
      </c>
      <c r="P3170" s="24">
        <v>6</v>
      </c>
      <c r="AA3170" s="24">
        <v>5</v>
      </c>
      <c r="AB3170" s="24">
        <v>8</v>
      </c>
      <c r="AF3170" s="24">
        <v>2</v>
      </c>
      <c r="AT3170" s="24">
        <v>104</v>
      </c>
      <c r="AV3170" s="24">
        <v>11</v>
      </c>
      <c r="BB3170" s="24">
        <v>8</v>
      </c>
      <c r="BF3170" s="24">
        <v>11</v>
      </c>
      <c r="BL3170" s="24">
        <v>4</v>
      </c>
      <c r="BZ3170" s="24">
        <v>2</v>
      </c>
    </row>
    <row r="3171" spans="1:82" x14ac:dyDescent="0.2">
      <c r="A3171" s="24" t="s">
        <v>3121</v>
      </c>
      <c r="B3171" s="24">
        <v>108.12813</v>
      </c>
      <c r="C3171" s="24">
        <v>21.529720000000001</v>
      </c>
      <c r="D3171" s="24" t="s">
        <v>3122</v>
      </c>
      <c r="E3171" s="24">
        <f t="shared" si="49"/>
        <v>16</v>
      </c>
      <c r="V3171" s="24">
        <v>2</v>
      </c>
      <c r="AT3171" s="24">
        <v>1</v>
      </c>
      <c r="AW3171" s="24">
        <v>7</v>
      </c>
      <c r="BB3171" s="24">
        <v>1</v>
      </c>
      <c r="BH3171" s="24">
        <v>2</v>
      </c>
      <c r="BL3171" s="24">
        <v>1</v>
      </c>
      <c r="BR3171" s="24">
        <v>1</v>
      </c>
      <c r="CD3171" s="24">
        <v>1</v>
      </c>
    </row>
    <row r="3172" spans="1:82" x14ac:dyDescent="0.2">
      <c r="A3172" s="24" t="s">
        <v>3123</v>
      </c>
      <c r="B3172" s="24">
        <v>108.12813</v>
      </c>
      <c r="C3172" s="24">
        <v>21.529720000000001</v>
      </c>
      <c r="D3172" s="24" t="s">
        <v>3122</v>
      </c>
      <c r="E3172" s="24">
        <f t="shared" si="49"/>
        <v>59</v>
      </c>
      <c r="V3172" s="24">
        <v>1</v>
      </c>
      <c r="AT3172" s="24">
        <v>3</v>
      </c>
      <c r="AW3172" s="24">
        <v>39</v>
      </c>
      <c r="BH3172" s="24">
        <v>1</v>
      </c>
      <c r="BL3172" s="24">
        <v>12</v>
      </c>
      <c r="BR3172" s="24">
        <v>2</v>
      </c>
      <c r="CD3172" s="24">
        <v>1</v>
      </c>
    </row>
    <row r="3173" spans="1:82" x14ac:dyDescent="0.2">
      <c r="A3173" s="24" t="s">
        <v>3124</v>
      </c>
      <c r="B3173" s="24">
        <v>110.06086000000001</v>
      </c>
      <c r="C3173" s="24">
        <v>18.432970000000001</v>
      </c>
      <c r="D3173" s="24" t="s">
        <v>3122</v>
      </c>
      <c r="E3173" s="24">
        <f t="shared" si="49"/>
        <v>5</v>
      </c>
      <c r="V3173" s="24">
        <v>1</v>
      </c>
      <c r="AW3173" s="24">
        <v>3</v>
      </c>
      <c r="BM3173" s="24">
        <v>1</v>
      </c>
    </row>
    <row r="3174" spans="1:82" x14ac:dyDescent="0.2">
      <c r="A3174" s="24" t="s">
        <v>3125</v>
      </c>
      <c r="B3174" s="24">
        <v>110.06086000000001</v>
      </c>
      <c r="C3174" s="24">
        <v>18.432970000000001</v>
      </c>
      <c r="D3174" s="24" t="s">
        <v>3122</v>
      </c>
      <c r="E3174" s="24">
        <f t="shared" si="49"/>
        <v>57</v>
      </c>
      <c r="V3174" s="24">
        <v>6</v>
      </c>
      <c r="AT3174" s="24">
        <v>11</v>
      </c>
      <c r="AW3174" s="24">
        <v>6</v>
      </c>
      <c r="BB3174" s="24">
        <v>1</v>
      </c>
      <c r="BH3174" s="24">
        <v>1</v>
      </c>
      <c r="BL3174" s="24">
        <v>6</v>
      </c>
      <c r="BO3174" s="24">
        <v>22</v>
      </c>
      <c r="BR3174" s="24">
        <v>1</v>
      </c>
      <c r="CD3174" s="24">
        <v>3</v>
      </c>
    </row>
    <row r="3175" spans="1:82" x14ac:dyDescent="0.2">
      <c r="A3175" s="24" t="s">
        <v>3126</v>
      </c>
      <c r="B3175" s="24">
        <v>108.54810999999999</v>
      </c>
      <c r="C3175" s="24">
        <v>21.759779999999999</v>
      </c>
      <c r="D3175" s="24" t="s">
        <v>3122</v>
      </c>
      <c r="E3175" s="24">
        <f t="shared" si="49"/>
        <v>4</v>
      </c>
      <c r="AW3175" s="24">
        <v>1</v>
      </c>
      <c r="BH3175" s="24">
        <v>1</v>
      </c>
      <c r="BL3175" s="24">
        <v>1</v>
      </c>
      <c r="BR3175" s="24">
        <v>1</v>
      </c>
    </row>
    <row r="3176" spans="1:82" x14ac:dyDescent="0.2">
      <c r="A3176" s="24" t="s">
        <v>3127</v>
      </c>
      <c r="B3176" s="24">
        <v>108.54810999999999</v>
      </c>
      <c r="C3176" s="24">
        <v>21.759779999999999</v>
      </c>
      <c r="D3176" s="24" t="s">
        <v>3122</v>
      </c>
      <c r="E3176" s="24">
        <f t="shared" si="49"/>
        <v>0</v>
      </c>
    </row>
    <row r="3177" spans="1:82" x14ac:dyDescent="0.2">
      <c r="A3177" s="24" t="s">
        <v>3128</v>
      </c>
      <c r="B3177" s="24">
        <v>109.07635999999999</v>
      </c>
      <c r="C3177" s="24">
        <v>21.499189999999999</v>
      </c>
      <c r="D3177" s="24" t="s">
        <v>3122</v>
      </c>
      <c r="E3177" s="24">
        <f t="shared" si="49"/>
        <v>13</v>
      </c>
      <c r="V3177" s="24">
        <v>2</v>
      </c>
      <c r="AT3177" s="24">
        <v>2</v>
      </c>
      <c r="AW3177" s="24">
        <v>7</v>
      </c>
      <c r="BL3177" s="24">
        <v>2</v>
      </c>
    </row>
    <row r="3178" spans="1:82" x14ac:dyDescent="0.2">
      <c r="A3178" s="24" t="s">
        <v>3129</v>
      </c>
      <c r="B3178" s="24">
        <v>109.07635999999999</v>
      </c>
      <c r="C3178" s="24">
        <v>21.499189999999999</v>
      </c>
      <c r="D3178" s="24" t="s">
        <v>3122</v>
      </c>
      <c r="E3178" s="24">
        <f t="shared" si="49"/>
        <v>16</v>
      </c>
      <c r="AT3178" s="24">
        <v>5</v>
      </c>
      <c r="AW3178" s="24">
        <v>5</v>
      </c>
      <c r="BH3178" s="24">
        <v>2</v>
      </c>
      <c r="BL3178" s="24">
        <v>2</v>
      </c>
      <c r="CD3178" s="24">
        <v>2</v>
      </c>
    </row>
    <row r="3179" spans="1:82" x14ac:dyDescent="0.2">
      <c r="A3179" s="24" t="s">
        <v>3130</v>
      </c>
      <c r="B3179" s="24">
        <v>110.02294000000001</v>
      </c>
      <c r="C3179" s="24">
        <v>19.945609999999999</v>
      </c>
      <c r="D3179" s="24" t="s">
        <v>3122</v>
      </c>
      <c r="E3179" s="24">
        <f t="shared" si="49"/>
        <v>47</v>
      </c>
      <c r="AT3179" s="24">
        <v>6</v>
      </c>
      <c r="AW3179" s="24">
        <v>18</v>
      </c>
      <c r="BH3179" s="24">
        <v>2</v>
      </c>
      <c r="BP3179" s="24">
        <v>5</v>
      </c>
      <c r="BR3179" s="24">
        <v>16</v>
      </c>
    </row>
    <row r="3180" spans="1:82" x14ac:dyDescent="0.2">
      <c r="A3180" s="24" t="s">
        <v>3131</v>
      </c>
      <c r="B3180" s="24">
        <v>110.02294000000001</v>
      </c>
      <c r="C3180" s="24">
        <v>19.945609999999999</v>
      </c>
      <c r="D3180" s="24" t="s">
        <v>3122</v>
      </c>
      <c r="E3180" s="24">
        <f t="shared" si="49"/>
        <v>3</v>
      </c>
      <c r="AW3180" s="24">
        <v>1</v>
      </c>
      <c r="BH3180" s="24">
        <v>1</v>
      </c>
      <c r="BR3180" s="24">
        <v>1</v>
      </c>
    </row>
    <row r="3181" spans="1:82" x14ac:dyDescent="0.2">
      <c r="A3181" s="24" t="s">
        <v>3132</v>
      </c>
      <c r="B3181" s="24">
        <v>-79.290000000000006</v>
      </c>
      <c r="C3181" s="24">
        <v>60.18</v>
      </c>
      <c r="D3181" s="24" t="s">
        <v>3133</v>
      </c>
      <c r="E3181" s="24">
        <f t="shared" si="49"/>
        <v>26377.7</v>
      </c>
      <c r="AA3181" s="24">
        <v>5330.6</v>
      </c>
      <c r="AK3181" s="24">
        <v>825.4</v>
      </c>
      <c r="AL3181" s="24">
        <v>103.2</v>
      </c>
      <c r="AT3181" s="24">
        <v>1719.5</v>
      </c>
      <c r="AV3181" s="24">
        <v>16885.8</v>
      </c>
      <c r="AX3181" s="24">
        <v>206.3</v>
      </c>
      <c r="BB3181" s="24">
        <v>1100.5</v>
      </c>
      <c r="BN3181" s="24">
        <v>172</v>
      </c>
      <c r="BQ3181" s="24">
        <v>34.4</v>
      </c>
    </row>
    <row r="3182" spans="1:82" x14ac:dyDescent="0.2">
      <c r="A3182" s="24" t="s">
        <v>3134</v>
      </c>
      <c r="B3182" s="24">
        <v>-78.36</v>
      </c>
      <c r="C3182" s="24">
        <v>58.42</v>
      </c>
      <c r="D3182" s="24" t="s">
        <v>3133</v>
      </c>
      <c r="E3182" s="24">
        <f t="shared" si="49"/>
        <v>54372.3</v>
      </c>
      <c r="AA3182" s="24">
        <v>2404.6999999999998</v>
      </c>
      <c r="AK3182" s="24">
        <v>534.4</v>
      </c>
      <c r="AL3182" s="24">
        <v>935.1</v>
      </c>
      <c r="AT3182" s="24">
        <v>2003.9</v>
      </c>
      <c r="AV3182" s="24">
        <v>45154.3</v>
      </c>
      <c r="AX3182" s="24">
        <v>400.8</v>
      </c>
      <c r="AZ3182" s="24">
        <v>267.2</v>
      </c>
      <c r="BA3182" s="24">
        <v>801.6</v>
      </c>
      <c r="BB3182" s="24">
        <v>1335.9</v>
      </c>
      <c r="BD3182" s="24">
        <v>534.4</v>
      </c>
    </row>
    <row r="3183" spans="1:82" x14ac:dyDescent="0.2">
      <c r="A3183" s="24" t="s">
        <v>3135</v>
      </c>
      <c r="B3183" s="24">
        <v>-77.98</v>
      </c>
      <c r="C3183" s="24">
        <v>55.4</v>
      </c>
      <c r="D3183" s="24" t="s">
        <v>3133</v>
      </c>
      <c r="E3183" s="24">
        <f t="shared" si="49"/>
        <v>24486.799999999996</v>
      </c>
      <c r="AA3183" s="24">
        <v>803.6</v>
      </c>
      <c r="AK3183" s="24">
        <v>189.1</v>
      </c>
      <c r="AL3183" s="24">
        <v>283.60000000000002</v>
      </c>
      <c r="AT3183" s="24">
        <v>1134.5</v>
      </c>
      <c r="AV3183" s="24">
        <v>21083.200000000001</v>
      </c>
      <c r="AX3183" s="24">
        <v>47.3</v>
      </c>
      <c r="AY3183" s="24">
        <v>47.3</v>
      </c>
      <c r="AZ3183" s="24">
        <v>47.3</v>
      </c>
      <c r="BA3183" s="24">
        <v>283.60000000000002</v>
      </c>
      <c r="BB3183" s="24">
        <v>520</v>
      </c>
      <c r="BN3183" s="24">
        <v>47.3</v>
      </c>
    </row>
    <row r="3184" spans="1:82" x14ac:dyDescent="0.2">
      <c r="A3184" s="24" t="s">
        <v>3136</v>
      </c>
      <c r="B3184" s="24">
        <v>-80.540000000000006</v>
      </c>
      <c r="C3184" s="24">
        <v>55.44</v>
      </c>
      <c r="D3184" s="24" t="s">
        <v>3133</v>
      </c>
      <c r="E3184" s="24">
        <f t="shared" si="49"/>
        <v>4538.7000000000007</v>
      </c>
      <c r="AA3184" s="24">
        <v>182.9</v>
      </c>
      <c r="AK3184" s="24">
        <v>137.19999999999999</v>
      </c>
      <c r="AL3184" s="24">
        <v>57.2</v>
      </c>
      <c r="AT3184" s="24">
        <v>251.5</v>
      </c>
      <c r="AV3184" s="24">
        <v>3143.8</v>
      </c>
      <c r="AX3184" s="24">
        <v>125.8</v>
      </c>
      <c r="AZ3184" s="24">
        <v>22.9</v>
      </c>
      <c r="BA3184" s="24">
        <v>125.8</v>
      </c>
      <c r="BB3184" s="24">
        <v>411.6</v>
      </c>
      <c r="BD3184" s="24">
        <v>11.4</v>
      </c>
      <c r="BN3184" s="24">
        <v>34.299999999999997</v>
      </c>
      <c r="BQ3184" s="24">
        <v>34.299999999999997</v>
      </c>
    </row>
    <row r="3185" spans="1:82" x14ac:dyDescent="0.2">
      <c r="A3185" s="24" t="s">
        <v>3137</v>
      </c>
      <c r="B3185" s="24">
        <v>-80.81</v>
      </c>
      <c r="C3185" s="24">
        <v>56.72</v>
      </c>
      <c r="D3185" s="24" t="s">
        <v>3133</v>
      </c>
      <c r="E3185" s="24">
        <f t="shared" si="49"/>
        <v>12146.9</v>
      </c>
      <c r="AA3185" s="24">
        <v>705.6</v>
      </c>
      <c r="AK3185" s="24">
        <v>252</v>
      </c>
      <c r="AL3185" s="24">
        <v>25.2</v>
      </c>
      <c r="AT3185" s="24">
        <v>579.6</v>
      </c>
      <c r="AV3185" s="24">
        <v>9324.5</v>
      </c>
      <c r="AX3185" s="24">
        <v>126</v>
      </c>
      <c r="AZ3185" s="24">
        <v>75.599999999999994</v>
      </c>
      <c r="BB3185" s="24">
        <v>680.4</v>
      </c>
      <c r="BD3185" s="24">
        <v>50.4</v>
      </c>
      <c r="BN3185" s="24">
        <v>176.4</v>
      </c>
      <c r="BQ3185" s="24">
        <v>25.2</v>
      </c>
      <c r="BU3185" s="24">
        <v>25.2</v>
      </c>
      <c r="BW3185" s="24">
        <v>100.8</v>
      </c>
    </row>
    <row r="3186" spans="1:82" x14ac:dyDescent="0.2">
      <c r="A3186" s="24" t="s">
        <v>3138</v>
      </c>
      <c r="B3186" s="24">
        <v>-84.95</v>
      </c>
      <c r="C3186" s="24">
        <v>55.53</v>
      </c>
      <c r="D3186" s="24" t="s">
        <v>3133</v>
      </c>
      <c r="E3186" s="24">
        <f t="shared" si="49"/>
        <v>3833.7000000000003</v>
      </c>
      <c r="AA3186" s="24">
        <v>346.6</v>
      </c>
      <c r="AK3186" s="24">
        <v>97.5</v>
      </c>
      <c r="AL3186" s="24">
        <v>43.3</v>
      </c>
      <c r="AT3186" s="24">
        <v>216.6</v>
      </c>
      <c r="AV3186" s="24">
        <v>2458.3000000000002</v>
      </c>
      <c r="AX3186" s="24">
        <v>140.80000000000001</v>
      </c>
      <c r="BA3186" s="24">
        <v>54.1</v>
      </c>
      <c r="BB3186" s="24">
        <v>303.2</v>
      </c>
      <c r="BD3186" s="24">
        <v>10.8</v>
      </c>
      <c r="BH3186" s="24">
        <v>21.7</v>
      </c>
      <c r="BN3186" s="24">
        <v>130</v>
      </c>
      <c r="BU3186" s="24">
        <v>10.8</v>
      </c>
    </row>
    <row r="3187" spans="1:82" x14ac:dyDescent="0.2">
      <c r="A3187" s="24" t="s">
        <v>3139</v>
      </c>
      <c r="B3187" s="24">
        <v>-87.55</v>
      </c>
      <c r="C3187" s="24">
        <v>59.06</v>
      </c>
      <c r="D3187" s="24" t="s">
        <v>3133</v>
      </c>
      <c r="E3187" s="24">
        <f t="shared" si="49"/>
        <v>1082.9000000000001</v>
      </c>
      <c r="M3187" s="24">
        <v>0.3</v>
      </c>
      <c r="AA3187" s="24">
        <v>538</v>
      </c>
      <c r="AK3187" s="24">
        <v>98.4</v>
      </c>
      <c r="AT3187" s="24">
        <v>170.6</v>
      </c>
      <c r="AV3187" s="24">
        <v>200.1</v>
      </c>
      <c r="AX3187" s="24">
        <v>6.6</v>
      </c>
      <c r="BB3187" s="24">
        <v>29.5</v>
      </c>
      <c r="BN3187" s="24">
        <v>16.399999999999999</v>
      </c>
      <c r="BQ3187" s="24">
        <v>6.6</v>
      </c>
      <c r="BW3187" s="24">
        <v>16.399999999999999</v>
      </c>
    </row>
    <row r="3188" spans="1:82" x14ac:dyDescent="0.2">
      <c r="A3188" s="24" t="s">
        <v>3140</v>
      </c>
      <c r="B3188" s="24">
        <v>-91.49</v>
      </c>
      <c r="C3188" s="24">
        <v>58.73</v>
      </c>
      <c r="D3188" s="24" t="s">
        <v>3133</v>
      </c>
      <c r="E3188" s="24">
        <f t="shared" si="49"/>
        <v>5528.2</v>
      </c>
      <c r="AA3188" s="24">
        <v>1115.9000000000001</v>
      </c>
      <c r="AK3188" s="24">
        <v>291.89999999999998</v>
      </c>
      <c r="AL3188" s="24">
        <v>120.2</v>
      </c>
      <c r="AT3188" s="24">
        <v>703.9</v>
      </c>
      <c r="AV3188" s="24">
        <v>2111.6999999999998</v>
      </c>
      <c r="AX3188" s="24">
        <v>120.2</v>
      </c>
      <c r="AY3188" s="24">
        <v>137.30000000000001</v>
      </c>
      <c r="AZ3188" s="24">
        <v>17.2</v>
      </c>
      <c r="BA3188" s="24">
        <v>120.2</v>
      </c>
      <c r="BB3188" s="24">
        <v>394.9</v>
      </c>
      <c r="BD3188" s="24">
        <v>85.8</v>
      </c>
      <c r="BN3188" s="24">
        <v>137.30000000000001</v>
      </c>
      <c r="BQ3188" s="24">
        <v>103</v>
      </c>
      <c r="BU3188" s="24">
        <v>51.5</v>
      </c>
      <c r="BW3188" s="24">
        <v>17.2</v>
      </c>
    </row>
    <row r="3189" spans="1:82" x14ac:dyDescent="0.2">
      <c r="A3189" s="24" t="s">
        <v>3141</v>
      </c>
      <c r="B3189" s="24">
        <v>-91.96</v>
      </c>
      <c r="C3189" s="24">
        <v>59.98</v>
      </c>
      <c r="D3189" s="24" t="s">
        <v>3133</v>
      </c>
      <c r="E3189" s="24">
        <f t="shared" si="49"/>
        <v>5742.8000000000011</v>
      </c>
      <c r="AA3189" s="24">
        <v>773.6</v>
      </c>
      <c r="AK3189" s="24">
        <v>297.60000000000002</v>
      </c>
      <c r="AL3189" s="24">
        <v>29.8</v>
      </c>
      <c r="AT3189" s="24">
        <v>580.20000000000005</v>
      </c>
      <c r="AV3189" s="24">
        <v>282.7</v>
      </c>
      <c r="AX3189" s="24">
        <v>699.2</v>
      </c>
      <c r="AY3189" s="24">
        <v>133.9</v>
      </c>
      <c r="AZ3189" s="24">
        <v>1130.7</v>
      </c>
      <c r="BA3189" s="24">
        <v>238</v>
      </c>
      <c r="BB3189" s="24">
        <v>1026.5999999999999</v>
      </c>
      <c r="BD3189" s="24">
        <v>74.400000000000006</v>
      </c>
      <c r="BH3189" s="24">
        <v>14.9</v>
      </c>
      <c r="BN3189" s="24">
        <v>104.1</v>
      </c>
      <c r="BQ3189" s="24">
        <v>297.60000000000002</v>
      </c>
      <c r="BU3189" s="24">
        <v>44.6</v>
      </c>
      <c r="BW3189" s="24">
        <v>14.9</v>
      </c>
    </row>
    <row r="3190" spans="1:82" x14ac:dyDescent="0.2">
      <c r="A3190" s="24" t="s">
        <v>3142</v>
      </c>
      <c r="B3190" s="24">
        <v>-89.36</v>
      </c>
      <c r="C3190" s="24">
        <v>60.44</v>
      </c>
      <c r="D3190" s="24" t="s">
        <v>3133</v>
      </c>
      <c r="E3190" s="24">
        <f t="shared" si="49"/>
        <v>2039.6</v>
      </c>
      <c r="AA3190" s="24">
        <v>723.3</v>
      </c>
      <c r="AK3190" s="24">
        <v>221.6</v>
      </c>
      <c r="AT3190" s="24">
        <v>332.3</v>
      </c>
      <c r="AV3190" s="24">
        <v>39.1</v>
      </c>
      <c r="AX3190" s="24">
        <v>32.6</v>
      </c>
      <c r="AZ3190" s="24">
        <v>26.1</v>
      </c>
      <c r="BA3190" s="24">
        <v>6.5</v>
      </c>
      <c r="BB3190" s="24">
        <v>430.1</v>
      </c>
      <c r="BN3190" s="24">
        <v>19.5</v>
      </c>
      <c r="BP3190" s="24">
        <v>6.5</v>
      </c>
      <c r="BQ3190" s="24">
        <v>143.4</v>
      </c>
      <c r="BU3190" s="24">
        <v>39.1</v>
      </c>
      <c r="BW3190" s="24">
        <v>19.5</v>
      </c>
    </row>
    <row r="3191" spans="1:82" x14ac:dyDescent="0.2">
      <c r="A3191" s="24" t="s">
        <v>3143</v>
      </c>
      <c r="B3191" s="24">
        <v>-86.22</v>
      </c>
      <c r="C3191" s="24">
        <v>61.4</v>
      </c>
      <c r="D3191" s="24" t="s">
        <v>3133</v>
      </c>
      <c r="E3191" s="24">
        <f t="shared" si="49"/>
        <v>665.59999999999991</v>
      </c>
      <c r="AA3191" s="24">
        <v>268</v>
      </c>
      <c r="AK3191" s="24">
        <v>44.7</v>
      </c>
      <c r="AT3191" s="24">
        <v>80.400000000000006</v>
      </c>
      <c r="AV3191" s="24">
        <v>40.200000000000003</v>
      </c>
      <c r="AX3191" s="24">
        <v>4.5</v>
      </c>
      <c r="BB3191" s="24">
        <v>183.2</v>
      </c>
      <c r="BN3191" s="24">
        <v>22.3</v>
      </c>
      <c r="BQ3191" s="24">
        <v>8.9</v>
      </c>
      <c r="BW3191" s="24">
        <v>13.4</v>
      </c>
    </row>
    <row r="3192" spans="1:82" x14ac:dyDescent="0.2">
      <c r="A3192" s="24" t="s">
        <v>3144</v>
      </c>
      <c r="B3192" s="24">
        <v>-79</v>
      </c>
      <c r="C3192" s="24">
        <v>62.76</v>
      </c>
      <c r="D3192" s="24" t="s">
        <v>3133</v>
      </c>
      <c r="E3192" s="24">
        <f t="shared" si="49"/>
        <v>8660.1</v>
      </c>
      <c r="AA3192" s="24">
        <v>1056.7</v>
      </c>
      <c r="AK3192" s="24">
        <v>298.60000000000002</v>
      </c>
      <c r="AL3192" s="24">
        <v>45.9</v>
      </c>
      <c r="AT3192" s="24">
        <v>482.4</v>
      </c>
      <c r="AV3192" s="24">
        <v>528.29999999999995</v>
      </c>
      <c r="AX3192" s="24">
        <v>2710.6</v>
      </c>
      <c r="AY3192" s="24">
        <v>23</v>
      </c>
      <c r="AZ3192" s="24">
        <v>160.80000000000001</v>
      </c>
      <c r="BA3192" s="24">
        <v>137.80000000000001</v>
      </c>
      <c r="BB3192" s="24">
        <v>1952.6</v>
      </c>
      <c r="BD3192" s="24">
        <v>849.9</v>
      </c>
      <c r="BN3192" s="24">
        <v>321.60000000000002</v>
      </c>
      <c r="BQ3192" s="24">
        <v>23</v>
      </c>
      <c r="BU3192" s="24">
        <v>68.900000000000006</v>
      </c>
    </row>
    <row r="3193" spans="1:82" x14ac:dyDescent="0.2">
      <c r="A3193" s="24" t="s">
        <v>3145</v>
      </c>
      <c r="B3193" s="24">
        <v>-74.31</v>
      </c>
      <c r="C3193" s="24">
        <v>63.05</v>
      </c>
      <c r="D3193" s="24" t="s">
        <v>3133</v>
      </c>
      <c r="E3193" s="24">
        <f t="shared" si="49"/>
        <v>3539.2000000000007</v>
      </c>
      <c r="AA3193" s="24">
        <v>145.6</v>
      </c>
      <c r="AT3193" s="24">
        <v>22.4</v>
      </c>
      <c r="AX3193" s="24">
        <v>1467.2</v>
      </c>
      <c r="AY3193" s="24">
        <v>67.2</v>
      </c>
      <c r="AZ3193" s="24">
        <v>22.4</v>
      </c>
      <c r="BA3193" s="24">
        <v>33.6</v>
      </c>
      <c r="BB3193" s="24">
        <v>1187.2</v>
      </c>
      <c r="BD3193" s="24">
        <v>448</v>
      </c>
      <c r="BN3193" s="24">
        <v>100.8</v>
      </c>
      <c r="BU3193" s="24">
        <v>44.8</v>
      </c>
    </row>
    <row r="3194" spans="1:82" x14ac:dyDescent="0.2">
      <c r="A3194" s="24" t="s">
        <v>3146</v>
      </c>
      <c r="B3194" s="24">
        <v>103.619</v>
      </c>
      <c r="C3194" s="24">
        <v>-5.492</v>
      </c>
      <c r="D3194" s="24" t="s">
        <v>3147</v>
      </c>
      <c r="E3194" s="24">
        <f t="shared" si="49"/>
        <v>102</v>
      </c>
      <c r="U3194" s="24">
        <v>1</v>
      </c>
      <c r="AC3194" s="24">
        <v>2</v>
      </c>
      <c r="AJ3194" s="24">
        <v>17</v>
      </c>
      <c r="AL3194" s="24">
        <v>16</v>
      </c>
      <c r="AN3194" s="24">
        <v>4</v>
      </c>
      <c r="AT3194" s="24">
        <v>41</v>
      </c>
      <c r="BB3194" s="24">
        <v>21</v>
      </c>
    </row>
    <row r="3195" spans="1:82" x14ac:dyDescent="0.2">
      <c r="A3195" s="24" t="s">
        <v>3148</v>
      </c>
      <c r="B3195" s="24">
        <v>97.605000000000004</v>
      </c>
      <c r="C3195" s="24">
        <v>-0.45900000000000002</v>
      </c>
      <c r="D3195" s="24" t="s">
        <v>3147</v>
      </c>
      <c r="E3195" s="24">
        <f t="shared" si="49"/>
        <v>92</v>
      </c>
      <c r="AA3195" s="24">
        <v>4</v>
      </c>
      <c r="AB3195" s="24">
        <v>1</v>
      </c>
      <c r="AC3195" s="24">
        <v>1</v>
      </c>
      <c r="AJ3195" s="24">
        <v>9</v>
      </c>
      <c r="AL3195" s="24">
        <v>32</v>
      </c>
      <c r="AN3195" s="24">
        <v>11</v>
      </c>
      <c r="AT3195" s="24">
        <v>30</v>
      </c>
      <c r="BB3195" s="24">
        <v>4</v>
      </c>
    </row>
    <row r="3196" spans="1:82" x14ac:dyDescent="0.2">
      <c r="A3196" s="24" t="s">
        <v>3149</v>
      </c>
      <c r="B3196" s="24">
        <v>97.900999999999996</v>
      </c>
      <c r="C3196" s="24">
        <v>-0.82299999999999995</v>
      </c>
      <c r="D3196" s="24" t="s">
        <v>3147</v>
      </c>
      <c r="E3196" s="24">
        <f t="shared" si="49"/>
        <v>109</v>
      </c>
      <c r="N3196" s="24">
        <v>2</v>
      </c>
      <c r="AA3196" s="24">
        <v>1</v>
      </c>
      <c r="AD3196" s="24">
        <v>1</v>
      </c>
      <c r="AJ3196" s="24">
        <v>10</v>
      </c>
      <c r="AL3196" s="24">
        <v>33</v>
      </c>
      <c r="AN3196" s="24">
        <v>13</v>
      </c>
      <c r="AQ3196" s="24">
        <v>1</v>
      </c>
      <c r="AT3196" s="24">
        <v>45</v>
      </c>
      <c r="BB3196" s="24">
        <v>3</v>
      </c>
    </row>
    <row r="3197" spans="1:82" x14ac:dyDescent="0.2">
      <c r="A3197" s="24" t="s">
        <v>3150</v>
      </c>
      <c r="B3197" s="24">
        <v>98.186000000000007</v>
      </c>
      <c r="C3197" s="24">
        <v>0.83699999999999997</v>
      </c>
      <c r="D3197" s="24" t="s">
        <v>3147</v>
      </c>
      <c r="E3197" s="24">
        <f t="shared" si="49"/>
        <v>88</v>
      </c>
      <c r="N3197" s="24">
        <v>1</v>
      </c>
      <c r="AA3197" s="24">
        <v>10</v>
      </c>
      <c r="AB3197" s="24">
        <v>1</v>
      </c>
      <c r="AC3197" s="24">
        <v>4</v>
      </c>
      <c r="AJ3197" s="24">
        <v>1</v>
      </c>
      <c r="AL3197" s="24">
        <v>20</v>
      </c>
      <c r="AN3197" s="24">
        <v>2</v>
      </c>
      <c r="AQ3197" s="24">
        <v>2</v>
      </c>
      <c r="AT3197" s="24">
        <v>15</v>
      </c>
      <c r="BB3197" s="24">
        <v>29</v>
      </c>
      <c r="BJ3197" s="24">
        <v>1</v>
      </c>
      <c r="CD3197" s="24">
        <v>2</v>
      </c>
    </row>
    <row r="3198" spans="1:82" x14ac:dyDescent="0.2">
      <c r="A3198" s="24" t="s">
        <v>3151</v>
      </c>
      <c r="B3198" s="24">
        <v>93.738</v>
      </c>
      <c r="C3198" s="24">
        <v>5.1760000000000002</v>
      </c>
      <c r="D3198" s="24" t="s">
        <v>3147</v>
      </c>
      <c r="E3198" s="24">
        <f t="shared" si="49"/>
        <v>79</v>
      </c>
      <c r="AA3198" s="24">
        <v>1</v>
      </c>
      <c r="AL3198" s="24">
        <v>2</v>
      </c>
      <c r="AT3198" s="24">
        <v>3</v>
      </c>
      <c r="BB3198" s="24">
        <v>68</v>
      </c>
      <c r="BF3198" s="24">
        <v>3</v>
      </c>
      <c r="BJ3198" s="24">
        <v>1</v>
      </c>
      <c r="BO3198" s="24">
        <v>1</v>
      </c>
    </row>
    <row r="3199" spans="1:82" x14ac:dyDescent="0.2">
      <c r="A3199" s="24" t="s">
        <v>3152</v>
      </c>
      <c r="B3199" s="24">
        <v>94.385999999999996</v>
      </c>
      <c r="C3199" s="24">
        <v>5.9029999999999996</v>
      </c>
      <c r="D3199" s="24" t="s">
        <v>3147</v>
      </c>
      <c r="E3199" s="24">
        <f t="shared" si="49"/>
        <v>84</v>
      </c>
      <c r="AA3199" s="24">
        <v>2</v>
      </c>
      <c r="AB3199" s="24">
        <v>1</v>
      </c>
      <c r="AL3199" s="24">
        <v>7</v>
      </c>
      <c r="AN3199" s="24">
        <v>1</v>
      </c>
      <c r="AQ3199" s="24">
        <v>4</v>
      </c>
      <c r="AT3199" s="24">
        <v>9</v>
      </c>
      <c r="BB3199" s="24">
        <v>58</v>
      </c>
      <c r="BF3199" s="24">
        <v>2</v>
      </c>
    </row>
    <row r="3200" spans="1:82" x14ac:dyDescent="0.2">
      <c r="A3200" s="24" t="s">
        <v>3153</v>
      </c>
      <c r="B3200" s="24">
        <v>94.305000000000007</v>
      </c>
      <c r="C3200" s="24">
        <v>5.34</v>
      </c>
      <c r="D3200" s="24" t="s">
        <v>3147</v>
      </c>
      <c r="E3200" s="24">
        <f t="shared" si="49"/>
        <v>51</v>
      </c>
      <c r="K3200" s="24">
        <v>1</v>
      </c>
      <c r="N3200" s="24">
        <v>2</v>
      </c>
      <c r="Q3200" s="24">
        <v>1</v>
      </c>
      <c r="AA3200" s="24">
        <v>2</v>
      </c>
      <c r="AB3200" s="24">
        <v>1</v>
      </c>
      <c r="AC3200" s="24">
        <v>1</v>
      </c>
      <c r="AD3200" s="24">
        <v>1</v>
      </c>
      <c r="AF3200" s="24">
        <v>1</v>
      </c>
      <c r="AL3200" s="24">
        <v>13</v>
      </c>
      <c r="AN3200" s="24">
        <v>3</v>
      </c>
      <c r="AQ3200" s="24">
        <v>4</v>
      </c>
      <c r="AT3200" s="24">
        <v>20</v>
      </c>
      <c r="BB3200" s="24">
        <v>1</v>
      </c>
    </row>
    <row r="3201" spans="1:93" x14ac:dyDescent="0.2">
      <c r="A3201" s="24" t="s">
        <v>3154</v>
      </c>
      <c r="B3201" s="24">
        <v>94.772999999999996</v>
      </c>
      <c r="C3201" s="24">
        <v>3.2850000000000001</v>
      </c>
      <c r="D3201" s="24" t="s">
        <v>3147</v>
      </c>
      <c r="E3201" s="24">
        <f t="shared" si="49"/>
        <v>48</v>
      </c>
      <c r="N3201" s="24">
        <v>4</v>
      </c>
      <c r="AA3201" s="24">
        <v>1</v>
      </c>
      <c r="AB3201" s="24">
        <v>1</v>
      </c>
      <c r="AD3201" s="24">
        <v>1</v>
      </c>
      <c r="AJ3201" s="24">
        <v>1</v>
      </c>
      <c r="AL3201" s="24">
        <v>6</v>
      </c>
      <c r="AQ3201" s="24">
        <v>1</v>
      </c>
      <c r="AT3201" s="24">
        <v>19</v>
      </c>
      <c r="BB3201" s="24">
        <v>12</v>
      </c>
      <c r="CD3201" s="24">
        <v>2</v>
      </c>
    </row>
    <row r="3202" spans="1:93" x14ac:dyDescent="0.2">
      <c r="A3202" s="24" t="s">
        <v>3155</v>
      </c>
      <c r="B3202" s="24">
        <v>96.057000000000002</v>
      </c>
      <c r="C3202" s="24">
        <v>1.9370000000000001</v>
      </c>
      <c r="D3202" s="24" t="s">
        <v>3147</v>
      </c>
      <c r="E3202" s="24">
        <f t="shared" si="49"/>
        <v>63</v>
      </c>
      <c r="O3202" s="24">
        <v>1</v>
      </c>
      <c r="AA3202" s="24">
        <v>7</v>
      </c>
      <c r="AB3202" s="24">
        <v>1</v>
      </c>
      <c r="AC3202" s="24">
        <v>1</v>
      </c>
      <c r="AJ3202" s="24">
        <v>4</v>
      </c>
      <c r="AL3202" s="24">
        <v>16</v>
      </c>
      <c r="AQ3202" s="24">
        <v>1</v>
      </c>
      <c r="AT3202" s="24">
        <v>16</v>
      </c>
      <c r="BB3202" s="24">
        <v>14</v>
      </c>
      <c r="CD3202" s="24">
        <v>2</v>
      </c>
    </row>
    <row r="3203" spans="1:93" x14ac:dyDescent="0.2">
      <c r="A3203" s="24" t="s">
        <v>3156</v>
      </c>
      <c r="B3203" s="24">
        <v>97.302000000000007</v>
      </c>
      <c r="C3203" s="24">
        <v>0.40899999999999997</v>
      </c>
      <c r="D3203" s="24" t="s">
        <v>3147</v>
      </c>
      <c r="E3203" s="24">
        <f t="shared" ref="E3203:E3266" si="50">SUM(F3203:CR3203)</f>
        <v>116</v>
      </c>
      <c r="AA3203" s="24">
        <v>3</v>
      </c>
      <c r="AJ3203" s="24">
        <v>3</v>
      </c>
      <c r="AL3203" s="24">
        <v>51</v>
      </c>
      <c r="AN3203" s="24">
        <v>8</v>
      </c>
      <c r="AQ3203" s="24">
        <v>1</v>
      </c>
      <c r="AT3203" s="24">
        <v>50</v>
      </c>
    </row>
    <row r="3204" spans="1:93" x14ac:dyDescent="0.2">
      <c r="A3204" s="24" t="s">
        <v>3157</v>
      </c>
      <c r="B3204" s="24">
        <v>99.691000000000003</v>
      </c>
      <c r="C3204" s="24">
        <v>-1.3720000000000001</v>
      </c>
      <c r="D3204" s="24" t="s">
        <v>3147</v>
      </c>
      <c r="E3204" s="24">
        <f t="shared" si="50"/>
        <v>102</v>
      </c>
      <c r="AJ3204" s="24">
        <v>28</v>
      </c>
      <c r="AL3204" s="24">
        <v>25</v>
      </c>
      <c r="AQ3204" s="24">
        <v>3</v>
      </c>
      <c r="AT3204" s="24">
        <v>25</v>
      </c>
      <c r="BB3204" s="24">
        <v>21</v>
      </c>
    </row>
    <row r="3205" spans="1:93" x14ac:dyDescent="0.2">
      <c r="A3205" s="24" t="s">
        <v>3158</v>
      </c>
      <c r="B3205" s="24">
        <v>98.459000000000003</v>
      </c>
      <c r="C3205" s="24">
        <v>-1.7529999999999999</v>
      </c>
      <c r="D3205" s="24" t="s">
        <v>3147</v>
      </c>
      <c r="E3205" s="24">
        <f t="shared" si="50"/>
        <v>95</v>
      </c>
      <c r="X3205" s="24">
        <v>1</v>
      </c>
      <c r="AA3205" s="24">
        <v>2</v>
      </c>
      <c r="AD3205" s="24">
        <v>1</v>
      </c>
      <c r="AJ3205" s="24">
        <v>19</v>
      </c>
      <c r="AL3205" s="24">
        <v>24</v>
      </c>
      <c r="AN3205" s="24">
        <v>3</v>
      </c>
      <c r="AQ3205" s="24">
        <v>1</v>
      </c>
      <c r="AT3205" s="24">
        <v>41</v>
      </c>
      <c r="BB3205" s="24">
        <v>3</v>
      </c>
    </row>
    <row r="3206" spans="1:93" x14ac:dyDescent="0.2">
      <c r="A3206" s="24" t="s">
        <v>3159</v>
      </c>
      <c r="B3206" s="24">
        <v>97.74</v>
      </c>
      <c r="C3206" s="24">
        <v>-2.907</v>
      </c>
      <c r="D3206" s="24" t="s">
        <v>3147</v>
      </c>
      <c r="E3206" s="24">
        <f t="shared" si="50"/>
        <v>112</v>
      </c>
      <c r="K3206" s="24">
        <v>1</v>
      </c>
      <c r="AJ3206" s="24">
        <v>13</v>
      </c>
      <c r="AL3206" s="24">
        <v>26</v>
      </c>
      <c r="AN3206" s="24">
        <v>11</v>
      </c>
      <c r="AQ3206" s="24">
        <v>5</v>
      </c>
      <c r="AT3206" s="24">
        <v>55</v>
      </c>
      <c r="CD3206" s="24">
        <v>1</v>
      </c>
    </row>
    <row r="3207" spans="1:93" x14ac:dyDescent="0.2">
      <c r="A3207" s="24" t="s">
        <v>3160</v>
      </c>
      <c r="B3207" s="24">
        <v>99.986999999999995</v>
      </c>
      <c r="C3207" s="24">
        <v>-3.3239999999999998</v>
      </c>
      <c r="D3207" s="24" t="s">
        <v>3147</v>
      </c>
      <c r="E3207" s="24">
        <f t="shared" si="50"/>
        <v>137</v>
      </c>
      <c r="AA3207" s="24">
        <v>1</v>
      </c>
      <c r="AC3207" s="24">
        <v>1</v>
      </c>
      <c r="AD3207" s="24">
        <v>1</v>
      </c>
      <c r="AF3207" s="24">
        <v>1</v>
      </c>
      <c r="AJ3207" s="24">
        <v>5</v>
      </c>
      <c r="AL3207" s="24">
        <v>28</v>
      </c>
      <c r="AN3207" s="24">
        <v>14</v>
      </c>
      <c r="AQ3207" s="24">
        <v>1</v>
      </c>
      <c r="AT3207" s="24">
        <v>84</v>
      </c>
      <c r="BB3207" s="24">
        <v>1</v>
      </c>
    </row>
    <row r="3208" spans="1:93" x14ac:dyDescent="0.2">
      <c r="A3208" s="24" t="s">
        <v>3161</v>
      </c>
      <c r="B3208" s="24">
        <v>100.023</v>
      </c>
      <c r="C3208" s="24">
        <v>-3.169</v>
      </c>
      <c r="D3208" s="24" t="s">
        <v>3147</v>
      </c>
      <c r="E3208" s="24">
        <f t="shared" si="50"/>
        <v>104</v>
      </c>
      <c r="AA3208" s="24">
        <v>2</v>
      </c>
      <c r="AB3208" s="24">
        <v>1</v>
      </c>
      <c r="AJ3208" s="24">
        <v>5</v>
      </c>
      <c r="AL3208" s="24">
        <v>41</v>
      </c>
      <c r="AN3208" s="24">
        <v>5</v>
      </c>
      <c r="AT3208" s="24">
        <v>39</v>
      </c>
      <c r="BB3208" s="24">
        <v>9</v>
      </c>
      <c r="CD3208" s="24">
        <v>2</v>
      </c>
    </row>
    <row r="3209" spans="1:93" x14ac:dyDescent="0.2">
      <c r="A3209" s="24" t="s">
        <v>3162</v>
      </c>
      <c r="B3209" s="24">
        <v>101.852</v>
      </c>
      <c r="C3209" s="24">
        <v>-5.1109999999999998</v>
      </c>
      <c r="D3209" s="24" t="s">
        <v>3147</v>
      </c>
      <c r="E3209" s="24">
        <f t="shared" si="50"/>
        <v>95</v>
      </c>
      <c r="N3209" s="24">
        <v>2</v>
      </c>
      <c r="AA3209" s="24">
        <v>2</v>
      </c>
      <c r="AF3209" s="24">
        <v>1</v>
      </c>
      <c r="AJ3209" s="24">
        <v>5</v>
      </c>
      <c r="AL3209" s="24">
        <v>21</v>
      </c>
      <c r="AN3209" s="24">
        <v>1</v>
      </c>
      <c r="AT3209" s="24">
        <v>40</v>
      </c>
      <c r="BB3209" s="24">
        <v>23</v>
      </c>
    </row>
    <row r="3210" spans="1:93" x14ac:dyDescent="0.2">
      <c r="A3210" s="24" t="s">
        <v>3163</v>
      </c>
      <c r="B3210" s="24">
        <v>104.968</v>
      </c>
      <c r="C3210" s="24">
        <v>-6.0250000000000004</v>
      </c>
      <c r="D3210" s="24" t="s">
        <v>3147</v>
      </c>
      <c r="E3210" s="24">
        <f t="shared" si="50"/>
        <v>134</v>
      </c>
      <c r="N3210" s="24">
        <v>1</v>
      </c>
      <c r="AC3210" s="24">
        <v>2</v>
      </c>
      <c r="AJ3210" s="24">
        <v>14</v>
      </c>
      <c r="AL3210" s="24">
        <v>39</v>
      </c>
      <c r="AT3210" s="24">
        <v>50</v>
      </c>
      <c r="BB3210" s="24">
        <v>26</v>
      </c>
      <c r="BJ3210" s="24">
        <v>2</v>
      </c>
    </row>
    <row r="3211" spans="1:93" x14ac:dyDescent="0.2">
      <c r="A3211" s="24" t="s">
        <v>3164</v>
      </c>
      <c r="B3211" s="24">
        <v>104.836</v>
      </c>
      <c r="C3211" s="24">
        <v>-6.2249999999999996</v>
      </c>
      <c r="D3211" s="24" t="s">
        <v>3147</v>
      </c>
      <c r="E3211" s="24">
        <f t="shared" si="50"/>
        <v>103</v>
      </c>
      <c r="N3211" s="24">
        <v>1</v>
      </c>
      <c r="AF3211" s="24">
        <v>1</v>
      </c>
      <c r="AJ3211" s="24">
        <v>7</v>
      </c>
      <c r="AL3211" s="24">
        <v>18</v>
      </c>
      <c r="AN3211" s="24">
        <v>2</v>
      </c>
      <c r="AQ3211" s="24">
        <v>1</v>
      </c>
      <c r="AT3211" s="24">
        <v>62</v>
      </c>
      <c r="BB3211" s="24">
        <v>11</v>
      </c>
    </row>
    <row r="3212" spans="1:93" x14ac:dyDescent="0.2">
      <c r="A3212" s="24" t="s">
        <v>3165</v>
      </c>
      <c r="B3212" s="24">
        <v>104.99</v>
      </c>
      <c r="C3212" s="24">
        <v>-6.335</v>
      </c>
      <c r="D3212" s="24" t="s">
        <v>3147</v>
      </c>
      <c r="E3212" s="24">
        <f t="shared" si="50"/>
        <v>98</v>
      </c>
      <c r="AC3212" s="24">
        <v>2</v>
      </c>
      <c r="AJ3212" s="24">
        <v>4</v>
      </c>
      <c r="AL3212" s="24">
        <v>32</v>
      </c>
      <c r="AT3212" s="24">
        <v>19</v>
      </c>
      <c r="BB3212" s="24">
        <v>40</v>
      </c>
      <c r="BX3212" s="24">
        <v>1</v>
      </c>
    </row>
    <row r="3213" spans="1:93" x14ac:dyDescent="0.2">
      <c r="A3213" s="24" t="s">
        <v>3166</v>
      </c>
      <c r="B3213" s="24">
        <v>128</v>
      </c>
      <c r="C3213" s="24">
        <v>-12.039</v>
      </c>
      <c r="D3213" s="24" t="s">
        <v>3147</v>
      </c>
      <c r="E3213" s="24">
        <f t="shared" si="50"/>
        <v>134</v>
      </c>
      <c r="U3213" s="24">
        <v>1</v>
      </c>
      <c r="AA3213" s="24">
        <v>13</v>
      </c>
      <c r="AB3213" s="24">
        <v>2</v>
      </c>
      <c r="AD3213" s="24">
        <v>1</v>
      </c>
      <c r="AH3213" s="24">
        <v>2</v>
      </c>
      <c r="AL3213" s="24">
        <v>25</v>
      </c>
      <c r="AN3213" s="24">
        <v>2</v>
      </c>
      <c r="AQ3213" s="24">
        <v>8</v>
      </c>
      <c r="AT3213" s="24">
        <v>41</v>
      </c>
      <c r="BB3213" s="24">
        <v>23</v>
      </c>
      <c r="BF3213" s="24">
        <v>1</v>
      </c>
      <c r="BH3213" s="24">
        <v>1</v>
      </c>
      <c r="BJ3213" s="24">
        <v>10</v>
      </c>
      <c r="BO3213" s="24">
        <v>1</v>
      </c>
      <c r="CD3213" s="24">
        <v>1</v>
      </c>
      <c r="CO3213" s="24">
        <v>2</v>
      </c>
    </row>
    <row r="3214" spans="1:93" x14ac:dyDescent="0.2">
      <c r="A3214" s="24" t="s">
        <v>3167</v>
      </c>
      <c r="B3214" s="24">
        <v>114.9988</v>
      </c>
      <c r="C3214" s="24">
        <v>-17.642800000000001</v>
      </c>
      <c r="D3214" s="24" t="s">
        <v>3147</v>
      </c>
      <c r="E3214" s="24">
        <f t="shared" si="50"/>
        <v>61</v>
      </c>
      <c r="K3214" s="24">
        <v>5</v>
      </c>
      <c r="N3214" s="24">
        <v>5</v>
      </c>
      <c r="Q3214" s="24">
        <v>2</v>
      </c>
      <c r="AA3214" s="24">
        <v>9</v>
      </c>
      <c r="AH3214" s="24">
        <v>1</v>
      </c>
      <c r="AL3214" s="24">
        <v>15</v>
      </c>
      <c r="AN3214" s="24">
        <v>1</v>
      </c>
      <c r="AQ3214" s="24">
        <v>1</v>
      </c>
      <c r="AT3214" s="24">
        <v>15</v>
      </c>
      <c r="BB3214" s="24">
        <v>7</v>
      </c>
    </row>
    <row r="3215" spans="1:93" x14ac:dyDescent="0.2">
      <c r="A3215" s="24" t="s">
        <v>3168</v>
      </c>
      <c r="B3215" s="24">
        <v>114.99379999999999</v>
      </c>
      <c r="C3215" s="24">
        <v>-18.245000000000001</v>
      </c>
      <c r="D3215" s="24" t="s">
        <v>3147</v>
      </c>
      <c r="E3215" s="24">
        <f t="shared" si="50"/>
        <v>60</v>
      </c>
      <c r="K3215" s="24">
        <v>1</v>
      </c>
      <c r="N3215" s="24">
        <v>4</v>
      </c>
      <c r="Q3215" s="24">
        <v>2</v>
      </c>
      <c r="AA3215" s="24">
        <v>12</v>
      </c>
      <c r="AC3215" s="24">
        <v>1</v>
      </c>
      <c r="AL3215" s="24">
        <v>14</v>
      </c>
      <c r="AQ3215" s="24">
        <v>2</v>
      </c>
      <c r="AT3215" s="24">
        <v>23</v>
      </c>
      <c r="BB3215" s="24">
        <v>1</v>
      </c>
    </row>
    <row r="3216" spans="1:93" x14ac:dyDescent="0.2">
      <c r="A3216" s="24" t="s">
        <v>3169</v>
      </c>
      <c r="B3216" s="24">
        <v>113.974</v>
      </c>
      <c r="C3216" s="24">
        <v>-18.821000000000002</v>
      </c>
      <c r="D3216" s="24" t="s">
        <v>3147</v>
      </c>
      <c r="E3216" s="24">
        <f t="shared" si="50"/>
        <v>57</v>
      </c>
      <c r="K3216" s="24">
        <v>3</v>
      </c>
      <c r="N3216" s="24">
        <v>6</v>
      </c>
      <c r="O3216" s="24">
        <v>1</v>
      </c>
      <c r="Q3216" s="24">
        <v>1</v>
      </c>
      <c r="X3216" s="24">
        <v>1</v>
      </c>
      <c r="AA3216" s="24">
        <v>6</v>
      </c>
      <c r="AL3216" s="24">
        <v>12</v>
      </c>
      <c r="AT3216" s="24">
        <v>19</v>
      </c>
      <c r="BB3216" s="24">
        <v>8</v>
      </c>
    </row>
    <row r="3217" spans="1:93" x14ac:dyDescent="0.2">
      <c r="A3217" s="24" t="s">
        <v>3170</v>
      </c>
      <c r="B3217" s="24">
        <v>112.6621</v>
      </c>
      <c r="C3217" s="24">
        <v>-20.045100000000001</v>
      </c>
      <c r="D3217" s="24" t="s">
        <v>3147</v>
      </c>
      <c r="E3217" s="24">
        <f t="shared" si="50"/>
        <v>66</v>
      </c>
      <c r="K3217" s="24">
        <v>1</v>
      </c>
      <c r="N3217" s="24">
        <v>3</v>
      </c>
      <c r="O3217" s="24">
        <v>5</v>
      </c>
      <c r="Q3217" s="24">
        <v>1</v>
      </c>
      <c r="AA3217" s="24">
        <v>7</v>
      </c>
      <c r="AL3217" s="24">
        <v>15</v>
      </c>
      <c r="AN3217" s="24">
        <v>1</v>
      </c>
      <c r="AQ3217" s="24">
        <v>3</v>
      </c>
      <c r="AT3217" s="24">
        <v>15</v>
      </c>
      <c r="BB3217" s="24">
        <v>13</v>
      </c>
      <c r="BH3217" s="24">
        <v>2</v>
      </c>
    </row>
    <row r="3218" spans="1:93" x14ac:dyDescent="0.2">
      <c r="A3218" s="24" t="s">
        <v>3171</v>
      </c>
      <c r="B3218" s="24">
        <v>113.5018</v>
      </c>
      <c r="C3218" s="24">
        <v>-22.129000000000001</v>
      </c>
      <c r="D3218" s="24" t="s">
        <v>3147</v>
      </c>
      <c r="E3218" s="24">
        <f t="shared" si="50"/>
        <v>90</v>
      </c>
      <c r="AA3218" s="24">
        <v>15</v>
      </c>
      <c r="AH3218" s="24">
        <v>1</v>
      </c>
      <c r="AL3218" s="24">
        <v>24</v>
      </c>
      <c r="AT3218" s="24">
        <v>23</v>
      </c>
      <c r="BB3218" s="24">
        <v>25</v>
      </c>
      <c r="BO3218" s="24">
        <v>1</v>
      </c>
      <c r="CD3218" s="24">
        <v>1</v>
      </c>
    </row>
    <row r="3219" spans="1:93" x14ac:dyDescent="0.2">
      <c r="A3219" s="24" t="s">
        <v>3172</v>
      </c>
      <c r="B3219" s="24">
        <v>112.831</v>
      </c>
      <c r="C3219" s="24">
        <v>-22.994</v>
      </c>
      <c r="D3219" s="24" t="s">
        <v>3147</v>
      </c>
      <c r="E3219" s="24">
        <f t="shared" si="50"/>
        <v>89</v>
      </c>
      <c r="K3219" s="24">
        <v>3</v>
      </c>
      <c r="N3219" s="24">
        <v>1</v>
      </c>
      <c r="O3219" s="24">
        <v>1</v>
      </c>
      <c r="AA3219" s="24">
        <v>22</v>
      </c>
      <c r="AC3219" s="24">
        <v>1</v>
      </c>
      <c r="AD3219" s="24">
        <v>1</v>
      </c>
      <c r="AL3219" s="24">
        <v>8</v>
      </c>
      <c r="AN3219" s="24">
        <v>1</v>
      </c>
      <c r="AQ3219" s="24">
        <v>3</v>
      </c>
      <c r="AT3219" s="24">
        <v>24</v>
      </c>
      <c r="BB3219" s="24">
        <v>23</v>
      </c>
      <c r="BX3219" s="24">
        <v>1</v>
      </c>
    </row>
    <row r="3220" spans="1:93" x14ac:dyDescent="0.2">
      <c r="A3220" s="24" t="s">
        <v>3173</v>
      </c>
      <c r="B3220" s="24">
        <v>126.2473</v>
      </c>
      <c r="C3220" s="24">
        <v>-12.547599999999999</v>
      </c>
      <c r="D3220" s="24" t="s">
        <v>3147</v>
      </c>
      <c r="E3220" s="24">
        <f t="shared" si="50"/>
        <v>133</v>
      </c>
      <c r="AA3220" s="24">
        <v>18</v>
      </c>
      <c r="AF3220" s="24">
        <v>2</v>
      </c>
      <c r="AH3220" s="24">
        <v>1</v>
      </c>
      <c r="AL3220" s="24">
        <v>42</v>
      </c>
      <c r="AN3220" s="24">
        <v>1</v>
      </c>
      <c r="AQ3220" s="24">
        <v>4</v>
      </c>
      <c r="AT3220" s="24">
        <v>23</v>
      </c>
      <c r="AU3220" s="24">
        <v>1</v>
      </c>
      <c r="BB3220" s="24">
        <v>20</v>
      </c>
      <c r="BF3220" s="24">
        <v>4</v>
      </c>
      <c r="BH3220" s="24">
        <v>5</v>
      </c>
      <c r="BJ3220" s="24">
        <v>12</v>
      </c>
    </row>
    <row r="3221" spans="1:93" x14ac:dyDescent="0.2">
      <c r="A3221" s="24" t="s">
        <v>3174</v>
      </c>
      <c r="B3221" s="24">
        <v>111.8291</v>
      </c>
      <c r="C3221" s="24">
        <v>-24.744499999999999</v>
      </c>
      <c r="D3221" s="24" t="s">
        <v>3147</v>
      </c>
      <c r="E3221" s="24">
        <f t="shared" si="50"/>
        <v>125</v>
      </c>
      <c r="K3221" s="24">
        <v>3</v>
      </c>
      <c r="N3221" s="24">
        <v>4</v>
      </c>
      <c r="X3221" s="24">
        <v>4</v>
      </c>
      <c r="AA3221" s="24">
        <v>48</v>
      </c>
      <c r="AC3221" s="24">
        <v>1</v>
      </c>
      <c r="AD3221" s="24">
        <v>2</v>
      </c>
      <c r="AL3221" s="24">
        <v>10</v>
      </c>
      <c r="AN3221" s="24">
        <v>1</v>
      </c>
      <c r="AQ3221" s="24">
        <v>3</v>
      </c>
      <c r="AT3221" s="24">
        <v>38</v>
      </c>
      <c r="BB3221" s="24">
        <v>11</v>
      </c>
    </row>
    <row r="3222" spans="1:93" x14ac:dyDescent="0.2">
      <c r="A3222" s="24" t="s">
        <v>3175</v>
      </c>
      <c r="B3222" s="24">
        <v>111.6348</v>
      </c>
      <c r="C3222" s="24">
        <v>-25.996300000000002</v>
      </c>
      <c r="D3222" s="24" t="s">
        <v>3147</v>
      </c>
      <c r="E3222" s="24">
        <f t="shared" si="50"/>
        <v>151</v>
      </c>
      <c r="K3222" s="24">
        <v>3</v>
      </c>
      <c r="N3222" s="24">
        <v>6</v>
      </c>
      <c r="O3222" s="24">
        <v>3</v>
      </c>
      <c r="X3222" s="24">
        <v>9</v>
      </c>
      <c r="AA3222" s="24">
        <v>15</v>
      </c>
      <c r="AH3222" s="24">
        <v>2</v>
      </c>
      <c r="AL3222" s="24">
        <v>51</v>
      </c>
      <c r="AN3222" s="24">
        <v>5</v>
      </c>
      <c r="AQ3222" s="24">
        <v>5</v>
      </c>
      <c r="AT3222" s="24">
        <v>40</v>
      </c>
      <c r="BB3222" s="24">
        <v>9</v>
      </c>
      <c r="BJ3222" s="24">
        <v>2</v>
      </c>
      <c r="CO3222" s="24">
        <v>1</v>
      </c>
    </row>
    <row r="3223" spans="1:93" x14ac:dyDescent="0.2">
      <c r="A3223" s="24" t="s">
        <v>3176</v>
      </c>
      <c r="B3223" s="24">
        <v>112.0051</v>
      </c>
      <c r="C3223" s="24">
        <v>-26.992000000000001</v>
      </c>
      <c r="D3223" s="24" t="s">
        <v>3147</v>
      </c>
      <c r="E3223" s="24">
        <f t="shared" si="50"/>
        <v>134</v>
      </c>
      <c r="K3223" s="24">
        <v>1</v>
      </c>
      <c r="N3223" s="24">
        <v>2</v>
      </c>
      <c r="O3223" s="24">
        <v>1</v>
      </c>
      <c r="X3223" s="24">
        <v>3</v>
      </c>
      <c r="AA3223" s="24">
        <v>49</v>
      </c>
      <c r="AD3223" s="24">
        <v>3</v>
      </c>
      <c r="AL3223" s="24">
        <v>25</v>
      </c>
      <c r="AN3223" s="24">
        <v>1</v>
      </c>
      <c r="AQ3223" s="24">
        <v>4</v>
      </c>
      <c r="AT3223" s="24">
        <v>39</v>
      </c>
      <c r="BB3223" s="24">
        <v>6</v>
      </c>
    </row>
    <row r="3224" spans="1:93" x14ac:dyDescent="0.2">
      <c r="A3224" s="24" t="s">
        <v>3177</v>
      </c>
      <c r="B3224" s="24">
        <v>112.78279999999999</v>
      </c>
      <c r="C3224" s="24">
        <v>-28.745000000000001</v>
      </c>
      <c r="D3224" s="24" t="s">
        <v>3147</v>
      </c>
      <c r="E3224" s="24">
        <f t="shared" si="50"/>
        <v>118</v>
      </c>
      <c r="K3224" s="24">
        <v>2</v>
      </c>
      <c r="N3224" s="24">
        <v>1</v>
      </c>
      <c r="X3224" s="24">
        <v>1</v>
      </c>
      <c r="AA3224" s="24">
        <v>39</v>
      </c>
      <c r="AD3224" s="24">
        <v>3</v>
      </c>
      <c r="AL3224" s="24">
        <v>20</v>
      </c>
      <c r="AN3224" s="24">
        <v>3</v>
      </c>
      <c r="AQ3224" s="24">
        <v>6</v>
      </c>
      <c r="AT3224" s="24">
        <v>34</v>
      </c>
      <c r="BB3224" s="24">
        <v>7</v>
      </c>
      <c r="BX3224" s="24">
        <v>1</v>
      </c>
      <c r="CD3224" s="24">
        <v>1</v>
      </c>
    </row>
    <row r="3225" spans="1:93" x14ac:dyDescent="0.2">
      <c r="A3225" s="24" t="s">
        <v>3178</v>
      </c>
      <c r="B3225" s="24">
        <v>113.0645</v>
      </c>
      <c r="C3225" s="24">
        <v>-28.750599999999999</v>
      </c>
      <c r="D3225" s="24" t="s">
        <v>3147</v>
      </c>
      <c r="E3225" s="24">
        <f t="shared" si="50"/>
        <v>138</v>
      </c>
      <c r="K3225" s="24">
        <v>1</v>
      </c>
      <c r="X3225" s="24">
        <v>1</v>
      </c>
      <c r="AA3225" s="24">
        <v>55</v>
      </c>
      <c r="AH3225" s="24">
        <v>1</v>
      </c>
      <c r="AL3225" s="24">
        <v>17</v>
      </c>
      <c r="AN3225" s="24">
        <v>4</v>
      </c>
      <c r="AQ3225" s="24">
        <v>16</v>
      </c>
      <c r="AT3225" s="24">
        <v>39</v>
      </c>
      <c r="BB3225" s="24">
        <v>4</v>
      </c>
    </row>
    <row r="3226" spans="1:93" x14ac:dyDescent="0.2">
      <c r="A3226" s="24" t="s">
        <v>3179</v>
      </c>
      <c r="B3226" s="24">
        <v>113.36799999999999</v>
      </c>
      <c r="C3226" s="24">
        <v>-28.732099999999999</v>
      </c>
      <c r="D3226" s="24" t="s">
        <v>3147</v>
      </c>
      <c r="E3226" s="24">
        <f t="shared" si="50"/>
        <v>99</v>
      </c>
      <c r="N3226" s="24">
        <v>2</v>
      </c>
      <c r="AA3226" s="24">
        <v>30</v>
      </c>
      <c r="AL3226" s="24">
        <v>4</v>
      </c>
      <c r="AN3226" s="24">
        <v>4</v>
      </c>
      <c r="AQ3226" s="24">
        <v>26</v>
      </c>
      <c r="AT3226" s="24">
        <v>30</v>
      </c>
      <c r="BB3226" s="24">
        <v>2</v>
      </c>
      <c r="BJ3226" s="24">
        <v>1</v>
      </c>
    </row>
    <row r="3227" spans="1:93" x14ac:dyDescent="0.2">
      <c r="A3227" s="24" t="s">
        <v>3180</v>
      </c>
      <c r="B3227" s="24">
        <v>113.55800000000001</v>
      </c>
      <c r="C3227" s="24">
        <v>-29.240300000000001</v>
      </c>
      <c r="D3227" s="24" t="s">
        <v>3147</v>
      </c>
      <c r="E3227" s="24">
        <f t="shared" si="50"/>
        <v>101</v>
      </c>
      <c r="X3227" s="24">
        <v>4</v>
      </c>
      <c r="AA3227" s="24">
        <v>38</v>
      </c>
      <c r="AL3227" s="24">
        <v>11</v>
      </c>
      <c r="AN3227" s="24">
        <v>1</v>
      </c>
      <c r="AQ3227" s="24">
        <v>13</v>
      </c>
      <c r="AT3227" s="24">
        <v>22</v>
      </c>
      <c r="BB3227" s="24">
        <v>8</v>
      </c>
      <c r="BZ3227" s="24">
        <v>1</v>
      </c>
      <c r="CD3227" s="24">
        <v>2</v>
      </c>
      <c r="CO3227" s="24">
        <v>1</v>
      </c>
    </row>
    <row r="3228" spans="1:93" x14ac:dyDescent="0.2">
      <c r="A3228" s="24" t="s">
        <v>3181</v>
      </c>
      <c r="B3228" s="24">
        <v>114.2773</v>
      </c>
      <c r="C3228" s="24">
        <v>-30.502300000000002</v>
      </c>
      <c r="D3228" s="24" t="s">
        <v>3147</v>
      </c>
      <c r="E3228" s="24">
        <f t="shared" si="50"/>
        <v>219</v>
      </c>
      <c r="N3228" s="24">
        <v>1</v>
      </c>
      <c r="O3228" s="24">
        <v>1</v>
      </c>
      <c r="X3228" s="24">
        <v>1</v>
      </c>
      <c r="AA3228" s="24">
        <v>72</v>
      </c>
      <c r="AC3228" s="24">
        <v>1</v>
      </c>
      <c r="AL3228" s="24">
        <v>13</v>
      </c>
      <c r="AN3228" s="24">
        <v>2</v>
      </c>
      <c r="AQ3228" s="24">
        <v>65</v>
      </c>
      <c r="AT3228" s="24">
        <v>57</v>
      </c>
      <c r="BB3228" s="24">
        <v>4</v>
      </c>
      <c r="BF3228" s="24">
        <v>2</v>
      </c>
    </row>
    <row r="3229" spans="1:93" x14ac:dyDescent="0.2">
      <c r="A3229" s="24" t="s">
        <v>3182</v>
      </c>
      <c r="B3229" s="24">
        <v>114.1418</v>
      </c>
      <c r="C3229" s="24">
        <v>-30.081299999999999</v>
      </c>
      <c r="D3229" s="24" t="s">
        <v>3147</v>
      </c>
      <c r="E3229" s="24">
        <f t="shared" si="50"/>
        <v>70</v>
      </c>
      <c r="K3229" s="24">
        <v>1</v>
      </c>
      <c r="O3229" s="24">
        <v>1</v>
      </c>
      <c r="X3229" s="24">
        <v>2</v>
      </c>
      <c r="AA3229" s="24">
        <v>5</v>
      </c>
      <c r="AF3229" s="24">
        <v>1</v>
      </c>
      <c r="AL3229" s="24">
        <v>14</v>
      </c>
      <c r="AN3229" s="24">
        <v>3</v>
      </c>
      <c r="AQ3229" s="24">
        <v>12</v>
      </c>
      <c r="AT3229" s="24">
        <v>26</v>
      </c>
      <c r="BB3229" s="24">
        <v>5</v>
      </c>
    </row>
    <row r="3230" spans="1:93" x14ac:dyDescent="0.2">
      <c r="A3230" s="24" t="s">
        <v>3183</v>
      </c>
      <c r="B3230" s="24">
        <v>114.5895</v>
      </c>
      <c r="C3230" s="24">
        <v>-30.991800000000001</v>
      </c>
      <c r="D3230" s="24" t="s">
        <v>3147</v>
      </c>
      <c r="E3230" s="24">
        <f t="shared" si="50"/>
        <v>66</v>
      </c>
      <c r="N3230" s="24">
        <v>2</v>
      </c>
      <c r="X3230" s="24">
        <v>1</v>
      </c>
      <c r="AA3230" s="24">
        <v>18</v>
      </c>
      <c r="AL3230" s="24">
        <v>5</v>
      </c>
      <c r="AN3230" s="24">
        <v>2</v>
      </c>
      <c r="AQ3230" s="24">
        <v>7</v>
      </c>
      <c r="AT3230" s="24">
        <v>26</v>
      </c>
      <c r="BB3230" s="24">
        <v>3</v>
      </c>
      <c r="CD3230" s="24">
        <v>2</v>
      </c>
    </row>
    <row r="3231" spans="1:93" x14ac:dyDescent="0.2">
      <c r="A3231" s="24" t="s">
        <v>3184</v>
      </c>
      <c r="B3231" s="24">
        <v>122.02509999999999</v>
      </c>
      <c r="C3231" s="24">
        <v>-13.919600000000001</v>
      </c>
      <c r="D3231" s="24" t="s">
        <v>3147</v>
      </c>
      <c r="E3231" s="24">
        <f t="shared" si="50"/>
        <v>77</v>
      </c>
      <c r="K3231" s="24">
        <v>2</v>
      </c>
      <c r="AA3231" s="24">
        <v>4</v>
      </c>
      <c r="AL3231" s="24">
        <v>22</v>
      </c>
      <c r="AQ3231" s="24">
        <v>4</v>
      </c>
      <c r="AT3231" s="24">
        <v>23</v>
      </c>
      <c r="BB3231" s="24">
        <v>17</v>
      </c>
      <c r="BH3231" s="24">
        <v>1</v>
      </c>
      <c r="BJ3231" s="24">
        <v>1</v>
      </c>
      <c r="BX3231" s="24">
        <v>1</v>
      </c>
      <c r="CO3231" s="24">
        <v>2</v>
      </c>
    </row>
    <row r="3232" spans="1:93" x14ac:dyDescent="0.2">
      <c r="A3232" s="24" t="s">
        <v>3185</v>
      </c>
      <c r="B3232" s="24">
        <v>121.02509999999999</v>
      </c>
      <c r="C3232" s="24">
        <v>-14.0091</v>
      </c>
      <c r="D3232" s="24" t="s">
        <v>3147</v>
      </c>
      <c r="E3232" s="24">
        <f t="shared" si="50"/>
        <v>58</v>
      </c>
      <c r="K3232" s="24">
        <v>2</v>
      </c>
      <c r="Q3232" s="24">
        <v>1</v>
      </c>
      <c r="AA3232" s="24">
        <v>12</v>
      </c>
      <c r="AC3232" s="24">
        <v>1</v>
      </c>
      <c r="AL3232" s="24">
        <v>12</v>
      </c>
      <c r="AQ3232" s="24">
        <v>6</v>
      </c>
      <c r="AT3232" s="24">
        <v>15</v>
      </c>
      <c r="BB3232" s="24">
        <v>8</v>
      </c>
      <c r="BJ3232" s="24">
        <v>1</v>
      </c>
    </row>
    <row r="3233" spans="1:93" x14ac:dyDescent="0.2">
      <c r="A3233" s="24" t="s">
        <v>3186</v>
      </c>
      <c r="B3233" s="24">
        <v>121.1635</v>
      </c>
      <c r="C3233" s="24">
        <v>-14.3278</v>
      </c>
      <c r="D3233" s="24" t="s">
        <v>3147</v>
      </c>
      <c r="E3233" s="24">
        <f t="shared" si="50"/>
        <v>87</v>
      </c>
      <c r="K3233" s="24">
        <v>1</v>
      </c>
      <c r="N3233" s="24">
        <v>2</v>
      </c>
      <c r="Q3233" s="24">
        <v>1</v>
      </c>
      <c r="AA3233" s="24">
        <v>6</v>
      </c>
      <c r="AF3233" s="24">
        <v>1</v>
      </c>
      <c r="AL3233" s="24">
        <v>39</v>
      </c>
      <c r="AQ3233" s="24">
        <v>5</v>
      </c>
      <c r="AT3233" s="24">
        <v>32</v>
      </c>
    </row>
    <row r="3234" spans="1:93" x14ac:dyDescent="0.2">
      <c r="A3234" s="24" t="s">
        <v>3187</v>
      </c>
      <c r="B3234" s="24">
        <v>120.5457</v>
      </c>
      <c r="C3234" s="24">
        <v>-14.7097</v>
      </c>
      <c r="D3234" s="24" t="s">
        <v>3147</v>
      </c>
      <c r="E3234" s="24">
        <f t="shared" si="50"/>
        <v>67</v>
      </c>
      <c r="K3234" s="24">
        <v>2</v>
      </c>
      <c r="N3234" s="24">
        <v>3</v>
      </c>
      <c r="Q3234" s="24">
        <v>4</v>
      </c>
      <c r="AA3234" s="24">
        <v>4</v>
      </c>
      <c r="AD3234" s="24">
        <v>1</v>
      </c>
      <c r="AF3234" s="24">
        <v>1</v>
      </c>
      <c r="AH3234" s="24">
        <v>1</v>
      </c>
      <c r="AL3234" s="24">
        <v>19</v>
      </c>
      <c r="AN3234" s="24">
        <v>1</v>
      </c>
      <c r="AT3234" s="24">
        <v>18</v>
      </c>
      <c r="BB3234" s="24">
        <v>13</v>
      </c>
    </row>
    <row r="3235" spans="1:93" x14ac:dyDescent="0.2">
      <c r="A3235" s="24" t="s">
        <v>3188</v>
      </c>
      <c r="B3235" s="24">
        <v>120.9581</v>
      </c>
      <c r="C3235" s="24">
        <v>-14.9161</v>
      </c>
      <c r="D3235" s="24" t="s">
        <v>3147</v>
      </c>
      <c r="E3235" s="24">
        <f t="shared" si="50"/>
        <v>93</v>
      </c>
      <c r="K3235" s="24">
        <v>3</v>
      </c>
      <c r="N3235" s="24">
        <v>1</v>
      </c>
      <c r="AA3235" s="24">
        <v>9</v>
      </c>
      <c r="AL3235" s="24">
        <v>22</v>
      </c>
      <c r="AN3235" s="24">
        <v>2</v>
      </c>
      <c r="AQ3235" s="24">
        <v>4</v>
      </c>
      <c r="AT3235" s="24">
        <v>12</v>
      </c>
      <c r="BB3235" s="24">
        <v>33</v>
      </c>
      <c r="BF3235" s="24">
        <v>4</v>
      </c>
      <c r="BH3235" s="24">
        <v>1</v>
      </c>
      <c r="BJ3235" s="24">
        <v>1</v>
      </c>
      <c r="BO3235" s="24">
        <v>1</v>
      </c>
    </row>
    <row r="3236" spans="1:93" x14ac:dyDescent="0.2">
      <c r="A3236" s="24" t="s">
        <v>3189</v>
      </c>
      <c r="B3236" s="24">
        <v>118.0153</v>
      </c>
      <c r="C3236" s="24">
        <v>-18.127199999999998</v>
      </c>
      <c r="D3236" s="24" t="s">
        <v>3147</v>
      </c>
      <c r="E3236" s="24">
        <f t="shared" si="50"/>
        <v>95</v>
      </c>
      <c r="U3236" s="24">
        <v>2</v>
      </c>
      <c r="AA3236" s="24">
        <v>10</v>
      </c>
      <c r="AD3236" s="24">
        <v>1</v>
      </c>
      <c r="AL3236" s="24">
        <v>19</v>
      </c>
      <c r="AQ3236" s="24">
        <v>1</v>
      </c>
      <c r="AT3236" s="24">
        <v>54</v>
      </c>
      <c r="BB3236" s="24">
        <v>5</v>
      </c>
      <c r="BX3236" s="24">
        <v>1</v>
      </c>
      <c r="CD3236" s="24">
        <v>1</v>
      </c>
      <c r="CO3236" s="24">
        <v>1</v>
      </c>
    </row>
    <row r="3237" spans="1:93" x14ac:dyDescent="0.2">
      <c r="A3237" s="24" t="s">
        <v>3190</v>
      </c>
      <c r="B3237" s="24">
        <v>114.54810000000001</v>
      </c>
      <c r="C3237" s="24">
        <v>-31.110600000000002</v>
      </c>
      <c r="D3237" s="24" t="s">
        <v>3147</v>
      </c>
      <c r="E3237" s="24">
        <f t="shared" si="50"/>
        <v>101</v>
      </c>
      <c r="X3237" s="24">
        <v>2</v>
      </c>
      <c r="AA3237" s="24">
        <v>36</v>
      </c>
      <c r="AL3237" s="24">
        <v>9</v>
      </c>
      <c r="AQ3237" s="24">
        <v>3</v>
      </c>
      <c r="AT3237" s="24">
        <v>30</v>
      </c>
      <c r="BB3237" s="24">
        <v>18</v>
      </c>
      <c r="BE3237" s="24">
        <v>1</v>
      </c>
      <c r="CD3237" s="24">
        <v>1</v>
      </c>
      <c r="CO3237" s="24">
        <v>1</v>
      </c>
    </row>
    <row r="3238" spans="1:93" x14ac:dyDescent="0.2">
      <c r="A3238" s="24" t="s">
        <v>3191</v>
      </c>
      <c r="B3238" s="24">
        <v>112.9485</v>
      </c>
      <c r="C3238" s="24">
        <v>-29.3491</v>
      </c>
      <c r="D3238" s="24" t="s">
        <v>3147</v>
      </c>
      <c r="E3238" s="24">
        <f t="shared" si="50"/>
        <v>97</v>
      </c>
      <c r="K3238" s="24">
        <v>4</v>
      </c>
      <c r="N3238" s="24">
        <v>1</v>
      </c>
      <c r="Q3238" s="24">
        <v>2</v>
      </c>
      <c r="X3238" s="24">
        <v>3</v>
      </c>
      <c r="AA3238" s="24">
        <v>31</v>
      </c>
      <c r="AL3238" s="24">
        <v>12</v>
      </c>
      <c r="AQ3238" s="24">
        <v>7</v>
      </c>
      <c r="AT3238" s="24">
        <v>31</v>
      </c>
      <c r="BB3238" s="24">
        <v>6</v>
      </c>
    </row>
    <row r="3239" spans="1:93" x14ac:dyDescent="0.2">
      <c r="A3239" s="24" t="s">
        <v>3192</v>
      </c>
      <c r="B3239" s="24">
        <v>116.2668</v>
      </c>
      <c r="C3239" s="24">
        <v>-18.561800000000002</v>
      </c>
      <c r="D3239" s="24" t="s">
        <v>3147</v>
      </c>
      <c r="E3239" s="24">
        <f t="shared" si="50"/>
        <v>96</v>
      </c>
      <c r="K3239" s="24">
        <v>1</v>
      </c>
      <c r="N3239" s="24">
        <v>8</v>
      </c>
      <c r="Q3239" s="24">
        <v>2</v>
      </c>
      <c r="AA3239" s="24">
        <v>13</v>
      </c>
      <c r="AC3239" s="24">
        <v>2</v>
      </c>
      <c r="AH3239" s="24">
        <v>3</v>
      </c>
      <c r="AL3239" s="24">
        <v>22</v>
      </c>
      <c r="AT3239" s="24">
        <v>15</v>
      </c>
      <c r="BB3239" s="24">
        <v>28</v>
      </c>
      <c r="BF3239" s="24">
        <v>1</v>
      </c>
      <c r="CD3239" s="24">
        <v>1</v>
      </c>
    </row>
    <row r="3240" spans="1:93" x14ac:dyDescent="0.2">
      <c r="A3240" s="24" t="s">
        <v>3193</v>
      </c>
      <c r="B3240" s="24">
        <v>116.33710000000001</v>
      </c>
      <c r="C3240" s="24">
        <v>-18.7988</v>
      </c>
      <c r="D3240" s="24" t="s">
        <v>3147</v>
      </c>
      <c r="E3240" s="24">
        <f t="shared" si="50"/>
        <v>95</v>
      </c>
      <c r="N3240" s="24">
        <v>1</v>
      </c>
      <c r="Q3240" s="24">
        <v>1</v>
      </c>
      <c r="U3240" s="24">
        <v>1</v>
      </c>
      <c r="AA3240" s="24">
        <v>19</v>
      </c>
      <c r="AC3240" s="24">
        <v>1</v>
      </c>
      <c r="AL3240" s="24">
        <v>31</v>
      </c>
      <c r="AQ3240" s="24">
        <v>2</v>
      </c>
      <c r="AT3240" s="24">
        <v>18</v>
      </c>
      <c r="BB3240" s="24">
        <v>20</v>
      </c>
      <c r="BF3240" s="24">
        <v>1</v>
      </c>
    </row>
    <row r="3241" spans="1:93" x14ac:dyDescent="0.2">
      <c r="A3241" s="24" t="s">
        <v>3194</v>
      </c>
      <c r="B3241" s="24">
        <v>116.392</v>
      </c>
      <c r="C3241" s="24">
        <v>-18.9635</v>
      </c>
      <c r="D3241" s="24" t="s">
        <v>3147</v>
      </c>
      <c r="E3241" s="24">
        <f t="shared" si="50"/>
        <v>90</v>
      </c>
      <c r="AA3241" s="24">
        <v>23</v>
      </c>
      <c r="AH3241" s="24">
        <v>1</v>
      </c>
      <c r="AL3241" s="24">
        <v>26</v>
      </c>
      <c r="AN3241" s="24">
        <v>3</v>
      </c>
      <c r="AQ3241" s="24">
        <v>2</v>
      </c>
      <c r="AT3241" s="24">
        <v>16</v>
      </c>
      <c r="BB3241" s="24">
        <v>18</v>
      </c>
      <c r="CD3241" s="24">
        <v>1</v>
      </c>
    </row>
    <row r="3242" spans="1:93" x14ac:dyDescent="0.2">
      <c r="A3242" s="24" t="s">
        <v>3195</v>
      </c>
      <c r="B3242" s="24">
        <v>112.943</v>
      </c>
      <c r="C3242" s="24">
        <v>-29.296299999999999</v>
      </c>
      <c r="D3242" s="24" t="s">
        <v>3147</v>
      </c>
      <c r="E3242" s="24">
        <f t="shared" si="50"/>
        <v>96</v>
      </c>
      <c r="K3242" s="24">
        <v>3</v>
      </c>
      <c r="N3242" s="24">
        <v>3</v>
      </c>
      <c r="X3242" s="24">
        <v>1</v>
      </c>
      <c r="AA3242" s="24">
        <v>39</v>
      </c>
      <c r="AL3242" s="24">
        <v>19</v>
      </c>
      <c r="AQ3242" s="24">
        <v>8</v>
      </c>
      <c r="AT3242" s="24">
        <v>14</v>
      </c>
      <c r="BB3242" s="24">
        <v>9</v>
      </c>
    </row>
    <row r="3243" spans="1:93" x14ac:dyDescent="0.2">
      <c r="A3243" s="24" t="s">
        <v>3196</v>
      </c>
      <c r="B3243" s="24">
        <v>113.3886</v>
      </c>
      <c r="C3243" s="24">
        <v>-28.716999999999999</v>
      </c>
      <c r="D3243" s="24" t="s">
        <v>3147</v>
      </c>
      <c r="E3243" s="24">
        <f t="shared" si="50"/>
        <v>96</v>
      </c>
      <c r="N3243" s="24">
        <v>3</v>
      </c>
      <c r="AA3243" s="24">
        <v>33</v>
      </c>
      <c r="AL3243" s="24">
        <v>12</v>
      </c>
      <c r="AQ3243" s="24">
        <v>14</v>
      </c>
      <c r="AT3243" s="24">
        <v>29</v>
      </c>
      <c r="BB3243" s="24">
        <v>5</v>
      </c>
    </row>
    <row r="3244" spans="1:93" x14ac:dyDescent="0.2">
      <c r="A3244" s="24" t="s">
        <v>3197</v>
      </c>
      <c r="B3244" s="24">
        <v>113.15949999999999</v>
      </c>
      <c r="C3244" s="24">
        <v>-28.392499999999998</v>
      </c>
      <c r="D3244" s="24" t="s">
        <v>3147</v>
      </c>
      <c r="E3244" s="24">
        <f t="shared" si="50"/>
        <v>128</v>
      </c>
      <c r="AA3244" s="24">
        <v>38</v>
      </c>
      <c r="AL3244" s="24">
        <v>19</v>
      </c>
      <c r="AN3244" s="24">
        <v>1</v>
      </c>
      <c r="AQ3244" s="24">
        <v>35</v>
      </c>
      <c r="AT3244" s="24">
        <v>26</v>
      </c>
      <c r="BB3244" s="24">
        <v>6</v>
      </c>
      <c r="CD3244" s="24">
        <v>3</v>
      </c>
    </row>
    <row r="3245" spans="1:93" x14ac:dyDescent="0.2">
      <c r="A3245" s="24" t="s">
        <v>3198</v>
      </c>
      <c r="B3245" s="24">
        <v>112.2895</v>
      </c>
      <c r="C3245" s="24">
        <v>-28.420100000000001</v>
      </c>
      <c r="D3245" s="24" t="s">
        <v>3147</v>
      </c>
      <c r="E3245" s="24">
        <f t="shared" si="50"/>
        <v>102</v>
      </c>
      <c r="K3245" s="24">
        <v>2</v>
      </c>
      <c r="O3245" s="24">
        <v>2</v>
      </c>
      <c r="Q3245" s="24">
        <v>5</v>
      </c>
      <c r="X3245" s="24">
        <v>4</v>
      </c>
      <c r="AA3245" s="24">
        <v>41</v>
      </c>
      <c r="AC3245" s="24">
        <v>2</v>
      </c>
      <c r="AL3245" s="24">
        <v>9</v>
      </c>
      <c r="AN3245" s="24">
        <v>2</v>
      </c>
      <c r="AQ3245" s="24">
        <v>7</v>
      </c>
      <c r="AT3245" s="24">
        <v>21</v>
      </c>
      <c r="BB3245" s="24">
        <v>1</v>
      </c>
      <c r="CD3245" s="24">
        <v>6</v>
      </c>
    </row>
    <row r="3246" spans="1:93" x14ac:dyDescent="0.2">
      <c r="A3246" s="24" t="s">
        <v>3199</v>
      </c>
      <c r="B3246" s="24">
        <v>111.3355</v>
      </c>
      <c r="C3246" s="24">
        <v>-26.979299999999999</v>
      </c>
      <c r="D3246" s="24" t="s">
        <v>3147</v>
      </c>
      <c r="E3246" s="24">
        <f t="shared" si="50"/>
        <v>98</v>
      </c>
      <c r="K3246" s="24">
        <v>3</v>
      </c>
      <c r="N3246" s="24">
        <v>1</v>
      </c>
      <c r="X3246" s="24">
        <v>2</v>
      </c>
      <c r="AA3246" s="24">
        <v>52</v>
      </c>
      <c r="AL3246" s="24">
        <v>9</v>
      </c>
      <c r="AN3246" s="24">
        <v>2</v>
      </c>
      <c r="AQ3246" s="24">
        <v>1</v>
      </c>
      <c r="AT3246" s="24">
        <v>27</v>
      </c>
      <c r="BB3246" s="24">
        <v>1</v>
      </c>
    </row>
    <row r="3247" spans="1:93" x14ac:dyDescent="0.2">
      <c r="A3247" s="24" t="s">
        <v>3200</v>
      </c>
      <c r="B3247" s="24">
        <v>96.89</v>
      </c>
      <c r="C3247" s="24">
        <v>1.63</v>
      </c>
      <c r="D3247" s="24" t="s">
        <v>3147</v>
      </c>
      <c r="E3247" s="24">
        <f t="shared" si="50"/>
        <v>449</v>
      </c>
      <c r="P3247" s="24">
        <v>1</v>
      </c>
      <c r="AA3247" s="24">
        <v>7</v>
      </c>
      <c r="AH3247" s="24">
        <v>13</v>
      </c>
      <c r="AL3247" s="24">
        <v>163</v>
      </c>
      <c r="AQ3247" s="24">
        <v>3</v>
      </c>
      <c r="AT3247" s="24">
        <v>243</v>
      </c>
      <c r="BB3247" s="24">
        <v>14</v>
      </c>
      <c r="BC3247" s="24">
        <v>1</v>
      </c>
      <c r="BE3247" s="24">
        <v>2</v>
      </c>
      <c r="BH3247" s="24">
        <v>1</v>
      </c>
      <c r="BU3247" s="24">
        <v>1</v>
      </c>
    </row>
    <row r="3248" spans="1:93" x14ac:dyDescent="0.2">
      <c r="A3248" s="24" t="s">
        <v>3201</v>
      </c>
      <c r="B3248" s="24">
        <v>98.85</v>
      </c>
      <c r="C3248" s="24">
        <v>-0.5</v>
      </c>
      <c r="D3248" s="24" t="s">
        <v>3147</v>
      </c>
      <c r="E3248" s="24">
        <f t="shared" si="50"/>
        <v>437</v>
      </c>
      <c r="AH3248" s="24">
        <v>2</v>
      </c>
      <c r="AL3248" s="24">
        <v>160</v>
      </c>
      <c r="AN3248" s="24">
        <v>1</v>
      </c>
      <c r="AT3248" s="24">
        <v>259</v>
      </c>
      <c r="BB3248" s="24">
        <v>12</v>
      </c>
      <c r="BZ3248" s="24">
        <v>3</v>
      </c>
    </row>
    <row r="3249" spans="1:93" x14ac:dyDescent="0.2">
      <c r="A3249" s="24" t="s">
        <v>3202</v>
      </c>
      <c r="B3249" s="24">
        <v>99.12</v>
      </c>
      <c r="C3249" s="24">
        <v>-0.67</v>
      </c>
      <c r="D3249" s="24" t="s">
        <v>3147</v>
      </c>
      <c r="E3249" s="24">
        <f t="shared" si="50"/>
        <v>558</v>
      </c>
      <c r="AA3249" s="24">
        <v>1</v>
      </c>
      <c r="AH3249" s="24">
        <v>14</v>
      </c>
      <c r="AL3249" s="24">
        <v>303</v>
      </c>
      <c r="AT3249" s="24">
        <v>225</v>
      </c>
      <c r="BB3249" s="24">
        <v>12</v>
      </c>
      <c r="BU3249" s="24">
        <v>2</v>
      </c>
      <c r="BZ3249" s="24">
        <v>1</v>
      </c>
    </row>
    <row r="3250" spans="1:93" x14ac:dyDescent="0.2">
      <c r="A3250" s="24" t="s">
        <v>3203</v>
      </c>
      <c r="B3250" s="24">
        <v>99.65</v>
      </c>
      <c r="C3250" s="24">
        <v>-0.81</v>
      </c>
      <c r="D3250" s="24" t="s">
        <v>3147</v>
      </c>
      <c r="E3250" s="24">
        <f t="shared" si="50"/>
        <v>406</v>
      </c>
      <c r="AA3250" s="24">
        <v>2</v>
      </c>
      <c r="AH3250" s="24">
        <v>6</v>
      </c>
      <c r="AL3250" s="24">
        <v>130</v>
      </c>
      <c r="AQ3250" s="24">
        <v>1</v>
      </c>
      <c r="AT3250" s="24">
        <v>233</v>
      </c>
      <c r="BB3250" s="24">
        <v>30</v>
      </c>
      <c r="BF3250" s="24">
        <v>2</v>
      </c>
      <c r="BU3250" s="24">
        <v>1</v>
      </c>
      <c r="BZ3250" s="24">
        <v>1</v>
      </c>
    </row>
    <row r="3251" spans="1:93" x14ac:dyDescent="0.2">
      <c r="A3251" s="24" t="s">
        <v>3204</v>
      </c>
      <c r="B3251" s="24">
        <v>99.76</v>
      </c>
      <c r="C3251" s="24">
        <v>-0.7</v>
      </c>
      <c r="D3251" s="24" t="s">
        <v>3147</v>
      </c>
      <c r="E3251" s="24">
        <f t="shared" si="50"/>
        <v>712</v>
      </c>
      <c r="N3251" s="24">
        <v>2</v>
      </c>
      <c r="AA3251" s="24">
        <v>2</v>
      </c>
      <c r="AH3251" s="24">
        <v>18</v>
      </c>
      <c r="AL3251" s="24">
        <v>366</v>
      </c>
      <c r="AN3251" s="24">
        <v>2</v>
      </c>
      <c r="AQ3251" s="24">
        <v>1</v>
      </c>
      <c r="AT3251" s="24">
        <v>309</v>
      </c>
      <c r="BB3251" s="24">
        <v>8</v>
      </c>
      <c r="BH3251" s="24">
        <v>2</v>
      </c>
      <c r="BP3251" s="24">
        <v>1</v>
      </c>
      <c r="CD3251" s="24">
        <v>1</v>
      </c>
    </row>
    <row r="3252" spans="1:93" x14ac:dyDescent="0.2">
      <c r="A3252" s="24" t="s">
        <v>3205</v>
      </c>
      <c r="B3252" s="24">
        <v>100.13</v>
      </c>
      <c r="C3252" s="24">
        <v>-1.5</v>
      </c>
      <c r="D3252" s="24" t="s">
        <v>3147</v>
      </c>
      <c r="E3252" s="24">
        <f t="shared" si="50"/>
        <v>517</v>
      </c>
      <c r="N3252" s="24">
        <v>1</v>
      </c>
      <c r="P3252" s="24">
        <v>2</v>
      </c>
      <c r="AH3252" s="24">
        <v>7</v>
      </c>
      <c r="AL3252" s="24">
        <v>224</v>
      </c>
      <c r="AT3252" s="24">
        <v>272</v>
      </c>
      <c r="BB3252" s="24">
        <v>8</v>
      </c>
      <c r="BF3252" s="24">
        <v>1</v>
      </c>
      <c r="BU3252" s="24">
        <v>1</v>
      </c>
      <c r="BZ3252" s="24">
        <v>1</v>
      </c>
    </row>
    <row r="3253" spans="1:93" x14ac:dyDescent="0.2">
      <c r="A3253" s="24" t="s">
        <v>3206</v>
      </c>
      <c r="B3253" s="24">
        <v>99.6</v>
      </c>
      <c r="C3253" s="24">
        <v>-1.7000000000000002</v>
      </c>
      <c r="D3253" s="24" t="s">
        <v>3147</v>
      </c>
      <c r="E3253" s="24">
        <f t="shared" si="50"/>
        <v>602</v>
      </c>
      <c r="H3253" s="24">
        <v>1</v>
      </c>
      <c r="N3253" s="24">
        <v>2</v>
      </c>
      <c r="AA3253" s="24">
        <v>3</v>
      </c>
      <c r="AH3253" s="24">
        <v>15</v>
      </c>
      <c r="AL3253" s="24">
        <v>323</v>
      </c>
      <c r="AO3253" s="24">
        <v>1</v>
      </c>
      <c r="AT3253" s="24">
        <v>235</v>
      </c>
      <c r="BB3253" s="24">
        <v>14</v>
      </c>
      <c r="BE3253" s="24">
        <v>4</v>
      </c>
      <c r="BP3253" s="24">
        <v>4</v>
      </c>
    </row>
    <row r="3254" spans="1:93" x14ac:dyDescent="0.2">
      <c r="A3254" s="24" t="s">
        <v>3207</v>
      </c>
      <c r="B3254" s="24">
        <v>103.66</v>
      </c>
      <c r="C3254" s="24">
        <v>-5.34</v>
      </c>
      <c r="D3254" s="24" t="s">
        <v>3147</v>
      </c>
      <c r="E3254" s="24">
        <f t="shared" si="50"/>
        <v>429</v>
      </c>
      <c r="H3254" s="24">
        <v>1</v>
      </c>
      <c r="AH3254" s="24">
        <v>11</v>
      </c>
      <c r="AL3254" s="24">
        <v>192</v>
      </c>
      <c r="AT3254" s="24">
        <v>215</v>
      </c>
      <c r="BB3254" s="24">
        <v>6</v>
      </c>
      <c r="BE3254" s="24">
        <v>1</v>
      </c>
      <c r="BP3254" s="24">
        <v>3</v>
      </c>
    </row>
    <row r="3255" spans="1:93" x14ac:dyDescent="0.2">
      <c r="A3255" s="24" t="s">
        <v>3208</v>
      </c>
      <c r="B3255" s="24">
        <v>103.08499999999999</v>
      </c>
      <c r="C3255" s="24">
        <v>-6.27</v>
      </c>
      <c r="D3255" s="24" t="s">
        <v>3147</v>
      </c>
      <c r="E3255" s="24">
        <f t="shared" si="50"/>
        <v>607</v>
      </c>
      <c r="Q3255" s="24">
        <v>1</v>
      </c>
      <c r="AA3255" s="24">
        <v>4</v>
      </c>
      <c r="AB3255" s="24">
        <v>1</v>
      </c>
      <c r="AH3255" s="24">
        <v>26</v>
      </c>
      <c r="AL3255" s="24">
        <v>326</v>
      </c>
      <c r="AT3255" s="24">
        <v>195</v>
      </c>
      <c r="BB3255" s="24">
        <v>38</v>
      </c>
      <c r="BC3255" s="24">
        <v>1</v>
      </c>
      <c r="BE3255" s="24">
        <v>3</v>
      </c>
      <c r="BH3255" s="24">
        <v>1</v>
      </c>
      <c r="BP3255" s="24">
        <v>6</v>
      </c>
      <c r="BU3255" s="24">
        <v>3</v>
      </c>
      <c r="CD3255" s="24">
        <v>2</v>
      </c>
    </row>
    <row r="3256" spans="1:93" x14ac:dyDescent="0.2">
      <c r="A3256" s="24" t="s">
        <v>3209</v>
      </c>
      <c r="B3256" s="24">
        <v>112.64</v>
      </c>
      <c r="C3256" s="24">
        <v>-8.68</v>
      </c>
      <c r="D3256" s="24" t="s">
        <v>3147</v>
      </c>
      <c r="E3256" s="24">
        <f t="shared" si="50"/>
        <v>376</v>
      </c>
      <c r="G3256" s="24">
        <v>1</v>
      </c>
      <c r="I3256" s="24">
        <v>1</v>
      </c>
      <c r="P3256" s="24">
        <v>1</v>
      </c>
      <c r="U3256" s="24">
        <v>11</v>
      </c>
      <c r="AA3256" s="24">
        <v>3</v>
      </c>
      <c r="AB3256" s="24">
        <v>3</v>
      </c>
      <c r="AG3256" s="24">
        <v>1</v>
      </c>
      <c r="AH3256" s="24">
        <v>1</v>
      </c>
      <c r="AL3256" s="24">
        <v>19</v>
      </c>
      <c r="AQ3256" s="24">
        <v>8</v>
      </c>
      <c r="AT3256" s="24">
        <v>17</v>
      </c>
      <c r="BB3256" s="24">
        <v>246</v>
      </c>
      <c r="BC3256" s="24">
        <v>4</v>
      </c>
      <c r="BE3256" s="24">
        <v>12</v>
      </c>
      <c r="BF3256" s="24">
        <v>3</v>
      </c>
      <c r="BH3256" s="24">
        <v>10</v>
      </c>
      <c r="BI3256" s="24">
        <v>7</v>
      </c>
      <c r="BJ3256" s="24">
        <v>1</v>
      </c>
      <c r="BU3256" s="24">
        <v>8</v>
      </c>
      <c r="BW3256" s="24">
        <v>4</v>
      </c>
      <c r="BZ3256" s="24">
        <v>15</v>
      </c>
    </row>
    <row r="3257" spans="1:93" x14ac:dyDescent="0.2">
      <c r="A3257" s="24" t="s">
        <v>3210</v>
      </c>
      <c r="B3257" s="24">
        <v>122.3813</v>
      </c>
      <c r="C3257" s="24">
        <v>-7.4485999999999999</v>
      </c>
      <c r="D3257" s="24" t="s">
        <v>3147</v>
      </c>
      <c r="E3257" s="24">
        <f t="shared" si="50"/>
        <v>80</v>
      </c>
      <c r="AA3257" s="24">
        <v>1</v>
      </c>
      <c r="AC3257" s="24">
        <v>1</v>
      </c>
      <c r="AL3257" s="24">
        <v>4</v>
      </c>
      <c r="AQ3257" s="24">
        <v>1</v>
      </c>
      <c r="AT3257" s="24">
        <v>2</v>
      </c>
      <c r="BB3257" s="24">
        <v>68</v>
      </c>
      <c r="BF3257" s="24">
        <v>2</v>
      </c>
      <c r="CO3257" s="24">
        <v>1</v>
      </c>
    </row>
    <row r="3258" spans="1:93" x14ac:dyDescent="0.2">
      <c r="A3258" s="24" t="s">
        <v>3211</v>
      </c>
      <c r="B3258" s="24">
        <v>125.0873</v>
      </c>
      <c r="C3258" s="24">
        <v>-6.4292999999999996</v>
      </c>
      <c r="D3258" s="24" t="s">
        <v>3147</v>
      </c>
      <c r="E3258" s="24">
        <f t="shared" si="50"/>
        <v>70</v>
      </c>
      <c r="AA3258" s="24">
        <v>2</v>
      </c>
      <c r="AF3258" s="24">
        <v>1</v>
      </c>
      <c r="AL3258" s="24">
        <v>6</v>
      </c>
      <c r="BB3258" s="24">
        <v>59</v>
      </c>
      <c r="BX3258" s="24">
        <v>1</v>
      </c>
      <c r="CO3258" s="24">
        <v>1</v>
      </c>
    </row>
    <row r="3259" spans="1:93" x14ac:dyDescent="0.2">
      <c r="A3259" s="24" t="s">
        <v>3212</v>
      </c>
      <c r="B3259" s="24">
        <v>128.238</v>
      </c>
      <c r="C3259" s="24">
        <v>-8.4558</v>
      </c>
      <c r="D3259" s="24" t="s">
        <v>3147</v>
      </c>
      <c r="E3259" s="24">
        <f t="shared" si="50"/>
        <v>81</v>
      </c>
      <c r="K3259" s="24">
        <v>1</v>
      </c>
      <c r="N3259" s="24">
        <v>2</v>
      </c>
      <c r="AA3259" s="24">
        <v>2</v>
      </c>
      <c r="AL3259" s="24">
        <v>11</v>
      </c>
      <c r="AN3259" s="24">
        <v>1</v>
      </c>
      <c r="AQ3259" s="24">
        <v>2</v>
      </c>
      <c r="AT3259" s="24">
        <v>14</v>
      </c>
      <c r="BB3259" s="24">
        <v>45</v>
      </c>
      <c r="BF3259" s="24">
        <v>2</v>
      </c>
      <c r="CD3259" s="24">
        <v>1</v>
      </c>
    </row>
    <row r="3260" spans="1:93" x14ac:dyDescent="0.2">
      <c r="A3260" s="24" t="s">
        <v>3213</v>
      </c>
      <c r="B3260" s="24">
        <v>128.2817</v>
      </c>
      <c r="C3260" s="24">
        <v>-8.9923999999999999</v>
      </c>
      <c r="D3260" s="24" t="s">
        <v>3147</v>
      </c>
      <c r="E3260" s="24">
        <f t="shared" si="50"/>
        <v>99</v>
      </c>
      <c r="N3260" s="24">
        <v>3</v>
      </c>
      <c r="U3260" s="24">
        <v>1</v>
      </c>
      <c r="AA3260" s="24">
        <v>7</v>
      </c>
      <c r="AD3260" s="24">
        <v>2</v>
      </c>
      <c r="AL3260" s="24">
        <v>12</v>
      </c>
      <c r="AT3260" s="24">
        <v>7</v>
      </c>
      <c r="BB3260" s="24">
        <v>63</v>
      </c>
      <c r="BE3260" s="24">
        <v>1</v>
      </c>
      <c r="BF3260" s="24">
        <v>1</v>
      </c>
      <c r="BO3260" s="24">
        <v>1</v>
      </c>
      <c r="CO3260" s="24">
        <v>1</v>
      </c>
    </row>
    <row r="3261" spans="1:93" x14ac:dyDescent="0.2">
      <c r="A3261" s="24" t="s">
        <v>3214</v>
      </c>
      <c r="B3261" s="24">
        <v>126.07859999999999</v>
      </c>
      <c r="C3261" s="24">
        <v>-8.1022999999999996</v>
      </c>
      <c r="D3261" s="24" t="s">
        <v>3147</v>
      </c>
      <c r="E3261" s="24">
        <f t="shared" si="50"/>
        <v>80</v>
      </c>
      <c r="K3261" s="24">
        <v>1</v>
      </c>
      <c r="AC3261" s="24">
        <v>1</v>
      </c>
      <c r="AL3261" s="24">
        <v>1</v>
      </c>
      <c r="AN3261" s="24">
        <v>1</v>
      </c>
      <c r="AT3261" s="24">
        <v>1</v>
      </c>
      <c r="BB3261" s="24">
        <v>75</v>
      </c>
    </row>
    <row r="3262" spans="1:93" x14ac:dyDescent="0.2">
      <c r="A3262" s="24" t="s">
        <v>3215</v>
      </c>
      <c r="B3262" s="24">
        <v>122.8233</v>
      </c>
      <c r="C3262" s="24">
        <v>-8.7182999999999993</v>
      </c>
      <c r="D3262" s="24" t="s">
        <v>3147</v>
      </c>
      <c r="E3262" s="24">
        <f t="shared" si="50"/>
        <v>94</v>
      </c>
      <c r="AA3262" s="24">
        <v>7</v>
      </c>
      <c r="AL3262" s="24">
        <v>9</v>
      </c>
      <c r="AT3262" s="24">
        <v>4</v>
      </c>
      <c r="BB3262" s="24">
        <v>72</v>
      </c>
      <c r="CD3262" s="24">
        <v>2</v>
      </c>
    </row>
    <row r="3263" spans="1:93" x14ac:dyDescent="0.2">
      <c r="A3263" s="24" t="s">
        <v>3216</v>
      </c>
      <c r="B3263" s="24">
        <v>121.9679</v>
      </c>
      <c r="C3263" s="24">
        <v>-10.989100000000001</v>
      </c>
      <c r="D3263" s="24" t="s">
        <v>3147</v>
      </c>
      <c r="E3263" s="24">
        <f t="shared" si="50"/>
        <v>105</v>
      </c>
      <c r="AA3263" s="24">
        <v>6</v>
      </c>
      <c r="AC3263" s="24">
        <v>1</v>
      </c>
      <c r="AL3263" s="24">
        <v>5</v>
      </c>
      <c r="AT3263" s="24">
        <v>3</v>
      </c>
      <c r="BB3263" s="24">
        <v>88</v>
      </c>
      <c r="BH3263" s="24">
        <v>1</v>
      </c>
      <c r="BJ3263" s="24">
        <v>1</v>
      </c>
    </row>
    <row r="3264" spans="1:93" x14ac:dyDescent="0.2">
      <c r="A3264" s="24" t="s">
        <v>3217</v>
      </c>
      <c r="B3264" s="24">
        <v>122.0633</v>
      </c>
      <c r="C3264" s="24">
        <v>-11.5907</v>
      </c>
      <c r="D3264" s="24" t="s">
        <v>3147</v>
      </c>
      <c r="E3264" s="24">
        <f t="shared" si="50"/>
        <v>117</v>
      </c>
      <c r="K3264" s="24">
        <v>1</v>
      </c>
      <c r="Q3264" s="24">
        <v>1</v>
      </c>
      <c r="AA3264" s="24">
        <v>7</v>
      </c>
      <c r="AD3264" s="24">
        <v>2</v>
      </c>
      <c r="AL3264" s="24">
        <v>10</v>
      </c>
      <c r="AT3264" s="24">
        <v>11</v>
      </c>
      <c r="BB3264" s="24">
        <v>80</v>
      </c>
      <c r="BF3264" s="24">
        <v>3</v>
      </c>
      <c r="BJ3264" s="24">
        <v>1</v>
      </c>
      <c r="BO3264" s="24">
        <v>1</v>
      </c>
    </row>
    <row r="3265" spans="1:88" x14ac:dyDescent="0.2">
      <c r="A3265" s="24" t="s">
        <v>3218</v>
      </c>
      <c r="B3265" s="24">
        <v>118.66</v>
      </c>
      <c r="C3265" s="24">
        <v>-10.396599999999999</v>
      </c>
      <c r="D3265" s="24" t="s">
        <v>3147</v>
      </c>
      <c r="E3265" s="24">
        <f t="shared" si="50"/>
        <v>76</v>
      </c>
      <c r="N3265" s="24">
        <v>1</v>
      </c>
      <c r="AA3265" s="24">
        <v>4</v>
      </c>
      <c r="AN3265" s="24">
        <v>2</v>
      </c>
      <c r="AT3265" s="24">
        <v>1</v>
      </c>
      <c r="BB3265" s="24">
        <v>67</v>
      </c>
      <c r="BF3265" s="24">
        <v>1</v>
      </c>
    </row>
    <row r="3266" spans="1:88" x14ac:dyDescent="0.2">
      <c r="A3266" s="24" t="s">
        <v>3219</v>
      </c>
      <c r="B3266" s="24">
        <v>114.95569999999999</v>
      </c>
      <c r="C3266" s="24">
        <v>-10.5238</v>
      </c>
      <c r="D3266" s="24" t="s">
        <v>3147</v>
      </c>
      <c r="E3266" s="24">
        <f t="shared" si="50"/>
        <v>89</v>
      </c>
      <c r="AA3266" s="24">
        <v>3</v>
      </c>
      <c r="AD3266" s="24">
        <v>1</v>
      </c>
      <c r="AL3266" s="24">
        <v>10</v>
      </c>
      <c r="AQ3266" s="24">
        <v>3</v>
      </c>
      <c r="AT3266" s="24">
        <v>7</v>
      </c>
      <c r="BB3266" s="24">
        <v>63</v>
      </c>
      <c r="BJ3266" s="24">
        <v>2</v>
      </c>
    </row>
    <row r="3267" spans="1:88" x14ac:dyDescent="0.2">
      <c r="A3267" s="24" t="s">
        <v>3220</v>
      </c>
      <c r="B3267" s="24">
        <v>111.3933</v>
      </c>
      <c r="C3267" s="24">
        <v>-8.7050000000000001</v>
      </c>
      <c r="D3267" s="24" t="s">
        <v>3147</v>
      </c>
      <c r="E3267" s="24">
        <f t="shared" ref="E3267:E3330" si="51">SUM(F3267:CR3267)</f>
        <v>89</v>
      </c>
      <c r="AA3267" s="24">
        <v>1</v>
      </c>
      <c r="AH3267" s="24">
        <v>2</v>
      </c>
      <c r="AJ3267" s="24">
        <v>1</v>
      </c>
      <c r="AL3267" s="24">
        <v>6</v>
      </c>
      <c r="AQ3267" s="24">
        <v>2</v>
      </c>
      <c r="AT3267" s="24">
        <v>8</v>
      </c>
      <c r="BB3267" s="24">
        <v>67</v>
      </c>
      <c r="BJ3267" s="24">
        <v>1</v>
      </c>
      <c r="CJ3267" s="24">
        <v>1</v>
      </c>
    </row>
    <row r="3268" spans="1:88" x14ac:dyDescent="0.2">
      <c r="A3268" s="24" t="s">
        <v>3221</v>
      </c>
      <c r="B3268" s="24">
        <v>108.3466</v>
      </c>
      <c r="C3268" s="24">
        <v>-8.9166000000000007</v>
      </c>
      <c r="D3268" s="24" t="s">
        <v>3147</v>
      </c>
      <c r="E3268" s="24">
        <f t="shared" si="51"/>
        <v>99</v>
      </c>
      <c r="K3268" s="24">
        <v>1</v>
      </c>
      <c r="AA3268" s="24">
        <v>5</v>
      </c>
      <c r="AD3268" s="24">
        <v>2</v>
      </c>
      <c r="AL3268" s="24">
        <v>8</v>
      </c>
      <c r="AQ3268" s="24">
        <v>5</v>
      </c>
      <c r="AT3268" s="24">
        <v>9</v>
      </c>
      <c r="BB3268" s="24">
        <v>69</v>
      </c>
    </row>
    <row r="3269" spans="1:88" x14ac:dyDescent="0.2">
      <c r="A3269" s="24" t="s">
        <v>3222</v>
      </c>
      <c r="B3269" s="24">
        <v>108.11</v>
      </c>
      <c r="C3269" s="24">
        <v>-9.2949999999999999</v>
      </c>
      <c r="D3269" s="24" t="s">
        <v>3147</v>
      </c>
      <c r="E3269" s="24">
        <f t="shared" si="51"/>
        <v>96</v>
      </c>
      <c r="N3269" s="24">
        <v>1</v>
      </c>
      <c r="Q3269" s="24">
        <v>1</v>
      </c>
      <c r="AA3269" s="24">
        <v>8</v>
      </c>
      <c r="AC3269" s="24">
        <v>2</v>
      </c>
      <c r="AD3269" s="24">
        <v>3</v>
      </c>
      <c r="AJ3269" s="24">
        <v>3</v>
      </c>
      <c r="AL3269" s="24">
        <v>18</v>
      </c>
      <c r="AN3269" s="24">
        <v>1</v>
      </c>
      <c r="AQ3269" s="24">
        <v>4</v>
      </c>
      <c r="AT3269" s="24">
        <v>8</v>
      </c>
      <c r="BB3269" s="24">
        <v>45</v>
      </c>
      <c r="BF3269" s="24">
        <v>1</v>
      </c>
      <c r="BJ3269" s="24">
        <v>1</v>
      </c>
    </row>
    <row r="3270" spans="1:88" x14ac:dyDescent="0.2">
      <c r="A3270" s="24" t="s">
        <v>3223</v>
      </c>
      <c r="B3270" s="24">
        <v>107.91</v>
      </c>
      <c r="C3270" s="24">
        <v>-9.43</v>
      </c>
      <c r="D3270" s="24" t="s">
        <v>3147</v>
      </c>
      <c r="E3270" s="24">
        <f t="shared" si="51"/>
        <v>131</v>
      </c>
      <c r="K3270" s="24">
        <v>1</v>
      </c>
      <c r="N3270" s="24">
        <v>1</v>
      </c>
      <c r="Q3270" s="24">
        <v>1</v>
      </c>
      <c r="U3270" s="24">
        <v>1</v>
      </c>
      <c r="AA3270" s="24">
        <v>18</v>
      </c>
      <c r="AB3270" s="24">
        <v>1</v>
      </c>
      <c r="AC3270" s="24">
        <v>1</v>
      </c>
      <c r="AD3270" s="24">
        <v>2</v>
      </c>
      <c r="AJ3270" s="24">
        <v>14</v>
      </c>
      <c r="AL3270" s="24">
        <v>18</v>
      </c>
      <c r="AN3270" s="24">
        <v>4</v>
      </c>
      <c r="AQ3270" s="24">
        <v>6</v>
      </c>
      <c r="AT3270" s="24">
        <v>39</v>
      </c>
      <c r="BB3270" s="24">
        <v>20</v>
      </c>
      <c r="BF3270" s="24">
        <v>2</v>
      </c>
      <c r="BH3270" s="24">
        <v>1</v>
      </c>
      <c r="BJ3270" s="24">
        <v>1</v>
      </c>
    </row>
    <row r="3271" spans="1:88" x14ac:dyDescent="0.2">
      <c r="A3271" s="24" t="s">
        <v>3224</v>
      </c>
      <c r="B3271" s="24">
        <v>107.455</v>
      </c>
      <c r="C3271" s="24">
        <v>-7.6866000000000003</v>
      </c>
      <c r="D3271" s="24" t="s">
        <v>3147</v>
      </c>
      <c r="E3271" s="24">
        <f t="shared" si="51"/>
        <v>71</v>
      </c>
      <c r="AC3271" s="24">
        <v>2</v>
      </c>
      <c r="AL3271" s="24">
        <v>7</v>
      </c>
      <c r="AT3271" s="24">
        <v>11</v>
      </c>
      <c r="BB3271" s="24">
        <v>45</v>
      </c>
      <c r="BH3271" s="24">
        <v>5</v>
      </c>
      <c r="BX3271" s="24">
        <v>1</v>
      </c>
    </row>
    <row r="3272" spans="1:88" x14ac:dyDescent="0.2">
      <c r="A3272" s="24" t="s">
        <v>3225</v>
      </c>
      <c r="B3272" s="24">
        <v>107.11499999999999</v>
      </c>
      <c r="C3272" s="24">
        <v>-7.78</v>
      </c>
      <c r="D3272" s="24" t="s">
        <v>3147</v>
      </c>
      <c r="E3272" s="24">
        <f t="shared" si="51"/>
        <v>96</v>
      </c>
      <c r="AA3272" s="24">
        <v>3</v>
      </c>
      <c r="AC3272" s="24">
        <v>1</v>
      </c>
      <c r="AJ3272" s="24">
        <v>1</v>
      </c>
      <c r="AL3272" s="24">
        <v>5</v>
      </c>
      <c r="AN3272" s="24">
        <v>3</v>
      </c>
      <c r="AQ3272" s="24">
        <v>1</v>
      </c>
      <c r="AT3272" s="24">
        <v>20</v>
      </c>
      <c r="BB3272" s="24">
        <v>54</v>
      </c>
      <c r="BF3272" s="24">
        <v>1</v>
      </c>
      <c r="BH3272" s="24">
        <v>6</v>
      </c>
      <c r="BO3272" s="24">
        <v>1</v>
      </c>
    </row>
    <row r="3273" spans="1:88" x14ac:dyDescent="0.2">
      <c r="A3273" s="24" t="s">
        <v>3226</v>
      </c>
      <c r="B3273" s="24">
        <v>104.5441</v>
      </c>
      <c r="C3273" s="24">
        <v>-7.3261000000000003</v>
      </c>
      <c r="D3273" s="24" t="s">
        <v>3147</v>
      </c>
      <c r="E3273" s="24">
        <f t="shared" si="51"/>
        <v>97</v>
      </c>
      <c r="AJ3273" s="24">
        <v>9</v>
      </c>
      <c r="AL3273" s="24">
        <v>24</v>
      </c>
      <c r="AT3273" s="24">
        <v>54</v>
      </c>
      <c r="BB3273" s="24">
        <v>10</v>
      </c>
    </row>
    <row r="3274" spans="1:88" x14ac:dyDescent="0.2">
      <c r="A3274" s="24" t="s">
        <v>3227</v>
      </c>
      <c r="B3274" s="24">
        <v>101.9033</v>
      </c>
      <c r="C3274" s="24">
        <v>-5.6543000000000001</v>
      </c>
      <c r="D3274" s="24" t="s">
        <v>3147</v>
      </c>
      <c r="E3274" s="24">
        <f t="shared" si="51"/>
        <v>135</v>
      </c>
      <c r="K3274" s="24">
        <v>1</v>
      </c>
      <c r="AA3274" s="24">
        <v>1</v>
      </c>
      <c r="AJ3274" s="24">
        <v>23</v>
      </c>
      <c r="AL3274" s="24">
        <v>41</v>
      </c>
      <c r="AN3274" s="24">
        <v>9</v>
      </c>
      <c r="AQ3274" s="24">
        <v>3</v>
      </c>
      <c r="AT3274" s="24">
        <v>57</v>
      </c>
    </row>
    <row r="3275" spans="1:88" x14ac:dyDescent="0.2">
      <c r="A3275" s="24" t="s">
        <v>3228</v>
      </c>
      <c r="B3275" s="24">
        <v>102.13379999999999</v>
      </c>
      <c r="C3275" s="24">
        <v>-4.9894999999999996</v>
      </c>
      <c r="D3275" s="24" t="s">
        <v>3147</v>
      </c>
      <c r="E3275" s="24">
        <f t="shared" si="51"/>
        <v>282</v>
      </c>
      <c r="N3275" s="24">
        <v>1</v>
      </c>
      <c r="AA3275" s="24">
        <v>1</v>
      </c>
      <c r="AD3275" s="24">
        <v>2</v>
      </c>
      <c r="AJ3275" s="24">
        <v>54</v>
      </c>
      <c r="AL3275" s="24">
        <v>104</v>
      </c>
      <c r="AN3275" s="24">
        <v>6</v>
      </c>
      <c r="AT3275" s="24">
        <v>96</v>
      </c>
      <c r="BB3275" s="24">
        <v>18</v>
      </c>
    </row>
    <row r="3276" spans="1:88" x14ac:dyDescent="0.2">
      <c r="A3276" s="24" t="s">
        <v>3229</v>
      </c>
      <c r="B3276" s="24">
        <v>107.6596</v>
      </c>
      <c r="C3276" s="24">
        <v>-5.5358000000000001</v>
      </c>
      <c r="D3276" s="24" t="s">
        <v>3147</v>
      </c>
      <c r="E3276" s="24">
        <f t="shared" si="51"/>
        <v>96</v>
      </c>
      <c r="AA3276" s="24">
        <v>8</v>
      </c>
      <c r="AB3276" s="24">
        <v>1</v>
      </c>
      <c r="AC3276" s="24">
        <v>2</v>
      </c>
      <c r="AD3276" s="24">
        <v>2</v>
      </c>
      <c r="AL3276" s="24">
        <v>11</v>
      </c>
      <c r="AN3276" s="24">
        <v>5</v>
      </c>
      <c r="AQ3276" s="24">
        <v>2</v>
      </c>
      <c r="AT3276" s="24">
        <v>57</v>
      </c>
      <c r="BB3276" s="24">
        <v>6</v>
      </c>
      <c r="BF3276" s="24">
        <v>1</v>
      </c>
      <c r="BZ3276" s="24">
        <v>1</v>
      </c>
    </row>
    <row r="3277" spans="1:88" x14ac:dyDescent="0.2">
      <c r="A3277" s="24" t="s">
        <v>3230</v>
      </c>
      <c r="B3277" s="24">
        <v>103.011683333333</v>
      </c>
      <c r="C3277" s="24">
        <v>-5.4778000000000002</v>
      </c>
      <c r="D3277" s="24" t="s">
        <v>3147</v>
      </c>
      <c r="E3277" s="24">
        <f t="shared" si="51"/>
        <v>223</v>
      </c>
      <c r="P3277" s="24">
        <v>1</v>
      </c>
      <c r="U3277" s="24">
        <v>1</v>
      </c>
      <c r="AL3277" s="24">
        <v>15</v>
      </c>
      <c r="AQ3277" s="24">
        <v>1</v>
      </c>
      <c r="AT3277" s="24">
        <v>54</v>
      </c>
      <c r="BB3277" s="24">
        <v>124</v>
      </c>
      <c r="BC3277" s="24">
        <v>1</v>
      </c>
      <c r="BE3277" s="24">
        <v>18</v>
      </c>
      <c r="BF3277" s="24">
        <v>3</v>
      </c>
      <c r="BH3277" s="24">
        <v>1</v>
      </c>
      <c r="BU3277" s="24">
        <v>2</v>
      </c>
      <c r="BZ3277" s="24">
        <v>2</v>
      </c>
    </row>
    <row r="3278" spans="1:88" x14ac:dyDescent="0.2">
      <c r="A3278" s="24" t="s">
        <v>3231</v>
      </c>
      <c r="B3278" s="24">
        <v>101.637183333333</v>
      </c>
      <c r="C3278" s="24">
        <v>-4.1594666666666598</v>
      </c>
      <c r="D3278" s="24" t="s">
        <v>3147</v>
      </c>
      <c r="E3278" s="24">
        <f t="shared" si="51"/>
        <v>630</v>
      </c>
      <c r="P3278" s="24">
        <v>2</v>
      </c>
      <c r="Q3278" s="24">
        <v>1</v>
      </c>
      <c r="AA3278" s="24">
        <v>1</v>
      </c>
      <c r="AH3278" s="24">
        <v>87</v>
      </c>
      <c r="AL3278" s="24">
        <v>258</v>
      </c>
      <c r="AQ3278" s="24">
        <v>3</v>
      </c>
      <c r="AT3278" s="24">
        <v>260</v>
      </c>
      <c r="BB3278" s="24">
        <v>14</v>
      </c>
      <c r="BC3278" s="24">
        <v>2</v>
      </c>
      <c r="BF3278" s="24">
        <v>1</v>
      </c>
      <c r="BU3278" s="24">
        <v>1</v>
      </c>
    </row>
    <row r="3279" spans="1:88" x14ac:dyDescent="0.2">
      <c r="A3279" s="24" t="s">
        <v>3232</v>
      </c>
      <c r="B3279" s="24">
        <v>97.120949999999993</v>
      </c>
      <c r="C3279" s="24">
        <v>2.48708333333333</v>
      </c>
      <c r="D3279" s="24" t="s">
        <v>3147</v>
      </c>
      <c r="E3279" s="24">
        <f t="shared" si="51"/>
        <v>286</v>
      </c>
      <c r="G3279" s="24">
        <v>1</v>
      </c>
      <c r="K3279" s="24">
        <v>1</v>
      </c>
      <c r="AA3279" s="24">
        <v>4</v>
      </c>
      <c r="AB3279" s="24">
        <v>4</v>
      </c>
      <c r="AL3279" s="24">
        <v>51</v>
      </c>
      <c r="AT3279" s="24">
        <v>197</v>
      </c>
      <c r="BB3279" s="24">
        <v>25</v>
      </c>
      <c r="BE3279" s="24">
        <v>2</v>
      </c>
      <c r="BF3279" s="24">
        <v>1</v>
      </c>
    </row>
    <row r="3280" spans="1:88" x14ac:dyDescent="0.2">
      <c r="A3280" s="24" t="s">
        <v>3233</v>
      </c>
      <c r="B3280" s="24">
        <v>96.778233333333304</v>
      </c>
      <c r="C3280" s="24">
        <v>3.1951999999999998</v>
      </c>
      <c r="D3280" s="24" t="s">
        <v>3147</v>
      </c>
      <c r="E3280" s="24">
        <f t="shared" si="51"/>
        <v>328</v>
      </c>
      <c r="N3280" s="24">
        <v>4</v>
      </c>
      <c r="AA3280" s="24">
        <v>8</v>
      </c>
      <c r="AH3280" s="24">
        <v>1</v>
      </c>
      <c r="AL3280" s="24">
        <v>68</v>
      </c>
      <c r="AQ3280" s="24">
        <v>4</v>
      </c>
      <c r="AT3280" s="24">
        <v>226</v>
      </c>
      <c r="BB3280" s="24">
        <v>12</v>
      </c>
      <c r="BE3280" s="24">
        <v>1</v>
      </c>
      <c r="BP3280" s="24">
        <v>2</v>
      </c>
      <c r="CD3280" s="24">
        <v>2</v>
      </c>
    </row>
    <row r="3281" spans="1:82" x14ac:dyDescent="0.2">
      <c r="A3281" s="24" t="s">
        <v>3234</v>
      </c>
      <c r="B3281" s="24">
        <v>96.007400000000004</v>
      </c>
      <c r="C3281" s="24">
        <v>3.8745166666666599</v>
      </c>
      <c r="D3281" s="24" t="s">
        <v>3147</v>
      </c>
      <c r="E3281" s="24">
        <f t="shared" si="51"/>
        <v>79</v>
      </c>
      <c r="P3281" s="24">
        <v>1</v>
      </c>
      <c r="AA3281" s="24">
        <v>9</v>
      </c>
      <c r="AB3281" s="24">
        <v>3</v>
      </c>
      <c r="AL3281" s="24">
        <v>4</v>
      </c>
      <c r="AQ3281" s="24">
        <v>3</v>
      </c>
      <c r="AT3281" s="24">
        <v>11</v>
      </c>
      <c r="BB3281" s="24">
        <v>36</v>
      </c>
      <c r="BF3281" s="24">
        <v>1</v>
      </c>
      <c r="BU3281" s="24">
        <v>4</v>
      </c>
      <c r="BZ3281" s="24">
        <v>7</v>
      </c>
    </row>
    <row r="3282" spans="1:82" x14ac:dyDescent="0.2">
      <c r="A3282" s="24" t="s">
        <v>3235</v>
      </c>
      <c r="B3282" s="24">
        <v>95.331066666666601</v>
      </c>
      <c r="C3282" s="24">
        <v>3.4924333333333299</v>
      </c>
      <c r="D3282" s="24" t="s">
        <v>3147</v>
      </c>
      <c r="E3282" s="24">
        <f t="shared" si="51"/>
        <v>340</v>
      </c>
      <c r="AA3282" s="24">
        <v>1</v>
      </c>
      <c r="AH3282" s="24">
        <v>2</v>
      </c>
      <c r="AL3282" s="24">
        <v>133</v>
      </c>
      <c r="AO3282" s="24">
        <v>2</v>
      </c>
      <c r="AT3282" s="24">
        <v>195</v>
      </c>
      <c r="BB3282" s="24">
        <v>5</v>
      </c>
      <c r="BU3282" s="24">
        <v>2</v>
      </c>
    </row>
    <row r="3283" spans="1:82" x14ac:dyDescent="0.2">
      <c r="A3283" s="24" t="s">
        <v>3236</v>
      </c>
      <c r="B3283" s="24">
        <v>96.314549999999997</v>
      </c>
      <c r="C3283" s="24">
        <v>3.5179166666666601</v>
      </c>
      <c r="D3283" s="24" t="s">
        <v>3147</v>
      </c>
      <c r="E3283" s="24">
        <f t="shared" si="51"/>
        <v>281</v>
      </c>
      <c r="N3283" s="24">
        <v>1</v>
      </c>
      <c r="P3283" s="24">
        <v>2</v>
      </c>
      <c r="AA3283" s="24">
        <v>5</v>
      </c>
      <c r="AB3283" s="24">
        <v>4</v>
      </c>
      <c r="AL3283" s="24">
        <v>24</v>
      </c>
      <c r="AQ3283" s="24">
        <v>2</v>
      </c>
      <c r="AT3283" s="24">
        <v>172</v>
      </c>
      <c r="BB3283" s="24">
        <v>47</v>
      </c>
      <c r="BE3283" s="24">
        <v>6</v>
      </c>
      <c r="BF3283" s="24">
        <v>2</v>
      </c>
      <c r="BJ3283" s="24">
        <v>1</v>
      </c>
      <c r="BU3283" s="24">
        <v>5</v>
      </c>
      <c r="BZ3283" s="24">
        <v>6</v>
      </c>
      <c r="CD3283" s="24">
        <v>4</v>
      </c>
    </row>
    <row r="3284" spans="1:82" x14ac:dyDescent="0.2">
      <c r="A3284" s="24" t="s">
        <v>3237</v>
      </c>
      <c r="B3284" s="24">
        <v>101.229516666666</v>
      </c>
      <c r="C3284" s="24">
        <v>-3.8298666666666601</v>
      </c>
      <c r="D3284" s="24" t="s">
        <v>3147</v>
      </c>
      <c r="E3284" s="24">
        <f t="shared" si="51"/>
        <v>455</v>
      </c>
      <c r="N3284" s="24">
        <v>1</v>
      </c>
      <c r="AA3284" s="24">
        <v>1</v>
      </c>
      <c r="AH3284" s="24">
        <v>2</v>
      </c>
      <c r="AL3284" s="24">
        <v>150</v>
      </c>
      <c r="AN3284" s="24">
        <v>2</v>
      </c>
      <c r="AT3284" s="24">
        <v>272</v>
      </c>
      <c r="BB3284" s="24">
        <v>19</v>
      </c>
      <c r="BF3284" s="24">
        <v>1</v>
      </c>
      <c r="BH3284" s="24">
        <v>2</v>
      </c>
      <c r="BU3284" s="24">
        <v>2</v>
      </c>
      <c r="BZ3284" s="24">
        <v>3</v>
      </c>
    </row>
    <row r="3285" spans="1:82" x14ac:dyDescent="0.2">
      <c r="A3285" s="24" t="s">
        <v>3238</v>
      </c>
      <c r="B3285" s="24">
        <v>96.153800000000004</v>
      </c>
      <c r="C3285" s="24">
        <v>3.27498333333333</v>
      </c>
      <c r="D3285" s="24" t="s">
        <v>3147</v>
      </c>
      <c r="E3285" s="24">
        <f t="shared" si="51"/>
        <v>146</v>
      </c>
      <c r="G3285" s="24">
        <v>1</v>
      </c>
      <c r="N3285" s="24">
        <v>2</v>
      </c>
      <c r="AA3285" s="24">
        <v>4</v>
      </c>
      <c r="AB3285" s="24">
        <v>1</v>
      </c>
      <c r="AH3285" s="24">
        <v>1</v>
      </c>
      <c r="AL3285" s="24">
        <v>23</v>
      </c>
      <c r="AQ3285" s="24">
        <v>2</v>
      </c>
      <c r="AT3285" s="24">
        <v>77</v>
      </c>
      <c r="BB3285" s="24">
        <v>29</v>
      </c>
      <c r="BE3285" s="24">
        <v>2</v>
      </c>
      <c r="BF3285" s="24">
        <v>1</v>
      </c>
      <c r="BZ3285" s="24">
        <v>2</v>
      </c>
      <c r="CD3285" s="24">
        <v>1</v>
      </c>
    </row>
    <row r="3286" spans="1:82" x14ac:dyDescent="0.2">
      <c r="A3286" s="24" t="s">
        <v>3239</v>
      </c>
      <c r="B3286" s="24">
        <v>96.773916666666594</v>
      </c>
      <c r="C3286" s="24">
        <v>1.7595666666666601</v>
      </c>
      <c r="D3286" s="24" t="s">
        <v>3147</v>
      </c>
      <c r="E3286" s="24">
        <f t="shared" si="51"/>
        <v>319</v>
      </c>
      <c r="G3286" s="24">
        <v>1</v>
      </c>
      <c r="N3286" s="24">
        <v>1</v>
      </c>
      <c r="P3286" s="24">
        <v>1</v>
      </c>
      <c r="U3286" s="24">
        <v>1</v>
      </c>
      <c r="AA3286" s="24">
        <v>2</v>
      </c>
      <c r="AB3286" s="24">
        <v>1</v>
      </c>
      <c r="AH3286" s="24">
        <v>2</v>
      </c>
      <c r="AL3286" s="24">
        <v>98</v>
      </c>
      <c r="AN3286" s="24">
        <v>1</v>
      </c>
      <c r="AT3286" s="24">
        <v>174</v>
      </c>
      <c r="BB3286" s="24">
        <v>34</v>
      </c>
      <c r="BC3286" s="24">
        <v>1</v>
      </c>
      <c r="BP3286" s="24">
        <v>1</v>
      </c>
      <c r="BZ3286" s="24">
        <v>1</v>
      </c>
    </row>
    <row r="3287" spans="1:82" x14ac:dyDescent="0.2">
      <c r="A3287" s="24" t="s">
        <v>3240</v>
      </c>
      <c r="B3287" s="24">
        <v>98.26</v>
      </c>
      <c r="C3287" s="24">
        <v>0.41</v>
      </c>
      <c r="D3287" s="24" t="s">
        <v>3147</v>
      </c>
      <c r="E3287" s="24">
        <f t="shared" si="51"/>
        <v>336</v>
      </c>
      <c r="AL3287" s="24">
        <v>199</v>
      </c>
      <c r="AT3287" s="24">
        <v>131</v>
      </c>
      <c r="BB3287" s="24">
        <v>6</v>
      </c>
    </row>
    <row r="3288" spans="1:82" x14ac:dyDescent="0.2">
      <c r="A3288" s="24" t="s">
        <v>3241</v>
      </c>
      <c r="B3288" s="24">
        <v>98.070499999999996</v>
      </c>
      <c r="C3288" s="24">
        <v>-0.68633333333333302</v>
      </c>
      <c r="D3288" s="24" t="s">
        <v>3147</v>
      </c>
      <c r="E3288" s="24">
        <f t="shared" si="51"/>
        <v>434</v>
      </c>
      <c r="AH3288" s="24">
        <v>6</v>
      </c>
      <c r="AL3288" s="24">
        <v>132</v>
      </c>
      <c r="AN3288" s="24">
        <v>2</v>
      </c>
      <c r="AT3288" s="24">
        <v>279</v>
      </c>
      <c r="BB3288" s="24">
        <v>9</v>
      </c>
      <c r="BE3288" s="24">
        <v>1</v>
      </c>
      <c r="BF3288" s="24">
        <v>1</v>
      </c>
      <c r="BH3288" s="24">
        <v>1</v>
      </c>
      <c r="BZ3288" s="24">
        <v>3</v>
      </c>
    </row>
    <row r="3289" spans="1:82" x14ac:dyDescent="0.2">
      <c r="A3289" s="24" t="s">
        <v>3242</v>
      </c>
      <c r="B3289" s="24">
        <v>100.97</v>
      </c>
      <c r="C3289" s="24">
        <v>-3.35</v>
      </c>
      <c r="D3289" s="24" t="s">
        <v>3147</v>
      </c>
      <c r="E3289" s="24">
        <f t="shared" si="51"/>
        <v>347</v>
      </c>
      <c r="AA3289" s="24">
        <v>2</v>
      </c>
      <c r="AH3289" s="24">
        <v>4</v>
      </c>
      <c r="AL3289" s="24">
        <v>105</v>
      </c>
      <c r="AO3289" s="24">
        <v>2</v>
      </c>
      <c r="AT3289" s="24">
        <v>212</v>
      </c>
      <c r="BB3289" s="24">
        <v>17</v>
      </c>
      <c r="BE3289" s="24">
        <v>2</v>
      </c>
      <c r="BF3289" s="24">
        <v>1</v>
      </c>
      <c r="BH3289" s="24">
        <v>2</v>
      </c>
    </row>
    <row r="3290" spans="1:82" x14ac:dyDescent="0.2">
      <c r="A3290" s="24" t="s">
        <v>3243</v>
      </c>
      <c r="B3290" s="24">
        <v>100.98</v>
      </c>
      <c r="C3290" s="24">
        <v>-3.36</v>
      </c>
      <c r="D3290" s="24" t="s">
        <v>3147</v>
      </c>
      <c r="E3290" s="24">
        <f t="shared" si="51"/>
        <v>317</v>
      </c>
      <c r="AA3290" s="24">
        <v>2</v>
      </c>
      <c r="AH3290" s="24">
        <v>4</v>
      </c>
      <c r="AL3290" s="24">
        <v>116</v>
      </c>
      <c r="AO3290" s="24">
        <v>1</v>
      </c>
      <c r="AQ3290" s="24">
        <v>3</v>
      </c>
      <c r="AT3290" s="24">
        <v>172</v>
      </c>
      <c r="BB3290" s="24">
        <v>13</v>
      </c>
      <c r="BE3290" s="24">
        <v>3</v>
      </c>
      <c r="BP3290" s="24">
        <v>2</v>
      </c>
      <c r="BU3290" s="24">
        <v>1</v>
      </c>
    </row>
    <row r="3291" spans="1:82" x14ac:dyDescent="0.2">
      <c r="A3291" s="24" t="s">
        <v>3244</v>
      </c>
      <c r="B3291" s="24">
        <v>99.611833333333294</v>
      </c>
      <c r="C3291" s="24">
        <v>-1.8754999999999999</v>
      </c>
      <c r="D3291" s="24" t="s">
        <v>3147</v>
      </c>
      <c r="E3291" s="24">
        <f t="shared" si="51"/>
        <v>364</v>
      </c>
      <c r="AH3291" s="24">
        <v>4</v>
      </c>
      <c r="AL3291" s="24">
        <v>163</v>
      </c>
      <c r="AT3291" s="24">
        <v>182</v>
      </c>
      <c r="BB3291" s="24">
        <v>12</v>
      </c>
      <c r="BE3291" s="24">
        <v>1</v>
      </c>
      <c r="BH3291" s="24">
        <v>2</v>
      </c>
    </row>
    <row r="3292" spans="1:82" x14ac:dyDescent="0.2">
      <c r="A3292" s="24" t="s">
        <v>3245</v>
      </c>
      <c r="B3292" s="24">
        <v>99.680466666666604</v>
      </c>
      <c r="C3292" s="24">
        <v>-1.66605</v>
      </c>
      <c r="D3292" s="24" t="s">
        <v>3147</v>
      </c>
      <c r="E3292" s="24">
        <f t="shared" si="51"/>
        <v>325</v>
      </c>
      <c r="AH3292" s="24">
        <v>5</v>
      </c>
      <c r="AL3292" s="24">
        <v>181</v>
      </c>
      <c r="AQ3292" s="24">
        <v>1</v>
      </c>
      <c r="AT3292" s="24">
        <v>130</v>
      </c>
      <c r="BB3292" s="24">
        <v>6</v>
      </c>
      <c r="BF3292" s="24">
        <v>1</v>
      </c>
      <c r="BZ3292" s="24">
        <v>1</v>
      </c>
    </row>
    <row r="3293" spans="1:82" x14ac:dyDescent="0.2">
      <c r="A3293" s="24" t="s">
        <v>3246</v>
      </c>
      <c r="B3293" s="24">
        <v>99.719650000000001</v>
      </c>
      <c r="C3293" s="24">
        <v>-1.29663333333333</v>
      </c>
      <c r="D3293" s="24" t="s">
        <v>3147</v>
      </c>
      <c r="E3293" s="24">
        <f t="shared" si="51"/>
        <v>488</v>
      </c>
      <c r="AA3293" s="24">
        <v>2</v>
      </c>
      <c r="AH3293" s="24">
        <v>1</v>
      </c>
      <c r="AL3293" s="24">
        <v>19</v>
      </c>
      <c r="AN3293" s="24">
        <v>3</v>
      </c>
      <c r="AT3293" s="24">
        <v>462</v>
      </c>
      <c r="BZ3293" s="24">
        <v>1</v>
      </c>
    </row>
    <row r="3294" spans="1:82" x14ac:dyDescent="0.2">
      <c r="A3294" s="24" t="s">
        <v>3247</v>
      </c>
      <c r="B3294" s="24">
        <v>100.000166666666</v>
      </c>
      <c r="C3294" s="24">
        <v>-1.61666666666666</v>
      </c>
      <c r="D3294" s="24" t="s">
        <v>3147</v>
      </c>
      <c r="E3294" s="24">
        <f t="shared" si="51"/>
        <v>381</v>
      </c>
      <c r="N3294" s="24">
        <v>1</v>
      </c>
      <c r="AL3294" s="24">
        <v>126</v>
      </c>
      <c r="AQ3294" s="24">
        <v>2</v>
      </c>
      <c r="AT3294" s="24">
        <v>243</v>
      </c>
      <c r="BB3294" s="24">
        <v>7</v>
      </c>
      <c r="BF3294" s="24">
        <v>1</v>
      </c>
      <c r="BH3294" s="24">
        <v>1</v>
      </c>
    </row>
    <row r="3295" spans="1:82" x14ac:dyDescent="0.2">
      <c r="A3295" s="24" t="s">
        <v>3248</v>
      </c>
      <c r="B3295" s="24">
        <v>99.719650000000001</v>
      </c>
      <c r="C3295" s="24">
        <v>-1.29663333333333</v>
      </c>
      <c r="D3295" s="24" t="s">
        <v>3147</v>
      </c>
      <c r="E3295" s="24">
        <f t="shared" si="51"/>
        <v>327</v>
      </c>
      <c r="N3295" s="24">
        <v>1</v>
      </c>
      <c r="AL3295" s="24">
        <v>109</v>
      </c>
      <c r="AT3295" s="24">
        <v>206</v>
      </c>
      <c r="BB3295" s="24">
        <v>8</v>
      </c>
      <c r="BE3295" s="24">
        <v>1</v>
      </c>
      <c r="BH3295" s="24">
        <v>1</v>
      </c>
      <c r="BP3295" s="24">
        <v>1</v>
      </c>
    </row>
    <row r="3296" spans="1:82" x14ac:dyDescent="0.2">
      <c r="A3296" s="24" t="s">
        <v>3249</v>
      </c>
      <c r="B3296" s="24">
        <v>99.795333333333303</v>
      </c>
      <c r="C3296" s="24">
        <v>-0.87</v>
      </c>
      <c r="D3296" s="24" t="s">
        <v>3147</v>
      </c>
      <c r="E3296" s="24">
        <f t="shared" si="51"/>
        <v>350</v>
      </c>
      <c r="AA3296" s="24">
        <v>6</v>
      </c>
      <c r="AH3296" s="24">
        <v>7</v>
      </c>
      <c r="AL3296" s="24">
        <v>154</v>
      </c>
      <c r="AQ3296" s="24">
        <v>5</v>
      </c>
      <c r="AT3296" s="24">
        <v>151</v>
      </c>
      <c r="BB3296" s="24">
        <v>19</v>
      </c>
      <c r="BE3296" s="24">
        <v>3</v>
      </c>
      <c r="BF3296" s="24">
        <v>1</v>
      </c>
      <c r="BH3296" s="24">
        <v>1</v>
      </c>
      <c r="BU3296" s="24">
        <v>1</v>
      </c>
      <c r="BW3296" s="24">
        <v>1</v>
      </c>
      <c r="BZ3296" s="24">
        <v>1</v>
      </c>
    </row>
    <row r="3297" spans="1:96" x14ac:dyDescent="0.2">
      <c r="A3297" s="24" t="s">
        <v>3250</v>
      </c>
      <c r="B3297" s="24">
        <v>99.908333333333303</v>
      </c>
      <c r="C3297" s="24">
        <v>-0.78966666666666696</v>
      </c>
      <c r="D3297" s="24" t="s">
        <v>3147</v>
      </c>
      <c r="E3297" s="24">
        <f t="shared" si="51"/>
        <v>349</v>
      </c>
      <c r="G3297" s="24">
        <v>1</v>
      </c>
      <c r="AL3297" s="24">
        <v>134</v>
      </c>
      <c r="AN3297" s="24">
        <v>1</v>
      </c>
      <c r="AT3297" s="24">
        <v>201</v>
      </c>
      <c r="BB3297" s="24">
        <v>10</v>
      </c>
      <c r="BE3297" s="24">
        <v>1</v>
      </c>
      <c r="BF3297" s="24">
        <v>1</v>
      </c>
    </row>
    <row r="3298" spans="1:96" x14ac:dyDescent="0.2">
      <c r="A3298" s="24" t="s">
        <v>3251</v>
      </c>
      <c r="B3298" s="24">
        <v>98.13</v>
      </c>
      <c r="C3298" s="24">
        <v>0.95</v>
      </c>
      <c r="D3298" s="24" t="s">
        <v>3147</v>
      </c>
      <c r="E3298" s="24">
        <f t="shared" si="51"/>
        <v>468</v>
      </c>
      <c r="P3298" s="24">
        <v>1</v>
      </c>
      <c r="AA3298" s="24">
        <v>1</v>
      </c>
      <c r="AH3298" s="24">
        <v>7</v>
      </c>
      <c r="AL3298" s="24">
        <v>262</v>
      </c>
      <c r="AN3298" s="24">
        <v>1</v>
      </c>
      <c r="AQ3298" s="24">
        <v>1</v>
      </c>
      <c r="AT3298" s="24">
        <v>192</v>
      </c>
      <c r="BB3298" s="24">
        <v>3</v>
      </c>
    </row>
    <row r="3299" spans="1:96" x14ac:dyDescent="0.2">
      <c r="A3299" s="24" t="s">
        <v>3252</v>
      </c>
      <c r="B3299" s="24">
        <v>98.05</v>
      </c>
      <c r="C3299" s="24">
        <v>0.99</v>
      </c>
      <c r="D3299" s="24" t="s">
        <v>3147</v>
      </c>
      <c r="E3299" s="24">
        <f t="shared" si="51"/>
        <v>300</v>
      </c>
      <c r="AB3299" s="24">
        <v>5</v>
      </c>
      <c r="AH3299" s="24">
        <v>3</v>
      </c>
      <c r="AL3299" s="24">
        <v>124</v>
      </c>
      <c r="AN3299" s="24">
        <v>1</v>
      </c>
      <c r="AQ3299" s="24">
        <v>2</v>
      </c>
      <c r="AT3299" s="24">
        <v>156</v>
      </c>
      <c r="BB3299" s="24">
        <v>4</v>
      </c>
      <c r="BU3299" s="24">
        <v>2</v>
      </c>
      <c r="BZ3299" s="24">
        <v>3</v>
      </c>
    </row>
    <row r="3300" spans="1:96" x14ac:dyDescent="0.2">
      <c r="A3300" s="24" t="s">
        <v>3253</v>
      </c>
      <c r="B3300" s="24">
        <v>98.029833333333301</v>
      </c>
      <c r="C3300" s="24">
        <v>0.99506666666666699</v>
      </c>
      <c r="D3300" s="24" t="s">
        <v>3147</v>
      </c>
      <c r="E3300" s="24">
        <f t="shared" si="51"/>
        <v>255</v>
      </c>
      <c r="AA3300" s="24">
        <v>5</v>
      </c>
      <c r="AB3300" s="24">
        <v>2</v>
      </c>
      <c r="AL3300" s="24">
        <v>103</v>
      </c>
      <c r="AQ3300" s="24">
        <v>4</v>
      </c>
      <c r="AT3300" s="24">
        <v>130</v>
      </c>
      <c r="BB3300" s="24">
        <v>6</v>
      </c>
      <c r="BE3300" s="24">
        <v>1</v>
      </c>
      <c r="BF3300" s="24">
        <v>1</v>
      </c>
      <c r="BH3300" s="24">
        <v>1</v>
      </c>
      <c r="BU3300" s="24">
        <v>1</v>
      </c>
      <c r="BZ3300" s="24">
        <v>1</v>
      </c>
    </row>
    <row r="3301" spans="1:96" x14ac:dyDescent="0.2">
      <c r="A3301" s="24" t="s">
        <v>3254</v>
      </c>
      <c r="B3301" s="24">
        <v>98.066133333333298</v>
      </c>
      <c r="C3301" s="24">
        <v>1.1549</v>
      </c>
      <c r="D3301" s="24" t="s">
        <v>3147</v>
      </c>
      <c r="E3301" s="24">
        <f t="shared" si="51"/>
        <v>335</v>
      </c>
      <c r="AH3301" s="24">
        <v>2</v>
      </c>
      <c r="AL3301" s="24">
        <v>127</v>
      </c>
      <c r="AN3301" s="24">
        <v>1</v>
      </c>
      <c r="AT3301" s="24">
        <v>194</v>
      </c>
      <c r="BB3301" s="24">
        <v>9</v>
      </c>
      <c r="CD3301" s="24">
        <v>2</v>
      </c>
    </row>
    <row r="3302" spans="1:96" x14ac:dyDescent="0.2">
      <c r="A3302" s="24" t="s">
        <v>3255</v>
      </c>
      <c r="B3302" s="24">
        <v>98.045316666666594</v>
      </c>
      <c r="C3302" s="24">
        <v>1.44953333333333</v>
      </c>
      <c r="D3302" s="24" t="s">
        <v>3147</v>
      </c>
      <c r="E3302" s="24">
        <f t="shared" si="51"/>
        <v>330</v>
      </c>
      <c r="P3302" s="24">
        <v>1</v>
      </c>
      <c r="AA3302" s="24">
        <v>2</v>
      </c>
      <c r="AB3302" s="24">
        <v>1</v>
      </c>
      <c r="AH3302" s="24">
        <v>1</v>
      </c>
      <c r="AL3302" s="24">
        <v>63</v>
      </c>
      <c r="AQ3302" s="24">
        <v>6</v>
      </c>
      <c r="AT3302" s="24">
        <v>206</v>
      </c>
      <c r="BB3302" s="24">
        <v>41</v>
      </c>
      <c r="BE3302" s="24">
        <v>5</v>
      </c>
      <c r="BH3302" s="24">
        <v>2</v>
      </c>
      <c r="BU3302" s="24">
        <v>1</v>
      </c>
      <c r="CD3302" s="24">
        <v>1</v>
      </c>
    </row>
    <row r="3303" spans="1:96" x14ac:dyDescent="0.2">
      <c r="A3303" s="24" t="s">
        <v>3256</v>
      </c>
      <c r="B3303" s="24">
        <v>97.790333333333294</v>
      </c>
      <c r="C3303" s="24">
        <v>1.9928333333333299</v>
      </c>
      <c r="D3303" s="24" t="s">
        <v>3147</v>
      </c>
      <c r="E3303" s="24">
        <f t="shared" si="51"/>
        <v>77</v>
      </c>
      <c r="AA3303" s="24">
        <v>6</v>
      </c>
      <c r="AH3303" s="24">
        <v>1</v>
      </c>
      <c r="AL3303" s="24">
        <v>27</v>
      </c>
      <c r="AQ3303" s="24">
        <v>1</v>
      </c>
      <c r="AT3303" s="24">
        <v>26</v>
      </c>
      <c r="BB3303" s="24">
        <v>14</v>
      </c>
      <c r="BE3303" s="24">
        <v>2</v>
      </c>
    </row>
    <row r="3304" spans="1:96" x14ac:dyDescent="0.2">
      <c r="A3304" s="24" t="s">
        <v>3257</v>
      </c>
      <c r="B3304" s="24">
        <v>96.385166666666606</v>
      </c>
      <c r="C3304" s="24">
        <v>2.8298999999999999</v>
      </c>
      <c r="D3304" s="24" t="s">
        <v>3147</v>
      </c>
      <c r="E3304" s="24">
        <f t="shared" si="51"/>
        <v>339</v>
      </c>
      <c r="U3304" s="24">
        <v>4</v>
      </c>
      <c r="AA3304" s="24">
        <v>4</v>
      </c>
      <c r="AB3304" s="24">
        <v>15</v>
      </c>
      <c r="AH3304" s="24">
        <v>6</v>
      </c>
      <c r="AL3304" s="24">
        <v>101</v>
      </c>
      <c r="AN3304" s="24">
        <v>1</v>
      </c>
      <c r="AQ3304" s="24">
        <v>2</v>
      </c>
      <c r="AT3304" s="24">
        <v>152</v>
      </c>
      <c r="BB3304" s="24">
        <v>44</v>
      </c>
      <c r="BE3304" s="24">
        <v>3</v>
      </c>
      <c r="BF3304" s="24">
        <v>1</v>
      </c>
      <c r="BH3304" s="24">
        <v>1</v>
      </c>
      <c r="CD3304" s="24">
        <v>5</v>
      </c>
    </row>
    <row r="3305" spans="1:96" x14ac:dyDescent="0.2">
      <c r="A3305" s="24" t="s">
        <v>3258</v>
      </c>
      <c r="B3305" s="24">
        <v>96.613500000000002</v>
      </c>
      <c r="C3305" s="24">
        <v>2.8166666666666602</v>
      </c>
      <c r="D3305" s="24" t="s">
        <v>3147</v>
      </c>
      <c r="E3305" s="24">
        <f t="shared" si="51"/>
        <v>327</v>
      </c>
      <c r="P3305" s="24">
        <v>2</v>
      </c>
      <c r="AA3305" s="24">
        <v>5</v>
      </c>
      <c r="AB3305" s="24">
        <v>7</v>
      </c>
      <c r="AH3305" s="24">
        <v>2</v>
      </c>
      <c r="AL3305" s="24">
        <v>75</v>
      </c>
      <c r="AQ3305" s="24">
        <v>5</v>
      </c>
      <c r="AT3305" s="24">
        <v>224</v>
      </c>
      <c r="BB3305" s="24">
        <v>2</v>
      </c>
      <c r="BE3305" s="24">
        <v>2</v>
      </c>
      <c r="BU3305" s="24">
        <v>1</v>
      </c>
      <c r="BZ3305" s="24">
        <v>1</v>
      </c>
      <c r="CD3305" s="24">
        <v>1</v>
      </c>
    </row>
    <row r="3306" spans="1:96" x14ac:dyDescent="0.2">
      <c r="A3306" s="24" t="s">
        <v>3259</v>
      </c>
      <c r="B3306" s="24">
        <v>96.499700000000004</v>
      </c>
      <c r="C3306" s="24">
        <v>2.9510999999999998</v>
      </c>
      <c r="D3306" s="24" t="s">
        <v>3147</v>
      </c>
      <c r="E3306" s="24">
        <f t="shared" si="51"/>
        <v>321</v>
      </c>
      <c r="K3306" s="24">
        <v>1</v>
      </c>
      <c r="N3306" s="24">
        <v>4</v>
      </c>
      <c r="O3306" s="24">
        <v>1</v>
      </c>
      <c r="AA3306" s="24">
        <v>14</v>
      </c>
      <c r="AB3306" s="24">
        <v>5</v>
      </c>
      <c r="AH3306" s="24">
        <v>2</v>
      </c>
      <c r="AL3306" s="24">
        <v>61</v>
      </c>
      <c r="AO3306" s="24">
        <v>1</v>
      </c>
      <c r="AQ3306" s="24">
        <v>1</v>
      </c>
      <c r="AT3306" s="24">
        <v>225</v>
      </c>
      <c r="BB3306" s="24">
        <v>4</v>
      </c>
      <c r="BU3306" s="24">
        <v>1</v>
      </c>
      <c r="CD3306" s="24">
        <v>1</v>
      </c>
    </row>
    <row r="3307" spans="1:96" x14ac:dyDescent="0.2">
      <c r="A3307" s="24" t="s">
        <v>3260</v>
      </c>
      <c r="B3307" s="24">
        <v>96.2201666666666</v>
      </c>
      <c r="C3307" s="24">
        <v>2.9904999999999999</v>
      </c>
      <c r="D3307" s="24" t="s">
        <v>3147</v>
      </c>
      <c r="E3307" s="24">
        <f t="shared" si="51"/>
        <v>89</v>
      </c>
      <c r="N3307" s="24">
        <v>1</v>
      </c>
      <c r="P3307" s="24">
        <v>1</v>
      </c>
      <c r="U3307" s="24">
        <v>1</v>
      </c>
      <c r="AA3307" s="24">
        <v>2</v>
      </c>
      <c r="AB3307" s="24">
        <v>1</v>
      </c>
      <c r="AL3307" s="24">
        <v>11</v>
      </c>
      <c r="AN3307" s="24">
        <v>1</v>
      </c>
      <c r="AT3307" s="24">
        <v>28</v>
      </c>
      <c r="BB3307" s="24">
        <v>38</v>
      </c>
      <c r="BC3307" s="24">
        <v>1</v>
      </c>
      <c r="BF3307" s="24">
        <v>1</v>
      </c>
      <c r="BP3307" s="24">
        <v>1</v>
      </c>
      <c r="BZ3307" s="24">
        <v>1</v>
      </c>
      <c r="CD3307" s="24">
        <v>1</v>
      </c>
    </row>
    <row r="3308" spans="1:96" x14ac:dyDescent="0.2">
      <c r="A3308" s="24" t="s">
        <v>3261</v>
      </c>
      <c r="B3308" s="24">
        <v>96.252600000000001</v>
      </c>
      <c r="C3308" s="24">
        <v>3.01125</v>
      </c>
      <c r="D3308" s="24" t="s">
        <v>3147</v>
      </c>
      <c r="E3308" s="24">
        <f t="shared" si="51"/>
        <v>138</v>
      </c>
      <c r="AA3308" s="24">
        <v>5</v>
      </c>
      <c r="AB3308" s="24">
        <v>2</v>
      </c>
      <c r="AH3308" s="24">
        <v>2</v>
      </c>
      <c r="AL3308" s="24">
        <v>32</v>
      </c>
      <c r="AQ3308" s="24">
        <v>1</v>
      </c>
      <c r="AT3308" s="24">
        <v>70</v>
      </c>
      <c r="BB3308" s="24">
        <v>20</v>
      </c>
      <c r="BE3308" s="24">
        <v>1</v>
      </c>
      <c r="BF3308" s="24">
        <v>1</v>
      </c>
      <c r="BZ3308" s="24">
        <v>3</v>
      </c>
      <c r="CD3308" s="24">
        <v>1</v>
      </c>
    </row>
    <row r="3309" spans="1:96" x14ac:dyDescent="0.2">
      <c r="A3309" s="24" t="s">
        <v>3262</v>
      </c>
      <c r="B3309" s="24">
        <v>96.416283333333297</v>
      </c>
      <c r="C3309" s="24">
        <v>2.7833333333333301</v>
      </c>
      <c r="D3309" s="24" t="s">
        <v>3147</v>
      </c>
      <c r="E3309" s="24">
        <f t="shared" si="51"/>
        <v>206</v>
      </c>
      <c r="K3309" s="24">
        <v>1</v>
      </c>
      <c r="U3309" s="24">
        <v>1</v>
      </c>
      <c r="AA3309" s="24">
        <v>2</v>
      </c>
      <c r="AB3309" s="24">
        <v>4</v>
      </c>
      <c r="AL3309" s="24">
        <v>33</v>
      </c>
      <c r="AT3309" s="24">
        <v>112</v>
      </c>
      <c r="BB3309" s="24">
        <v>48</v>
      </c>
      <c r="BE3309" s="24">
        <v>2</v>
      </c>
      <c r="BF3309" s="24">
        <v>2</v>
      </c>
      <c r="CD3309" s="24">
        <v>1</v>
      </c>
    </row>
    <row r="3310" spans="1:96" x14ac:dyDescent="0.2">
      <c r="A3310" s="24" t="s">
        <v>3263</v>
      </c>
      <c r="B3310" s="24">
        <v>121.36666666666666</v>
      </c>
      <c r="C3310" s="24">
        <v>37.65</v>
      </c>
      <c r="D3310" s="24" t="s">
        <v>3264</v>
      </c>
      <c r="E3310" s="24">
        <f t="shared" si="51"/>
        <v>181</v>
      </c>
      <c r="AA3310" s="24">
        <v>19</v>
      </c>
      <c r="AJ3310" s="24">
        <v>2</v>
      </c>
      <c r="AK3310" s="24">
        <v>2</v>
      </c>
      <c r="AL3310" s="24">
        <v>2</v>
      </c>
      <c r="AN3310" s="24">
        <v>88</v>
      </c>
      <c r="AO3310" s="24">
        <v>4</v>
      </c>
      <c r="AQ3310" s="24">
        <v>7</v>
      </c>
      <c r="AT3310" s="24">
        <v>30</v>
      </c>
      <c r="BB3310" s="24">
        <v>12</v>
      </c>
      <c r="BH3310" s="24">
        <v>4</v>
      </c>
      <c r="BL3310" s="24">
        <v>5</v>
      </c>
      <c r="BO3310" s="24">
        <v>2</v>
      </c>
      <c r="BP3310" s="24">
        <v>2</v>
      </c>
      <c r="CR3310" s="24">
        <v>2</v>
      </c>
    </row>
    <row r="3311" spans="1:96" x14ac:dyDescent="0.2">
      <c r="A3311" s="24" t="s">
        <v>3265</v>
      </c>
      <c r="B3311" s="24">
        <v>121.35</v>
      </c>
      <c r="C3311" s="24">
        <v>37.633333333333333</v>
      </c>
      <c r="D3311" s="24" t="s">
        <v>3264</v>
      </c>
      <c r="E3311" s="24">
        <f t="shared" si="51"/>
        <v>219</v>
      </c>
      <c r="AA3311" s="24">
        <v>13</v>
      </c>
      <c r="AJ3311" s="24">
        <v>13</v>
      </c>
      <c r="AK3311" s="24">
        <v>3</v>
      </c>
      <c r="AL3311" s="24">
        <v>3</v>
      </c>
      <c r="AN3311" s="24">
        <v>122</v>
      </c>
      <c r="AT3311" s="24">
        <v>19</v>
      </c>
      <c r="BB3311" s="24">
        <v>31</v>
      </c>
      <c r="BG3311" s="24">
        <v>3</v>
      </c>
      <c r="BL3311" s="24">
        <v>3</v>
      </c>
      <c r="BP3311" s="24">
        <v>3</v>
      </c>
      <c r="BT3311" s="24">
        <v>6</v>
      </c>
    </row>
    <row r="3312" spans="1:96" x14ac:dyDescent="0.2">
      <c r="A3312" s="24" t="s">
        <v>3266</v>
      </c>
      <c r="B3312" s="24">
        <v>121.33333333333333</v>
      </c>
      <c r="C3312" s="24">
        <v>37.633333333333333</v>
      </c>
      <c r="D3312" s="24" t="s">
        <v>3264</v>
      </c>
      <c r="E3312" s="24">
        <f t="shared" si="51"/>
        <v>927</v>
      </c>
      <c r="AA3312" s="24">
        <v>187</v>
      </c>
      <c r="AJ3312" s="24">
        <v>10</v>
      </c>
      <c r="AK3312" s="24">
        <v>10</v>
      </c>
      <c r="AL3312" s="24">
        <v>49</v>
      </c>
      <c r="AN3312" s="24">
        <v>187</v>
      </c>
      <c r="AO3312" s="24">
        <v>20</v>
      </c>
      <c r="AQ3312" s="24">
        <v>30</v>
      </c>
      <c r="AT3312" s="24">
        <v>148</v>
      </c>
      <c r="BB3312" s="24">
        <v>187</v>
      </c>
      <c r="BL3312" s="24">
        <v>20</v>
      </c>
      <c r="BO3312" s="24">
        <v>20</v>
      </c>
      <c r="CR3312" s="24">
        <v>59</v>
      </c>
    </row>
    <row r="3313" spans="1:96" x14ac:dyDescent="0.2">
      <c r="A3313" s="24" t="s">
        <v>3267</v>
      </c>
      <c r="B3313" s="24">
        <v>121.36666666666666</v>
      </c>
      <c r="C3313" s="24">
        <v>37.633333333333333</v>
      </c>
      <c r="D3313" s="24" t="s">
        <v>3264</v>
      </c>
      <c r="E3313" s="24">
        <f t="shared" si="51"/>
        <v>289</v>
      </c>
      <c r="AA3313" s="24">
        <v>26</v>
      </c>
      <c r="AJ3313" s="24">
        <v>15</v>
      </c>
      <c r="AL3313" s="24">
        <v>7</v>
      </c>
      <c r="AN3313" s="24">
        <v>95</v>
      </c>
      <c r="AO3313" s="24">
        <v>7</v>
      </c>
      <c r="AQ3313" s="24">
        <v>11</v>
      </c>
      <c r="AT3313" s="24">
        <v>80</v>
      </c>
      <c r="BB3313" s="24">
        <v>29</v>
      </c>
      <c r="BH3313" s="24">
        <v>4</v>
      </c>
      <c r="BL3313" s="24">
        <v>7</v>
      </c>
      <c r="BT3313" s="24">
        <v>4</v>
      </c>
      <c r="CR3313" s="24">
        <v>4</v>
      </c>
    </row>
    <row r="3314" spans="1:96" x14ac:dyDescent="0.2">
      <c r="A3314" s="24" t="s">
        <v>3268</v>
      </c>
      <c r="B3314" s="24">
        <v>121.36666666666666</v>
      </c>
      <c r="C3314" s="24">
        <v>37.616666666666667</v>
      </c>
      <c r="D3314" s="24" t="s">
        <v>3264</v>
      </c>
      <c r="E3314" s="24">
        <f t="shared" si="51"/>
        <v>178</v>
      </c>
      <c r="AA3314" s="24">
        <v>8</v>
      </c>
      <c r="AJ3314" s="24">
        <v>6</v>
      </c>
      <c r="AK3314" s="24">
        <v>2</v>
      </c>
      <c r="AL3314" s="24">
        <v>4</v>
      </c>
      <c r="AN3314" s="24">
        <v>46</v>
      </c>
      <c r="AO3314" s="24">
        <v>2</v>
      </c>
      <c r="AQ3314" s="24">
        <v>6</v>
      </c>
      <c r="AT3314" s="24">
        <v>27</v>
      </c>
      <c r="BB3314" s="24">
        <v>46</v>
      </c>
      <c r="BG3314" s="24">
        <v>4</v>
      </c>
      <c r="BL3314" s="24">
        <v>6</v>
      </c>
      <c r="BO3314" s="24">
        <v>2</v>
      </c>
      <c r="BT3314" s="24">
        <v>2</v>
      </c>
      <c r="CR3314" s="24">
        <v>17</v>
      </c>
    </row>
    <row r="3315" spans="1:96" x14ac:dyDescent="0.2">
      <c r="A3315" s="24" t="s">
        <v>3269</v>
      </c>
      <c r="B3315" s="24">
        <v>121.38333333333334</v>
      </c>
      <c r="C3315" s="24">
        <v>37.633333333333333</v>
      </c>
      <c r="D3315" s="24" t="s">
        <v>3264</v>
      </c>
      <c r="E3315" s="24">
        <f t="shared" si="51"/>
        <v>258</v>
      </c>
      <c r="AA3315" s="24">
        <v>34</v>
      </c>
      <c r="AJ3315" s="24">
        <v>9</v>
      </c>
      <c r="AL3315" s="24">
        <v>22</v>
      </c>
      <c r="AN3315" s="24">
        <v>73</v>
      </c>
      <c r="AO3315" s="24">
        <v>4</v>
      </c>
      <c r="AQ3315" s="24">
        <v>4</v>
      </c>
      <c r="AT3315" s="24">
        <v>43</v>
      </c>
      <c r="BB3315" s="24">
        <v>39</v>
      </c>
      <c r="BG3315" s="24">
        <v>4</v>
      </c>
      <c r="BL3315" s="24">
        <v>9</v>
      </c>
      <c r="BO3315" s="24">
        <v>4</v>
      </c>
      <c r="CR3315" s="24">
        <v>13</v>
      </c>
    </row>
    <row r="3316" spans="1:96" x14ac:dyDescent="0.2">
      <c r="A3316" s="24" t="s">
        <v>3270</v>
      </c>
      <c r="B3316" s="24">
        <v>121.4</v>
      </c>
      <c r="C3316" s="24">
        <v>37.616666666666667</v>
      </c>
      <c r="D3316" s="24" t="s">
        <v>3264</v>
      </c>
      <c r="E3316" s="24">
        <f t="shared" si="51"/>
        <v>434</v>
      </c>
      <c r="AA3316" s="24">
        <v>112</v>
      </c>
      <c r="AJ3316" s="24">
        <v>6</v>
      </c>
      <c r="AK3316" s="24">
        <v>22</v>
      </c>
      <c r="AL3316" s="24">
        <v>6</v>
      </c>
      <c r="AN3316" s="24">
        <v>101</v>
      </c>
      <c r="AO3316" s="24">
        <v>17</v>
      </c>
      <c r="AQ3316" s="24">
        <v>11</v>
      </c>
      <c r="AT3316" s="24">
        <v>34</v>
      </c>
      <c r="BB3316" s="24">
        <v>62</v>
      </c>
      <c r="BE3316" s="24">
        <v>6</v>
      </c>
      <c r="BH3316" s="24">
        <v>6</v>
      </c>
      <c r="BL3316" s="24">
        <v>6</v>
      </c>
      <c r="BO3316" s="24">
        <v>6</v>
      </c>
      <c r="BP3316" s="24">
        <v>11</v>
      </c>
      <c r="BT3316" s="24">
        <v>11</v>
      </c>
      <c r="CR3316" s="24">
        <v>17</v>
      </c>
    </row>
    <row r="3317" spans="1:96" x14ac:dyDescent="0.2">
      <c r="A3317" s="24" t="s">
        <v>3271</v>
      </c>
      <c r="B3317" s="24">
        <v>121.45</v>
      </c>
      <c r="C3317" s="24">
        <v>37.6</v>
      </c>
      <c r="D3317" s="24" t="s">
        <v>3264</v>
      </c>
      <c r="E3317" s="24">
        <f t="shared" si="51"/>
        <v>128</v>
      </c>
      <c r="V3317" s="24">
        <v>2</v>
      </c>
      <c r="AA3317" s="24">
        <v>4</v>
      </c>
      <c r="AJ3317" s="24">
        <v>1</v>
      </c>
      <c r="AL3317" s="24">
        <v>8</v>
      </c>
      <c r="AN3317" s="24">
        <v>69</v>
      </c>
      <c r="AQ3317" s="24">
        <v>1</v>
      </c>
      <c r="AT3317" s="24">
        <v>4</v>
      </c>
      <c r="BB3317" s="24">
        <v>34</v>
      </c>
      <c r="BH3317" s="24">
        <v>1</v>
      </c>
      <c r="BL3317" s="24">
        <v>3</v>
      </c>
      <c r="CR3317" s="24">
        <v>1</v>
      </c>
    </row>
    <row r="3318" spans="1:96" x14ac:dyDescent="0.2">
      <c r="A3318" s="24" t="s">
        <v>3272</v>
      </c>
      <c r="B3318" s="24">
        <v>121.43333333333334</v>
      </c>
      <c r="C3318" s="24">
        <v>37.56666666666667</v>
      </c>
      <c r="D3318" s="24" t="s">
        <v>3264</v>
      </c>
      <c r="E3318" s="24">
        <f t="shared" si="51"/>
        <v>207</v>
      </c>
      <c r="AA3318" s="24">
        <v>23</v>
      </c>
      <c r="AJ3318" s="24">
        <v>3</v>
      </c>
      <c r="AL3318" s="24">
        <v>13</v>
      </c>
      <c r="AN3318" s="24">
        <v>60</v>
      </c>
      <c r="AQ3318" s="24">
        <v>7</v>
      </c>
      <c r="AT3318" s="24">
        <v>23</v>
      </c>
      <c r="BB3318" s="24">
        <v>44</v>
      </c>
      <c r="BG3318" s="24">
        <v>3</v>
      </c>
      <c r="BL3318" s="24">
        <v>7</v>
      </c>
      <c r="BO3318" s="24">
        <v>7</v>
      </c>
      <c r="CR3318" s="24">
        <v>17</v>
      </c>
    </row>
    <row r="3319" spans="1:96" x14ac:dyDescent="0.2">
      <c r="A3319" s="24" t="s">
        <v>3273</v>
      </c>
      <c r="B3319" s="24">
        <v>121.45</v>
      </c>
      <c r="C3319" s="24">
        <v>37.56666666666667</v>
      </c>
      <c r="D3319" s="24" t="s">
        <v>3264</v>
      </c>
      <c r="E3319" s="24">
        <f t="shared" si="51"/>
        <v>204</v>
      </c>
      <c r="AA3319" s="24">
        <v>11</v>
      </c>
      <c r="AL3319" s="24">
        <v>7</v>
      </c>
      <c r="AN3319" s="24">
        <v>128</v>
      </c>
      <c r="AT3319" s="24">
        <v>18</v>
      </c>
      <c r="BB3319" s="24">
        <v>36</v>
      </c>
      <c r="BO3319" s="24">
        <v>4</v>
      </c>
    </row>
    <row r="3320" spans="1:96" x14ac:dyDescent="0.2">
      <c r="A3320" s="24" t="s">
        <v>3274</v>
      </c>
      <c r="B3320" s="24">
        <v>121.41666666666667</v>
      </c>
      <c r="C3320" s="24">
        <v>37.549999999999997</v>
      </c>
      <c r="D3320" s="24" t="s">
        <v>3264</v>
      </c>
      <c r="E3320" s="24">
        <f t="shared" si="51"/>
        <v>256</v>
      </c>
      <c r="AA3320" s="24">
        <v>40</v>
      </c>
      <c r="AL3320" s="24">
        <v>16</v>
      </c>
      <c r="AN3320" s="24">
        <v>116</v>
      </c>
      <c r="AO3320" s="24">
        <v>4</v>
      </c>
      <c r="AQ3320" s="24">
        <v>4</v>
      </c>
      <c r="AT3320" s="24">
        <v>36</v>
      </c>
      <c r="BB3320" s="24">
        <v>20</v>
      </c>
      <c r="BL3320" s="24">
        <v>12</v>
      </c>
      <c r="BO3320" s="24">
        <v>4</v>
      </c>
      <c r="CR3320" s="24">
        <v>4</v>
      </c>
    </row>
    <row r="3321" spans="1:96" x14ac:dyDescent="0.2">
      <c r="A3321" s="24" t="s">
        <v>3275</v>
      </c>
      <c r="B3321" s="24">
        <v>121.46666666666667</v>
      </c>
      <c r="C3321" s="24">
        <v>37.583333333333336</v>
      </c>
      <c r="D3321" s="24" t="s">
        <v>3264</v>
      </c>
      <c r="E3321" s="24">
        <f t="shared" si="51"/>
        <v>155</v>
      </c>
      <c r="V3321" s="24">
        <v>27</v>
      </c>
      <c r="AJ3321" s="24">
        <v>21</v>
      </c>
      <c r="AL3321" s="24">
        <v>15</v>
      </c>
      <c r="AN3321" s="24">
        <v>47</v>
      </c>
      <c r="AO3321" s="24">
        <v>3</v>
      </c>
      <c r="AQ3321" s="24">
        <v>9</v>
      </c>
      <c r="AT3321" s="24">
        <v>6</v>
      </c>
      <c r="BB3321" s="24">
        <v>24</v>
      </c>
      <c r="BL3321" s="24">
        <v>3</v>
      </c>
    </row>
    <row r="3322" spans="1:96" x14ac:dyDescent="0.2">
      <c r="A3322" s="24" t="s">
        <v>3276</v>
      </c>
      <c r="B3322" s="24">
        <v>121.46666666666667</v>
      </c>
      <c r="C3322" s="24">
        <v>37.533333333333331</v>
      </c>
      <c r="D3322" s="24" t="s">
        <v>3264</v>
      </c>
      <c r="E3322" s="24">
        <f t="shared" si="51"/>
        <v>117</v>
      </c>
      <c r="V3322" s="24">
        <v>2</v>
      </c>
      <c r="AA3322" s="24">
        <v>21</v>
      </c>
      <c r="AK3322" s="24">
        <v>2</v>
      </c>
      <c r="AL3322" s="24">
        <v>6</v>
      </c>
      <c r="AN3322" s="24">
        <v>38</v>
      </c>
      <c r="AO3322" s="24">
        <v>6</v>
      </c>
      <c r="AQ3322" s="24">
        <v>4</v>
      </c>
      <c r="AT3322" s="24">
        <v>4</v>
      </c>
      <c r="BB3322" s="24">
        <v>12</v>
      </c>
      <c r="BE3322" s="24">
        <v>4</v>
      </c>
      <c r="BF3322" s="24">
        <v>4</v>
      </c>
      <c r="BG3322" s="24">
        <v>2</v>
      </c>
      <c r="BL3322" s="24">
        <v>2</v>
      </c>
      <c r="BO3322" s="24">
        <v>6</v>
      </c>
      <c r="CR3322" s="24">
        <v>4</v>
      </c>
    </row>
    <row r="3323" spans="1:96" x14ac:dyDescent="0.2">
      <c r="A3323" s="24" t="s">
        <v>3062</v>
      </c>
      <c r="B3323" s="24">
        <v>121.48333333333333</v>
      </c>
      <c r="C3323" s="24">
        <v>37.533333333333331</v>
      </c>
      <c r="D3323" s="24" t="s">
        <v>3264</v>
      </c>
      <c r="E3323" s="24">
        <f t="shared" si="51"/>
        <v>212</v>
      </c>
      <c r="AA3323" s="24">
        <v>23</v>
      </c>
      <c r="AL3323" s="24">
        <v>15</v>
      </c>
      <c r="AN3323" s="24">
        <v>94</v>
      </c>
      <c r="AQ3323" s="24">
        <v>3</v>
      </c>
      <c r="AT3323" s="24">
        <v>32</v>
      </c>
      <c r="BB3323" s="24">
        <v>18</v>
      </c>
      <c r="BE3323" s="24">
        <v>6</v>
      </c>
      <c r="BL3323" s="24">
        <v>6</v>
      </c>
      <c r="BO3323" s="24">
        <v>6</v>
      </c>
      <c r="BP3323" s="24">
        <v>3</v>
      </c>
      <c r="CR3323" s="24">
        <v>6</v>
      </c>
    </row>
    <row r="3324" spans="1:96" x14ac:dyDescent="0.2">
      <c r="A3324" s="24" t="s">
        <v>2540</v>
      </c>
      <c r="B3324" s="24">
        <v>121.53333333333333</v>
      </c>
      <c r="C3324" s="24">
        <v>37.533333333333331</v>
      </c>
      <c r="D3324" s="24" t="s">
        <v>3264</v>
      </c>
      <c r="E3324" s="24">
        <f t="shared" si="51"/>
        <v>201</v>
      </c>
      <c r="AA3324" s="24">
        <v>13</v>
      </c>
      <c r="AL3324" s="24">
        <v>10</v>
      </c>
      <c r="AN3324" s="24">
        <v>58</v>
      </c>
      <c r="AO3324" s="24">
        <v>3</v>
      </c>
      <c r="AQ3324" s="24">
        <v>6</v>
      </c>
      <c r="AT3324" s="24">
        <v>19</v>
      </c>
      <c r="BB3324" s="24">
        <v>51</v>
      </c>
      <c r="BH3324" s="24">
        <v>3</v>
      </c>
      <c r="BL3324" s="24">
        <v>13</v>
      </c>
      <c r="BO3324" s="24">
        <v>16</v>
      </c>
      <c r="BT3324" s="24">
        <v>3</v>
      </c>
      <c r="CR3324" s="24">
        <v>6</v>
      </c>
    </row>
    <row r="3325" spans="1:96" x14ac:dyDescent="0.2">
      <c r="A3325" s="24" t="s">
        <v>3063</v>
      </c>
      <c r="B3325" s="24">
        <v>121.53333333333333</v>
      </c>
      <c r="C3325" s="24">
        <v>37.516666666666666</v>
      </c>
      <c r="D3325" s="24" t="s">
        <v>3264</v>
      </c>
      <c r="E3325" s="24">
        <f t="shared" si="51"/>
        <v>258</v>
      </c>
      <c r="V3325" s="24">
        <v>4</v>
      </c>
      <c r="AA3325" s="24">
        <v>69</v>
      </c>
      <c r="AJ3325" s="24">
        <v>7</v>
      </c>
      <c r="AL3325" s="24">
        <v>7</v>
      </c>
      <c r="AN3325" s="24">
        <v>54</v>
      </c>
      <c r="AO3325" s="24">
        <v>4</v>
      </c>
      <c r="AQ3325" s="24">
        <v>4</v>
      </c>
      <c r="AT3325" s="24">
        <v>54</v>
      </c>
      <c r="BB3325" s="24">
        <v>25</v>
      </c>
      <c r="BH3325" s="24">
        <v>4</v>
      </c>
      <c r="BL3325" s="24">
        <v>4</v>
      </c>
      <c r="BO3325" s="24">
        <v>7</v>
      </c>
      <c r="BP3325" s="24">
        <v>7</v>
      </c>
      <c r="BT3325" s="24">
        <v>4</v>
      </c>
      <c r="CR3325" s="24">
        <v>4</v>
      </c>
    </row>
    <row r="3326" spans="1:96" x14ac:dyDescent="0.2">
      <c r="A3326" s="24" t="s">
        <v>2541</v>
      </c>
      <c r="B3326" s="24">
        <v>121.56666666666666</v>
      </c>
      <c r="C3326" s="24">
        <v>37.483333333333334</v>
      </c>
      <c r="D3326" s="24" t="s">
        <v>3264</v>
      </c>
      <c r="E3326" s="24">
        <f t="shared" si="51"/>
        <v>229</v>
      </c>
      <c r="AA3326" s="24">
        <v>53</v>
      </c>
      <c r="AJ3326" s="24">
        <v>4</v>
      </c>
      <c r="AL3326" s="24">
        <v>9</v>
      </c>
      <c r="AN3326" s="24">
        <v>18</v>
      </c>
      <c r="AQ3326" s="24">
        <v>9</v>
      </c>
      <c r="AT3326" s="24">
        <v>53</v>
      </c>
      <c r="BB3326" s="24">
        <v>30</v>
      </c>
      <c r="BG3326" s="24">
        <v>18</v>
      </c>
      <c r="BJ3326" s="24">
        <v>4</v>
      </c>
      <c r="BL3326" s="24">
        <v>13</v>
      </c>
      <c r="BO3326" s="24">
        <v>18</v>
      </c>
    </row>
    <row r="3327" spans="1:96" x14ac:dyDescent="0.2">
      <c r="A3327" s="24" t="s">
        <v>3277</v>
      </c>
      <c r="B3327" s="24">
        <v>121.56666666666666</v>
      </c>
      <c r="C3327" s="24">
        <v>37.616666666666667</v>
      </c>
      <c r="D3327" s="24" t="s">
        <v>3264</v>
      </c>
      <c r="E3327" s="24">
        <f t="shared" si="51"/>
        <v>189</v>
      </c>
      <c r="V3327" s="24">
        <v>3</v>
      </c>
      <c r="AA3327" s="24">
        <v>36</v>
      </c>
      <c r="AJ3327" s="24">
        <v>3</v>
      </c>
      <c r="AL3327" s="24">
        <v>3</v>
      </c>
      <c r="AN3327" s="24">
        <v>77</v>
      </c>
      <c r="AQ3327" s="24">
        <v>6</v>
      </c>
      <c r="AT3327" s="24">
        <v>15</v>
      </c>
      <c r="BB3327" s="24">
        <v>37</v>
      </c>
      <c r="BL3327" s="24">
        <v>3</v>
      </c>
      <c r="BO3327" s="24">
        <v>3</v>
      </c>
      <c r="CR3327" s="24">
        <v>3</v>
      </c>
    </row>
    <row r="3328" spans="1:96" x14ac:dyDescent="0.2">
      <c r="A3328" s="24" t="s">
        <v>3278</v>
      </c>
      <c r="B3328" s="24">
        <v>121.56666666666666</v>
      </c>
      <c r="C3328" s="24">
        <v>37.6</v>
      </c>
      <c r="D3328" s="24" t="s">
        <v>3264</v>
      </c>
      <c r="E3328" s="24">
        <f t="shared" si="51"/>
        <v>399</v>
      </c>
      <c r="AA3328" s="24">
        <v>113</v>
      </c>
      <c r="AJ3328" s="24">
        <v>10</v>
      </c>
      <c r="AL3328" s="24">
        <v>5</v>
      </c>
      <c r="AN3328" s="24">
        <v>137</v>
      </c>
      <c r="AO3328" s="24">
        <v>5</v>
      </c>
      <c r="AQ3328" s="24">
        <v>15</v>
      </c>
      <c r="AT3328" s="24">
        <v>44</v>
      </c>
      <c r="BB3328" s="24">
        <v>45</v>
      </c>
      <c r="BL3328" s="24">
        <v>10</v>
      </c>
      <c r="CR3328" s="24">
        <v>15</v>
      </c>
    </row>
    <row r="3329" spans="1:96" x14ac:dyDescent="0.2">
      <c r="A3329" s="24" t="s">
        <v>3279</v>
      </c>
      <c r="B3329" s="24">
        <v>121.53333333333333</v>
      </c>
      <c r="C3329" s="24">
        <v>37.6</v>
      </c>
      <c r="D3329" s="24" t="s">
        <v>3264</v>
      </c>
      <c r="E3329" s="24">
        <f t="shared" si="51"/>
        <v>93</v>
      </c>
      <c r="AA3329" s="24">
        <v>19</v>
      </c>
      <c r="AK3329" s="24">
        <v>1</v>
      </c>
      <c r="AL3329" s="24">
        <v>11</v>
      </c>
      <c r="AN3329" s="24">
        <v>25</v>
      </c>
      <c r="AO3329" s="24">
        <v>1</v>
      </c>
      <c r="AQ3329" s="24">
        <v>10</v>
      </c>
      <c r="AT3329" s="24">
        <v>17</v>
      </c>
      <c r="BB3329" s="24">
        <v>4</v>
      </c>
      <c r="BG3329" s="24">
        <v>1</v>
      </c>
      <c r="BH3329" s="24">
        <v>4</v>
      </c>
    </row>
    <row r="3330" spans="1:96" x14ac:dyDescent="0.2">
      <c r="A3330" s="24" t="s">
        <v>3280</v>
      </c>
      <c r="B3330" s="24">
        <v>121.55</v>
      </c>
      <c r="C3330" s="24">
        <v>37.450000000000003</v>
      </c>
      <c r="D3330" s="24" t="s">
        <v>3264</v>
      </c>
      <c r="E3330" s="24">
        <f t="shared" si="51"/>
        <v>55</v>
      </c>
      <c r="V3330" s="24">
        <v>1</v>
      </c>
      <c r="AA3330" s="24">
        <v>8</v>
      </c>
      <c r="AJ3330" s="24">
        <v>1</v>
      </c>
      <c r="AL3330" s="24">
        <v>3</v>
      </c>
      <c r="AN3330" s="24">
        <v>1</v>
      </c>
      <c r="AQ3330" s="24">
        <v>1</v>
      </c>
      <c r="AT3330" s="24">
        <v>4</v>
      </c>
      <c r="BB3330" s="24">
        <v>20</v>
      </c>
      <c r="BH3330" s="24">
        <v>1</v>
      </c>
      <c r="BJ3330" s="24">
        <v>3</v>
      </c>
      <c r="BL3330" s="24">
        <v>7</v>
      </c>
      <c r="BO3330" s="24">
        <v>3</v>
      </c>
      <c r="BP3330" s="24">
        <v>1</v>
      </c>
      <c r="CR3330" s="24">
        <v>1</v>
      </c>
    </row>
    <row r="3331" spans="1:96" x14ac:dyDescent="0.2">
      <c r="A3331" s="24" t="s">
        <v>3281</v>
      </c>
      <c r="B3331" s="24">
        <v>121.58333333333333</v>
      </c>
      <c r="C3331" s="24">
        <v>37.466666666666669</v>
      </c>
      <c r="D3331" s="24" t="s">
        <v>3264</v>
      </c>
      <c r="E3331" s="24">
        <f t="shared" ref="E3331:E3394" si="52">SUM(F3331:CR3331)</f>
        <v>80</v>
      </c>
      <c r="V3331" s="24">
        <v>1</v>
      </c>
      <c r="AA3331" s="24">
        <v>11</v>
      </c>
      <c r="AL3331" s="24">
        <v>4</v>
      </c>
      <c r="AN3331" s="24">
        <v>3</v>
      </c>
      <c r="AQ3331" s="24">
        <v>5</v>
      </c>
      <c r="AT3331" s="24">
        <v>2</v>
      </c>
      <c r="BB3331" s="24">
        <v>26</v>
      </c>
      <c r="BE3331" s="24">
        <v>1</v>
      </c>
      <c r="BF3331" s="24">
        <v>1</v>
      </c>
      <c r="BL3331" s="24">
        <v>1</v>
      </c>
      <c r="BO3331" s="24">
        <v>22</v>
      </c>
      <c r="BT3331" s="24">
        <v>1</v>
      </c>
      <c r="CR3331" s="24">
        <v>2</v>
      </c>
    </row>
    <row r="3332" spans="1:96" x14ac:dyDescent="0.2">
      <c r="A3332" s="24" t="s">
        <v>3282</v>
      </c>
      <c r="B3332" s="24">
        <v>164.28333333333333</v>
      </c>
      <c r="C3332" s="24">
        <v>59.1</v>
      </c>
      <c r="D3332" s="24" t="s">
        <v>3283</v>
      </c>
      <c r="E3332" s="24">
        <f t="shared" si="52"/>
        <v>285</v>
      </c>
      <c r="AA3332" s="24">
        <v>150</v>
      </c>
      <c r="AK3332" s="24">
        <v>45</v>
      </c>
      <c r="BB3332" s="24">
        <v>30</v>
      </c>
      <c r="BC3332" s="24">
        <v>15</v>
      </c>
      <c r="BP3332" s="24">
        <v>15</v>
      </c>
      <c r="BR3332" s="24">
        <v>30</v>
      </c>
    </row>
    <row r="3333" spans="1:96" x14ac:dyDescent="0.2">
      <c r="A3333" s="24" t="s">
        <v>3284</v>
      </c>
      <c r="B3333" s="24">
        <v>163.08333333333334</v>
      </c>
      <c r="C3333" s="24">
        <v>59.233333333333334</v>
      </c>
      <c r="D3333" s="24" t="s">
        <v>3283</v>
      </c>
      <c r="E3333" s="24">
        <f t="shared" si="52"/>
        <v>891</v>
      </c>
      <c r="AA3333" s="24">
        <v>394</v>
      </c>
      <c r="AH3333" s="24">
        <v>13</v>
      </c>
      <c r="AK3333" s="24">
        <v>13</v>
      </c>
      <c r="AX3333" s="24">
        <v>13</v>
      </c>
      <c r="BB3333" s="24">
        <v>63</v>
      </c>
      <c r="BC3333" s="24">
        <v>13</v>
      </c>
      <c r="BF3333" s="24">
        <v>13</v>
      </c>
      <c r="BH3333" s="24">
        <v>13</v>
      </c>
      <c r="BJ3333" s="24">
        <v>13</v>
      </c>
      <c r="BL3333" s="24">
        <v>25</v>
      </c>
      <c r="BM3333" s="24">
        <v>13</v>
      </c>
      <c r="BN3333" s="24">
        <v>13</v>
      </c>
      <c r="BP3333" s="24">
        <v>292</v>
      </c>
    </row>
    <row r="3334" spans="1:96" x14ac:dyDescent="0.2">
      <c r="A3334" s="24" t="s">
        <v>3285</v>
      </c>
      <c r="B3334" s="24">
        <v>166.8</v>
      </c>
      <c r="C3334" s="24">
        <v>60.216666666666669</v>
      </c>
      <c r="D3334" s="24" t="s">
        <v>3283</v>
      </c>
      <c r="E3334" s="24">
        <f t="shared" si="52"/>
        <v>322</v>
      </c>
      <c r="AA3334" s="24">
        <v>46</v>
      </c>
      <c r="AH3334" s="24">
        <v>23</v>
      </c>
      <c r="AN3334" s="24">
        <v>23</v>
      </c>
      <c r="BB3334" s="24">
        <v>23</v>
      </c>
      <c r="BC3334" s="24">
        <v>23</v>
      </c>
      <c r="BF3334" s="24">
        <v>23</v>
      </c>
      <c r="BH3334" s="24">
        <v>23</v>
      </c>
      <c r="BN3334" s="24">
        <v>69</v>
      </c>
      <c r="BP3334" s="24">
        <v>23</v>
      </c>
      <c r="BR3334" s="24">
        <v>46</v>
      </c>
    </row>
    <row r="3335" spans="1:96" x14ac:dyDescent="0.2">
      <c r="A3335" s="24" t="s">
        <v>3286</v>
      </c>
      <c r="B3335" s="24">
        <v>167.05</v>
      </c>
      <c r="C3335" s="24">
        <v>60.4</v>
      </c>
      <c r="D3335" s="24" t="s">
        <v>3283</v>
      </c>
      <c r="E3335" s="24">
        <f t="shared" si="52"/>
        <v>266</v>
      </c>
      <c r="AA3335" s="24">
        <v>40</v>
      </c>
      <c r="AH3335" s="24">
        <v>40</v>
      </c>
      <c r="AK3335" s="24">
        <v>27</v>
      </c>
      <c r="AX3335" s="24">
        <v>13</v>
      </c>
      <c r="BB3335" s="24">
        <v>27</v>
      </c>
      <c r="BC3335" s="24">
        <v>13</v>
      </c>
      <c r="BF3335" s="24">
        <v>13</v>
      </c>
      <c r="BJ3335" s="24">
        <v>13</v>
      </c>
      <c r="BN3335" s="24">
        <v>27</v>
      </c>
      <c r="BP3335" s="24">
        <v>40</v>
      </c>
      <c r="BR3335" s="24">
        <v>13</v>
      </c>
    </row>
    <row r="3336" spans="1:96" x14ac:dyDescent="0.2">
      <c r="A3336" s="24" t="s">
        <v>3287</v>
      </c>
      <c r="B3336" s="24">
        <v>170.66666666666666</v>
      </c>
      <c r="C3336" s="24">
        <v>59.983333333333334</v>
      </c>
      <c r="D3336" s="24" t="s">
        <v>3283</v>
      </c>
      <c r="E3336" s="24">
        <f t="shared" si="52"/>
        <v>390</v>
      </c>
      <c r="AA3336" s="24">
        <v>295</v>
      </c>
      <c r="AK3336" s="24">
        <v>15</v>
      </c>
      <c r="AN3336" s="24">
        <v>15</v>
      </c>
      <c r="AV3336" s="24">
        <v>50</v>
      </c>
      <c r="BB3336" s="24">
        <v>15</v>
      </c>
    </row>
    <row r="3337" spans="1:96" x14ac:dyDescent="0.2">
      <c r="A3337" s="24" t="s">
        <v>3288</v>
      </c>
      <c r="B3337" s="24">
        <v>170.92500000000001</v>
      </c>
      <c r="C3337" s="24">
        <v>60.35</v>
      </c>
      <c r="D3337" s="24" t="s">
        <v>3283</v>
      </c>
      <c r="E3337" s="24">
        <f t="shared" si="52"/>
        <v>98</v>
      </c>
      <c r="AA3337" s="24">
        <v>50</v>
      </c>
      <c r="AK3337" s="24">
        <v>12</v>
      </c>
      <c r="BB3337" s="24">
        <v>24</v>
      </c>
      <c r="BO3337" s="24">
        <v>12</v>
      </c>
    </row>
    <row r="3338" spans="1:96" x14ac:dyDescent="0.2">
      <c r="A3338" s="24" t="s">
        <v>3289</v>
      </c>
      <c r="B3338" s="24">
        <v>171.55</v>
      </c>
      <c r="C3338" s="24">
        <v>60.583333333333336</v>
      </c>
      <c r="D3338" s="24" t="s">
        <v>3283</v>
      </c>
      <c r="E3338" s="24">
        <f t="shared" si="52"/>
        <v>195</v>
      </c>
      <c r="AA3338" s="24">
        <v>160</v>
      </c>
      <c r="AV3338" s="24">
        <v>20</v>
      </c>
      <c r="BB3338" s="24">
        <v>15</v>
      </c>
    </row>
    <row r="3339" spans="1:96" x14ac:dyDescent="0.2">
      <c r="A3339" s="24" t="s">
        <v>3290</v>
      </c>
      <c r="B3339" s="24">
        <v>171.63333333333333</v>
      </c>
      <c r="C3339" s="24">
        <v>60.716666666666669</v>
      </c>
      <c r="D3339" s="24" t="s">
        <v>3283</v>
      </c>
      <c r="E3339" s="24">
        <f t="shared" si="52"/>
        <v>300</v>
      </c>
      <c r="AH3339" s="24">
        <v>30</v>
      </c>
      <c r="AK3339" s="24">
        <v>30</v>
      </c>
      <c r="AN3339" s="24">
        <v>30</v>
      </c>
      <c r="BB3339" s="24">
        <v>90</v>
      </c>
      <c r="BF3339" s="24">
        <v>30</v>
      </c>
      <c r="BN3339" s="24">
        <v>30</v>
      </c>
      <c r="BO3339" s="24">
        <v>30</v>
      </c>
      <c r="BP3339" s="24">
        <v>30</v>
      </c>
    </row>
    <row r="3340" spans="1:96" x14ac:dyDescent="0.2">
      <c r="A3340" s="24" t="s">
        <v>3291</v>
      </c>
      <c r="B3340" s="24">
        <v>172.1</v>
      </c>
      <c r="C3340" s="24">
        <v>61.016666666666666</v>
      </c>
      <c r="D3340" s="24" t="s">
        <v>3283</v>
      </c>
      <c r="E3340" s="24">
        <f t="shared" si="52"/>
        <v>280</v>
      </c>
      <c r="AH3340" s="24">
        <v>28</v>
      </c>
      <c r="AV3340" s="24">
        <v>28</v>
      </c>
      <c r="BB3340" s="24">
        <v>56</v>
      </c>
      <c r="BN3340" s="24">
        <v>28</v>
      </c>
      <c r="BP3340" s="24">
        <v>140</v>
      </c>
    </row>
    <row r="3341" spans="1:96" x14ac:dyDescent="0.2">
      <c r="A3341" s="24" t="s">
        <v>3292</v>
      </c>
      <c r="B3341" s="24">
        <v>172.25</v>
      </c>
      <c r="C3341" s="24">
        <v>61.116666666666667</v>
      </c>
      <c r="D3341" s="24" t="s">
        <v>3283</v>
      </c>
      <c r="E3341" s="24">
        <f t="shared" si="52"/>
        <v>1020</v>
      </c>
      <c r="AH3341" s="24">
        <v>90</v>
      </c>
      <c r="AK3341" s="24">
        <v>30</v>
      </c>
      <c r="AN3341" s="24">
        <v>30</v>
      </c>
      <c r="AV3341" s="24">
        <v>300</v>
      </c>
      <c r="AX3341" s="24">
        <v>30</v>
      </c>
      <c r="BB3341" s="24">
        <v>30</v>
      </c>
      <c r="BH3341" s="24">
        <v>60</v>
      </c>
      <c r="BJ3341" s="24">
        <v>30</v>
      </c>
      <c r="BN3341" s="24">
        <v>30</v>
      </c>
      <c r="BO3341" s="24">
        <v>30</v>
      </c>
      <c r="BP3341" s="24">
        <v>330</v>
      </c>
      <c r="BR3341" s="24">
        <v>30</v>
      </c>
    </row>
    <row r="3342" spans="1:96" x14ac:dyDescent="0.2">
      <c r="A3342" s="24" t="s">
        <v>3293</v>
      </c>
      <c r="B3342" s="24">
        <v>172.9</v>
      </c>
      <c r="C3342" s="24">
        <v>61.43333333333333</v>
      </c>
      <c r="D3342" s="24" t="s">
        <v>3283</v>
      </c>
      <c r="E3342" s="24">
        <f t="shared" si="52"/>
        <v>189</v>
      </c>
      <c r="AA3342" s="24">
        <v>54</v>
      </c>
      <c r="AK3342" s="24">
        <v>27</v>
      </c>
      <c r="AV3342" s="24">
        <v>27</v>
      </c>
      <c r="BB3342" s="24">
        <v>27</v>
      </c>
      <c r="BF3342" s="24">
        <v>27</v>
      </c>
      <c r="BN3342" s="24">
        <v>27</v>
      </c>
    </row>
    <row r="3343" spans="1:96" x14ac:dyDescent="0.2">
      <c r="A3343" s="24" t="s">
        <v>3294</v>
      </c>
      <c r="B3343" s="24">
        <v>173.65</v>
      </c>
      <c r="C3343" s="24">
        <v>61.583333333333336</v>
      </c>
      <c r="D3343" s="24" t="s">
        <v>3283</v>
      </c>
      <c r="E3343" s="24">
        <f t="shared" si="52"/>
        <v>7710</v>
      </c>
      <c r="AA3343" s="24">
        <v>7000</v>
      </c>
      <c r="AK3343" s="24">
        <v>15</v>
      </c>
      <c r="AN3343" s="24">
        <v>15</v>
      </c>
      <c r="AV3343" s="24">
        <v>650</v>
      </c>
      <c r="BB3343" s="24">
        <v>15</v>
      </c>
      <c r="BD3343" s="24">
        <v>15</v>
      </c>
    </row>
    <row r="3344" spans="1:96" x14ac:dyDescent="0.2">
      <c r="A3344" s="24" t="s">
        <v>3295</v>
      </c>
      <c r="B3344" s="24">
        <v>-171.13333333333333</v>
      </c>
      <c r="C3344" s="24">
        <v>64.466666666666669</v>
      </c>
      <c r="D3344" s="24" t="s">
        <v>3283</v>
      </c>
      <c r="E3344" s="24">
        <f t="shared" si="52"/>
        <v>111</v>
      </c>
      <c r="AV3344" s="24">
        <v>62</v>
      </c>
      <c r="BB3344" s="24">
        <v>37</v>
      </c>
      <c r="BF3344" s="24">
        <v>12</v>
      </c>
    </row>
    <row r="3345" spans="1:93" x14ac:dyDescent="0.2">
      <c r="A3345" s="24" t="s">
        <v>3296</v>
      </c>
      <c r="B3345" s="24">
        <v>-171.15</v>
      </c>
      <c r="C3345" s="24">
        <v>64.61666666666666</v>
      </c>
      <c r="D3345" s="24" t="s">
        <v>3283</v>
      </c>
      <c r="E3345" s="24">
        <f t="shared" si="52"/>
        <v>416</v>
      </c>
      <c r="AA3345" s="24">
        <v>143</v>
      </c>
      <c r="AK3345" s="24">
        <v>13</v>
      </c>
      <c r="AV3345" s="24">
        <v>143</v>
      </c>
      <c r="BB3345" s="24">
        <v>52</v>
      </c>
      <c r="BF3345" s="24">
        <v>13</v>
      </c>
      <c r="BN3345" s="24">
        <v>26</v>
      </c>
      <c r="BO3345" s="24">
        <v>13</v>
      </c>
      <c r="BP3345" s="24">
        <v>13</v>
      </c>
    </row>
    <row r="3346" spans="1:93" x14ac:dyDescent="0.2">
      <c r="A3346" s="24" t="s">
        <v>3297</v>
      </c>
      <c r="B3346" s="24">
        <v>-172.85</v>
      </c>
      <c r="C3346" s="24">
        <v>64.766666666666666</v>
      </c>
      <c r="D3346" s="24" t="s">
        <v>3283</v>
      </c>
      <c r="E3346" s="24">
        <f t="shared" si="52"/>
        <v>300</v>
      </c>
      <c r="AA3346" s="24">
        <v>15</v>
      </c>
      <c r="AK3346" s="24">
        <v>15</v>
      </c>
      <c r="AV3346" s="24">
        <v>135</v>
      </c>
      <c r="BB3346" s="24">
        <v>120</v>
      </c>
      <c r="BN3346" s="24">
        <v>15</v>
      </c>
    </row>
    <row r="3347" spans="1:93" x14ac:dyDescent="0.2">
      <c r="A3347" s="24" t="s">
        <v>3298</v>
      </c>
      <c r="B3347" s="24">
        <v>-171.53333333333333</v>
      </c>
      <c r="C3347" s="24">
        <v>64.900000000000006</v>
      </c>
      <c r="D3347" s="24" t="s">
        <v>3283</v>
      </c>
      <c r="E3347" s="24">
        <f t="shared" si="52"/>
        <v>10</v>
      </c>
      <c r="BB3347" s="24">
        <v>10</v>
      </c>
    </row>
    <row r="3348" spans="1:93" x14ac:dyDescent="0.2">
      <c r="A3348" s="24" t="s">
        <v>3299</v>
      </c>
      <c r="B3348" s="24">
        <v>-169.13333333333333</v>
      </c>
      <c r="C3348" s="24">
        <v>65.61666666666666</v>
      </c>
      <c r="D3348" s="24" t="s">
        <v>3283</v>
      </c>
      <c r="E3348" s="24">
        <f t="shared" si="52"/>
        <v>182</v>
      </c>
      <c r="AA3348" s="24">
        <v>13</v>
      </c>
      <c r="AV3348" s="24">
        <v>91</v>
      </c>
      <c r="BB3348" s="24">
        <v>39</v>
      </c>
      <c r="BF3348" s="24">
        <v>13</v>
      </c>
      <c r="BJ3348" s="24">
        <v>13</v>
      </c>
      <c r="BN3348" s="24">
        <v>13</v>
      </c>
    </row>
    <row r="3349" spans="1:93" x14ac:dyDescent="0.2">
      <c r="A3349" s="24" t="s">
        <v>3300</v>
      </c>
      <c r="B3349" s="24">
        <v>-169.48333333333332</v>
      </c>
      <c r="C3349" s="24">
        <v>65.833333333333329</v>
      </c>
      <c r="D3349" s="24" t="s">
        <v>3283</v>
      </c>
      <c r="E3349" s="24">
        <f t="shared" si="52"/>
        <v>90</v>
      </c>
      <c r="AA3349" s="24">
        <v>30</v>
      </c>
      <c r="AV3349" s="24">
        <v>10</v>
      </c>
      <c r="AX3349" s="24">
        <v>10</v>
      </c>
      <c r="BB3349" s="24">
        <v>10</v>
      </c>
      <c r="BF3349" s="24">
        <v>10</v>
      </c>
      <c r="BJ3349" s="24">
        <v>10</v>
      </c>
      <c r="BN3349" s="24">
        <v>10</v>
      </c>
    </row>
    <row r="3350" spans="1:93" x14ac:dyDescent="0.2">
      <c r="A3350" s="24" t="s">
        <v>3301</v>
      </c>
      <c r="B3350" s="24">
        <v>-168.18333333333334</v>
      </c>
      <c r="C3350" s="24">
        <v>66.166666666666671</v>
      </c>
      <c r="D3350" s="24" t="s">
        <v>3283</v>
      </c>
      <c r="E3350" s="24">
        <f t="shared" si="52"/>
        <v>141</v>
      </c>
      <c r="AA3350" s="24">
        <v>97</v>
      </c>
      <c r="AH3350" s="24">
        <v>11</v>
      </c>
      <c r="AK3350" s="24">
        <v>22</v>
      </c>
      <c r="AV3350" s="24">
        <v>11</v>
      </c>
    </row>
    <row r="3351" spans="1:93" x14ac:dyDescent="0.2">
      <c r="A3351" s="24" t="s">
        <v>3302</v>
      </c>
      <c r="B3351" s="24">
        <v>128.3438601</v>
      </c>
      <c r="C3351" s="24">
        <v>34.861690400000001</v>
      </c>
      <c r="D3351" s="24" t="s">
        <v>3303</v>
      </c>
      <c r="E3351" s="24">
        <f t="shared" si="52"/>
        <v>383</v>
      </c>
      <c r="G3351" s="24">
        <v>1</v>
      </c>
      <c r="K3351" s="24">
        <v>2</v>
      </c>
      <c r="AA3351" s="24">
        <v>24</v>
      </c>
      <c r="AB3351" s="24">
        <v>2</v>
      </c>
      <c r="AF3351" s="24">
        <v>1</v>
      </c>
      <c r="AL3351" s="24">
        <v>55</v>
      </c>
      <c r="AN3351" s="24">
        <v>2</v>
      </c>
      <c r="AQ3351" s="24">
        <v>1</v>
      </c>
      <c r="AT3351" s="24">
        <v>158</v>
      </c>
      <c r="AV3351" s="24">
        <v>6</v>
      </c>
      <c r="BB3351" s="24">
        <v>34</v>
      </c>
      <c r="BC3351" s="24">
        <v>12</v>
      </c>
      <c r="BD3351" s="24">
        <v>16</v>
      </c>
      <c r="BH3351" s="24">
        <v>10</v>
      </c>
      <c r="BJ3351" s="24">
        <v>1</v>
      </c>
      <c r="BM3351" s="24">
        <v>3</v>
      </c>
      <c r="BO3351" s="24">
        <v>9</v>
      </c>
      <c r="BP3351" s="24">
        <v>7</v>
      </c>
      <c r="BR3351" s="24">
        <v>1</v>
      </c>
      <c r="BU3351" s="24">
        <v>5</v>
      </c>
      <c r="BV3351" s="24">
        <v>4</v>
      </c>
      <c r="BW3351" s="24">
        <v>6</v>
      </c>
      <c r="BZ3351" s="24">
        <v>21</v>
      </c>
      <c r="CD3351" s="24">
        <v>1</v>
      </c>
      <c r="CO3351" s="24">
        <v>1</v>
      </c>
    </row>
    <row r="3352" spans="1:93" x14ac:dyDescent="0.2">
      <c r="A3352" s="24" t="s">
        <v>3304</v>
      </c>
      <c r="B3352" s="24">
        <v>128.35711879999999</v>
      </c>
      <c r="C3352" s="24">
        <v>34.856807799999999</v>
      </c>
      <c r="D3352" s="24" t="s">
        <v>3303</v>
      </c>
      <c r="E3352" s="24">
        <f t="shared" si="52"/>
        <v>350</v>
      </c>
      <c r="G3352" s="24">
        <v>2</v>
      </c>
      <c r="K3352" s="24">
        <v>1</v>
      </c>
      <c r="V3352" s="24">
        <v>3</v>
      </c>
      <c r="AA3352" s="24">
        <v>30</v>
      </c>
      <c r="AL3352" s="24">
        <v>21</v>
      </c>
      <c r="AQ3352" s="24">
        <v>1</v>
      </c>
      <c r="AT3352" s="24">
        <v>125</v>
      </c>
      <c r="AV3352" s="24">
        <v>4</v>
      </c>
      <c r="AX3352" s="24">
        <v>2</v>
      </c>
      <c r="AZ3352" s="24">
        <v>1</v>
      </c>
      <c r="BB3352" s="24">
        <v>33</v>
      </c>
      <c r="BC3352" s="24">
        <v>27</v>
      </c>
      <c r="BD3352" s="24">
        <v>20</v>
      </c>
      <c r="BE3352" s="24">
        <v>1</v>
      </c>
      <c r="BH3352" s="24">
        <v>13</v>
      </c>
      <c r="BJ3352" s="24">
        <v>1</v>
      </c>
      <c r="BM3352" s="24">
        <v>1</v>
      </c>
      <c r="BO3352" s="24">
        <v>6</v>
      </c>
      <c r="BP3352" s="24">
        <v>12</v>
      </c>
      <c r="BR3352" s="24">
        <v>3</v>
      </c>
      <c r="BT3352" s="24">
        <v>2</v>
      </c>
      <c r="BU3352" s="24">
        <v>2</v>
      </c>
      <c r="BV3352" s="24">
        <v>7</v>
      </c>
      <c r="BW3352" s="24">
        <v>12</v>
      </c>
      <c r="BZ3352" s="24">
        <v>18</v>
      </c>
      <c r="CD3352" s="24">
        <v>1</v>
      </c>
      <c r="CO3352" s="24">
        <v>1</v>
      </c>
    </row>
    <row r="3353" spans="1:93" x14ac:dyDescent="0.2">
      <c r="A3353" s="24" t="s">
        <v>3305</v>
      </c>
      <c r="B3353" s="24">
        <v>128.3758009</v>
      </c>
      <c r="C3353" s="24">
        <v>34.862931699999997</v>
      </c>
      <c r="D3353" s="24" t="s">
        <v>3303</v>
      </c>
      <c r="E3353" s="24">
        <f t="shared" si="52"/>
        <v>288</v>
      </c>
      <c r="V3353" s="24">
        <v>3</v>
      </c>
      <c r="AA3353" s="24">
        <v>13</v>
      </c>
      <c r="AL3353" s="24">
        <v>5</v>
      </c>
      <c r="AQ3353" s="24">
        <v>1</v>
      </c>
      <c r="AT3353" s="24">
        <v>52</v>
      </c>
      <c r="AV3353" s="24">
        <v>1</v>
      </c>
      <c r="AX3353" s="24">
        <v>2</v>
      </c>
      <c r="AY3353" s="24">
        <v>1</v>
      </c>
      <c r="BB3353" s="24">
        <v>73</v>
      </c>
      <c r="BC3353" s="24">
        <v>37</v>
      </c>
      <c r="BD3353" s="24">
        <v>29</v>
      </c>
      <c r="BE3353" s="24">
        <v>1</v>
      </c>
      <c r="BF3353" s="24">
        <v>2</v>
      </c>
      <c r="BH3353" s="24">
        <v>14</v>
      </c>
      <c r="BL3353" s="24">
        <v>2</v>
      </c>
      <c r="BM3353" s="24">
        <v>2</v>
      </c>
      <c r="BO3353" s="24">
        <v>3</v>
      </c>
      <c r="BP3353" s="24">
        <v>8</v>
      </c>
      <c r="BR3353" s="24">
        <v>3</v>
      </c>
      <c r="BT3353" s="24">
        <v>2</v>
      </c>
      <c r="BU3353" s="24">
        <v>2</v>
      </c>
      <c r="BV3353" s="24">
        <v>10</v>
      </c>
      <c r="BW3353" s="24">
        <v>8</v>
      </c>
      <c r="BZ3353" s="24">
        <v>12</v>
      </c>
      <c r="CO3353" s="24">
        <v>2</v>
      </c>
    </row>
    <row r="3354" spans="1:93" x14ac:dyDescent="0.2">
      <c r="A3354" s="24" t="s">
        <v>3306</v>
      </c>
      <c r="B3354" s="24">
        <v>128.3959164</v>
      </c>
      <c r="C3354" s="24">
        <v>34.8651798</v>
      </c>
      <c r="D3354" s="24" t="s">
        <v>3303</v>
      </c>
      <c r="E3354" s="24">
        <f t="shared" si="52"/>
        <v>283</v>
      </c>
      <c r="V3354" s="24">
        <v>3</v>
      </c>
      <c r="AA3354" s="24">
        <v>12</v>
      </c>
      <c r="AL3354" s="24">
        <v>1</v>
      </c>
      <c r="AN3354" s="24">
        <v>1</v>
      </c>
      <c r="AQ3354" s="24">
        <v>4</v>
      </c>
      <c r="AT3354" s="24">
        <v>47</v>
      </c>
      <c r="AV3354" s="24">
        <v>2</v>
      </c>
      <c r="BB3354" s="24">
        <v>95</v>
      </c>
      <c r="BC3354" s="24">
        <v>42</v>
      </c>
      <c r="BD3354" s="24">
        <v>27</v>
      </c>
      <c r="BH3354" s="24">
        <v>2</v>
      </c>
      <c r="BL3354" s="24">
        <v>1</v>
      </c>
      <c r="BM3354" s="24">
        <v>10</v>
      </c>
      <c r="BO3354" s="24">
        <v>4</v>
      </c>
      <c r="BP3354" s="24">
        <v>9</v>
      </c>
      <c r="BR3354" s="24">
        <v>3</v>
      </c>
      <c r="BT3354" s="24">
        <v>1</v>
      </c>
      <c r="BU3354" s="24">
        <v>3</v>
      </c>
      <c r="BV3354" s="24">
        <v>3</v>
      </c>
      <c r="BW3354" s="24">
        <v>7</v>
      </c>
      <c r="BZ3354" s="24">
        <v>6</v>
      </c>
    </row>
    <row r="3355" spans="1:93" x14ac:dyDescent="0.2">
      <c r="A3355" s="24" t="s">
        <v>3307</v>
      </c>
      <c r="B3355" s="24">
        <v>128.315054</v>
      </c>
      <c r="C3355" s="24">
        <v>34.837297100000001</v>
      </c>
      <c r="D3355" s="24" t="s">
        <v>3303</v>
      </c>
      <c r="E3355" s="24">
        <f t="shared" si="52"/>
        <v>396</v>
      </c>
      <c r="V3355" s="24">
        <v>1</v>
      </c>
      <c r="AA3355" s="24">
        <v>8</v>
      </c>
      <c r="AL3355" s="24">
        <v>37</v>
      </c>
      <c r="AN3355" s="24">
        <v>1</v>
      </c>
      <c r="AT3355" s="24">
        <v>181</v>
      </c>
      <c r="AV3355" s="24">
        <v>6</v>
      </c>
      <c r="AX3355" s="24">
        <v>1</v>
      </c>
      <c r="AZ3355" s="24">
        <v>1</v>
      </c>
      <c r="BB3355" s="24">
        <v>55</v>
      </c>
      <c r="BC3355" s="24">
        <v>34</v>
      </c>
      <c r="BD3355" s="24">
        <v>24</v>
      </c>
      <c r="BF3355" s="24">
        <v>1</v>
      </c>
      <c r="BH3355" s="24">
        <v>10</v>
      </c>
      <c r="BL3355" s="24">
        <v>1</v>
      </c>
      <c r="BM3355" s="24">
        <v>1</v>
      </c>
      <c r="BO3355" s="24">
        <v>6</v>
      </c>
      <c r="BP3355" s="24">
        <v>3</v>
      </c>
      <c r="BR3355" s="24">
        <v>5</v>
      </c>
      <c r="BS3355" s="24">
        <v>1</v>
      </c>
      <c r="BT3355" s="24">
        <v>2</v>
      </c>
      <c r="BU3355" s="24">
        <v>1</v>
      </c>
      <c r="BV3355" s="24">
        <v>2</v>
      </c>
      <c r="BW3355" s="24">
        <v>5</v>
      </c>
      <c r="BZ3355" s="24">
        <v>5</v>
      </c>
      <c r="CA3355" s="24">
        <v>2</v>
      </c>
      <c r="CD3355" s="24">
        <v>2</v>
      </c>
    </row>
    <row r="3356" spans="1:93" x14ac:dyDescent="0.2">
      <c r="A3356" s="24" t="s">
        <v>3308</v>
      </c>
      <c r="B3356" s="24">
        <v>128.17427799999999</v>
      </c>
      <c r="C3356" s="24">
        <v>34.8619646</v>
      </c>
      <c r="D3356" s="24" t="s">
        <v>3303</v>
      </c>
      <c r="E3356" s="24">
        <f t="shared" si="52"/>
        <v>313</v>
      </c>
      <c r="V3356" s="24">
        <v>2</v>
      </c>
      <c r="AA3356" s="24">
        <v>11</v>
      </c>
      <c r="AH3356" s="24">
        <v>2</v>
      </c>
      <c r="AL3356" s="24">
        <v>23</v>
      </c>
      <c r="AT3356" s="24">
        <v>115</v>
      </c>
      <c r="AV3356" s="24">
        <v>4</v>
      </c>
      <c r="AZ3356" s="24">
        <v>1</v>
      </c>
      <c r="BB3356" s="24">
        <v>52</v>
      </c>
      <c r="BC3356" s="24">
        <v>29</v>
      </c>
      <c r="BD3356" s="24">
        <v>20</v>
      </c>
      <c r="BE3356" s="24">
        <v>1</v>
      </c>
      <c r="BF3356" s="24">
        <v>2</v>
      </c>
      <c r="BH3356" s="24">
        <v>6</v>
      </c>
      <c r="BO3356" s="24">
        <v>4</v>
      </c>
      <c r="BP3356" s="24">
        <v>12</v>
      </c>
      <c r="BR3356" s="24">
        <v>2</v>
      </c>
      <c r="BU3356" s="24">
        <v>3</v>
      </c>
      <c r="BV3356" s="24">
        <v>2</v>
      </c>
      <c r="BW3356" s="24">
        <v>5</v>
      </c>
      <c r="BZ3356" s="24">
        <v>16</v>
      </c>
      <c r="CO3356" s="24">
        <v>1</v>
      </c>
    </row>
    <row r="3357" spans="1:93" x14ac:dyDescent="0.2">
      <c r="A3357" s="24" t="s">
        <v>3309</v>
      </c>
      <c r="B3357" s="24">
        <v>128.32453509999999</v>
      </c>
      <c r="C3357" s="24">
        <v>34.917690899999997</v>
      </c>
      <c r="D3357" s="24" t="s">
        <v>3303</v>
      </c>
      <c r="E3357" s="24">
        <f t="shared" si="52"/>
        <v>319</v>
      </c>
      <c r="K3357" s="24">
        <v>1</v>
      </c>
      <c r="V3357" s="24">
        <v>2</v>
      </c>
      <c r="AA3357" s="24">
        <v>6</v>
      </c>
      <c r="AH3357" s="24">
        <v>1</v>
      </c>
      <c r="AL3357" s="24">
        <v>11</v>
      </c>
      <c r="AQ3357" s="24">
        <v>4</v>
      </c>
      <c r="AT3357" s="24">
        <v>99</v>
      </c>
      <c r="AV3357" s="24">
        <v>8</v>
      </c>
      <c r="AY3357" s="24">
        <v>1</v>
      </c>
      <c r="AZ3357" s="24">
        <v>6</v>
      </c>
      <c r="BB3357" s="24">
        <v>63</v>
      </c>
      <c r="BC3357" s="24">
        <v>34</v>
      </c>
      <c r="BD3357" s="24">
        <v>26</v>
      </c>
      <c r="BF3357" s="24">
        <v>1</v>
      </c>
      <c r="BH3357" s="24">
        <v>7</v>
      </c>
      <c r="BM3357" s="24">
        <v>2</v>
      </c>
      <c r="BO3357" s="24">
        <v>4</v>
      </c>
      <c r="BP3357" s="24">
        <v>8</v>
      </c>
      <c r="BR3357" s="24">
        <v>3</v>
      </c>
      <c r="BS3357" s="24">
        <v>1</v>
      </c>
      <c r="BV3357" s="24">
        <v>3</v>
      </c>
      <c r="BW3357" s="24">
        <v>9</v>
      </c>
      <c r="BZ3357" s="24">
        <v>15</v>
      </c>
      <c r="CA3357" s="24">
        <v>2</v>
      </c>
      <c r="CD3357" s="24">
        <v>2</v>
      </c>
    </row>
    <row r="3358" spans="1:93" x14ac:dyDescent="0.2">
      <c r="A3358" s="24" t="s">
        <v>3310</v>
      </c>
      <c r="B3358" s="24">
        <v>128.3795149</v>
      </c>
      <c r="C3358" s="24">
        <v>34.795190099999999</v>
      </c>
      <c r="D3358" s="24" t="s">
        <v>3303</v>
      </c>
      <c r="E3358" s="24">
        <f t="shared" si="52"/>
        <v>159</v>
      </c>
      <c r="X3358" s="24">
        <v>1</v>
      </c>
      <c r="AA3358" s="24">
        <v>10</v>
      </c>
      <c r="AL3358" s="24">
        <v>14</v>
      </c>
      <c r="AN3358" s="24">
        <v>2</v>
      </c>
      <c r="AQ3358" s="24">
        <v>1</v>
      </c>
      <c r="AT3358" s="24">
        <v>62</v>
      </c>
      <c r="AV3358" s="24">
        <v>5</v>
      </c>
      <c r="BB3358" s="24">
        <v>22</v>
      </c>
      <c r="BC3358" s="24">
        <v>11</v>
      </c>
      <c r="BD3358" s="24">
        <v>8</v>
      </c>
      <c r="BF3358" s="24">
        <v>1</v>
      </c>
      <c r="BH3358" s="24">
        <v>2</v>
      </c>
      <c r="BU3358" s="24">
        <v>3</v>
      </c>
      <c r="BW3358" s="24">
        <v>10</v>
      </c>
      <c r="BZ3358" s="24">
        <v>7</v>
      </c>
    </row>
    <row r="3359" spans="1:93" x14ac:dyDescent="0.2">
      <c r="A3359" s="24" t="s">
        <v>3311</v>
      </c>
      <c r="B3359" s="24">
        <v>128.39222222222222</v>
      </c>
      <c r="C3359" s="24">
        <v>34.773333333333333</v>
      </c>
      <c r="D3359" s="24" t="s">
        <v>3303</v>
      </c>
      <c r="E3359" s="24">
        <f t="shared" si="52"/>
        <v>391</v>
      </c>
      <c r="V3359" s="24">
        <v>3</v>
      </c>
      <c r="AA3359" s="24">
        <v>16</v>
      </c>
      <c r="AH3359" s="24">
        <v>2</v>
      </c>
      <c r="AJ3359" s="24">
        <v>1</v>
      </c>
      <c r="AL3359" s="24">
        <v>79</v>
      </c>
      <c r="AQ3359" s="24">
        <v>10</v>
      </c>
      <c r="AT3359" s="24">
        <v>134</v>
      </c>
      <c r="AV3359" s="24">
        <v>5</v>
      </c>
      <c r="BB3359" s="24">
        <v>50</v>
      </c>
      <c r="BC3359" s="24">
        <v>17</v>
      </c>
      <c r="BD3359" s="24">
        <v>17</v>
      </c>
      <c r="BF3359" s="24">
        <v>1</v>
      </c>
      <c r="BH3359" s="24">
        <v>10</v>
      </c>
      <c r="BL3359" s="24">
        <v>1</v>
      </c>
      <c r="BM3359" s="24">
        <v>1</v>
      </c>
      <c r="BO3359" s="24">
        <v>3</v>
      </c>
      <c r="BP3359" s="24">
        <v>4</v>
      </c>
      <c r="BR3359" s="24">
        <v>5</v>
      </c>
      <c r="BS3359" s="24">
        <v>3</v>
      </c>
      <c r="BT3359" s="24">
        <v>2</v>
      </c>
      <c r="BU3359" s="24">
        <v>4</v>
      </c>
      <c r="BV3359" s="24">
        <v>2</v>
      </c>
      <c r="BW3359" s="24">
        <v>10</v>
      </c>
      <c r="BZ3359" s="24">
        <v>8</v>
      </c>
      <c r="CD3359" s="24">
        <v>3</v>
      </c>
    </row>
    <row r="3360" spans="1:93" x14ac:dyDescent="0.2">
      <c r="A3360" s="24" t="s">
        <v>3312</v>
      </c>
      <c r="B3360" s="24">
        <v>128.38027777777779</v>
      </c>
      <c r="C3360" s="24">
        <v>34.778888888888886</v>
      </c>
      <c r="D3360" s="24" t="s">
        <v>3303</v>
      </c>
      <c r="E3360" s="24">
        <f t="shared" si="52"/>
        <v>276</v>
      </c>
      <c r="V3360" s="24">
        <v>2</v>
      </c>
      <c r="AA3360" s="24">
        <v>7</v>
      </c>
      <c r="AL3360" s="24">
        <v>22</v>
      </c>
      <c r="AQ3360" s="24">
        <v>4</v>
      </c>
      <c r="AT3360" s="24">
        <v>142</v>
      </c>
      <c r="AV3360" s="24">
        <v>5</v>
      </c>
      <c r="AZ3360" s="24">
        <v>2</v>
      </c>
      <c r="BB3360" s="24">
        <v>41</v>
      </c>
      <c r="BC3360" s="24">
        <v>11</v>
      </c>
      <c r="BD3360" s="24">
        <v>11</v>
      </c>
      <c r="BF3360" s="24">
        <v>1</v>
      </c>
      <c r="BH3360" s="24">
        <v>4</v>
      </c>
      <c r="BL3360" s="24">
        <v>1</v>
      </c>
      <c r="BM3360" s="24">
        <v>2</v>
      </c>
      <c r="BO3360" s="24">
        <v>2</v>
      </c>
      <c r="BP3360" s="24">
        <v>5</v>
      </c>
      <c r="BR3360" s="24">
        <v>1</v>
      </c>
      <c r="BU3360" s="24">
        <v>1</v>
      </c>
      <c r="BV3360" s="24">
        <v>1</v>
      </c>
      <c r="BW3360" s="24">
        <v>5</v>
      </c>
      <c r="BZ3360" s="24">
        <v>4</v>
      </c>
      <c r="CA3360" s="24">
        <v>1</v>
      </c>
      <c r="CO3360" s="24">
        <v>1</v>
      </c>
    </row>
    <row r="3361" spans="1:93" x14ac:dyDescent="0.2">
      <c r="A3361" s="24" t="s">
        <v>3313</v>
      </c>
      <c r="B3361" s="24">
        <v>128.36777777777777</v>
      </c>
      <c r="C3361" s="24">
        <v>34.772777777777776</v>
      </c>
      <c r="D3361" s="24" t="s">
        <v>3303</v>
      </c>
      <c r="E3361" s="24">
        <f t="shared" si="52"/>
        <v>293</v>
      </c>
      <c r="V3361" s="24">
        <v>3</v>
      </c>
      <c r="AA3361" s="24">
        <v>8</v>
      </c>
      <c r="AL3361" s="24">
        <v>10</v>
      </c>
      <c r="AQ3361" s="24">
        <v>9</v>
      </c>
      <c r="AT3361" s="24">
        <v>125</v>
      </c>
      <c r="AV3361" s="24">
        <v>6</v>
      </c>
      <c r="BB3361" s="24">
        <v>62</v>
      </c>
      <c r="BC3361" s="24">
        <v>17</v>
      </c>
      <c r="BD3361" s="24">
        <v>16</v>
      </c>
      <c r="BF3361" s="24">
        <v>3</v>
      </c>
      <c r="BH3361" s="24">
        <v>9</v>
      </c>
      <c r="BL3361" s="24">
        <v>1</v>
      </c>
      <c r="BM3361" s="24">
        <v>1</v>
      </c>
      <c r="BO3361" s="24">
        <v>2</v>
      </c>
      <c r="BP3361" s="24">
        <v>2</v>
      </c>
      <c r="BR3361" s="24">
        <v>1</v>
      </c>
      <c r="BT3361" s="24">
        <v>1</v>
      </c>
      <c r="BW3361" s="24">
        <v>3</v>
      </c>
      <c r="BZ3361" s="24">
        <v>5</v>
      </c>
      <c r="CA3361" s="24">
        <v>1</v>
      </c>
      <c r="CD3361" s="24">
        <v>8</v>
      </c>
    </row>
    <row r="3362" spans="1:93" x14ac:dyDescent="0.2">
      <c r="A3362" s="24" t="s">
        <v>3314</v>
      </c>
      <c r="B3362" s="24">
        <v>128.37805555555556</v>
      </c>
      <c r="C3362" s="24">
        <v>34.768888888888888</v>
      </c>
      <c r="D3362" s="24" t="s">
        <v>3303</v>
      </c>
      <c r="E3362" s="24">
        <f t="shared" si="52"/>
        <v>311</v>
      </c>
      <c r="V3362" s="24">
        <v>2</v>
      </c>
      <c r="AA3362" s="24">
        <v>9</v>
      </c>
      <c r="AJ3362" s="24">
        <v>1</v>
      </c>
      <c r="AL3362" s="24">
        <v>17</v>
      </c>
      <c r="AQ3362" s="24">
        <v>8</v>
      </c>
      <c r="AT3362" s="24">
        <v>139</v>
      </c>
      <c r="AV3362" s="24">
        <v>4</v>
      </c>
      <c r="BB3362" s="24">
        <v>58</v>
      </c>
      <c r="BC3362" s="24">
        <v>24</v>
      </c>
      <c r="BD3362" s="24">
        <v>18</v>
      </c>
      <c r="BH3362" s="24">
        <v>10</v>
      </c>
      <c r="BL3362" s="24">
        <v>2</v>
      </c>
      <c r="BM3362" s="24">
        <v>1</v>
      </c>
      <c r="BO3362" s="24">
        <v>2</v>
      </c>
      <c r="BP3362" s="24">
        <v>4</v>
      </c>
      <c r="BR3362" s="24">
        <v>1</v>
      </c>
      <c r="BU3362" s="24">
        <v>1</v>
      </c>
      <c r="BV3362" s="24">
        <v>1</v>
      </c>
      <c r="BW3362" s="24">
        <v>3</v>
      </c>
      <c r="BZ3362" s="24">
        <v>1</v>
      </c>
      <c r="CA3362" s="24">
        <v>3</v>
      </c>
      <c r="CD3362" s="24">
        <v>2</v>
      </c>
    </row>
    <row r="3363" spans="1:93" x14ac:dyDescent="0.2">
      <c r="A3363" s="24" t="s">
        <v>3315</v>
      </c>
      <c r="B3363" s="24">
        <v>128.38916666666665</v>
      </c>
      <c r="C3363" s="24">
        <v>34.767499999999998</v>
      </c>
      <c r="D3363" s="24" t="s">
        <v>3303</v>
      </c>
      <c r="E3363" s="24">
        <f t="shared" si="52"/>
        <v>311</v>
      </c>
      <c r="V3363" s="24">
        <v>1</v>
      </c>
      <c r="AA3363" s="24">
        <v>10</v>
      </c>
      <c r="AL3363" s="24">
        <v>12</v>
      </c>
      <c r="AT3363" s="24">
        <v>169</v>
      </c>
      <c r="AV3363" s="24">
        <v>9</v>
      </c>
      <c r="AZ3363" s="24">
        <v>1</v>
      </c>
      <c r="BB3363" s="24">
        <v>38</v>
      </c>
      <c r="BC3363" s="24">
        <v>21</v>
      </c>
      <c r="BD3363" s="24">
        <v>10</v>
      </c>
      <c r="BH3363" s="24">
        <v>7</v>
      </c>
      <c r="BJ3363" s="24">
        <v>1</v>
      </c>
      <c r="BM3363" s="24">
        <v>1</v>
      </c>
      <c r="BO3363" s="24">
        <v>5</v>
      </c>
      <c r="BP3363" s="24">
        <v>4</v>
      </c>
      <c r="BR3363" s="24">
        <v>2</v>
      </c>
      <c r="BT3363" s="24">
        <v>4</v>
      </c>
      <c r="BW3363" s="24">
        <v>3</v>
      </c>
      <c r="BZ3363" s="24">
        <v>10</v>
      </c>
      <c r="CD3363" s="24">
        <v>1</v>
      </c>
      <c r="CO3363" s="24">
        <v>2</v>
      </c>
    </row>
    <row r="3364" spans="1:93" x14ac:dyDescent="0.2">
      <c r="A3364" s="24" t="s">
        <v>3316</v>
      </c>
      <c r="B3364" s="24">
        <v>128.39750000000001</v>
      </c>
      <c r="C3364" s="24">
        <v>34.76166666666667</v>
      </c>
      <c r="D3364" s="24" t="s">
        <v>3303</v>
      </c>
      <c r="E3364" s="24">
        <f t="shared" si="52"/>
        <v>297</v>
      </c>
      <c r="V3364" s="24">
        <v>2</v>
      </c>
      <c r="AA3364" s="24">
        <v>10</v>
      </c>
      <c r="AJ3364" s="24">
        <v>1</v>
      </c>
      <c r="AL3364" s="24">
        <v>12</v>
      </c>
      <c r="AQ3364" s="24">
        <v>2</v>
      </c>
      <c r="AT3364" s="24">
        <v>106</v>
      </c>
      <c r="AV3364" s="24">
        <v>4</v>
      </c>
      <c r="AZ3364" s="24">
        <v>2</v>
      </c>
      <c r="BB3364" s="24">
        <v>51</v>
      </c>
      <c r="BC3364" s="24">
        <v>31</v>
      </c>
      <c r="BD3364" s="24">
        <v>27</v>
      </c>
      <c r="BF3364" s="24">
        <v>2</v>
      </c>
      <c r="BH3364" s="24">
        <v>6</v>
      </c>
      <c r="BJ3364" s="24">
        <v>1</v>
      </c>
      <c r="BO3364" s="24">
        <v>3</v>
      </c>
      <c r="BP3364" s="24">
        <v>5</v>
      </c>
      <c r="BT3364" s="24">
        <v>9</v>
      </c>
      <c r="BU3364" s="24">
        <v>2</v>
      </c>
      <c r="BV3364" s="24">
        <v>3</v>
      </c>
      <c r="BW3364" s="24">
        <v>6</v>
      </c>
      <c r="BZ3364" s="24">
        <v>11</v>
      </c>
      <c r="CD3364" s="24">
        <v>1</v>
      </c>
    </row>
    <row r="3365" spans="1:93" x14ac:dyDescent="0.2">
      <c r="A3365" s="24" t="s">
        <v>3317</v>
      </c>
      <c r="B3365" s="24">
        <v>128.39666666666668</v>
      </c>
      <c r="C3365" s="24">
        <v>34.755833333333335</v>
      </c>
      <c r="D3365" s="24" t="s">
        <v>3303</v>
      </c>
      <c r="E3365" s="24">
        <f t="shared" si="52"/>
        <v>280</v>
      </c>
      <c r="V3365" s="24">
        <v>2</v>
      </c>
      <c r="AA3365" s="24">
        <v>11</v>
      </c>
      <c r="AL3365" s="24">
        <v>8</v>
      </c>
      <c r="AQ3365" s="24">
        <v>1</v>
      </c>
      <c r="AT3365" s="24">
        <v>145</v>
      </c>
      <c r="AV3365" s="24">
        <v>1</v>
      </c>
      <c r="BB3365" s="24">
        <v>56</v>
      </c>
      <c r="BC3365" s="24">
        <v>10</v>
      </c>
      <c r="BD3365" s="24">
        <v>14</v>
      </c>
      <c r="BH3365" s="24">
        <v>3</v>
      </c>
      <c r="BO3365" s="24">
        <v>8</v>
      </c>
      <c r="BP3365" s="24">
        <v>2</v>
      </c>
      <c r="BR3365" s="24">
        <v>1</v>
      </c>
      <c r="BT3365" s="24">
        <v>5</v>
      </c>
      <c r="BW3365" s="24">
        <v>2</v>
      </c>
      <c r="BZ3365" s="24">
        <v>7</v>
      </c>
      <c r="CD3365" s="24">
        <v>4</v>
      </c>
    </row>
    <row r="3366" spans="1:93" x14ac:dyDescent="0.2">
      <c r="A3366" s="24" t="s">
        <v>3318</v>
      </c>
      <c r="B3366" s="24">
        <v>128.38722222222222</v>
      </c>
      <c r="C3366" s="24">
        <v>34.755555555555553</v>
      </c>
      <c r="D3366" s="24" t="s">
        <v>3303</v>
      </c>
      <c r="E3366" s="24">
        <f t="shared" si="52"/>
        <v>265</v>
      </c>
      <c r="V3366" s="24">
        <v>1</v>
      </c>
      <c r="AA3366" s="24">
        <v>14</v>
      </c>
      <c r="AL3366" s="24">
        <v>6</v>
      </c>
      <c r="AQ3366" s="24">
        <v>3</v>
      </c>
      <c r="AT3366" s="24">
        <v>115</v>
      </c>
      <c r="BB3366" s="24">
        <v>64</v>
      </c>
      <c r="BC3366" s="24">
        <v>24</v>
      </c>
      <c r="BD3366" s="24">
        <v>16</v>
      </c>
      <c r="BH3366" s="24">
        <v>5</v>
      </c>
      <c r="BO3366" s="24">
        <v>4</v>
      </c>
      <c r="BP3366" s="24">
        <v>4</v>
      </c>
      <c r="BW3366" s="24">
        <v>2</v>
      </c>
      <c r="BZ3366" s="24">
        <v>4</v>
      </c>
      <c r="CD3366" s="24">
        <v>3</v>
      </c>
    </row>
    <row r="3367" spans="1:93" x14ac:dyDescent="0.2">
      <c r="A3367" s="24" t="s">
        <v>3319</v>
      </c>
      <c r="B3367" s="24">
        <v>128.37694444444443</v>
      </c>
      <c r="C3367" s="24">
        <v>34.757222222222225</v>
      </c>
      <c r="D3367" s="24" t="s">
        <v>3303</v>
      </c>
      <c r="E3367" s="24">
        <f t="shared" si="52"/>
        <v>324</v>
      </c>
      <c r="V3367" s="24">
        <v>3</v>
      </c>
      <c r="AA3367" s="24">
        <v>17</v>
      </c>
      <c r="AL3367" s="24">
        <v>12</v>
      </c>
      <c r="AQ3367" s="24">
        <v>1</v>
      </c>
      <c r="AT3367" s="24">
        <v>157</v>
      </c>
      <c r="AZ3367" s="24">
        <v>2</v>
      </c>
      <c r="BB3367" s="24">
        <v>55</v>
      </c>
      <c r="BC3367" s="24">
        <v>22</v>
      </c>
      <c r="BD3367" s="24">
        <v>13</v>
      </c>
      <c r="BF3367" s="24">
        <v>2</v>
      </c>
      <c r="BH3367" s="24">
        <v>6</v>
      </c>
      <c r="BO3367" s="24">
        <v>4</v>
      </c>
      <c r="BP3367" s="24">
        <v>8</v>
      </c>
      <c r="BT3367" s="24">
        <v>4</v>
      </c>
      <c r="BU3367" s="24">
        <v>3</v>
      </c>
      <c r="BV3367" s="24">
        <v>3</v>
      </c>
      <c r="BW3367" s="24">
        <v>4</v>
      </c>
      <c r="BZ3367" s="24">
        <v>3</v>
      </c>
      <c r="CA3367" s="24">
        <v>3</v>
      </c>
      <c r="CD3367" s="24">
        <v>2</v>
      </c>
    </row>
    <row r="3368" spans="1:93" x14ac:dyDescent="0.2">
      <c r="A3368" s="24" t="s">
        <v>3320</v>
      </c>
      <c r="B3368" s="24">
        <v>128.36527777777778</v>
      </c>
      <c r="C3368" s="24">
        <v>34.765277777777776</v>
      </c>
      <c r="D3368" s="24" t="s">
        <v>3303</v>
      </c>
      <c r="E3368" s="24">
        <f t="shared" si="52"/>
        <v>308</v>
      </c>
      <c r="V3368" s="24">
        <v>2</v>
      </c>
      <c r="AA3368" s="24">
        <v>8</v>
      </c>
      <c r="AL3368" s="24">
        <v>14</v>
      </c>
      <c r="AQ3368" s="24">
        <v>1</v>
      </c>
      <c r="AT3368" s="24">
        <v>116</v>
      </c>
      <c r="BB3368" s="24">
        <v>59</v>
      </c>
      <c r="BC3368" s="24">
        <v>52</v>
      </c>
      <c r="BD3368" s="24">
        <v>13</v>
      </c>
      <c r="BE3368" s="24">
        <v>1</v>
      </c>
      <c r="BF3368" s="24">
        <v>1</v>
      </c>
      <c r="BH3368" s="24">
        <v>11</v>
      </c>
      <c r="BM3368" s="24">
        <v>2</v>
      </c>
      <c r="BO3368" s="24">
        <v>4</v>
      </c>
      <c r="BP3368" s="24">
        <v>2</v>
      </c>
      <c r="BT3368" s="24">
        <v>1</v>
      </c>
      <c r="BU3368" s="24">
        <v>2</v>
      </c>
      <c r="BV3368" s="24">
        <v>2</v>
      </c>
      <c r="BW3368" s="24">
        <v>4</v>
      </c>
      <c r="BZ3368" s="24">
        <v>7</v>
      </c>
      <c r="CA3368" s="24">
        <v>2</v>
      </c>
      <c r="CD3368" s="24">
        <v>4</v>
      </c>
    </row>
    <row r="3369" spans="1:93" x14ac:dyDescent="0.2">
      <c r="A3369" s="24" t="s">
        <v>3321</v>
      </c>
      <c r="B3369" s="24">
        <v>128.36027777777778</v>
      </c>
      <c r="C3369" s="24">
        <v>34.756666666666668</v>
      </c>
      <c r="D3369" s="24" t="s">
        <v>3303</v>
      </c>
      <c r="E3369" s="24">
        <f t="shared" si="52"/>
        <v>356</v>
      </c>
      <c r="V3369" s="24">
        <v>1</v>
      </c>
      <c r="AA3369" s="24">
        <v>9</v>
      </c>
      <c r="AL3369" s="24">
        <v>54</v>
      </c>
      <c r="AQ3369" s="24">
        <v>1</v>
      </c>
      <c r="AT3369" s="24">
        <v>128</v>
      </c>
      <c r="AV3369" s="24">
        <v>1</v>
      </c>
      <c r="BB3369" s="24">
        <v>57</v>
      </c>
      <c r="BC3369" s="24">
        <v>53</v>
      </c>
      <c r="BD3369" s="24">
        <v>5</v>
      </c>
      <c r="BF3369" s="24">
        <v>2</v>
      </c>
      <c r="BH3369" s="24">
        <v>15</v>
      </c>
      <c r="BO3369" s="24">
        <v>8</v>
      </c>
      <c r="BP3369" s="24">
        <v>10</v>
      </c>
      <c r="BR3369" s="24">
        <v>2</v>
      </c>
      <c r="BT3369" s="24">
        <v>1</v>
      </c>
      <c r="BV3369" s="24">
        <v>2</v>
      </c>
      <c r="BW3369" s="24">
        <v>1</v>
      </c>
      <c r="BZ3369" s="24">
        <v>3</v>
      </c>
      <c r="CD3369" s="24">
        <v>3</v>
      </c>
    </row>
    <row r="3370" spans="1:93" x14ac:dyDescent="0.2">
      <c r="A3370" s="24" t="s">
        <v>3322</v>
      </c>
      <c r="B3370" s="24">
        <v>128.36722222222221</v>
      </c>
      <c r="C3370" s="24">
        <v>34.750277777777775</v>
      </c>
      <c r="D3370" s="24" t="s">
        <v>3303</v>
      </c>
      <c r="E3370" s="24">
        <f t="shared" si="52"/>
        <v>292</v>
      </c>
      <c r="V3370" s="24">
        <v>5</v>
      </c>
      <c r="AA3370" s="24">
        <v>6</v>
      </c>
      <c r="AL3370" s="24">
        <v>6</v>
      </c>
      <c r="AQ3370" s="24">
        <v>2</v>
      </c>
      <c r="AT3370" s="24">
        <v>66</v>
      </c>
      <c r="BB3370" s="24">
        <v>79</v>
      </c>
      <c r="BC3370" s="24">
        <v>49</v>
      </c>
      <c r="BD3370" s="24">
        <v>32</v>
      </c>
      <c r="BH3370" s="24">
        <v>11</v>
      </c>
      <c r="BL3370" s="24">
        <v>1</v>
      </c>
      <c r="BO3370" s="24">
        <v>3</v>
      </c>
      <c r="BP3370" s="24">
        <v>12</v>
      </c>
      <c r="BR3370" s="24">
        <v>5</v>
      </c>
      <c r="BS3370" s="24">
        <v>1</v>
      </c>
      <c r="BT3370" s="24">
        <v>2</v>
      </c>
      <c r="BW3370" s="24">
        <v>2</v>
      </c>
      <c r="BZ3370" s="24">
        <v>7</v>
      </c>
      <c r="CA3370" s="24">
        <v>3</v>
      </c>
    </row>
    <row r="3371" spans="1:93" x14ac:dyDescent="0.2">
      <c r="A3371" s="24" t="s">
        <v>3323</v>
      </c>
      <c r="B3371" s="24">
        <v>128.3786111111111</v>
      </c>
      <c r="C3371" s="24">
        <v>34.746388888888887</v>
      </c>
      <c r="D3371" s="24" t="s">
        <v>3303</v>
      </c>
      <c r="E3371" s="24">
        <f t="shared" si="52"/>
        <v>308</v>
      </c>
      <c r="AA3371" s="24">
        <v>3</v>
      </c>
      <c r="AL3371" s="24">
        <v>3</v>
      </c>
      <c r="AQ3371" s="24">
        <v>2</v>
      </c>
      <c r="AT3371" s="24">
        <v>27</v>
      </c>
      <c r="AV3371" s="24">
        <v>2</v>
      </c>
      <c r="BB3371" s="24">
        <v>115</v>
      </c>
      <c r="BC3371" s="24">
        <v>61</v>
      </c>
      <c r="BD3371" s="24">
        <v>46</v>
      </c>
      <c r="BF3371" s="24">
        <v>1</v>
      </c>
      <c r="BH3371" s="24">
        <v>14</v>
      </c>
      <c r="BO3371" s="24">
        <v>2</v>
      </c>
      <c r="BP3371" s="24">
        <v>16</v>
      </c>
      <c r="BR3371" s="24">
        <v>4</v>
      </c>
      <c r="BT3371" s="24">
        <v>4</v>
      </c>
      <c r="BU3371" s="24">
        <v>1</v>
      </c>
      <c r="BV3371" s="24">
        <v>1</v>
      </c>
      <c r="BZ3371" s="24">
        <v>3</v>
      </c>
      <c r="CA3371" s="24">
        <v>2</v>
      </c>
      <c r="CD3371" s="24">
        <v>1</v>
      </c>
    </row>
    <row r="3372" spans="1:93" x14ac:dyDescent="0.2">
      <c r="A3372" s="24" t="s">
        <v>3324</v>
      </c>
      <c r="B3372" s="24">
        <v>128.38972222222222</v>
      </c>
      <c r="C3372" s="24">
        <v>34.744999999999997</v>
      </c>
      <c r="D3372" s="24" t="s">
        <v>3303</v>
      </c>
      <c r="E3372" s="24">
        <f t="shared" si="52"/>
        <v>333</v>
      </c>
      <c r="G3372" s="24">
        <v>1</v>
      </c>
      <c r="I3372" s="24">
        <v>1</v>
      </c>
      <c r="V3372" s="24">
        <v>2</v>
      </c>
      <c r="AA3372" s="24">
        <v>10</v>
      </c>
      <c r="AL3372" s="24">
        <v>31</v>
      </c>
      <c r="AQ3372" s="24">
        <v>3</v>
      </c>
      <c r="AT3372" s="24">
        <v>99</v>
      </c>
      <c r="AV3372" s="24">
        <v>4</v>
      </c>
      <c r="BB3372" s="24">
        <v>45</v>
      </c>
      <c r="BC3372" s="24">
        <v>34</v>
      </c>
      <c r="BD3372" s="24">
        <v>41</v>
      </c>
      <c r="BF3372" s="24">
        <v>2</v>
      </c>
      <c r="BH3372" s="24">
        <v>15</v>
      </c>
      <c r="BM3372" s="24">
        <v>1</v>
      </c>
      <c r="BO3372" s="24">
        <v>2</v>
      </c>
      <c r="BP3372" s="24">
        <v>13</v>
      </c>
      <c r="BR3372" s="24">
        <v>3</v>
      </c>
      <c r="BS3372" s="24">
        <v>1</v>
      </c>
      <c r="BT3372" s="24">
        <v>6</v>
      </c>
      <c r="BV3372" s="24">
        <v>4</v>
      </c>
      <c r="BW3372" s="24">
        <v>1</v>
      </c>
      <c r="BZ3372" s="24">
        <v>8</v>
      </c>
      <c r="CD3372" s="24">
        <v>6</v>
      </c>
    </row>
    <row r="3373" spans="1:93" x14ac:dyDescent="0.2">
      <c r="A3373" s="24" t="s">
        <v>3325</v>
      </c>
      <c r="B3373" s="24">
        <v>128.39638888888888</v>
      </c>
      <c r="C3373" s="24">
        <v>34.741666666666667</v>
      </c>
      <c r="D3373" s="24" t="s">
        <v>3303</v>
      </c>
      <c r="E3373" s="24">
        <f t="shared" si="52"/>
        <v>403</v>
      </c>
      <c r="V3373" s="24">
        <v>1</v>
      </c>
      <c r="AA3373" s="24">
        <v>14</v>
      </c>
      <c r="AL3373" s="24">
        <v>54</v>
      </c>
      <c r="AQ3373" s="24">
        <v>3</v>
      </c>
      <c r="AT3373" s="24">
        <v>190</v>
      </c>
      <c r="AV3373" s="24">
        <v>3</v>
      </c>
      <c r="AZ3373" s="24">
        <v>2</v>
      </c>
      <c r="BB3373" s="24">
        <v>38</v>
      </c>
      <c r="BC3373" s="24">
        <v>24</v>
      </c>
      <c r="BD3373" s="24">
        <v>26</v>
      </c>
      <c r="BF3373" s="24">
        <v>4</v>
      </c>
      <c r="BH3373" s="24">
        <v>9</v>
      </c>
      <c r="BL3373" s="24">
        <v>1</v>
      </c>
      <c r="BO3373" s="24">
        <v>2</v>
      </c>
      <c r="BP3373" s="24">
        <v>8</v>
      </c>
      <c r="BR3373" s="24">
        <v>2</v>
      </c>
      <c r="BS3373" s="24">
        <v>1</v>
      </c>
      <c r="BT3373" s="24">
        <v>1</v>
      </c>
      <c r="BU3373" s="24">
        <v>2</v>
      </c>
      <c r="BV3373" s="24">
        <v>1</v>
      </c>
      <c r="BW3373" s="24">
        <v>4</v>
      </c>
      <c r="BZ3373" s="24">
        <v>8</v>
      </c>
      <c r="CA3373" s="24">
        <v>1</v>
      </c>
      <c r="CD3373" s="24">
        <v>4</v>
      </c>
    </row>
    <row r="3374" spans="1:93" x14ac:dyDescent="0.2">
      <c r="A3374" s="24" t="s">
        <v>3326</v>
      </c>
      <c r="B3374" s="24">
        <v>80.5852</v>
      </c>
      <c r="C3374" s="24">
        <v>14.5686</v>
      </c>
      <c r="D3374" s="24" t="s">
        <v>3327</v>
      </c>
      <c r="E3374" s="24">
        <f t="shared" si="52"/>
        <v>80</v>
      </c>
      <c r="BB3374" s="24">
        <v>30</v>
      </c>
      <c r="BE3374" s="24">
        <v>30</v>
      </c>
      <c r="BH3374" s="24">
        <v>10</v>
      </c>
      <c r="BO3374" s="24">
        <v>10</v>
      </c>
    </row>
    <row r="3375" spans="1:93" x14ac:dyDescent="0.2">
      <c r="A3375" s="24" t="s">
        <v>3328</v>
      </c>
      <c r="B3375" s="24">
        <v>80.457800000000006</v>
      </c>
      <c r="C3375" s="24">
        <v>14.567</v>
      </c>
      <c r="D3375" s="24" t="s">
        <v>3327</v>
      </c>
      <c r="E3375" s="24">
        <f t="shared" si="52"/>
        <v>160</v>
      </c>
      <c r="BB3375" s="24">
        <v>60</v>
      </c>
      <c r="BF3375" s="24">
        <v>70</v>
      </c>
      <c r="BO3375" s="24">
        <v>10</v>
      </c>
      <c r="CJ3375" s="24">
        <v>20</v>
      </c>
    </row>
    <row r="3376" spans="1:93" x14ac:dyDescent="0.2">
      <c r="A3376" s="24" t="s">
        <v>3329</v>
      </c>
      <c r="B3376" s="24">
        <v>80.484700000000004</v>
      </c>
      <c r="C3376" s="24">
        <v>15.4847</v>
      </c>
      <c r="D3376" s="24" t="s">
        <v>3327</v>
      </c>
      <c r="E3376" s="24">
        <f t="shared" si="52"/>
        <v>90</v>
      </c>
      <c r="I3376" s="24">
        <v>20</v>
      </c>
      <c r="BE3376" s="24">
        <v>20</v>
      </c>
      <c r="BF3376" s="24">
        <v>10</v>
      </c>
      <c r="BH3376" s="24">
        <v>20</v>
      </c>
      <c r="BJ3376" s="24">
        <v>10</v>
      </c>
      <c r="BL3376" s="24">
        <v>10</v>
      </c>
    </row>
    <row r="3377" spans="1:88" x14ac:dyDescent="0.2">
      <c r="A3377" s="24" t="s">
        <v>3330</v>
      </c>
      <c r="B3377" s="24">
        <v>80.542400000000001</v>
      </c>
      <c r="C3377" s="24">
        <v>15.2874</v>
      </c>
      <c r="D3377" s="24" t="s">
        <v>3327</v>
      </c>
      <c r="E3377" s="24">
        <f t="shared" si="52"/>
        <v>130</v>
      </c>
      <c r="BB3377" s="24">
        <v>30</v>
      </c>
      <c r="BF3377" s="24">
        <v>10</v>
      </c>
      <c r="BH3377" s="24">
        <v>10</v>
      </c>
      <c r="CJ3377" s="24">
        <v>80</v>
      </c>
    </row>
    <row r="3378" spans="1:88" x14ac:dyDescent="0.2">
      <c r="A3378" s="24" t="s">
        <v>3331</v>
      </c>
      <c r="B3378" s="24">
        <v>80.639399999999995</v>
      </c>
      <c r="C3378" s="24">
        <v>15.2201</v>
      </c>
      <c r="D3378" s="24" t="s">
        <v>3327</v>
      </c>
      <c r="E3378" s="24">
        <f t="shared" si="52"/>
        <v>80</v>
      </c>
      <c r="BB3378" s="24">
        <v>30</v>
      </c>
      <c r="BH3378" s="24">
        <v>40</v>
      </c>
      <c r="CJ3378" s="24">
        <v>10</v>
      </c>
    </row>
    <row r="3379" spans="1:88" x14ac:dyDescent="0.2">
      <c r="A3379" s="24" t="s">
        <v>3332</v>
      </c>
      <c r="B3379" s="24">
        <v>80.688100000000006</v>
      </c>
      <c r="C3379" s="24">
        <v>15.18</v>
      </c>
      <c r="D3379" s="24" t="s">
        <v>3327</v>
      </c>
      <c r="E3379" s="24">
        <f t="shared" si="52"/>
        <v>80</v>
      </c>
      <c r="BB3379" s="24">
        <v>40</v>
      </c>
      <c r="BE3379" s="24">
        <v>20</v>
      </c>
      <c r="CA3379" s="24">
        <v>10</v>
      </c>
      <c r="CJ3379" s="24">
        <v>10</v>
      </c>
    </row>
    <row r="3380" spans="1:88" x14ac:dyDescent="0.2">
      <c r="A3380" s="24" t="s">
        <v>3333</v>
      </c>
      <c r="B3380" s="24">
        <v>81.7988</v>
      </c>
      <c r="C3380" s="24">
        <v>15.2669</v>
      </c>
      <c r="D3380" s="24" t="s">
        <v>3327</v>
      </c>
      <c r="E3380" s="24">
        <f t="shared" si="52"/>
        <v>40</v>
      </c>
      <c r="I3380" s="24">
        <v>10</v>
      </c>
      <c r="BB3380" s="24">
        <v>10</v>
      </c>
      <c r="BH3380" s="24">
        <v>10</v>
      </c>
      <c r="CJ3380" s="24">
        <v>10</v>
      </c>
    </row>
    <row r="3381" spans="1:88" x14ac:dyDescent="0.2">
      <c r="A3381" s="24" t="s">
        <v>3334</v>
      </c>
      <c r="B3381" s="24">
        <v>81.483900000000006</v>
      </c>
      <c r="C3381" s="24">
        <v>15.611800000000001</v>
      </c>
      <c r="D3381" s="24" t="s">
        <v>3327</v>
      </c>
      <c r="E3381" s="24">
        <f t="shared" si="52"/>
        <v>80</v>
      </c>
      <c r="I3381" s="24">
        <v>10</v>
      </c>
      <c r="BB3381" s="24">
        <v>20</v>
      </c>
      <c r="BE3381" s="24">
        <v>10</v>
      </c>
      <c r="BL3381" s="24">
        <v>20</v>
      </c>
      <c r="CJ3381" s="24">
        <v>20</v>
      </c>
    </row>
    <row r="3382" spans="1:88" x14ac:dyDescent="0.2">
      <c r="A3382" s="24" t="s">
        <v>3335</v>
      </c>
      <c r="B3382" s="24">
        <v>81.345100000000002</v>
      </c>
      <c r="C3382" s="24">
        <v>15.757899999999999</v>
      </c>
      <c r="D3382" s="24" t="s">
        <v>3327</v>
      </c>
      <c r="E3382" s="24">
        <f t="shared" si="52"/>
        <v>170</v>
      </c>
      <c r="AT3382" s="24">
        <v>10</v>
      </c>
      <c r="BB3382" s="24">
        <v>110</v>
      </c>
      <c r="BO3382" s="24">
        <v>20</v>
      </c>
      <c r="CD3382" s="24">
        <v>20</v>
      </c>
      <c r="CJ3382" s="24">
        <v>10</v>
      </c>
    </row>
    <row r="3383" spans="1:88" x14ac:dyDescent="0.2">
      <c r="A3383" s="24" t="s">
        <v>3336</v>
      </c>
      <c r="B3383" s="24">
        <v>81.304900000000004</v>
      </c>
      <c r="C3383" s="24">
        <v>15.7842</v>
      </c>
      <c r="D3383" s="24" t="s">
        <v>3327</v>
      </c>
      <c r="E3383" s="24">
        <f t="shared" si="52"/>
        <v>60</v>
      </c>
      <c r="I3383" s="24">
        <v>20</v>
      </c>
      <c r="BB3383" s="24">
        <v>20</v>
      </c>
      <c r="CJ3383" s="24">
        <v>20</v>
      </c>
    </row>
    <row r="3384" spans="1:88" x14ac:dyDescent="0.2">
      <c r="A3384" s="24" t="s">
        <v>3337</v>
      </c>
      <c r="B3384" s="24">
        <v>81.306399999999996</v>
      </c>
      <c r="C3384" s="24">
        <v>15.8124</v>
      </c>
      <c r="D3384" s="24" t="s">
        <v>3327</v>
      </c>
      <c r="E3384" s="24">
        <f t="shared" si="52"/>
        <v>210</v>
      </c>
      <c r="I3384" s="24">
        <v>80</v>
      </c>
      <c r="AT3384" s="24">
        <v>20</v>
      </c>
      <c r="BB3384" s="24">
        <v>30</v>
      </c>
      <c r="BE3384" s="24">
        <v>20</v>
      </c>
      <c r="BH3384" s="24">
        <v>40</v>
      </c>
      <c r="BJ3384" s="24">
        <v>10</v>
      </c>
      <c r="BL3384" s="24">
        <v>10</v>
      </c>
    </row>
    <row r="3385" spans="1:88" x14ac:dyDescent="0.2">
      <c r="A3385" s="24" t="s">
        <v>3338</v>
      </c>
      <c r="B3385" s="24">
        <v>81.686400000000006</v>
      </c>
      <c r="C3385" s="24">
        <v>15.8164</v>
      </c>
      <c r="D3385" s="24" t="s">
        <v>3327</v>
      </c>
      <c r="E3385" s="24">
        <f t="shared" si="52"/>
        <v>10</v>
      </c>
      <c r="BB3385" s="24">
        <v>10</v>
      </c>
    </row>
    <row r="3386" spans="1:88" x14ac:dyDescent="0.2">
      <c r="A3386" s="24" t="s">
        <v>3339</v>
      </c>
      <c r="B3386" s="24">
        <v>82.376400000000004</v>
      </c>
      <c r="C3386" s="24">
        <v>16.577999999999999</v>
      </c>
      <c r="D3386" s="24" t="s">
        <v>3327</v>
      </c>
      <c r="E3386" s="24">
        <f t="shared" si="52"/>
        <v>50</v>
      </c>
      <c r="I3386" s="24">
        <v>20</v>
      </c>
      <c r="BB3386" s="24">
        <v>10</v>
      </c>
      <c r="BH3386" s="24">
        <v>10</v>
      </c>
      <c r="BO3386" s="24">
        <v>10</v>
      </c>
    </row>
    <row r="3387" spans="1:88" x14ac:dyDescent="0.2">
      <c r="A3387" s="24" t="s">
        <v>3340</v>
      </c>
      <c r="B3387" s="24">
        <v>82.4071</v>
      </c>
      <c r="C3387" s="24">
        <v>16.5732</v>
      </c>
      <c r="D3387" s="24" t="s">
        <v>3327</v>
      </c>
      <c r="E3387" s="24">
        <f t="shared" si="52"/>
        <v>110</v>
      </c>
      <c r="I3387" s="24">
        <v>80</v>
      </c>
      <c r="BH3387" s="24">
        <v>10</v>
      </c>
      <c r="BJ3387" s="24">
        <v>10</v>
      </c>
      <c r="CJ3387" s="24">
        <v>10</v>
      </c>
    </row>
    <row r="3388" spans="1:88" x14ac:dyDescent="0.2">
      <c r="A3388" s="24" t="s">
        <v>3341</v>
      </c>
      <c r="B3388" s="24">
        <v>82.432900000000004</v>
      </c>
      <c r="C3388" s="24">
        <v>16.518799999999999</v>
      </c>
      <c r="D3388" s="24" t="s">
        <v>3327</v>
      </c>
      <c r="E3388" s="24">
        <f t="shared" si="52"/>
        <v>130</v>
      </c>
      <c r="I3388" s="24">
        <v>20</v>
      </c>
      <c r="BB3388" s="24">
        <v>20</v>
      </c>
      <c r="BE3388" s="24">
        <v>10</v>
      </c>
      <c r="BF3388" s="24">
        <v>30</v>
      </c>
      <c r="BH3388" s="24">
        <v>10</v>
      </c>
      <c r="BO3388" s="24">
        <v>10</v>
      </c>
      <c r="CJ3388" s="24">
        <v>30</v>
      </c>
    </row>
    <row r="3389" spans="1:88" x14ac:dyDescent="0.2">
      <c r="A3389" s="24" t="s">
        <v>3342</v>
      </c>
      <c r="B3389" s="24">
        <v>82.442999999999998</v>
      </c>
      <c r="C3389" s="24">
        <v>16.4724</v>
      </c>
      <c r="D3389" s="24" t="s">
        <v>3327</v>
      </c>
      <c r="E3389" s="24">
        <f t="shared" si="52"/>
        <v>90</v>
      </c>
      <c r="I3389" s="24">
        <v>40</v>
      </c>
      <c r="AT3389" s="24">
        <v>10</v>
      </c>
      <c r="BB3389" s="24">
        <v>10</v>
      </c>
      <c r="BF3389" s="24">
        <v>10</v>
      </c>
      <c r="BM3389" s="24">
        <v>10</v>
      </c>
      <c r="CA3389" s="24">
        <v>10</v>
      </c>
    </row>
    <row r="3390" spans="1:88" x14ac:dyDescent="0.2">
      <c r="A3390" s="24" t="s">
        <v>3343</v>
      </c>
      <c r="B3390" s="24">
        <v>82.471100000000007</v>
      </c>
      <c r="C3390" s="24">
        <v>16.442900000000002</v>
      </c>
      <c r="D3390" s="24" t="s">
        <v>3327</v>
      </c>
      <c r="E3390" s="24">
        <f t="shared" si="52"/>
        <v>140</v>
      </c>
      <c r="I3390" s="24">
        <v>20</v>
      </c>
      <c r="AT3390" s="24">
        <v>20</v>
      </c>
      <c r="BB3390" s="24">
        <v>10</v>
      </c>
      <c r="BE3390" s="24">
        <v>20</v>
      </c>
      <c r="BF3390" s="24">
        <v>30</v>
      </c>
      <c r="BL3390" s="24">
        <v>10</v>
      </c>
      <c r="CJ3390" s="24">
        <v>30</v>
      </c>
    </row>
    <row r="3391" spans="1:88" x14ac:dyDescent="0.2">
      <c r="A3391" s="24" t="s">
        <v>3344</v>
      </c>
      <c r="B3391" s="24">
        <v>82.520700000000005</v>
      </c>
      <c r="C3391" s="24">
        <v>16.423999999999999</v>
      </c>
      <c r="D3391" s="24" t="s">
        <v>3327</v>
      </c>
      <c r="E3391" s="24">
        <f t="shared" si="52"/>
        <v>300</v>
      </c>
      <c r="I3391" s="24">
        <v>60</v>
      </c>
      <c r="BB3391" s="24">
        <v>130</v>
      </c>
      <c r="BE3391" s="24">
        <v>10</v>
      </c>
      <c r="BF3391" s="24">
        <v>30</v>
      </c>
      <c r="BH3391" s="24">
        <v>40</v>
      </c>
      <c r="BL3391" s="24">
        <v>10</v>
      </c>
      <c r="CJ3391" s="24">
        <v>20</v>
      </c>
    </row>
    <row r="3392" spans="1:88" x14ac:dyDescent="0.2">
      <c r="A3392" s="24" t="s">
        <v>3345</v>
      </c>
      <c r="B3392" s="24">
        <v>82.595600000000005</v>
      </c>
      <c r="C3392" s="24">
        <v>16.331399999999999</v>
      </c>
      <c r="D3392" s="24" t="s">
        <v>3327</v>
      </c>
      <c r="E3392" s="24">
        <f t="shared" si="52"/>
        <v>80</v>
      </c>
      <c r="I3392" s="24">
        <v>20</v>
      </c>
      <c r="BB3392" s="24">
        <v>20</v>
      </c>
      <c r="BF3392" s="24">
        <v>20</v>
      </c>
      <c r="BH3392" s="24">
        <v>20</v>
      </c>
    </row>
    <row r="3393" spans="1:93" x14ac:dyDescent="0.2">
      <c r="A3393" s="24" t="s">
        <v>3346</v>
      </c>
      <c r="B3393" s="24">
        <v>82.674199999999999</v>
      </c>
      <c r="C3393" s="24">
        <v>16.237300000000001</v>
      </c>
      <c r="D3393" s="24" t="s">
        <v>3327</v>
      </c>
      <c r="E3393" s="24">
        <f t="shared" si="52"/>
        <v>290</v>
      </c>
      <c r="I3393" s="24">
        <v>70</v>
      </c>
      <c r="BB3393" s="24">
        <v>100</v>
      </c>
      <c r="BE3393" s="24">
        <v>20</v>
      </c>
      <c r="BF3393" s="24">
        <v>40</v>
      </c>
      <c r="BH3393" s="24">
        <v>10</v>
      </c>
      <c r="BO3393" s="24">
        <v>10</v>
      </c>
      <c r="CJ3393" s="24">
        <v>40</v>
      </c>
    </row>
    <row r="3394" spans="1:93" x14ac:dyDescent="0.2">
      <c r="A3394" s="24" t="s">
        <v>3347</v>
      </c>
      <c r="B3394" s="24">
        <v>82.824600000000004</v>
      </c>
      <c r="C3394" s="24">
        <v>16.064900000000002</v>
      </c>
      <c r="D3394" s="24" t="s">
        <v>3327</v>
      </c>
      <c r="E3394" s="24">
        <f t="shared" si="52"/>
        <v>20</v>
      </c>
      <c r="AT3394" s="24">
        <v>20</v>
      </c>
    </row>
    <row r="3395" spans="1:93" x14ac:dyDescent="0.2">
      <c r="A3395" s="24" t="s">
        <v>3348</v>
      </c>
      <c r="B3395" s="24">
        <v>83.099299999999999</v>
      </c>
      <c r="C3395" s="24">
        <v>17.4953</v>
      </c>
      <c r="D3395" s="24" t="s">
        <v>3327</v>
      </c>
      <c r="E3395" s="24">
        <f t="shared" ref="E3395:E3458" si="53">SUM(F3395:CR3395)</f>
        <v>950</v>
      </c>
      <c r="I3395" s="24">
        <v>550</v>
      </c>
      <c r="AA3395" s="24">
        <v>20</v>
      </c>
      <c r="AT3395" s="24">
        <v>20</v>
      </c>
      <c r="BB3395" s="24">
        <v>30</v>
      </c>
      <c r="BE3395" s="24">
        <v>90</v>
      </c>
      <c r="BH3395" s="24">
        <v>150</v>
      </c>
      <c r="BL3395" s="24">
        <v>30</v>
      </c>
      <c r="BZ3395" s="24">
        <v>20</v>
      </c>
      <c r="CA3395" s="24">
        <v>40</v>
      </c>
    </row>
    <row r="3396" spans="1:93" x14ac:dyDescent="0.2">
      <c r="A3396" s="24" t="s">
        <v>3349</v>
      </c>
      <c r="B3396" s="24">
        <v>83.2059</v>
      </c>
      <c r="C3396" s="24">
        <v>17.437999999999999</v>
      </c>
      <c r="D3396" s="24" t="s">
        <v>3327</v>
      </c>
      <c r="E3396" s="24">
        <f t="shared" si="53"/>
        <v>290</v>
      </c>
      <c r="I3396" s="24">
        <v>100</v>
      </c>
      <c r="BB3396" s="24">
        <v>30</v>
      </c>
      <c r="BE3396" s="24">
        <v>90</v>
      </c>
      <c r="BH3396" s="24">
        <v>40</v>
      </c>
      <c r="BO3396" s="24">
        <v>10</v>
      </c>
      <c r="CA3396" s="24">
        <v>20</v>
      </c>
    </row>
    <row r="3397" spans="1:93" x14ac:dyDescent="0.2">
      <c r="A3397" s="24" t="s">
        <v>3350</v>
      </c>
      <c r="B3397" s="24">
        <v>83.344399999999993</v>
      </c>
      <c r="C3397" s="24">
        <v>17.4192</v>
      </c>
      <c r="D3397" s="24" t="s">
        <v>3327</v>
      </c>
      <c r="E3397" s="24">
        <f t="shared" si="53"/>
        <v>860</v>
      </c>
      <c r="I3397" s="24">
        <v>280</v>
      </c>
      <c r="BB3397" s="24">
        <v>120</v>
      </c>
      <c r="BE3397" s="24">
        <v>180</v>
      </c>
      <c r="BF3397" s="24">
        <v>70</v>
      </c>
      <c r="BH3397" s="24">
        <v>10</v>
      </c>
      <c r="BJ3397" s="24">
        <v>10</v>
      </c>
      <c r="BL3397" s="24">
        <v>10</v>
      </c>
      <c r="BO3397" s="24">
        <v>60</v>
      </c>
      <c r="CJ3397" s="24">
        <v>120</v>
      </c>
    </row>
    <row r="3398" spans="1:93" x14ac:dyDescent="0.2">
      <c r="A3398" s="24" t="s">
        <v>3351</v>
      </c>
      <c r="B3398" s="24">
        <v>83.500600000000006</v>
      </c>
      <c r="C3398" s="24">
        <v>17.292300000000001</v>
      </c>
      <c r="D3398" s="24" t="s">
        <v>3327</v>
      </c>
      <c r="E3398" s="24">
        <f t="shared" si="53"/>
        <v>1640</v>
      </c>
      <c r="I3398" s="24">
        <v>70</v>
      </c>
      <c r="BB3398" s="24">
        <v>790</v>
      </c>
      <c r="BE3398" s="24">
        <v>200</v>
      </c>
      <c r="BF3398" s="24">
        <v>240</v>
      </c>
      <c r="BH3398" s="24">
        <v>20</v>
      </c>
      <c r="BL3398" s="24">
        <v>30</v>
      </c>
      <c r="BO3398" s="24">
        <v>20</v>
      </c>
      <c r="BZ3398" s="24">
        <v>20</v>
      </c>
      <c r="CD3398" s="24">
        <v>10</v>
      </c>
      <c r="CJ3398" s="24">
        <v>240</v>
      </c>
    </row>
    <row r="3399" spans="1:93" x14ac:dyDescent="0.2">
      <c r="A3399" s="24" t="s">
        <v>3352</v>
      </c>
      <c r="B3399" s="24">
        <v>83.5227</v>
      </c>
      <c r="C3399" s="24">
        <v>17.258600000000001</v>
      </c>
      <c r="D3399" s="24" t="s">
        <v>3327</v>
      </c>
      <c r="E3399" s="24">
        <f t="shared" si="53"/>
        <v>660</v>
      </c>
      <c r="I3399" s="24">
        <v>10</v>
      </c>
      <c r="V3399" s="24">
        <v>10</v>
      </c>
      <c r="AT3399" s="24">
        <v>10</v>
      </c>
      <c r="BB3399" s="24">
        <v>300</v>
      </c>
      <c r="BE3399" s="24">
        <v>60</v>
      </c>
      <c r="BF3399" s="24">
        <v>120</v>
      </c>
      <c r="BJ3399" s="24">
        <v>10</v>
      </c>
      <c r="BL3399" s="24">
        <v>10</v>
      </c>
      <c r="CD3399" s="24">
        <v>10</v>
      </c>
      <c r="CJ3399" s="24">
        <v>120</v>
      </c>
    </row>
    <row r="3400" spans="1:93" x14ac:dyDescent="0.2">
      <c r="A3400" s="24" t="s">
        <v>3353</v>
      </c>
      <c r="B3400" s="24">
        <v>83.526700000000005</v>
      </c>
      <c r="C3400" s="24">
        <v>17.230399999999999</v>
      </c>
      <c r="D3400" s="24" t="s">
        <v>3327</v>
      </c>
      <c r="E3400" s="24">
        <f t="shared" si="53"/>
        <v>800</v>
      </c>
      <c r="I3400" s="24">
        <v>60</v>
      </c>
      <c r="AT3400" s="24">
        <v>10</v>
      </c>
      <c r="BB3400" s="24">
        <v>280</v>
      </c>
      <c r="BE3400" s="24">
        <v>110</v>
      </c>
      <c r="BF3400" s="24">
        <v>70</v>
      </c>
      <c r="BH3400" s="24">
        <v>40</v>
      </c>
      <c r="BL3400" s="24">
        <v>10</v>
      </c>
      <c r="BO3400" s="24">
        <v>60</v>
      </c>
      <c r="BZ3400" s="24">
        <v>10</v>
      </c>
      <c r="CD3400" s="24">
        <v>10</v>
      </c>
      <c r="CJ3400" s="24">
        <v>140</v>
      </c>
    </row>
    <row r="3401" spans="1:93" x14ac:dyDescent="0.2">
      <c r="A3401" s="24" t="s">
        <v>3354</v>
      </c>
      <c r="B3401" s="24">
        <v>83.561099999999996</v>
      </c>
      <c r="C3401" s="24">
        <v>17.201599999999999</v>
      </c>
      <c r="D3401" s="24" t="s">
        <v>3327</v>
      </c>
      <c r="E3401" s="24">
        <f t="shared" si="53"/>
        <v>360</v>
      </c>
      <c r="I3401" s="24">
        <v>100</v>
      </c>
      <c r="V3401" s="24">
        <v>10</v>
      </c>
      <c r="AA3401" s="24">
        <v>20</v>
      </c>
      <c r="AT3401" s="24">
        <v>10</v>
      </c>
      <c r="BB3401" s="24">
        <v>80</v>
      </c>
      <c r="BE3401" s="24">
        <v>10</v>
      </c>
      <c r="BF3401" s="24">
        <v>10</v>
      </c>
      <c r="BH3401" s="24">
        <v>20</v>
      </c>
      <c r="BJ3401" s="24">
        <v>40</v>
      </c>
      <c r="BO3401" s="24">
        <v>20</v>
      </c>
      <c r="CD3401" s="24">
        <v>20</v>
      </c>
      <c r="CJ3401" s="24">
        <v>20</v>
      </c>
    </row>
    <row r="3402" spans="1:93" x14ac:dyDescent="0.2">
      <c r="A3402" s="24" t="s">
        <v>3355</v>
      </c>
      <c r="B3402" s="24">
        <v>83.584599999999995</v>
      </c>
      <c r="C3402" s="24">
        <v>17.167899999999999</v>
      </c>
      <c r="D3402" s="24" t="s">
        <v>3327</v>
      </c>
      <c r="E3402" s="24">
        <f t="shared" si="53"/>
        <v>30</v>
      </c>
      <c r="AT3402" s="24">
        <v>20</v>
      </c>
      <c r="BJ3402" s="24">
        <v>10</v>
      </c>
    </row>
    <row r="3403" spans="1:93" x14ac:dyDescent="0.2">
      <c r="A3403" s="24" t="s">
        <v>3356</v>
      </c>
      <c r="B3403" s="24">
        <v>83.611599999999996</v>
      </c>
      <c r="C3403" s="24">
        <v>17.134399999999999</v>
      </c>
      <c r="D3403" s="24" t="s">
        <v>3327</v>
      </c>
      <c r="E3403" s="24">
        <f t="shared" si="53"/>
        <v>20</v>
      </c>
      <c r="AT3403" s="24">
        <v>20</v>
      </c>
    </row>
    <row r="3404" spans="1:93" x14ac:dyDescent="0.2">
      <c r="A3404" s="24" t="s">
        <v>3357</v>
      </c>
      <c r="B3404" s="24">
        <v>83.646500000000003</v>
      </c>
      <c r="C3404" s="24">
        <v>17.096299999999999</v>
      </c>
      <c r="D3404" s="24" t="s">
        <v>3327</v>
      </c>
      <c r="E3404" s="24">
        <f t="shared" si="53"/>
        <v>20</v>
      </c>
      <c r="AT3404" s="24">
        <v>20</v>
      </c>
    </row>
    <row r="3405" spans="1:93" x14ac:dyDescent="0.2">
      <c r="A3405" s="24" t="s">
        <v>3358</v>
      </c>
      <c r="B3405" s="24">
        <v>84.077200000000005</v>
      </c>
      <c r="C3405" s="24">
        <v>18.194299999999998</v>
      </c>
      <c r="D3405" s="24" t="s">
        <v>3327</v>
      </c>
      <c r="E3405" s="24">
        <f t="shared" si="53"/>
        <v>1130</v>
      </c>
      <c r="I3405" s="24">
        <v>400</v>
      </c>
      <c r="AA3405" s="24">
        <v>20</v>
      </c>
      <c r="AT3405" s="24">
        <v>130</v>
      </c>
      <c r="BB3405" s="24">
        <v>160</v>
      </c>
      <c r="BE3405" s="24">
        <v>80</v>
      </c>
      <c r="BH3405" s="24">
        <v>40</v>
      </c>
      <c r="BJ3405" s="24">
        <v>90</v>
      </c>
      <c r="BL3405" s="24">
        <v>110</v>
      </c>
      <c r="BO3405" s="24">
        <v>60</v>
      </c>
      <c r="BP3405" s="24">
        <v>10</v>
      </c>
      <c r="CD3405" s="24">
        <v>10</v>
      </c>
      <c r="CJ3405" s="24">
        <v>20</v>
      </c>
    </row>
    <row r="3406" spans="1:93" x14ac:dyDescent="0.2">
      <c r="A3406" s="24" t="s">
        <v>3359</v>
      </c>
      <c r="B3406" s="24">
        <v>84.270600000000002</v>
      </c>
      <c r="C3406" s="24">
        <v>18.132300000000001</v>
      </c>
      <c r="D3406" s="24" t="s">
        <v>3327</v>
      </c>
      <c r="E3406" s="24">
        <f t="shared" si="53"/>
        <v>400</v>
      </c>
      <c r="I3406" s="24">
        <v>190</v>
      </c>
      <c r="AT3406" s="24">
        <v>20</v>
      </c>
      <c r="BB3406" s="24">
        <v>10</v>
      </c>
      <c r="BE3406" s="24">
        <v>10</v>
      </c>
      <c r="BF3406" s="24">
        <v>20</v>
      </c>
      <c r="BH3406" s="24">
        <v>40</v>
      </c>
      <c r="BJ3406" s="24">
        <v>20</v>
      </c>
      <c r="BL3406" s="24">
        <v>10</v>
      </c>
      <c r="BO3406" s="24">
        <v>30</v>
      </c>
      <c r="BP3406" s="24">
        <v>10</v>
      </c>
      <c r="CD3406" s="24">
        <v>20</v>
      </c>
      <c r="CJ3406" s="24">
        <v>10</v>
      </c>
      <c r="CO3406" s="24">
        <v>10</v>
      </c>
    </row>
    <row r="3407" spans="1:93" x14ac:dyDescent="0.2">
      <c r="A3407" s="24" t="s">
        <v>3360</v>
      </c>
      <c r="B3407" s="24">
        <v>84.325100000000006</v>
      </c>
      <c r="C3407" s="24">
        <v>18.087299999999999</v>
      </c>
      <c r="D3407" s="24" t="s">
        <v>3327</v>
      </c>
      <c r="E3407" s="24">
        <f t="shared" si="53"/>
        <v>1350</v>
      </c>
      <c r="I3407" s="24">
        <v>280</v>
      </c>
      <c r="BB3407" s="24">
        <v>500</v>
      </c>
      <c r="BE3407" s="24">
        <v>250</v>
      </c>
      <c r="BH3407" s="24">
        <v>80</v>
      </c>
      <c r="BJ3407" s="24">
        <v>50</v>
      </c>
      <c r="BL3407" s="24">
        <v>80</v>
      </c>
      <c r="CA3407" s="24">
        <v>50</v>
      </c>
      <c r="CJ3407" s="24">
        <v>60</v>
      </c>
    </row>
    <row r="3408" spans="1:93" x14ac:dyDescent="0.2">
      <c r="A3408" s="24" t="s">
        <v>3361</v>
      </c>
      <c r="B3408" s="24">
        <v>84.333799999999997</v>
      </c>
      <c r="C3408" s="24">
        <v>18.082899999999999</v>
      </c>
      <c r="D3408" s="24" t="s">
        <v>3327</v>
      </c>
      <c r="E3408" s="24">
        <f t="shared" si="53"/>
        <v>160</v>
      </c>
      <c r="I3408" s="24">
        <v>30</v>
      </c>
      <c r="BB3408" s="24">
        <v>50</v>
      </c>
      <c r="BE3408" s="24">
        <v>20</v>
      </c>
      <c r="BF3408" s="24">
        <v>30</v>
      </c>
      <c r="BJ3408" s="24">
        <v>10</v>
      </c>
      <c r="BL3408" s="24">
        <v>10</v>
      </c>
      <c r="BO3408" s="24">
        <v>10</v>
      </c>
    </row>
    <row r="3409" spans="1:93" x14ac:dyDescent="0.2">
      <c r="A3409" s="24" t="s">
        <v>3362</v>
      </c>
      <c r="B3409" s="24">
        <v>84.488200000000006</v>
      </c>
      <c r="C3409" s="24">
        <v>17.8963</v>
      </c>
      <c r="D3409" s="24" t="s">
        <v>3327</v>
      </c>
      <c r="E3409" s="24">
        <f t="shared" si="53"/>
        <v>330</v>
      </c>
      <c r="I3409" s="24">
        <v>80</v>
      </c>
      <c r="AT3409" s="24">
        <v>20</v>
      </c>
      <c r="BB3409" s="24">
        <v>30</v>
      </c>
      <c r="BE3409" s="24">
        <v>10</v>
      </c>
      <c r="BF3409" s="24">
        <v>80</v>
      </c>
      <c r="BH3409" s="24">
        <v>20</v>
      </c>
      <c r="BJ3409" s="24">
        <v>50</v>
      </c>
      <c r="BL3409" s="24">
        <v>10</v>
      </c>
      <c r="BO3409" s="24">
        <v>10</v>
      </c>
      <c r="BZ3409" s="24">
        <v>10</v>
      </c>
      <c r="CO3409" s="24">
        <v>10</v>
      </c>
    </row>
    <row r="3410" spans="1:93" x14ac:dyDescent="0.2">
      <c r="A3410" s="24" t="s">
        <v>3363</v>
      </c>
      <c r="B3410" s="24">
        <v>84.3977</v>
      </c>
      <c r="C3410" s="24">
        <v>18.025500000000001</v>
      </c>
      <c r="D3410" s="24" t="s">
        <v>3327</v>
      </c>
      <c r="E3410" s="24">
        <f t="shared" si="53"/>
        <v>110</v>
      </c>
      <c r="I3410" s="24">
        <v>70</v>
      </c>
      <c r="BB3410" s="24">
        <v>10</v>
      </c>
      <c r="BE3410" s="24">
        <v>10</v>
      </c>
      <c r="BH3410" s="24">
        <v>10</v>
      </c>
      <c r="CJ3410" s="24">
        <v>10</v>
      </c>
    </row>
    <row r="3411" spans="1:93" x14ac:dyDescent="0.2">
      <c r="A3411" s="24" t="s">
        <v>3364</v>
      </c>
      <c r="B3411" s="24">
        <v>84.589500000000001</v>
      </c>
      <c r="C3411" s="24">
        <v>17.7822</v>
      </c>
      <c r="D3411" s="24" t="s">
        <v>3327</v>
      </c>
      <c r="E3411" s="24">
        <f t="shared" si="53"/>
        <v>0</v>
      </c>
    </row>
    <row r="3412" spans="1:93" x14ac:dyDescent="0.2">
      <c r="A3412" s="24" t="s">
        <v>3365</v>
      </c>
      <c r="B3412" s="24">
        <v>85.780199999999994</v>
      </c>
      <c r="C3412" s="24">
        <v>18.435300000000002</v>
      </c>
      <c r="D3412" s="24" t="s">
        <v>3327</v>
      </c>
      <c r="E3412" s="24">
        <f t="shared" si="53"/>
        <v>30</v>
      </c>
      <c r="BF3412" s="24">
        <v>10</v>
      </c>
      <c r="BZ3412" s="24">
        <v>10</v>
      </c>
      <c r="CD3412" s="24">
        <v>10</v>
      </c>
    </row>
    <row r="3413" spans="1:93" x14ac:dyDescent="0.2">
      <c r="A3413" s="24" t="s">
        <v>3366</v>
      </c>
      <c r="B3413" s="24">
        <v>85.619399999999999</v>
      </c>
      <c r="C3413" s="24">
        <v>18.667100000000001</v>
      </c>
      <c r="D3413" s="24" t="s">
        <v>3327</v>
      </c>
      <c r="E3413" s="24">
        <f t="shared" si="53"/>
        <v>20</v>
      </c>
      <c r="BF3413" s="24">
        <v>10</v>
      </c>
      <c r="CD3413" s="24">
        <v>10</v>
      </c>
    </row>
    <row r="3414" spans="1:93" x14ac:dyDescent="0.2">
      <c r="A3414" s="24" t="s">
        <v>3367</v>
      </c>
      <c r="B3414" s="24">
        <v>85.522999999999996</v>
      </c>
      <c r="C3414" s="24">
        <v>18.782900000000001</v>
      </c>
      <c r="D3414" s="24" t="s">
        <v>3327</v>
      </c>
      <c r="E3414" s="24">
        <f t="shared" si="53"/>
        <v>230</v>
      </c>
      <c r="I3414" s="24">
        <v>10</v>
      </c>
      <c r="BB3414" s="24">
        <v>100</v>
      </c>
      <c r="BF3414" s="24">
        <v>120</v>
      </c>
    </row>
    <row r="3415" spans="1:93" x14ac:dyDescent="0.2">
      <c r="A3415" s="24" t="s">
        <v>3368</v>
      </c>
      <c r="B3415" s="24">
        <v>85.473299999999995</v>
      </c>
      <c r="C3415" s="24">
        <v>18.873000000000001</v>
      </c>
      <c r="D3415" s="24" t="s">
        <v>3327</v>
      </c>
      <c r="E3415" s="24">
        <f t="shared" si="53"/>
        <v>330</v>
      </c>
      <c r="I3415" s="24">
        <v>20</v>
      </c>
      <c r="BB3415" s="24">
        <v>180</v>
      </c>
      <c r="BE3415" s="24">
        <v>20</v>
      </c>
      <c r="BF3415" s="24">
        <v>50</v>
      </c>
      <c r="BH3415" s="24">
        <v>20</v>
      </c>
      <c r="BL3415" s="24">
        <v>10</v>
      </c>
      <c r="CJ3415" s="24">
        <v>20</v>
      </c>
      <c r="CO3415" s="24">
        <v>10</v>
      </c>
    </row>
    <row r="3416" spans="1:93" x14ac:dyDescent="0.2">
      <c r="A3416" s="24" t="s">
        <v>3369</v>
      </c>
      <c r="B3416" s="24">
        <v>85.434100000000001</v>
      </c>
      <c r="C3416" s="24">
        <v>18.930700000000002</v>
      </c>
      <c r="D3416" s="24" t="s">
        <v>3327</v>
      </c>
      <c r="E3416" s="24">
        <f t="shared" si="53"/>
        <v>620</v>
      </c>
      <c r="I3416" s="24">
        <v>70</v>
      </c>
      <c r="V3416" s="24">
        <v>10</v>
      </c>
      <c r="BB3416" s="24">
        <v>280</v>
      </c>
      <c r="BE3416" s="24">
        <v>20</v>
      </c>
      <c r="BF3416" s="24">
        <v>80</v>
      </c>
      <c r="BH3416" s="24">
        <v>90</v>
      </c>
      <c r="BM3416" s="24">
        <v>10</v>
      </c>
      <c r="BO3416" s="24">
        <v>20</v>
      </c>
      <c r="CJ3416" s="24">
        <v>20</v>
      </c>
      <c r="CO3416" s="24">
        <v>20</v>
      </c>
    </row>
    <row r="3417" spans="1:93" x14ac:dyDescent="0.2">
      <c r="A3417" s="24" t="s">
        <v>3370</v>
      </c>
      <c r="B3417" s="24">
        <v>85.380200000000002</v>
      </c>
      <c r="C3417" s="24">
        <v>18.994199999999999</v>
      </c>
      <c r="D3417" s="24" t="s">
        <v>3327</v>
      </c>
      <c r="E3417" s="24">
        <f t="shared" si="53"/>
        <v>580</v>
      </c>
      <c r="I3417" s="24">
        <v>50</v>
      </c>
      <c r="BB3417" s="24">
        <v>290</v>
      </c>
      <c r="BE3417" s="24">
        <v>20</v>
      </c>
      <c r="BF3417" s="24">
        <v>30</v>
      </c>
      <c r="BH3417" s="24">
        <v>20</v>
      </c>
      <c r="BJ3417" s="24">
        <v>10</v>
      </c>
      <c r="BL3417" s="24">
        <v>30</v>
      </c>
      <c r="BO3417" s="24">
        <v>20</v>
      </c>
      <c r="CJ3417" s="24">
        <v>60</v>
      </c>
      <c r="CO3417" s="24">
        <v>50</v>
      </c>
    </row>
    <row r="3418" spans="1:93" x14ac:dyDescent="0.2">
      <c r="A3418" s="24" t="s">
        <v>3371</v>
      </c>
      <c r="B3418" s="24">
        <v>85.258200000000002</v>
      </c>
      <c r="C3418" s="24">
        <v>19.1494</v>
      </c>
      <c r="D3418" s="24" t="s">
        <v>3327</v>
      </c>
      <c r="E3418" s="24">
        <f t="shared" si="53"/>
        <v>390</v>
      </c>
      <c r="I3418" s="24">
        <v>30</v>
      </c>
      <c r="BB3418" s="24">
        <v>80</v>
      </c>
      <c r="BF3418" s="24">
        <v>110</v>
      </c>
      <c r="BH3418" s="24">
        <v>70</v>
      </c>
      <c r="BJ3418" s="24">
        <v>20</v>
      </c>
      <c r="BO3418" s="24">
        <v>10</v>
      </c>
      <c r="CJ3418" s="24">
        <v>70</v>
      </c>
    </row>
    <row r="3419" spans="1:93" x14ac:dyDescent="0.2">
      <c r="A3419" s="24" t="s">
        <v>3372</v>
      </c>
      <c r="B3419" s="24">
        <v>85.168499999999995</v>
      </c>
      <c r="C3419" s="24">
        <v>19.2956</v>
      </c>
      <c r="D3419" s="24" t="s">
        <v>3327</v>
      </c>
      <c r="E3419" s="24">
        <f t="shared" si="53"/>
        <v>630</v>
      </c>
      <c r="I3419" s="24">
        <v>70</v>
      </c>
      <c r="BB3419" s="24">
        <v>280</v>
      </c>
      <c r="BE3419" s="24">
        <v>20</v>
      </c>
      <c r="BF3419" s="24">
        <v>130</v>
      </c>
      <c r="BH3419" s="24">
        <v>20</v>
      </c>
      <c r="BJ3419" s="24">
        <v>30</v>
      </c>
      <c r="BL3419" s="24">
        <v>10</v>
      </c>
      <c r="BM3419" s="24">
        <v>10</v>
      </c>
      <c r="BO3419" s="24">
        <v>10</v>
      </c>
      <c r="CJ3419" s="24">
        <v>30</v>
      </c>
      <c r="CO3419" s="24">
        <v>20</v>
      </c>
    </row>
    <row r="3420" spans="1:93" x14ac:dyDescent="0.2">
      <c r="A3420" s="24" t="s">
        <v>3373</v>
      </c>
      <c r="B3420" s="24">
        <v>85.130899999999997</v>
      </c>
      <c r="C3420" s="24">
        <v>19.364799999999999</v>
      </c>
      <c r="D3420" s="24" t="s">
        <v>3327</v>
      </c>
      <c r="E3420" s="24">
        <f t="shared" si="53"/>
        <v>320</v>
      </c>
      <c r="I3420" s="24">
        <v>70</v>
      </c>
      <c r="V3420" s="24">
        <v>10</v>
      </c>
      <c r="BB3420" s="24">
        <v>30</v>
      </c>
      <c r="BE3420" s="24">
        <v>10</v>
      </c>
      <c r="BF3420" s="24">
        <v>110</v>
      </c>
      <c r="BH3420" s="24">
        <v>20</v>
      </c>
      <c r="BJ3420" s="24">
        <v>10</v>
      </c>
      <c r="BO3420" s="24">
        <v>40</v>
      </c>
      <c r="CJ3420" s="24">
        <v>20</v>
      </c>
    </row>
    <row r="3421" spans="1:93" x14ac:dyDescent="0.2">
      <c r="A3421" s="24" t="s">
        <v>3374</v>
      </c>
      <c r="B3421" s="24">
        <v>86.556600000000003</v>
      </c>
      <c r="C3421" s="24">
        <v>19.817</v>
      </c>
      <c r="D3421" s="24" t="s">
        <v>3327</v>
      </c>
      <c r="E3421" s="24">
        <f t="shared" si="53"/>
        <v>890</v>
      </c>
      <c r="I3421" s="24">
        <v>80</v>
      </c>
      <c r="AA3421" s="24">
        <v>50</v>
      </c>
      <c r="AT3421" s="24">
        <v>50</v>
      </c>
      <c r="BB3421" s="24">
        <v>80</v>
      </c>
      <c r="BE3421" s="24">
        <v>100</v>
      </c>
      <c r="BF3421" s="24">
        <v>200</v>
      </c>
      <c r="BH3421" s="24">
        <v>180</v>
      </c>
      <c r="BL3421" s="24">
        <v>30</v>
      </c>
      <c r="BM3421" s="24">
        <v>40</v>
      </c>
      <c r="BO3421" s="24">
        <v>30</v>
      </c>
      <c r="CJ3421" s="24">
        <v>50</v>
      </c>
    </row>
    <row r="3422" spans="1:93" x14ac:dyDescent="0.2">
      <c r="A3422" s="24" t="s">
        <v>3375</v>
      </c>
      <c r="B3422" s="24">
        <v>86.619500000000002</v>
      </c>
      <c r="C3422" s="24">
        <v>19.752500000000001</v>
      </c>
      <c r="D3422" s="24" t="s">
        <v>3327</v>
      </c>
      <c r="E3422" s="24">
        <f t="shared" si="53"/>
        <v>400</v>
      </c>
      <c r="I3422" s="24">
        <v>210</v>
      </c>
      <c r="AT3422" s="24">
        <v>10</v>
      </c>
      <c r="BB3422" s="24">
        <v>20</v>
      </c>
      <c r="BE3422" s="24">
        <v>20</v>
      </c>
      <c r="BF3422" s="24">
        <v>60</v>
      </c>
      <c r="BH3422" s="24">
        <v>10</v>
      </c>
      <c r="BL3422" s="24">
        <v>30</v>
      </c>
      <c r="BM3422" s="24">
        <v>10</v>
      </c>
      <c r="CJ3422" s="24">
        <v>30</v>
      </c>
    </row>
    <row r="3423" spans="1:93" x14ac:dyDescent="0.2">
      <c r="A3423" s="24" t="s">
        <v>3376</v>
      </c>
      <c r="B3423" s="24">
        <v>125.345</v>
      </c>
      <c r="C3423" s="24">
        <v>36.924999999999997</v>
      </c>
      <c r="D3423" s="24" t="s">
        <v>3377</v>
      </c>
      <c r="E3423" s="24">
        <f t="shared" si="53"/>
        <v>16.75473400273011</v>
      </c>
      <c r="AA3423" s="24">
        <v>3.3509468005460223</v>
      </c>
      <c r="AN3423" s="24">
        <v>3.3509468005460223</v>
      </c>
      <c r="AO3423" s="24">
        <v>6.7018936010920447</v>
      </c>
      <c r="AT3423" s="24">
        <v>3.3509468005460223</v>
      </c>
    </row>
    <row r="3424" spans="1:93" x14ac:dyDescent="0.2">
      <c r="A3424" s="24" t="s">
        <v>3378</v>
      </c>
      <c r="B3424" s="24">
        <v>125.12833333333333</v>
      </c>
      <c r="C3424" s="24">
        <v>36.924999999999997</v>
      </c>
      <c r="D3424" s="24" t="s">
        <v>3377</v>
      </c>
      <c r="E3424" s="24">
        <f t="shared" si="53"/>
        <v>188.31684636528377</v>
      </c>
      <c r="AA3424" s="24">
        <v>47.877164330156887</v>
      </c>
      <c r="AJ3424" s="24">
        <v>3.1918109553437932</v>
      </c>
      <c r="AN3424" s="24">
        <v>3.1918109553437932</v>
      </c>
      <c r="AO3424" s="24">
        <v>105.32976152634517</v>
      </c>
      <c r="AQ3424" s="24">
        <v>3.1918109553437932</v>
      </c>
      <c r="AT3424" s="24">
        <v>15.959054776718963</v>
      </c>
      <c r="BB3424" s="24">
        <v>9.5754328660313792</v>
      </c>
    </row>
    <row r="3425" spans="1:82" x14ac:dyDescent="0.2">
      <c r="A3425" s="24" t="s">
        <v>3379</v>
      </c>
      <c r="B3425" s="24">
        <v>124.12833333333333</v>
      </c>
      <c r="C3425" s="24">
        <v>36.924999999999997</v>
      </c>
      <c r="D3425" s="24" t="s">
        <v>3377</v>
      </c>
      <c r="E3425" s="24">
        <f t="shared" si="53"/>
        <v>5732.4310125100774</v>
      </c>
      <c r="X3425" s="24">
        <v>82.168066789773462</v>
      </c>
      <c r="AA3425" s="24">
        <v>1769.0301438268875</v>
      </c>
      <c r="AJ3425" s="24">
        <v>106.3351452573539</v>
      </c>
      <c r="AK3425" s="24">
        <v>111.16856095086997</v>
      </c>
      <c r="AL3425" s="24">
        <v>14.500247080548258</v>
      </c>
      <c r="AN3425" s="24">
        <v>82.168066789773462</v>
      </c>
      <c r="AO3425" s="24">
        <v>2648.7118000468154</v>
      </c>
      <c r="AQ3425" s="24">
        <v>53.16757262867695</v>
      </c>
      <c r="AT3425" s="24">
        <v>807.18042081718636</v>
      </c>
      <c r="BB3425" s="24">
        <v>43.500741241644775</v>
      </c>
      <c r="BF3425" s="24">
        <v>4.8334156935160859</v>
      </c>
      <c r="BH3425" s="24">
        <v>4.8334156935160859</v>
      </c>
      <c r="CD3425" s="24">
        <v>4.8334156935160859</v>
      </c>
    </row>
    <row r="3426" spans="1:82" x14ac:dyDescent="0.2">
      <c r="A3426" s="24" t="s">
        <v>3380</v>
      </c>
      <c r="B3426" s="24">
        <v>123.62833333333333</v>
      </c>
      <c r="C3426" s="24">
        <v>36.924999999999997</v>
      </c>
      <c r="D3426" s="24" t="s">
        <v>3377</v>
      </c>
      <c r="E3426" s="24">
        <f t="shared" si="53"/>
        <v>3293.0105036957448</v>
      </c>
      <c r="X3426" s="24">
        <v>57.570113700974559</v>
      </c>
      <c r="AA3426" s="24">
        <v>1796.1875474704061</v>
      </c>
      <c r="AK3426" s="24">
        <v>34.542068220584731</v>
      </c>
      <c r="AN3426" s="24">
        <v>57.570113700974559</v>
      </c>
      <c r="AO3426" s="24">
        <v>921.12181921559295</v>
      </c>
      <c r="AQ3426" s="24">
        <v>34.542068220584731</v>
      </c>
      <c r="AT3426" s="24">
        <v>322.39263672545752</v>
      </c>
      <c r="BB3426" s="24">
        <v>69.084136441169463</v>
      </c>
    </row>
    <row r="3427" spans="1:82" x14ac:dyDescent="0.2">
      <c r="A3427" s="24" t="s">
        <v>3381</v>
      </c>
      <c r="B3427" s="24">
        <v>123.12833333333333</v>
      </c>
      <c r="C3427" s="24">
        <v>36.924999999999997</v>
      </c>
      <c r="D3427" s="24" t="s">
        <v>3377</v>
      </c>
      <c r="E3427" s="24">
        <f t="shared" si="53"/>
        <v>900.97639287527056</v>
      </c>
      <c r="V3427" s="24">
        <v>47.419810151330026</v>
      </c>
      <c r="X3427" s="24">
        <v>28.451886090798016</v>
      </c>
      <c r="AA3427" s="24">
        <v>246.58301278691613</v>
      </c>
      <c r="AH3427" s="24">
        <v>9.4839620302660048</v>
      </c>
      <c r="AJ3427" s="24">
        <v>56.903772181596032</v>
      </c>
      <c r="AK3427" s="24">
        <v>9.4839620302660048</v>
      </c>
      <c r="AL3427" s="24">
        <v>47.419810151330026</v>
      </c>
      <c r="AN3427" s="24">
        <v>9.4839620302660048</v>
      </c>
      <c r="AO3427" s="24">
        <v>199.16320263558612</v>
      </c>
      <c r="AQ3427" s="24">
        <v>28.451886090798016</v>
      </c>
      <c r="AT3427" s="24">
        <v>142.25943045399009</v>
      </c>
      <c r="BB3427" s="24">
        <v>37.935848121064019</v>
      </c>
      <c r="BH3427" s="24">
        <v>9.4839620302660048</v>
      </c>
      <c r="BL3427" s="24">
        <v>9.4839620302660048</v>
      </c>
      <c r="CD3427" s="24">
        <v>18.96792406053201</v>
      </c>
    </row>
    <row r="3428" spans="1:82" x14ac:dyDescent="0.2">
      <c r="A3428" s="24" t="s">
        <v>3382</v>
      </c>
      <c r="B3428" s="24">
        <v>125.53333333333333</v>
      </c>
      <c r="C3428" s="24">
        <v>35.854999999999997</v>
      </c>
      <c r="D3428" s="24" t="s">
        <v>3377</v>
      </c>
      <c r="E3428" s="24">
        <f t="shared" si="53"/>
        <v>64.199567491580638</v>
      </c>
      <c r="AA3428" s="24">
        <v>34.568997880081881</v>
      </c>
      <c r="AO3428" s="24">
        <v>14.815284805749377</v>
      </c>
      <c r="AT3428" s="24">
        <v>14.815284805749377</v>
      </c>
    </row>
    <row r="3429" spans="1:82" x14ac:dyDescent="0.2">
      <c r="A3429" s="24" t="s">
        <v>3383</v>
      </c>
      <c r="B3429" s="24">
        <v>125.03333333333333</v>
      </c>
      <c r="C3429" s="24">
        <v>35.854999999999997</v>
      </c>
      <c r="D3429" s="24" t="s">
        <v>3377</v>
      </c>
      <c r="E3429" s="24">
        <f t="shared" si="53"/>
        <v>1173.2285986970894</v>
      </c>
      <c r="X3429" s="24">
        <v>10.056245131689337</v>
      </c>
      <c r="AA3429" s="24">
        <v>690.52883237600122</v>
      </c>
      <c r="AJ3429" s="24">
        <v>23.464571973941787</v>
      </c>
      <c r="AK3429" s="24">
        <v>10.056245131689337</v>
      </c>
      <c r="AN3429" s="24">
        <v>50.281225658446687</v>
      </c>
      <c r="AO3429" s="24">
        <v>214.5332294760392</v>
      </c>
      <c r="AQ3429" s="24">
        <v>6.7041634211262249</v>
      </c>
      <c r="AT3429" s="24">
        <v>140.78743184365072</v>
      </c>
      <c r="BB3429" s="24">
        <v>6.7041634211262249</v>
      </c>
      <c r="BF3429" s="24">
        <v>20.112490263378675</v>
      </c>
    </row>
    <row r="3430" spans="1:82" x14ac:dyDescent="0.2">
      <c r="A3430" s="24" t="s">
        <v>3384</v>
      </c>
      <c r="B3430" s="24">
        <v>124.41666666666667</v>
      </c>
      <c r="C3430" s="24">
        <v>35.666666666666664</v>
      </c>
      <c r="D3430" s="24" t="s">
        <v>3377</v>
      </c>
      <c r="E3430" s="24">
        <f t="shared" si="53"/>
        <v>14575.7813825414</v>
      </c>
      <c r="X3430" s="24">
        <v>848.83918201156246</v>
      </c>
      <c r="AA3430" s="24">
        <v>897.34427812650893</v>
      </c>
      <c r="AB3430" s="24">
        <v>970.10192229892846</v>
      </c>
      <c r="AJ3430" s="24">
        <v>121.26274028736606</v>
      </c>
      <c r="AL3430" s="24">
        <v>24.252548057473213</v>
      </c>
      <c r="AN3430" s="24">
        <v>436.54586503451782</v>
      </c>
      <c r="AO3430" s="24">
        <v>7397.02715752933</v>
      </c>
      <c r="AQ3430" s="24">
        <v>97.010192229892851</v>
      </c>
      <c r="AT3430" s="24">
        <v>3759.1449489083479</v>
      </c>
      <c r="BF3430" s="24">
        <v>24.252548057473213</v>
      </c>
    </row>
    <row r="3431" spans="1:82" x14ac:dyDescent="0.2">
      <c r="A3431" s="24" t="s">
        <v>3385</v>
      </c>
      <c r="B3431" s="24">
        <v>124.53333333333333</v>
      </c>
      <c r="C3431" s="24">
        <v>35.854999999999997</v>
      </c>
      <c r="D3431" s="24" t="s">
        <v>3377</v>
      </c>
      <c r="E3431" s="24">
        <f t="shared" si="53"/>
        <v>10538.88801909657</v>
      </c>
      <c r="X3431" s="24">
        <v>159.41175154935991</v>
      </c>
      <c r="AA3431" s="24">
        <v>5650.2609715828685</v>
      </c>
      <c r="AB3431" s="24">
        <v>17.712416838817767</v>
      </c>
      <c r="AJ3431" s="24">
        <v>35.424833677635533</v>
      </c>
      <c r="AK3431" s="24">
        <v>318.82350309871981</v>
      </c>
      <c r="AL3431" s="24">
        <v>53.137250516453307</v>
      </c>
      <c r="AN3431" s="24">
        <v>301.11108625990204</v>
      </c>
      <c r="AO3431" s="24">
        <v>2869.4115278884783</v>
      </c>
      <c r="AQ3431" s="24">
        <v>123.98691787172437</v>
      </c>
      <c r="AT3431" s="24">
        <v>867.90842510207062</v>
      </c>
      <c r="BB3431" s="24">
        <v>70.849667355271066</v>
      </c>
      <c r="BF3431" s="24">
        <v>70.849667355271066</v>
      </c>
    </row>
    <row r="3432" spans="1:82" x14ac:dyDescent="0.2">
      <c r="A3432" s="24" t="s">
        <v>3386</v>
      </c>
      <c r="B3432" s="24">
        <v>124.5</v>
      </c>
      <c r="C3432" s="24">
        <v>36</v>
      </c>
      <c r="D3432" s="24" t="s">
        <v>3377</v>
      </c>
      <c r="E3432" s="24">
        <f t="shared" si="53"/>
        <v>14454.326397547609</v>
      </c>
      <c r="X3432" s="24">
        <v>725.50673037883757</v>
      </c>
      <c r="AA3432" s="24">
        <v>8371.2315043712024</v>
      </c>
      <c r="AJ3432" s="24">
        <v>334.8492601748481</v>
      </c>
      <c r="AK3432" s="24">
        <v>223.23284011656537</v>
      </c>
      <c r="AN3432" s="24">
        <v>167.42463008742405</v>
      </c>
      <c r="AO3432" s="24">
        <v>2232.3284011656538</v>
      </c>
      <c r="AT3432" s="24">
        <v>2176.5201911365125</v>
      </c>
      <c r="BB3432" s="24">
        <v>223.23284011656537</v>
      </c>
    </row>
    <row r="3433" spans="1:82" x14ac:dyDescent="0.2">
      <c r="A3433" s="24" t="s">
        <v>3387</v>
      </c>
      <c r="B3433" s="24">
        <v>124.25</v>
      </c>
      <c r="C3433" s="24">
        <v>36</v>
      </c>
      <c r="D3433" s="24" t="s">
        <v>3377</v>
      </c>
      <c r="E3433" s="24">
        <f t="shared" si="53"/>
        <v>29689.793435114607</v>
      </c>
      <c r="X3433" s="24">
        <v>1865.9786376817842</v>
      </c>
      <c r="AA3433" s="24">
        <v>8542.0355413877242</v>
      </c>
      <c r="AJ3433" s="24">
        <v>456.1281114333251</v>
      </c>
      <c r="AK3433" s="24">
        <v>787.85764702119775</v>
      </c>
      <c r="AN3433" s="24">
        <v>414.66191948484095</v>
      </c>
      <c r="AO3433" s="24">
        <v>9993.3522595846662</v>
      </c>
      <c r="AQ3433" s="24">
        <v>124.39857584545229</v>
      </c>
      <c r="AT3433" s="24">
        <v>7256.5835909847165</v>
      </c>
      <c r="BB3433" s="24">
        <v>124.39857584545229</v>
      </c>
      <c r="BE3433" s="24">
        <v>41.466191948484095</v>
      </c>
      <c r="BF3433" s="24">
        <v>82.93238389696819</v>
      </c>
    </row>
    <row r="3434" spans="1:82" x14ac:dyDescent="0.2">
      <c r="A3434" s="24" t="s">
        <v>3388</v>
      </c>
      <c r="B3434" s="24">
        <v>124.03333333333333</v>
      </c>
      <c r="C3434" s="24">
        <v>35.854999999999997</v>
      </c>
      <c r="D3434" s="24" t="s">
        <v>3377</v>
      </c>
      <c r="E3434" s="24">
        <f t="shared" si="53"/>
        <v>29921.116784514445</v>
      </c>
      <c r="V3434" s="24">
        <v>22.539447671950612</v>
      </c>
      <c r="X3434" s="24">
        <v>1273.4787934652095</v>
      </c>
      <c r="AA3434" s="24">
        <v>7122.4654643363938</v>
      </c>
      <c r="AH3434" s="24">
        <v>11.269723835975306</v>
      </c>
      <c r="AJ3434" s="24">
        <v>45.078895343901223</v>
      </c>
      <c r="AK3434" s="24">
        <v>473.32840111096289</v>
      </c>
      <c r="AL3434" s="24">
        <v>33.809171507925917</v>
      </c>
      <c r="AN3434" s="24">
        <v>315.55226740730859</v>
      </c>
      <c r="AO3434" s="24">
        <v>14853.496015815454</v>
      </c>
      <c r="AQ3434" s="24">
        <v>191.58530521158022</v>
      </c>
      <c r="AT3434" s="24">
        <v>5432.0068889400982</v>
      </c>
      <c r="BB3434" s="24">
        <v>56.348619179876536</v>
      </c>
      <c r="BF3434" s="24">
        <v>78.888066851827148</v>
      </c>
      <c r="CD3434" s="24">
        <v>11.269723835975306</v>
      </c>
    </row>
    <row r="3435" spans="1:82" x14ac:dyDescent="0.2">
      <c r="A3435" s="24" t="s">
        <v>3389</v>
      </c>
      <c r="B3435" s="24">
        <v>123.53333333333333</v>
      </c>
      <c r="C3435" s="24">
        <v>35.854999999999997</v>
      </c>
      <c r="D3435" s="24" t="s">
        <v>3377</v>
      </c>
      <c r="E3435" s="24">
        <f t="shared" si="53"/>
        <v>23038.184951595918</v>
      </c>
      <c r="X3435" s="24">
        <v>1344.9207792598329</v>
      </c>
      <c r="AA3435" s="24">
        <v>6375.5404879416501</v>
      </c>
      <c r="AB3435" s="24">
        <v>10.266570834044526</v>
      </c>
      <c r="AJ3435" s="24">
        <v>82.132566672356205</v>
      </c>
      <c r="AK3435" s="24">
        <v>400.3962625277365</v>
      </c>
      <c r="AL3435" s="24">
        <v>41.066283336178103</v>
      </c>
      <c r="AN3435" s="24">
        <v>82.132566672356205</v>
      </c>
      <c r="AO3435" s="24">
        <v>9578.7105881635416</v>
      </c>
      <c r="AQ3435" s="24">
        <v>41.066283336178103</v>
      </c>
      <c r="AT3435" s="24">
        <v>4866.3545753371054</v>
      </c>
      <c r="BB3435" s="24">
        <v>205.33141668089053</v>
      </c>
      <c r="BF3435" s="24">
        <v>10.266570834044526</v>
      </c>
    </row>
    <row r="3436" spans="1:82" x14ac:dyDescent="0.2">
      <c r="A3436" s="24" t="s">
        <v>3390</v>
      </c>
      <c r="B3436" s="24">
        <v>123.03333333333333</v>
      </c>
      <c r="C3436" s="24">
        <v>35.854999999999997</v>
      </c>
      <c r="D3436" s="24" t="s">
        <v>3377</v>
      </c>
      <c r="E3436" s="24">
        <f t="shared" si="53"/>
        <v>8376.8770973452956</v>
      </c>
      <c r="V3436" s="24">
        <v>29.953076629363391</v>
      </c>
      <c r="X3436" s="24">
        <v>239.62461303490713</v>
      </c>
      <c r="AA3436" s="24">
        <v>798.74871011635719</v>
      </c>
      <c r="AJ3436" s="24">
        <v>99.843588764544648</v>
      </c>
      <c r="AL3436" s="24">
        <v>9.9843588764544648</v>
      </c>
      <c r="AN3436" s="24">
        <v>59.906153258726782</v>
      </c>
      <c r="AO3436" s="24">
        <v>4073.6184215934218</v>
      </c>
      <c r="AQ3436" s="24">
        <v>39.937435505817859</v>
      </c>
      <c r="AT3436" s="24">
        <v>2745.698691024978</v>
      </c>
      <c r="BB3436" s="24">
        <v>199.6871775290893</v>
      </c>
      <c r="BF3436" s="24">
        <v>19.96871775290893</v>
      </c>
      <c r="BH3436" s="24">
        <v>19.96871775290893</v>
      </c>
      <c r="BO3436" s="24">
        <v>9.9843588764544648</v>
      </c>
      <c r="CD3436" s="24">
        <v>29.953076629363391</v>
      </c>
    </row>
    <row r="3437" spans="1:82" x14ac:dyDescent="0.2">
      <c r="A3437" s="24" t="s">
        <v>3391</v>
      </c>
      <c r="B3437" s="24">
        <v>122.53333333333333</v>
      </c>
      <c r="C3437" s="24">
        <v>35.854999999999997</v>
      </c>
      <c r="D3437" s="24" t="s">
        <v>3377</v>
      </c>
      <c r="E3437" s="24">
        <f t="shared" si="53"/>
        <v>13503.551974767224</v>
      </c>
      <c r="V3437" s="24">
        <v>21.502471297400039</v>
      </c>
      <c r="X3437" s="24">
        <v>376.29324770450069</v>
      </c>
      <c r="AA3437" s="24">
        <v>1462.1680482232027</v>
      </c>
      <c r="AJ3437" s="24">
        <v>64.50741389220012</v>
      </c>
      <c r="AK3437" s="24">
        <v>53.756178243500102</v>
      </c>
      <c r="AL3437" s="24">
        <v>10.751235648700019</v>
      </c>
      <c r="AN3437" s="24">
        <v>236.52718427140042</v>
      </c>
      <c r="AO3437" s="24">
        <v>6837.7858725732121</v>
      </c>
      <c r="AQ3437" s="24">
        <v>225.77594862270041</v>
      </c>
      <c r="AT3437" s="24">
        <v>3870.4448335320067</v>
      </c>
      <c r="BB3437" s="24">
        <v>247.27841992010048</v>
      </c>
      <c r="BF3437" s="24">
        <v>53.756178243500102</v>
      </c>
      <c r="CD3437" s="24">
        <v>43.004942594800077</v>
      </c>
    </row>
    <row r="3438" spans="1:82" x14ac:dyDescent="0.2">
      <c r="A3438" s="24" t="s">
        <v>3392</v>
      </c>
      <c r="B3438" s="24">
        <v>125.75555555555556</v>
      </c>
      <c r="C3438" s="24">
        <v>35.020000000000003</v>
      </c>
      <c r="D3438" s="24" t="s">
        <v>3377</v>
      </c>
      <c r="E3438" s="24">
        <f t="shared" si="53"/>
        <v>1263.6232683740948</v>
      </c>
      <c r="X3438" s="24">
        <v>63.181163418704735</v>
      </c>
      <c r="AA3438" s="24">
        <v>221.1340719654666</v>
      </c>
      <c r="AB3438" s="24">
        <v>31.590581709352367</v>
      </c>
      <c r="AJ3438" s="24">
        <v>31.590581709352367</v>
      </c>
      <c r="AL3438" s="24">
        <v>63.181163418704735</v>
      </c>
      <c r="AO3438" s="24">
        <v>473.85872564028551</v>
      </c>
      <c r="AT3438" s="24">
        <v>252.72465367481894</v>
      </c>
      <c r="BB3438" s="24">
        <v>31.590581709352367</v>
      </c>
      <c r="BH3438" s="24">
        <v>31.590581709352367</v>
      </c>
      <c r="BL3438" s="24">
        <v>31.590581709352367</v>
      </c>
      <c r="BP3438" s="24">
        <v>31.590581709352367</v>
      </c>
    </row>
    <row r="3439" spans="1:82" x14ac:dyDescent="0.2">
      <c r="A3439" s="24" t="s">
        <v>3393</v>
      </c>
      <c r="B3439" s="24">
        <v>125.69305555555556</v>
      </c>
      <c r="C3439" s="24">
        <v>34.776388888888889</v>
      </c>
      <c r="D3439" s="24" t="s">
        <v>3377</v>
      </c>
      <c r="E3439" s="24">
        <f t="shared" si="53"/>
        <v>1314.9731390070779</v>
      </c>
      <c r="V3439" s="24">
        <v>41.092910593971183</v>
      </c>
      <c r="AA3439" s="24">
        <v>82.185821187942366</v>
      </c>
      <c r="AL3439" s="24">
        <v>41.092910593971183</v>
      </c>
      <c r="AN3439" s="24">
        <v>61.639365890956782</v>
      </c>
      <c r="AO3439" s="24">
        <v>595.84720361258223</v>
      </c>
      <c r="AQ3439" s="24">
        <v>41.092910593971183</v>
      </c>
      <c r="AT3439" s="24">
        <v>369.83619534574069</v>
      </c>
      <c r="BB3439" s="24">
        <v>20.546455296985592</v>
      </c>
      <c r="CD3439" s="24">
        <v>61.639365890956782</v>
      </c>
    </row>
    <row r="3440" spans="1:82" x14ac:dyDescent="0.2">
      <c r="A3440" s="24" t="s">
        <v>3394</v>
      </c>
      <c r="B3440" s="24">
        <v>125.55916666666667</v>
      </c>
      <c r="C3440" s="24">
        <v>34.5</v>
      </c>
      <c r="D3440" s="24" t="s">
        <v>3377</v>
      </c>
      <c r="E3440" s="24">
        <f t="shared" si="53"/>
        <v>4609.8461754714235</v>
      </c>
      <c r="V3440" s="24">
        <v>69.846154173809452</v>
      </c>
      <c r="X3440" s="24">
        <v>174.61538543452363</v>
      </c>
      <c r="AA3440" s="24">
        <v>1117.5384667809512</v>
      </c>
      <c r="AJ3440" s="24">
        <v>104.76923126071418</v>
      </c>
      <c r="AK3440" s="24">
        <v>34.923077086904726</v>
      </c>
      <c r="AN3440" s="24">
        <v>34.923077086904726</v>
      </c>
      <c r="AO3440" s="24">
        <v>1501.6923147369032</v>
      </c>
      <c r="AQ3440" s="24">
        <v>34.923077086904726</v>
      </c>
      <c r="AT3440" s="24">
        <v>1327.0769293023795</v>
      </c>
      <c r="BB3440" s="24">
        <v>34.923077086904726</v>
      </c>
      <c r="BE3440" s="24">
        <v>104.76923126071418</v>
      </c>
      <c r="BP3440" s="24">
        <v>34.923077086904726</v>
      </c>
      <c r="CD3440" s="24">
        <v>34.923077086904726</v>
      </c>
    </row>
    <row r="3441" spans="1:82" x14ac:dyDescent="0.2">
      <c r="A3441" s="24" t="s">
        <v>3395</v>
      </c>
      <c r="B3441" s="24">
        <v>125.67111111111112</v>
      </c>
      <c r="C3441" s="24">
        <v>35.016388888888891</v>
      </c>
      <c r="D3441" s="24" t="s">
        <v>3377</v>
      </c>
      <c r="E3441" s="24">
        <f t="shared" si="53"/>
        <v>2333.5333100802227</v>
      </c>
      <c r="X3441" s="24">
        <v>222.24126762668791</v>
      </c>
      <c r="AA3441" s="24">
        <v>277.80158453335986</v>
      </c>
      <c r="AJ3441" s="24">
        <v>83.340475360007957</v>
      </c>
      <c r="AK3441" s="24">
        <v>55.560316906671979</v>
      </c>
      <c r="AL3441" s="24">
        <v>166.68095072001591</v>
      </c>
      <c r="AO3441" s="24">
        <v>722.28411978673569</v>
      </c>
      <c r="AQ3441" s="24">
        <v>138.90079226667993</v>
      </c>
      <c r="AT3441" s="24">
        <v>583.38332752005579</v>
      </c>
      <c r="BH3441" s="24">
        <v>27.780158453335989</v>
      </c>
      <c r="BJ3441" s="24">
        <v>27.780158453335989</v>
      </c>
      <c r="CD3441" s="24">
        <v>27.780158453335989</v>
      </c>
    </row>
    <row r="3442" spans="1:82" x14ac:dyDescent="0.2">
      <c r="A3442" s="24" t="s">
        <v>3396</v>
      </c>
      <c r="B3442" s="24">
        <v>125.5975</v>
      </c>
      <c r="C3442" s="24">
        <v>34.776666666666664</v>
      </c>
      <c r="D3442" s="24" t="s">
        <v>3377</v>
      </c>
      <c r="E3442" s="24">
        <f t="shared" si="53"/>
        <v>5839.5593735119983</v>
      </c>
      <c r="V3442" s="24">
        <v>21.005609257237406</v>
      </c>
      <c r="X3442" s="24">
        <v>231.06170182961148</v>
      </c>
      <c r="AA3442" s="24">
        <v>651.17388697435956</v>
      </c>
      <c r="AJ3442" s="24">
        <v>84.022437028949625</v>
      </c>
      <c r="AK3442" s="24">
        <v>42.011218514474812</v>
      </c>
      <c r="AL3442" s="24">
        <v>147.03926480066184</v>
      </c>
      <c r="AN3442" s="24">
        <v>42.011218514474812</v>
      </c>
      <c r="AO3442" s="24">
        <v>2877.7684682415247</v>
      </c>
      <c r="AQ3442" s="24">
        <v>42.011218514474812</v>
      </c>
      <c r="AT3442" s="24">
        <v>1449.3870387493812</v>
      </c>
      <c r="BB3442" s="24">
        <v>105.02804628618702</v>
      </c>
      <c r="BL3442" s="24">
        <v>21.005609257237406</v>
      </c>
      <c r="BO3442" s="24">
        <v>42.011218514474812</v>
      </c>
      <c r="BP3442" s="24">
        <v>42.011218514474812</v>
      </c>
      <c r="CD3442" s="24">
        <v>42.011218514474812</v>
      </c>
    </row>
    <row r="3443" spans="1:82" x14ac:dyDescent="0.2">
      <c r="A3443" s="24" t="s">
        <v>3397</v>
      </c>
      <c r="B3443" s="24">
        <v>125.47499999999999</v>
      </c>
      <c r="C3443" s="24">
        <v>34.5</v>
      </c>
      <c r="D3443" s="24" t="s">
        <v>3377</v>
      </c>
      <c r="E3443" s="24">
        <f t="shared" si="53"/>
        <v>2721.9100754963883</v>
      </c>
      <c r="V3443" s="24">
        <v>65.325841811913321</v>
      </c>
      <c r="X3443" s="24">
        <v>261.30336724765328</v>
      </c>
      <c r="AA3443" s="24">
        <v>283.07864785162434</v>
      </c>
      <c r="AJ3443" s="24">
        <v>21.775280603971105</v>
      </c>
      <c r="AK3443" s="24">
        <v>21.775280603971105</v>
      </c>
      <c r="AL3443" s="24">
        <v>65.325841811913321</v>
      </c>
      <c r="AO3443" s="24">
        <v>1132.3145914064974</v>
      </c>
      <c r="AQ3443" s="24">
        <v>87.101122415884419</v>
      </c>
      <c r="AT3443" s="24">
        <v>522.60673449530657</v>
      </c>
      <c r="BB3443" s="24">
        <v>130.65168362382664</v>
      </c>
      <c r="BE3443" s="24">
        <v>43.550561207942209</v>
      </c>
      <c r="BF3443" s="24">
        <v>43.550561207942209</v>
      </c>
      <c r="BH3443" s="24">
        <v>21.775280603971105</v>
      </c>
      <c r="BP3443" s="24">
        <v>21.775280603971105</v>
      </c>
    </row>
    <row r="3444" spans="1:82" x14ac:dyDescent="0.2">
      <c r="A3444" s="24" t="s">
        <v>3398</v>
      </c>
      <c r="B3444" s="24">
        <v>124.53333333333333</v>
      </c>
      <c r="C3444" s="24">
        <v>34.716666666666669</v>
      </c>
      <c r="D3444" s="24" t="s">
        <v>3377</v>
      </c>
      <c r="E3444" s="24">
        <f t="shared" si="53"/>
        <v>5176.4253793797889</v>
      </c>
      <c r="V3444" s="24">
        <v>6.4144056745722287</v>
      </c>
      <c r="X3444" s="24">
        <v>64.144056745722281</v>
      </c>
      <c r="AA3444" s="24">
        <v>3329.0765451029865</v>
      </c>
      <c r="AJ3444" s="24">
        <v>12.828811349144457</v>
      </c>
      <c r="AK3444" s="24">
        <v>32.072028372861141</v>
      </c>
      <c r="AL3444" s="24">
        <v>6.4144056745722287</v>
      </c>
      <c r="AN3444" s="24">
        <v>141.11692484058901</v>
      </c>
      <c r="AO3444" s="24">
        <v>750.48546392495075</v>
      </c>
      <c r="AT3444" s="24">
        <v>776.14308662323958</v>
      </c>
      <c r="BB3444" s="24">
        <v>19.243217023716685</v>
      </c>
      <c r="BF3444" s="24">
        <v>12.828811349144457</v>
      </c>
      <c r="BH3444" s="24">
        <v>6.4144056745722287</v>
      </c>
      <c r="CB3444" s="24">
        <v>6.4144056745722287</v>
      </c>
      <c r="CD3444" s="24">
        <v>12.828811349144457</v>
      </c>
    </row>
    <row r="3445" spans="1:82" x14ac:dyDescent="0.2">
      <c r="A3445" s="24" t="s">
        <v>3399</v>
      </c>
      <c r="B3445" s="24">
        <v>124.03333333333333</v>
      </c>
      <c r="C3445" s="24">
        <v>34.716666666666669</v>
      </c>
      <c r="D3445" s="24" t="s">
        <v>3377</v>
      </c>
      <c r="E3445" s="24">
        <f t="shared" si="53"/>
        <v>2384.8219661965027</v>
      </c>
      <c r="X3445" s="24">
        <v>51.012234571048189</v>
      </c>
      <c r="AA3445" s="24">
        <v>962.85592752853449</v>
      </c>
      <c r="AJ3445" s="24">
        <v>25.506117285524095</v>
      </c>
      <c r="AK3445" s="24">
        <v>6.3765293213810237</v>
      </c>
      <c r="AN3445" s="24">
        <v>38.259175928286147</v>
      </c>
      <c r="AO3445" s="24">
        <v>669.53557874500746</v>
      </c>
      <c r="AQ3445" s="24">
        <v>6.3765293213810237</v>
      </c>
      <c r="AT3445" s="24">
        <v>554.75805096014903</v>
      </c>
      <c r="BB3445" s="24">
        <v>57.388763892429218</v>
      </c>
      <c r="BF3445" s="24">
        <v>12.753058642762047</v>
      </c>
    </row>
    <row r="3446" spans="1:82" x14ac:dyDescent="0.2">
      <c r="A3446" s="24" t="s">
        <v>3400</v>
      </c>
      <c r="B3446" s="24">
        <v>123.03333333333333</v>
      </c>
      <c r="C3446" s="24">
        <v>34.716666666666669</v>
      </c>
      <c r="D3446" s="24" t="s">
        <v>3377</v>
      </c>
      <c r="E3446" s="24">
        <f t="shared" si="53"/>
        <v>2313.5921385731876</v>
      </c>
      <c r="V3446" s="24">
        <v>5.2701415457248011</v>
      </c>
      <c r="X3446" s="24">
        <v>100.13268936877122</v>
      </c>
      <c r="AA3446" s="24">
        <v>168.64452946319363</v>
      </c>
      <c r="AJ3446" s="24">
        <v>10.540283091449602</v>
      </c>
      <c r="AK3446" s="24">
        <v>10.540283091449602</v>
      </c>
      <c r="AN3446" s="24">
        <v>42.161132365798409</v>
      </c>
      <c r="AO3446" s="24">
        <v>1422.9382173456963</v>
      </c>
      <c r="AQ3446" s="24">
        <v>26.350707728624005</v>
      </c>
      <c r="AT3446" s="24">
        <v>453.23217293233296</v>
      </c>
      <c r="BB3446" s="24">
        <v>52.701415457248011</v>
      </c>
      <c r="BF3446" s="24">
        <v>10.540283091449602</v>
      </c>
      <c r="CD3446" s="24">
        <v>10.540283091449602</v>
      </c>
    </row>
    <row r="3447" spans="1:82" x14ac:dyDescent="0.2">
      <c r="A3447" s="24" t="s">
        <v>3401</v>
      </c>
      <c r="B3447" s="24">
        <v>122.53333333333333</v>
      </c>
      <c r="C3447" s="24">
        <v>34.716666666666669</v>
      </c>
      <c r="D3447" s="24" t="s">
        <v>3377</v>
      </c>
      <c r="E3447" s="24">
        <f t="shared" si="53"/>
        <v>4538.0084508410819</v>
      </c>
      <c r="V3447" s="24">
        <v>4.7970491023690078</v>
      </c>
      <c r="X3447" s="24">
        <v>268.63474973266449</v>
      </c>
      <c r="AA3447" s="24">
        <v>235.05540601608141</v>
      </c>
      <c r="AJ3447" s="24">
        <v>14.391147307107023</v>
      </c>
      <c r="AK3447" s="24">
        <v>14.391147307107023</v>
      </c>
      <c r="AL3447" s="24">
        <v>9.5940982047380157</v>
      </c>
      <c r="AN3447" s="24">
        <v>86.346883842642143</v>
      </c>
      <c r="AO3447" s="24">
        <v>2245.0189799086957</v>
      </c>
      <c r="AQ3447" s="24">
        <v>14.391147307107023</v>
      </c>
      <c r="AT3447" s="24">
        <v>1544.6498109628205</v>
      </c>
      <c r="BB3447" s="24">
        <v>57.56458922842809</v>
      </c>
      <c r="BF3447" s="24">
        <v>4.7970491023690078</v>
      </c>
      <c r="BH3447" s="24">
        <v>14.391147307107023</v>
      </c>
      <c r="BP3447" s="24">
        <v>4.7970491023690078</v>
      </c>
      <c r="CD3447" s="24">
        <v>19.188196409476031</v>
      </c>
    </row>
    <row r="3448" spans="1:82" x14ac:dyDescent="0.2">
      <c r="A3448" s="24" t="s">
        <v>3402</v>
      </c>
      <c r="B3448" s="24">
        <v>122.03333333333333</v>
      </c>
      <c r="C3448" s="24">
        <v>34.716666666666669</v>
      </c>
      <c r="D3448" s="24" t="s">
        <v>3377</v>
      </c>
      <c r="E3448" s="24">
        <f t="shared" si="53"/>
        <v>1100.2772236437054</v>
      </c>
      <c r="AA3448" s="24">
        <v>223.02916695480516</v>
      </c>
      <c r="AJ3448" s="24">
        <v>14.868611130320343</v>
      </c>
      <c r="AN3448" s="24">
        <v>14.868611130320343</v>
      </c>
      <c r="AO3448" s="24">
        <v>609.61305634313408</v>
      </c>
      <c r="AQ3448" s="24">
        <v>14.868611130320343</v>
      </c>
      <c r="AT3448" s="24">
        <v>193.29194469416444</v>
      </c>
      <c r="BB3448" s="24">
        <v>29.737222260640685</v>
      </c>
    </row>
    <row r="3449" spans="1:82" x14ac:dyDescent="0.2">
      <c r="A3449" s="24" t="s">
        <v>3403</v>
      </c>
      <c r="B3449" s="24">
        <v>121.53333333333333</v>
      </c>
      <c r="C3449" s="24">
        <v>34.716666666666669</v>
      </c>
      <c r="D3449" s="24" t="s">
        <v>3377</v>
      </c>
      <c r="E3449" s="24">
        <f t="shared" si="53"/>
        <v>565.20021177368244</v>
      </c>
      <c r="AA3449" s="24">
        <v>226.08008470947297</v>
      </c>
      <c r="AK3449" s="24">
        <v>11.304004235473649</v>
      </c>
      <c r="AL3449" s="24">
        <v>45.216016941894594</v>
      </c>
      <c r="AN3449" s="24">
        <v>11.304004235473649</v>
      </c>
      <c r="AO3449" s="24">
        <v>169.56006353210475</v>
      </c>
      <c r="AQ3449" s="24">
        <v>11.304004235473649</v>
      </c>
      <c r="AT3449" s="24">
        <v>22.608008470947297</v>
      </c>
      <c r="BB3449" s="24">
        <v>56.520021177368243</v>
      </c>
      <c r="BL3449" s="24">
        <v>11.304004235473649</v>
      </c>
    </row>
    <row r="3450" spans="1:82" x14ac:dyDescent="0.2">
      <c r="A3450" s="24" t="s">
        <v>3404</v>
      </c>
      <c r="B3450" s="24">
        <v>121.03333333333333</v>
      </c>
      <c r="C3450" s="24">
        <v>34.716666666666669</v>
      </c>
      <c r="D3450" s="24" t="s">
        <v>3377</v>
      </c>
      <c r="E3450" s="24">
        <f t="shared" si="53"/>
        <v>93.206534055310726</v>
      </c>
      <c r="AA3450" s="24">
        <v>9.8112141110853379</v>
      </c>
      <c r="AJ3450" s="24">
        <v>4.905607055542669</v>
      </c>
      <c r="AL3450" s="24">
        <v>4.905607055542669</v>
      </c>
      <c r="AN3450" s="24">
        <v>9.8112141110853379</v>
      </c>
      <c r="AO3450" s="24">
        <v>29.433642333256014</v>
      </c>
      <c r="AT3450" s="24">
        <v>9.8112141110853379</v>
      </c>
      <c r="BB3450" s="24">
        <v>19.622428222170676</v>
      </c>
      <c r="BP3450" s="24">
        <v>4.905607055542669</v>
      </c>
    </row>
    <row r="3451" spans="1:82" x14ac:dyDescent="0.2">
      <c r="A3451" s="24" t="s">
        <v>3405</v>
      </c>
      <c r="B3451" s="24">
        <v>125.80333333333333</v>
      </c>
      <c r="C3451" s="24">
        <v>33.889166666666668</v>
      </c>
      <c r="D3451" s="24" t="s">
        <v>3377</v>
      </c>
      <c r="E3451" s="24">
        <f t="shared" si="53"/>
        <v>2624.6815076488924</v>
      </c>
      <c r="X3451" s="24">
        <v>113.56794985019243</v>
      </c>
      <c r="AA3451" s="24">
        <v>100.94928875572661</v>
      </c>
      <c r="AJ3451" s="24">
        <v>37.855983283397478</v>
      </c>
      <c r="AL3451" s="24">
        <v>37.855983283397478</v>
      </c>
      <c r="AN3451" s="24">
        <v>75.711966566794956</v>
      </c>
      <c r="AO3451" s="24">
        <v>1413.2900425801727</v>
      </c>
      <c r="AQ3451" s="24">
        <v>12.618661094465827</v>
      </c>
      <c r="AT3451" s="24">
        <v>719.26368238455211</v>
      </c>
      <c r="BB3451" s="24">
        <v>25.237322188931653</v>
      </c>
      <c r="BE3451" s="24">
        <v>25.237322188931653</v>
      </c>
      <c r="BF3451" s="24">
        <v>12.618661094465827</v>
      </c>
      <c r="BH3451" s="24">
        <v>37.855983283397478</v>
      </c>
      <c r="CD3451" s="24">
        <v>12.618661094465827</v>
      </c>
    </row>
    <row r="3452" spans="1:82" x14ac:dyDescent="0.2">
      <c r="A3452" s="24" t="s">
        <v>3406</v>
      </c>
      <c r="B3452" s="24">
        <v>125.53333333333333</v>
      </c>
      <c r="C3452" s="24">
        <v>33.578333333333333</v>
      </c>
      <c r="D3452" s="24" t="s">
        <v>3377</v>
      </c>
      <c r="E3452" s="24">
        <f t="shared" si="53"/>
        <v>1191.099392548776</v>
      </c>
      <c r="X3452" s="24">
        <v>42.757414091494518</v>
      </c>
      <c r="AA3452" s="24">
        <v>158.81325233983677</v>
      </c>
      <c r="AJ3452" s="24">
        <v>6.1082020130706454</v>
      </c>
      <c r="AL3452" s="24">
        <v>18.324606039211933</v>
      </c>
      <c r="AN3452" s="24">
        <v>24.432808052282581</v>
      </c>
      <c r="AO3452" s="24">
        <v>745.20064559461866</v>
      </c>
      <c r="AQ3452" s="24">
        <v>12.216404026141291</v>
      </c>
      <c r="AT3452" s="24">
        <v>152.7050503267661</v>
      </c>
      <c r="BB3452" s="24">
        <v>12.216404026141291</v>
      </c>
      <c r="BH3452" s="24">
        <v>6.1082020130706454</v>
      </c>
      <c r="CB3452" s="24">
        <v>6.1082020130706454</v>
      </c>
      <c r="CD3452" s="24">
        <v>6.1082020130706454</v>
      </c>
    </row>
    <row r="3453" spans="1:82" x14ac:dyDescent="0.2">
      <c r="A3453" s="24" t="s">
        <v>3407</v>
      </c>
      <c r="B3453" s="24">
        <v>125.03333333333333</v>
      </c>
      <c r="C3453" s="24">
        <v>33.578333333333333</v>
      </c>
      <c r="D3453" s="24" t="s">
        <v>3377</v>
      </c>
      <c r="E3453" s="24">
        <f t="shared" si="53"/>
        <v>684.74975132202667</v>
      </c>
      <c r="V3453" s="24">
        <v>10.06984928414745</v>
      </c>
      <c r="AA3453" s="24">
        <v>50.349246420737259</v>
      </c>
      <c r="AO3453" s="24">
        <v>513.56231349152006</v>
      </c>
      <c r="AQ3453" s="24">
        <v>20.1396985682949</v>
      </c>
      <c r="AT3453" s="24">
        <v>50.349246420737259</v>
      </c>
      <c r="BB3453" s="24">
        <v>40.2793971365898</v>
      </c>
    </row>
    <row r="3454" spans="1:82" x14ac:dyDescent="0.2">
      <c r="A3454" s="24" t="s">
        <v>3408</v>
      </c>
      <c r="B3454" s="24">
        <v>124.533333333333</v>
      </c>
      <c r="C3454" s="24">
        <v>33.578333333333333</v>
      </c>
      <c r="D3454" s="24" t="s">
        <v>3377</v>
      </c>
      <c r="E3454" s="24">
        <f t="shared" si="53"/>
        <v>2577.795753121748</v>
      </c>
      <c r="V3454" s="24">
        <v>14.163712929240376</v>
      </c>
      <c r="X3454" s="24">
        <v>28.327425858480751</v>
      </c>
      <c r="AA3454" s="24">
        <v>177.0464116155047</v>
      </c>
      <c r="AJ3454" s="24">
        <v>14.163712929240376</v>
      </c>
      <c r="AL3454" s="24">
        <v>28.327425858480751</v>
      </c>
      <c r="AN3454" s="24">
        <v>42.491138787721127</v>
      </c>
      <c r="AO3454" s="24">
        <v>1664.236269185744</v>
      </c>
      <c r="AQ3454" s="24">
        <v>21.245569393860563</v>
      </c>
      <c r="AT3454" s="24">
        <v>474.48438312955261</v>
      </c>
      <c r="BB3454" s="24">
        <v>77.900421110822066</v>
      </c>
      <c r="BH3454" s="24">
        <v>14.163712929240376</v>
      </c>
      <c r="BJ3454" s="24">
        <v>7.0818564646201878</v>
      </c>
      <c r="CB3454" s="24">
        <v>7.0818564646201878</v>
      </c>
      <c r="CD3454" s="24">
        <v>7.0818564646201878</v>
      </c>
    </row>
    <row r="3455" spans="1:82" x14ac:dyDescent="0.2">
      <c r="A3455" s="24" t="s">
        <v>3409</v>
      </c>
      <c r="B3455" s="24">
        <v>124.033333333333</v>
      </c>
      <c r="C3455" s="24">
        <v>33.578333333333333</v>
      </c>
      <c r="D3455" s="24" t="s">
        <v>3377</v>
      </c>
      <c r="E3455" s="24">
        <f t="shared" si="53"/>
        <v>5447.3332440497998</v>
      </c>
      <c r="X3455" s="24">
        <v>178.89435941050249</v>
      </c>
      <c r="AA3455" s="24">
        <v>250.45210317470344</v>
      </c>
      <c r="AJ3455" s="24">
        <v>35.778871882100489</v>
      </c>
      <c r="AK3455" s="24">
        <v>8.9447179705251223</v>
      </c>
      <c r="AL3455" s="24">
        <v>44.723589852625622</v>
      </c>
      <c r="AN3455" s="24">
        <v>71.557743764200978</v>
      </c>
      <c r="AO3455" s="24">
        <v>3837.2840093552777</v>
      </c>
      <c r="AQ3455" s="24">
        <v>26.834153911575367</v>
      </c>
      <c r="AT3455" s="24">
        <v>858.69292517041174</v>
      </c>
      <c r="BB3455" s="24">
        <v>44.723589852625622</v>
      </c>
      <c r="BH3455" s="24">
        <v>8.9447179705251223</v>
      </c>
      <c r="BP3455" s="24">
        <v>8.9447179705251223</v>
      </c>
      <c r="CD3455" s="24">
        <v>71.557743764200978</v>
      </c>
    </row>
    <row r="3456" spans="1:82" x14ac:dyDescent="0.2">
      <c r="A3456" s="24" t="s">
        <v>3410</v>
      </c>
      <c r="B3456" s="24">
        <v>123.533333333333</v>
      </c>
      <c r="C3456" s="24">
        <v>33.578333333333333</v>
      </c>
      <c r="D3456" s="24" t="s">
        <v>3377</v>
      </c>
      <c r="E3456" s="24">
        <f t="shared" si="53"/>
        <v>3961.2680808429591</v>
      </c>
      <c r="V3456" s="24">
        <v>43.057261748293037</v>
      </c>
      <c r="X3456" s="24">
        <v>301.40083223805129</v>
      </c>
      <c r="AA3456" s="24">
        <v>150.70041611902565</v>
      </c>
      <c r="AJ3456" s="24">
        <v>10.764315437073259</v>
      </c>
      <c r="AL3456" s="24">
        <v>32.292946311219779</v>
      </c>
      <c r="AN3456" s="24">
        <v>75.350208059512823</v>
      </c>
      <c r="AO3456" s="24">
        <v>2228.2132954741646</v>
      </c>
      <c r="AQ3456" s="24">
        <v>53.821577185366294</v>
      </c>
      <c r="AT3456" s="24">
        <v>882.67386584000724</v>
      </c>
      <c r="BB3456" s="24">
        <v>107.64315437073259</v>
      </c>
      <c r="BP3456" s="24">
        <v>21.528630874146518</v>
      </c>
      <c r="CD3456" s="24">
        <v>53.821577185366294</v>
      </c>
    </row>
    <row r="3457" spans="1:94" x14ac:dyDescent="0.2">
      <c r="A3457" s="24" t="s">
        <v>3411</v>
      </c>
      <c r="B3457" s="24">
        <v>123.033333333333</v>
      </c>
      <c r="C3457" s="24">
        <v>33.578333333333333</v>
      </c>
      <c r="D3457" s="24" t="s">
        <v>3377</v>
      </c>
      <c r="E3457" s="24">
        <f t="shared" si="53"/>
        <v>2051.312816205731</v>
      </c>
      <c r="V3457" s="24">
        <v>18.397424360589518</v>
      </c>
      <c r="X3457" s="24">
        <v>9.1987121802947591</v>
      </c>
      <c r="AA3457" s="24">
        <v>73.589697442358073</v>
      </c>
      <c r="AJ3457" s="24">
        <v>9.1987121802947591</v>
      </c>
      <c r="AN3457" s="24">
        <v>9.1987121802947591</v>
      </c>
      <c r="AO3457" s="24">
        <v>1480.9926610274561</v>
      </c>
      <c r="AQ3457" s="24">
        <v>9.1987121802947591</v>
      </c>
      <c r="AT3457" s="24">
        <v>321.95492631031658</v>
      </c>
      <c r="BB3457" s="24">
        <v>36.794848721179036</v>
      </c>
      <c r="BH3457" s="24">
        <v>18.397424360589518</v>
      </c>
      <c r="BJ3457" s="24">
        <v>36.794848721179036</v>
      </c>
      <c r="BP3457" s="24">
        <v>9.1987121802947591</v>
      </c>
      <c r="CD3457" s="24">
        <v>18.397424360589518</v>
      </c>
    </row>
    <row r="3458" spans="1:94" x14ac:dyDescent="0.2">
      <c r="A3458" s="24" t="s">
        <v>3412</v>
      </c>
      <c r="B3458" s="24">
        <v>122.533333333333</v>
      </c>
      <c r="C3458" s="24">
        <v>33.578333333333333</v>
      </c>
      <c r="D3458" s="24" t="s">
        <v>3377</v>
      </c>
      <c r="E3458" s="24">
        <f t="shared" si="53"/>
        <v>800.23927946772199</v>
      </c>
      <c r="V3458" s="24">
        <v>10.669857059569626</v>
      </c>
      <c r="X3458" s="24">
        <v>10.669857059569626</v>
      </c>
      <c r="AA3458" s="24">
        <v>74.688999416987386</v>
      </c>
      <c r="AL3458" s="24">
        <v>10.669857059569626</v>
      </c>
      <c r="AN3458" s="24">
        <v>53.349285297848134</v>
      </c>
      <c r="AO3458" s="24">
        <v>437.46413944235468</v>
      </c>
      <c r="AQ3458" s="24">
        <v>21.339714119139252</v>
      </c>
      <c r="AT3458" s="24">
        <v>117.3684276552659</v>
      </c>
      <c r="BB3458" s="24">
        <v>32.009571178708882</v>
      </c>
      <c r="BH3458" s="24">
        <v>10.669857059569626</v>
      </c>
      <c r="BJ3458" s="24">
        <v>10.669857059569626</v>
      </c>
      <c r="CD3458" s="24">
        <v>10.669857059569626</v>
      </c>
    </row>
    <row r="3459" spans="1:94" x14ac:dyDescent="0.2">
      <c r="A3459" s="24" t="s">
        <v>3413</v>
      </c>
      <c r="B3459" s="24">
        <v>122.033333333333</v>
      </c>
      <c r="C3459" s="24">
        <v>33.578333333333333</v>
      </c>
      <c r="D3459" s="24" t="s">
        <v>3377</v>
      </c>
      <c r="E3459" s="24">
        <f t="shared" ref="E3459:E3522" si="54">SUM(F3459:CR3459)</f>
        <v>175.2900714377526</v>
      </c>
      <c r="X3459" s="24">
        <v>15.935461039795692</v>
      </c>
      <c r="AA3459" s="24">
        <v>15.935461039795692</v>
      </c>
      <c r="AN3459" s="24">
        <v>15.935461039795692</v>
      </c>
      <c r="AO3459" s="24">
        <v>79.677305198978459</v>
      </c>
      <c r="AQ3459" s="24">
        <v>31.870922079591384</v>
      </c>
      <c r="BP3459" s="24">
        <v>15.935461039795692</v>
      </c>
    </row>
    <row r="3460" spans="1:94" x14ac:dyDescent="0.2">
      <c r="A3460" s="24" t="s">
        <v>3414</v>
      </c>
      <c r="B3460" s="24">
        <v>127.49033333333334</v>
      </c>
      <c r="C3460" s="24">
        <v>34.773833333333336</v>
      </c>
      <c r="D3460" s="24" t="s">
        <v>3415</v>
      </c>
      <c r="E3460" s="24">
        <f t="shared" si="54"/>
        <v>287</v>
      </c>
      <c r="V3460" s="24">
        <v>3</v>
      </c>
      <c r="AO3460" s="24">
        <v>16</v>
      </c>
      <c r="AT3460" s="24">
        <v>73</v>
      </c>
      <c r="BB3460" s="24">
        <v>91</v>
      </c>
      <c r="BC3460" s="24">
        <v>5</v>
      </c>
      <c r="BF3460" s="24">
        <v>16</v>
      </c>
      <c r="BH3460" s="24">
        <v>8</v>
      </c>
      <c r="BJ3460" s="24">
        <v>3</v>
      </c>
      <c r="BL3460" s="24">
        <v>8</v>
      </c>
      <c r="BN3460" s="24">
        <v>26</v>
      </c>
      <c r="BP3460" s="24">
        <v>3</v>
      </c>
      <c r="BR3460" s="24">
        <v>16</v>
      </c>
      <c r="CN3460" s="24">
        <v>8</v>
      </c>
      <c r="CO3460" s="24">
        <v>3</v>
      </c>
      <c r="CP3460" s="24">
        <v>8</v>
      </c>
    </row>
    <row r="3461" spans="1:94" x14ac:dyDescent="0.2">
      <c r="A3461" s="24" t="s">
        <v>3416</v>
      </c>
      <c r="B3461" s="24">
        <v>127.50333333333333</v>
      </c>
      <c r="C3461" s="24">
        <v>34.736333333333334</v>
      </c>
      <c r="D3461" s="24" t="s">
        <v>3415</v>
      </c>
      <c r="E3461" s="24">
        <f t="shared" si="54"/>
        <v>334</v>
      </c>
      <c r="V3461" s="24">
        <v>5</v>
      </c>
      <c r="AA3461" s="24">
        <v>3</v>
      </c>
      <c r="AO3461" s="24">
        <v>18</v>
      </c>
      <c r="AT3461" s="24">
        <v>62</v>
      </c>
      <c r="BB3461" s="24">
        <v>85</v>
      </c>
      <c r="BF3461" s="24">
        <v>31</v>
      </c>
      <c r="BH3461" s="24">
        <v>21</v>
      </c>
      <c r="BL3461" s="24">
        <v>5</v>
      </c>
      <c r="BM3461" s="24">
        <v>3</v>
      </c>
      <c r="BN3461" s="24">
        <v>15</v>
      </c>
      <c r="BO3461" s="24">
        <v>13</v>
      </c>
      <c r="BR3461" s="24">
        <v>31</v>
      </c>
      <c r="BU3461" s="24">
        <v>3</v>
      </c>
      <c r="CD3461" s="24">
        <v>8</v>
      </c>
      <c r="CN3461" s="24">
        <v>21</v>
      </c>
      <c r="CP3461" s="24">
        <v>10</v>
      </c>
    </row>
    <row r="3462" spans="1:94" x14ac:dyDescent="0.2">
      <c r="A3462" s="24" t="s">
        <v>3417</v>
      </c>
      <c r="B3462" s="24">
        <v>127.50966666666666</v>
      </c>
      <c r="C3462" s="24">
        <v>34.704999999999998</v>
      </c>
      <c r="D3462" s="24" t="s">
        <v>3415</v>
      </c>
      <c r="E3462" s="24">
        <f t="shared" si="54"/>
        <v>339</v>
      </c>
      <c r="V3462" s="24">
        <v>11</v>
      </c>
      <c r="AA3462" s="24">
        <v>2</v>
      </c>
      <c r="AO3462" s="24">
        <v>13</v>
      </c>
      <c r="AT3462" s="24">
        <v>67</v>
      </c>
      <c r="BB3462" s="24">
        <v>83</v>
      </c>
      <c r="BC3462" s="24">
        <v>9</v>
      </c>
      <c r="BF3462" s="24">
        <v>29</v>
      </c>
      <c r="BH3462" s="24">
        <v>16</v>
      </c>
      <c r="BJ3462" s="24">
        <v>7</v>
      </c>
      <c r="BL3462" s="24">
        <v>9</v>
      </c>
      <c r="BM3462" s="24">
        <v>2</v>
      </c>
      <c r="BN3462" s="24">
        <v>9</v>
      </c>
      <c r="BO3462" s="24">
        <v>11</v>
      </c>
      <c r="BP3462" s="24">
        <v>4</v>
      </c>
      <c r="BR3462" s="24">
        <v>40</v>
      </c>
      <c r="BS3462" s="24">
        <v>2</v>
      </c>
      <c r="CD3462" s="24">
        <v>7</v>
      </c>
      <c r="CN3462" s="24">
        <v>11</v>
      </c>
      <c r="CP3462" s="24">
        <v>7</v>
      </c>
    </row>
    <row r="3463" spans="1:94" x14ac:dyDescent="0.2">
      <c r="A3463" s="24" t="s">
        <v>3418</v>
      </c>
      <c r="B3463" s="24">
        <v>127.51949999999999</v>
      </c>
      <c r="C3463" s="24">
        <v>34.658000000000001</v>
      </c>
      <c r="D3463" s="24" t="s">
        <v>3415</v>
      </c>
      <c r="E3463" s="24">
        <f t="shared" si="54"/>
        <v>301</v>
      </c>
      <c r="V3463" s="24">
        <v>5</v>
      </c>
      <c r="AA3463" s="24">
        <v>3</v>
      </c>
      <c r="AO3463" s="24">
        <v>8</v>
      </c>
      <c r="AQ3463" s="24">
        <v>3</v>
      </c>
      <c r="AT3463" s="24">
        <v>61</v>
      </c>
      <c r="BB3463" s="24">
        <v>82</v>
      </c>
      <c r="BC3463" s="24">
        <v>5</v>
      </c>
      <c r="BF3463" s="24">
        <v>11</v>
      </c>
      <c r="BH3463" s="24">
        <v>3</v>
      </c>
      <c r="BJ3463" s="24">
        <v>11</v>
      </c>
      <c r="BL3463" s="24">
        <v>16</v>
      </c>
      <c r="BM3463" s="24">
        <v>3</v>
      </c>
      <c r="BN3463" s="24">
        <v>8</v>
      </c>
      <c r="BO3463" s="24">
        <v>5</v>
      </c>
      <c r="BP3463" s="24">
        <v>8</v>
      </c>
      <c r="BR3463" s="24">
        <v>42</v>
      </c>
      <c r="BT3463" s="24">
        <v>3</v>
      </c>
      <c r="CD3463" s="24">
        <v>8</v>
      </c>
      <c r="CN3463" s="24">
        <v>13</v>
      </c>
      <c r="CP3463" s="24">
        <v>3</v>
      </c>
    </row>
    <row r="3464" spans="1:94" x14ac:dyDescent="0.2">
      <c r="A3464" s="24" t="s">
        <v>3419</v>
      </c>
      <c r="B3464" s="24">
        <v>127.5535</v>
      </c>
      <c r="C3464" s="24">
        <v>34.5595</v>
      </c>
      <c r="D3464" s="24" t="s">
        <v>3415</v>
      </c>
      <c r="E3464" s="24">
        <f t="shared" si="54"/>
        <v>147</v>
      </c>
      <c r="V3464" s="24">
        <v>2</v>
      </c>
      <c r="AA3464" s="24">
        <v>2</v>
      </c>
      <c r="AN3464" s="24">
        <v>2</v>
      </c>
      <c r="AO3464" s="24">
        <v>8</v>
      </c>
      <c r="AT3464" s="24">
        <v>19</v>
      </c>
      <c r="BB3464" s="24">
        <v>58</v>
      </c>
      <c r="BF3464" s="24">
        <v>8</v>
      </c>
      <c r="BH3464" s="24">
        <v>8</v>
      </c>
      <c r="BJ3464" s="24">
        <v>4</v>
      </c>
      <c r="BL3464" s="24">
        <v>8</v>
      </c>
      <c r="BN3464" s="24">
        <v>2</v>
      </c>
      <c r="BP3464" s="24">
        <v>2</v>
      </c>
      <c r="BR3464" s="24">
        <v>12</v>
      </c>
      <c r="BT3464" s="24">
        <v>6</v>
      </c>
      <c r="CD3464" s="24">
        <v>4</v>
      </c>
      <c r="CN3464" s="24">
        <v>2</v>
      </c>
    </row>
    <row r="3465" spans="1:94" x14ac:dyDescent="0.2">
      <c r="A3465" s="24" t="s">
        <v>3420</v>
      </c>
      <c r="B3465" s="24">
        <v>127.60183333333333</v>
      </c>
      <c r="C3465" s="24">
        <v>34.520333333333333</v>
      </c>
      <c r="D3465" s="24" t="s">
        <v>3415</v>
      </c>
      <c r="E3465" s="24">
        <f t="shared" si="54"/>
        <v>951</v>
      </c>
      <c r="V3465" s="24">
        <v>20</v>
      </c>
      <c r="AA3465" s="24">
        <v>44</v>
      </c>
      <c r="AO3465" s="24">
        <v>72</v>
      </c>
      <c r="AQ3465" s="24">
        <v>4</v>
      </c>
      <c r="AT3465" s="24">
        <v>160</v>
      </c>
      <c r="BB3465" s="24">
        <v>275</v>
      </c>
      <c r="BC3465" s="24">
        <v>28</v>
      </c>
      <c r="BF3465" s="24">
        <v>24</v>
      </c>
      <c r="BH3465" s="24">
        <v>32</v>
      </c>
      <c r="BJ3465" s="24">
        <v>12</v>
      </c>
      <c r="BL3465" s="24">
        <v>16</v>
      </c>
      <c r="BM3465" s="24">
        <v>12</v>
      </c>
      <c r="BN3465" s="24">
        <v>40</v>
      </c>
      <c r="BO3465" s="24">
        <v>8</v>
      </c>
      <c r="BP3465" s="24">
        <v>32</v>
      </c>
      <c r="BR3465" s="24">
        <v>108</v>
      </c>
      <c r="CD3465" s="24">
        <v>12</v>
      </c>
      <c r="CN3465" s="24">
        <v>36</v>
      </c>
      <c r="CO3465" s="24">
        <v>8</v>
      </c>
      <c r="CP3465" s="24">
        <v>8</v>
      </c>
    </row>
    <row r="3466" spans="1:94" x14ac:dyDescent="0.2">
      <c r="A3466" s="24" t="s">
        <v>3421</v>
      </c>
      <c r="B3466" s="24">
        <v>127.63716666666667</v>
      </c>
      <c r="C3466" s="24">
        <v>34.457500000000003</v>
      </c>
      <c r="D3466" s="24" t="s">
        <v>3415</v>
      </c>
      <c r="E3466" s="24">
        <f t="shared" si="54"/>
        <v>413</v>
      </c>
      <c r="V3466" s="24">
        <v>16</v>
      </c>
      <c r="AA3466" s="24">
        <v>6</v>
      </c>
      <c r="AH3466" s="24">
        <v>3</v>
      </c>
      <c r="AK3466" s="24">
        <v>3</v>
      </c>
      <c r="AO3466" s="24">
        <v>16</v>
      </c>
      <c r="AT3466" s="24">
        <v>68</v>
      </c>
      <c r="BB3466" s="24">
        <v>152</v>
      </c>
      <c r="BC3466" s="24">
        <v>23</v>
      </c>
      <c r="BF3466" s="24">
        <v>6</v>
      </c>
      <c r="BH3466" s="24">
        <v>16</v>
      </c>
      <c r="BL3466" s="24">
        <v>13</v>
      </c>
      <c r="BM3466" s="24">
        <v>3</v>
      </c>
      <c r="BN3466" s="24">
        <v>6</v>
      </c>
      <c r="BP3466" s="24">
        <v>16</v>
      </c>
      <c r="BR3466" s="24">
        <v>29</v>
      </c>
      <c r="BS3466" s="24">
        <v>3</v>
      </c>
      <c r="BT3466" s="24">
        <v>3</v>
      </c>
      <c r="BU3466" s="24">
        <v>10</v>
      </c>
      <c r="BZ3466" s="24">
        <v>8</v>
      </c>
      <c r="CN3466" s="24">
        <v>13</v>
      </c>
    </row>
    <row r="3467" spans="1:94" x14ac:dyDescent="0.2">
      <c r="A3467" s="24" t="s">
        <v>3422</v>
      </c>
      <c r="B3467" s="24">
        <v>127.69833333333334</v>
      </c>
      <c r="C3467" s="24">
        <v>34.419666666666664</v>
      </c>
      <c r="D3467" s="24" t="s">
        <v>3415</v>
      </c>
      <c r="E3467" s="24">
        <f t="shared" si="54"/>
        <v>1034</v>
      </c>
      <c r="V3467" s="24">
        <v>25</v>
      </c>
      <c r="AA3467" s="24">
        <v>11</v>
      </c>
      <c r="AH3467" s="24">
        <v>11</v>
      </c>
      <c r="AO3467" s="24">
        <v>95</v>
      </c>
      <c r="AT3467" s="24">
        <v>246</v>
      </c>
      <c r="BB3467" s="24">
        <v>258</v>
      </c>
      <c r="BC3467" s="24">
        <v>14</v>
      </c>
      <c r="BE3467" s="24">
        <v>7</v>
      </c>
      <c r="BF3467" s="24">
        <v>21</v>
      </c>
      <c r="BG3467" s="24">
        <v>4</v>
      </c>
      <c r="BH3467" s="24">
        <v>49</v>
      </c>
      <c r="BJ3467" s="24">
        <v>11</v>
      </c>
      <c r="BL3467" s="24">
        <v>35</v>
      </c>
      <c r="BN3467" s="24">
        <v>7</v>
      </c>
      <c r="BO3467" s="24">
        <v>21</v>
      </c>
      <c r="BP3467" s="24">
        <v>39</v>
      </c>
      <c r="BR3467" s="24">
        <v>109</v>
      </c>
      <c r="BS3467" s="24">
        <v>7</v>
      </c>
      <c r="BT3467" s="24">
        <v>7</v>
      </c>
      <c r="BU3467" s="24">
        <v>4</v>
      </c>
      <c r="BZ3467" s="24">
        <v>3</v>
      </c>
      <c r="CD3467" s="24">
        <v>11</v>
      </c>
      <c r="CN3467" s="24">
        <v>32</v>
      </c>
      <c r="CP3467" s="24">
        <v>7</v>
      </c>
    </row>
    <row r="3468" spans="1:94" x14ac:dyDescent="0.2">
      <c r="A3468" s="24" t="s">
        <v>3423</v>
      </c>
      <c r="B3468" s="24">
        <v>127.67166666666667</v>
      </c>
      <c r="C3468" s="24">
        <v>34.702166666666663</v>
      </c>
      <c r="D3468" s="24" t="s">
        <v>3415</v>
      </c>
      <c r="E3468" s="24">
        <f t="shared" si="54"/>
        <v>623</v>
      </c>
      <c r="V3468" s="24">
        <v>12</v>
      </c>
      <c r="AA3468" s="24">
        <v>3</v>
      </c>
      <c r="AO3468" s="24">
        <v>28</v>
      </c>
      <c r="AT3468" s="24">
        <v>55</v>
      </c>
      <c r="BB3468" s="24">
        <v>314</v>
      </c>
      <c r="BC3468" s="24">
        <v>6</v>
      </c>
      <c r="BF3468" s="24">
        <v>3</v>
      </c>
      <c r="BH3468" s="24">
        <v>31</v>
      </c>
      <c r="BJ3468" s="24">
        <v>3</v>
      </c>
      <c r="BL3468" s="24">
        <v>18</v>
      </c>
      <c r="BM3468" s="24">
        <v>46</v>
      </c>
      <c r="BN3468" s="24">
        <v>37</v>
      </c>
      <c r="BO3468" s="24">
        <v>12</v>
      </c>
      <c r="BP3468" s="24">
        <v>6</v>
      </c>
      <c r="BR3468" s="24">
        <v>12</v>
      </c>
      <c r="BS3468" s="24">
        <v>3</v>
      </c>
      <c r="BU3468" s="24">
        <v>6</v>
      </c>
      <c r="BZ3468" s="24">
        <v>4</v>
      </c>
      <c r="CN3468" s="24">
        <v>21</v>
      </c>
      <c r="CO3468" s="24">
        <v>3</v>
      </c>
    </row>
    <row r="3469" spans="1:94" x14ac:dyDescent="0.2">
      <c r="A3469" s="24" t="s">
        <v>3424</v>
      </c>
      <c r="B3469" s="24">
        <v>127.68566666666666</v>
      </c>
      <c r="C3469" s="24">
        <v>34.652333333333331</v>
      </c>
      <c r="D3469" s="24" t="s">
        <v>3415</v>
      </c>
      <c r="E3469" s="24">
        <f t="shared" si="54"/>
        <v>373</v>
      </c>
      <c r="V3469" s="24">
        <v>10</v>
      </c>
      <c r="AA3469" s="24">
        <v>16</v>
      </c>
      <c r="AN3469" s="24">
        <v>3</v>
      </c>
      <c r="AO3469" s="24">
        <v>6</v>
      </c>
      <c r="AT3469" s="24">
        <v>64</v>
      </c>
      <c r="BB3469" s="24">
        <v>117</v>
      </c>
      <c r="BC3469" s="24">
        <v>3</v>
      </c>
      <c r="BF3469" s="24">
        <v>6</v>
      </c>
      <c r="BH3469" s="24">
        <v>3</v>
      </c>
      <c r="BJ3469" s="24">
        <v>6</v>
      </c>
      <c r="BL3469" s="24">
        <v>13</v>
      </c>
      <c r="BM3469" s="24">
        <v>10</v>
      </c>
      <c r="BN3469" s="24">
        <v>38</v>
      </c>
      <c r="BO3469" s="24">
        <v>6</v>
      </c>
      <c r="BP3469" s="24">
        <v>3</v>
      </c>
      <c r="BR3469" s="24">
        <v>10</v>
      </c>
      <c r="BZ3469" s="24">
        <v>15</v>
      </c>
      <c r="CD3469" s="24">
        <v>3</v>
      </c>
      <c r="CN3469" s="24">
        <v>25</v>
      </c>
      <c r="CO3469" s="24">
        <v>16</v>
      </c>
    </row>
    <row r="3470" spans="1:94" x14ac:dyDescent="0.2">
      <c r="A3470" s="24" t="s">
        <v>3425</v>
      </c>
      <c r="B3470" s="24">
        <v>127.68933333333334</v>
      </c>
      <c r="C3470" s="24">
        <v>34.602833333333336</v>
      </c>
      <c r="D3470" s="24" t="s">
        <v>3415</v>
      </c>
      <c r="E3470" s="24">
        <f t="shared" si="54"/>
        <v>729</v>
      </c>
      <c r="V3470" s="24">
        <v>16</v>
      </c>
      <c r="AA3470" s="24">
        <v>9</v>
      </c>
      <c r="AN3470" s="24">
        <v>16</v>
      </c>
      <c r="AO3470" s="24">
        <v>28</v>
      </c>
      <c r="AT3470" s="24">
        <v>81</v>
      </c>
      <c r="BB3470" s="24">
        <v>270</v>
      </c>
      <c r="BC3470" s="24">
        <v>6</v>
      </c>
      <c r="BF3470" s="24">
        <v>12</v>
      </c>
      <c r="BH3470" s="24">
        <v>9</v>
      </c>
      <c r="BJ3470" s="24">
        <v>3</v>
      </c>
      <c r="BL3470" s="24">
        <v>22</v>
      </c>
      <c r="BM3470" s="24">
        <v>12</v>
      </c>
      <c r="BN3470" s="24">
        <v>3</v>
      </c>
      <c r="BO3470" s="24">
        <v>12</v>
      </c>
      <c r="BP3470" s="24">
        <v>22</v>
      </c>
      <c r="BR3470" s="24">
        <v>165</v>
      </c>
      <c r="BS3470" s="24">
        <v>3</v>
      </c>
      <c r="BT3470" s="24">
        <v>3</v>
      </c>
      <c r="BU3470" s="24">
        <v>3</v>
      </c>
      <c r="BZ3470" s="24">
        <v>13</v>
      </c>
      <c r="CD3470" s="24">
        <v>9</v>
      </c>
      <c r="CN3470" s="24">
        <v>9</v>
      </c>
      <c r="CP3470" s="24">
        <v>3</v>
      </c>
    </row>
    <row r="3471" spans="1:94" x14ac:dyDescent="0.2">
      <c r="A3471" s="24" t="s">
        <v>3426</v>
      </c>
      <c r="B3471" s="24">
        <v>-75.120999999999995</v>
      </c>
      <c r="C3471" s="24">
        <v>38.634999999999998</v>
      </c>
      <c r="D3471" s="24" t="s">
        <v>3427</v>
      </c>
      <c r="E3471" s="24">
        <f t="shared" si="54"/>
        <v>1703.709242642444</v>
      </c>
      <c r="F3471" s="24">
        <v>128.42029467154097</v>
      </c>
      <c r="H3471" s="24">
        <v>8.5613529781027324</v>
      </c>
      <c r="V3471" s="24">
        <v>25.684058934308194</v>
      </c>
      <c r="X3471" s="24">
        <v>25.684058934308194</v>
      </c>
      <c r="AA3471" s="24">
        <v>359.57682508031479</v>
      </c>
      <c r="AF3471" s="24">
        <v>659.22417931391044</v>
      </c>
      <c r="AL3471" s="24">
        <v>34.24541191241093</v>
      </c>
      <c r="AM3471" s="24">
        <v>42.806764890513662</v>
      </c>
      <c r="AN3471" s="24">
        <v>8.5613529781027324</v>
      </c>
      <c r="AQ3471" s="24">
        <v>51.368117868616388</v>
      </c>
      <c r="AT3471" s="24">
        <v>265.40194232118466</v>
      </c>
      <c r="BB3471" s="24">
        <v>77.052176802924578</v>
      </c>
      <c r="BC3471" s="24">
        <v>8.5613529781027324</v>
      </c>
      <c r="BR3471" s="24">
        <v>8.5613529781027324</v>
      </c>
    </row>
    <row r="3472" spans="1:94" x14ac:dyDescent="0.2">
      <c r="A3472" s="24" t="s">
        <v>3428</v>
      </c>
      <c r="B3472" s="24">
        <v>-75.101399999999998</v>
      </c>
      <c r="C3472" s="24">
        <v>38.684699999999999</v>
      </c>
      <c r="D3472" s="24" t="s">
        <v>3427</v>
      </c>
      <c r="E3472" s="24">
        <f t="shared" si="54"/>
        <v>2087.9858988727988</v>
      </c>
      <c r="F3472" s="24">
        <v>68.683746673447331</v>
      </c>
      <c r="V3472" s="24">
        <v>6.8683746673447317</v>
      </c>
      <c r="X3472" s="24">
        <v>116.76236934486045</v>
      </c>
      <c r="AA3472" s="24">
        <v>350.28710803458142</v>
      </c>
      <c r="AB3472" s="24">
        <v>13.736749334689463</v>
      </c>
      <c r="AF3472" s="24">
        <v>968.44082809560734</v>
      </c>
      <c r="AK3472" s="24">
        <v>6.8683746673447317</v>
      </c>
      <c r="AL3472" s="24">
        <v>82.420496008136794</v>
      </c>
      <c r="AQ3472" s="24">
        <v>54.946997338757853</v>
      </c>
      <c r="AT3472" s="24">
        <v>350.28710803458142</v>
      </c>
      <c r="AV3472" s="24">
        <v>6.8683746673447317</v>
      </c>
      <c r="BB3472" s="24">
        <v>20.605124002034199</v>
      </c>
      <c r="BC3472" s="24">
        <v>27.473498669378934</v>
      </c>
      <c r="BI3472" s="24">
        <v>6.8683746673447317</v>
      </c>
      <c r="BP3472" s="24">
        <v>6.8683746673447317</v>
      </c>
    </row>
    <row r="3473" spans="1:96" x14ac:dyDescent="0.2">
      <c r="A3473" s="24" t="s">
        <v>3429</v>
      </c>
      <c r="B3473" s="24">
        <v>-75.133700000000005</v>
      </c>
      <c r="C3473" s="24">
        <v>38.800199999999997</v>
      </c>
      <c r="D3473" s="24" t="s">
        <v>3427</v>
      </c>
      <c r="E3473" s="24">
        <f t="shared" si="54"/>
        <v>26939.810989464986</v>
      </c>
      <c r="F3473" s="24">
        <v>3089.0983267919851</v>
      </c>
      <c r="V3473" s="24">
        <v>646.55546374715971</v>
      </c>
      <c r="X3473" s="24">
        <v>1939.666391241479</v>
      </c>
      <c r="AA3473" s="24">
        <v>9267.2949803759548</v>
      </c>
      <c r="AB3473" s="24">
        <v>71.839495971906615</v>
      </c>
      <c r="AF3473" s="24">
        <v>5172.4437099772776</v>
      </c>
      <c r="AK3473" s="24">
        <v>143.67899194381323</v>
      </c>
      <c r="AL3473" s="24">
        <v>215.5184879157199</v>
      </c>
      <c r="AM3473" s="24">
        <v>215.5184879157199</v>
      </c>
      <c r="AQ3473" s="24">
        <v>143.67899194381323</v>
      </c>
      <c r="AT3473" s="24">
        <v>2801.7403429043588</v>
      </c>
      <c r="AV3473" s="24">
        <v>71.839495971906615</v>
      </c>
      <c r="AZ3473" s="24">
        <v>502.87647180334636</v>
      </c>
      <c r="BB3473" s="24">
        <v>287.35798388762646</v>
      </c>
      <c r="BC3473" s="24">
        <v>1724.147903325759</v>
      </c>
      <c r="BI3473" s="24">
        <v>287.35798388762646</v>
      </c>
      <c r="BO3473" s="24">
        <v>71.839495971906615</v>
      </c>
      <c r="BR3473" s="24">
        <v>71.839495971906615</v>
      </c>
      <c r="BZ3473" s="24">
        <v>143.67899194381323</v>
      </c>
      <c r="CD3473" s="24">
        <v>71.839495971906615</v>
      </c>
    </row>
    <row r="3474" spans="1:96" x14ac:dyDescent="0.2">
      <c r="A3474" s="24" t="s">
        <v>3430</v>
      </c>
      <c r="B3474" s="24">
        <v>-70.835099999999997</v>
      </c>
      <c r="C3474" s="24">
        <v>42.548000000000002</v>
      </c>
      <c r="D3474" s="24" t="s">
        <v>3427</v>
      </c>
      <c r="E3474" s="24">
        <f t="shared" si="54"/>
        <v>2145.4842417856107</v>
      </c>
      <c r="F3474" s="24">
        <v>46.640961777948057</v>
      </c>
      <c r="G3474" s="24">
        <v>6.6629945397068662</v>
      </c>
      <c r="H3474" s="24">
        <v>6.6629945397068662</v>
      </c>
      <c r="AA3474" s="24">
        <v>1239.3169843854771</v>
      </c>
      <c r="AH3474" s="24">
        <v>26.651978158827465</v>
      </c>
      <c r="AJ3474" s="24">
        <v>13.325989079413732</v>
      </c>
      <c r="AL3474" s="24">
        <v>19.988983619120599</v>
      </c>
      <c r="AQ3474" s="24">
        <v>26.651978158827465</v>
      </c>
      <c r="AT3474" s="24">
        <v>233.20480888974035</v>
      </c>
      <c r="AV3474" s="24">
        <v>86.61892901618927</v>
      </c>
      <c r="AX3474" s="24">
        <v>6.6629945397068662</v>
      </c>
      <c r="AY3474" s="24">
        <v>6.6629945397068662</v>
      </c>
      <c r="AZ3474" s="24">
        <v>6.6629945397068662</v>
      </c>
      <c r="BB3474" s="24">
        <v>153.24887441325794</v>
      </c>
      <c r="BC3474" s="24">
        <v>246.53079796915404</v>
      </c>
      <c r="BI3474" s="24">
        <v>19.988983619120599</v>
      </c>
    </row>
    <row r="3475" spans="1:96" x14ac:dyDescent="0.2">
      <c r="A3475" s="24" t="s">
        <v>3431</v>
      </c>
      <c r="B3475" s="24">
        <v>-70.665000000000006</v>
      </c>
      <c r="C3475" s="24">
        <v>42.589599999999997</v>
      </c>
      <c r="D3475" s="24" t="s">
        <v>3427</v>
      </c>
      <c r="E3475" s="24">
        <f t="shared" si="54"/>
        <v>414.86157363686056</v>
      </c>
      <c r="F3475" s="24">
        <v>11.062975296982952</v>
      </c>
      <c r="AA3475" s="24">
        <v>295.93458919429389</v>
      </c>
      <c r="AH3475" s="24">
        <v>4.1486157363686065</v>
      </c>
      <c r="AK3475" s="24">
        <v>1.382871912122869</v>
      </c>
      <c r="AL3475" s="24">
        <v>1.382871912122869</v>
      </c>
      <c r="AQ3475" s="24">
        <v>1.382871912122869</v>
      </c>
      <c r="AT3475" s="24">
        <v>31.806053978825982</v>
      </c>
      <c r="AV3475" s="24">
        <v>27.657438242457378</v>
      </c>
      <c r="AX3475" s="24">
        <v>12.445847209105818</v>
      </c>
      <c r="BB3475" s="24">
        <v>20.743078681843031</v>
      </c>
      <c r="BC3475" s="24">
        <v>5.5314876484914759</v>
      </c>
      <c r="BI3475" s="24">
        <v>1.382871912122869</v>
      </c>
    </row>
    <row r="3476" spans="1:96" x14ac:dyDescent="0.2">
      <c r="A3476" s="24" t="s">
        <v>3432</v>
      </c>
      <c r="B3476" s="24">
        <v>-70.312799999999996</v>
      </c>
      <c r="C3476" s="24">
        <v>41.83</v>
      </c>
      <c r="D3476" s="24" t="s">
        <v>3427</v>
      </c>
      <c r="E3476" s="24">
        <f t="shared" si="54"/>
        <v>37413.059829059843</v>
      </c>
      <c r="F3476" s="24">
        <v>554.85470085470104</v>
      </c>
      <c r="H3476" s="24">
        <v>158.52991452991455</v>
      </c>
      <c r="X3476" s="24">
        <v>317.0598290598291</v>
      </c>
      <c r="AA3476" s="24">
        <v>5469.2820512820526</v>
      </c>
      <c r="AL3476" s="24">
        <v>19578.444444444449</v>
      </c>
      <c r="AM3476" s="24">
        <v>79.264957264957275</v>
      </c>
      <c r="AN3476" s="24">
        <v>1664.564102564103</v>
      </c>
      <c r="AQ3476" s="24">
        <v>951.17948717948752</v>
      </c>
      <c r="AT3476" s="24">
        <v>2536.4786324786328</v>
      </c>
      <c r="AV3476" s="24">
        <v>871.91452991453036</v>
      </c>
      <c r="AX3476" s="24">
        <v>158.52991452991455</v>
      </c>
      <c r="AY3476" s="24">
        <v>396.32478632478643</v>
      </c>
      <c r="AZ3476" s="24">
        <v>475.58974358974376</v>
      </c>
      <c r="BB3476" s="24">
        <v>1585.2991452991457</v>
      </c>
      <c r="BC3476" s="24">
        <v>951.17948717948741</v>
      </c>
      <c r="BI3476" s="24">
        <v>475.58974358974376</v>
      </c>
      <c r="BL3476" s="24">
        <v>396.32478632478643</v>
      </c>
      <c r="BM3476" s="24">
        <v>79.264957264957275</v>
      </c>
      <c r="BP3476" s="24">
        <v>79.264957264957275</v>
      </c>
      <c r="BR3476" s="24">
        <v>634.1196581196582</v>
      </c>
    </row>
    <row r="3477" spans="1:96" x14ac:dyDescent="0.2">
      <c r="A3477" s="24" t="s">
        <v>3433</v>
      </c>
      <c r="B3477" s="24">
        <v>-70.252799999999993</v>
      </c>
      <c r="C3477" s="24">
        <v>41.876600000000003</v>
      </c>
      <c r="D3477" s="24" t="s">
        <v>3427</v>
      </c>
      <c r="E3477" s="24">
        <f t="shared" si="54"/>
        <v>11526.214262595739</v>
      </c>
      <c r="F3477" s="24">
        <v>1230.6635019958997</v>
      </c>
      <c r="G3477" s="24">
        <v>30.016182975509746</v>
      </c>
      <c r="X3477" s="24">
        <v>30.016182975509746</v>
      </c>
      <c r="AA3477" s="24">
        <v>6393.4469737835761</v>
      </c>
      <c r="AJ3477" s="24">
        <v>60.032365951019493</v>
      </c>
      <c r="AK3477" s="24">
        <v>180.0970978530585</v>
      </c>
      <c r="AL3477" s="24">
        <v>570.30747653468518</v>
      </c>
      <c r="AM3477" s="24">
        <v>30.016182975509746</v>
      </c>
      <c r="AN3477" s="24">
        <v>30.016182975509746</v>
      </c>
      <c r="AQ3477" s="24">
        <v>240.12946380407797</v>
      </c>
      <c r="AT3477" s="24">
        <v>930.50167224080212</v>
      </c>
      <c r="AV3477" s="24">
        <v>600.32365951019494</v>
      </c>
      <c r="AX3477" s="24">
        <v>30.016182975509746</v>
      </c>
      <c r="AY3477" s="24">
        <v>180.0970978530585</v>
      </c>
      <c r="BB3477" s="24">
        <v>450.24274463264618</v>
      </c>
      <c r="BC3477" s="24">
        <v>330.17801273060724</v>
      </c>
      <c r="BI3477" s="24">
        <v>210.11328082856824</v>
      </c>
    </row>
    <row r="3478" spans="1:96" x14ac:dyDescent="0.2">
      <c r="A3478" s="24" t="s">
        <v>3434</v>
      </c>
      <c r="B3478" s="24">
        <v>-70.329300000000003</v>
      </c>
      <c r="C3478" s="24">
        <v>41.992800000000003</v>
      </c>
      <c r="D3478" s="24" t="s">
        <v>3427</v>
      </c>
      <c r="E3478" s="24">
        <f t="shared" si="54"/>
        <v>30218.281479977682</v>
      </c>
      <c r="F3478" s="24">
        <v>2400.5176876617775</v>
      </c>
      <c r="G3478" s="24">
        <v>282.413845607268</v>
      </c>
      <c r="H3478" s="24">
        <v>70.603461401817</v>
      </c>
      <c r="X3478" s="24">
        <v>70.603461401817</v>
      </c>
      <c r="AA3478" s="24">
        <v>18639.31381007969</v>
      </c>
      <c r="AH3478" s="24">
        <v>70.603461401817</v>
      </c>
      <c r="AK3478" s="24">
        <v>141.206922803634</v>
      </c>
      <c r="AL3478" s="24">
        <v>635.43115261635296</v>
      </c>
      <c r="AN3478" s="24">
        <v>70.603461401817</v>
      </c>
      <c r="AQ3478" s="24">
        <v>353.01730700908502</v>
      </c>
      <c r="AT3478" s="24">
        <v>2400.5176876617775</v>
      </c>
      <c r="AV3478" s="24">
        <v>2824.1384560726801</v>
      </c>
      <c r="AX3478" s="24">
        <v>847.24153682180395</v>
      </c>
      <c r="AY3478" s="24">
        <v>70.603461401817</v>
      </c>
      <c r="AZ3478" s="24">
        <v>211.81038420545099</v>
      </c>
      <c r="BB3478" s="24">
        <v>494.22422981271893</v>
      </c>
      <c r="BC3478" s="24">
        <v>70.603461401817</v>
      </c>
      <c r="BI3478" s="24">
        <v>494.22422981271893</v>
      </c>
      <c r="BP3478" s="24">
        <v>70.603461401817</v>
      </c>
    </row>
    <row r="3479" spans="1:96" x14ac:dyDescent="0.2">
      <c r="A3479" s="24" t="s">
        <v>3435</v>
      </c>
      <c r="B3479" s="24">
        <v>-70.2697</v>
      </c>
      <c r="C3479" s="24">
        <v>42.011200000000002</v>
      </c>
      <c r="D3479" s="24" t="s">
        <v>3427</v>
      </c>
      <c r="E3479" s="24">
        <f t="shared" si="54"/>
        <v>15822.376984368353</v>
      </c>
      <c r="F3479" s="24">
        <v>676.89313302110611</v>
      </c>
      <c r="G3479" s="24">
        <v>126.9174624414574</v>
      </c>
      <c r="H3479" s="24">
        <v>211.52910406909564</v>
      </c>
      <c r="X3479" s="24">
        <v>42.305820813819132</v>
      </c>
      <c r="AA3479" s="24">
        <v>9434.1980414816662</v>
      </c>
      <c r="AK3479" s="24">
        <v>84.611641627638264</v>
      </c>
      <c r="AL3479" s="24">
        <v>592.28149139346783</v>
      </c>
      <c r="AQ3479" s="24">
        <v>423.05820813819128</v>
      </c>
      <c r="AT3479" s="24">
        <v>1861.4561158080421</v>
      </c>
      <c r="AV3479" s="24">
        <v>930.72805790402106</v>
      </c>
      <c r="AX3479" s="24">
        <v>126.9174624414574</v>
      </c>
      <c r="BB3479" s="24">
        <v>634.58731220728691</v>
      </c>
      <c r="BC3479" s="24">
        <v>423.05820813819128</v>
      </c>
      <c r="BI3479" s="24">
        <v>211.52910406909564</v>
      </c>
      <c r="BR3479" s="24">
        <v>42.305820813819132</v>
      </c>
    </row>
    <row r="3480" spans="1:96" x14ac:dyDescent="0.2">
      <c r="A3480" s="24" t="s">
        <v>3436</v>
      </c>
      <c r="B3480" s="24">
        <v>-70.899100000000004</v>
      </c>
      <c r="C3480" s="24">
        <v>41.441800000000001</v>
      </c>
      <c r="D3480" s="24" t="s">
        <v>3427</v>
      </c>
      <c r="E3480" s="24">
        <f t="shared" si="54"/>
        <v>1916.8777725416833</v>
      </c>
      <c r="F3480" s="24">
        <v>216.5068558518154</v>
      </c>
      <c r="V3480" s="24">
        <v>15.841965062327958</v>
      </c>
      <c r="X3480" s="24">
        <v>5.2806550207759857</v>
      </c>
      <c r="AA3480" s="24">
        <v>829.06283826182971</v>
      </c>
      <c r="AK3480" s="24">
        <v>36.964585145431897</v>
      </c>
      <c r="AL3480" s="24">
        <v>89.771135353191752</v>
      </c>
      <c r="AM3480" s="24">
        <v>10.561310041551971</v>
      </c>
      <c r="AN3480" s="24">
        <v>58.087205228535851</v>
      </c>
      <c r="AQ3480" s="24">
        <v>5.2806550207759857</v>
      </c>
      <c r="AT3480" s="24">
        <v>248.19078597647129</v>
      </c>
      <c r="AV3480" s="24">
        <v>79.209825311639776</v>
      </c>
      <c r="AX3480" s="24">
        <v>21.122620083103943</v>
      </c>
      <c r="AY3480" s="24">
        <v>15.841965062327958</v>
      </c>
      <c r="BB3480" s="24">
        <v>68.648515270087813</v>
      </c>
      <c r="BC3480" s="24">
        <v>147.85834058172759</v>
      </c>
      <c r="BI3480" s="24">
        <v>21.122620083103943</v>
      </c>
      <c r="BL3480" s="24">
        <v>5.2806550207759857</v>
      </c>
      <c r="BO3480" s="24">
        <v>5.2806550207759857</v>
      </c>
      <c r="BP3480" s="24">
        <v>15.841965062327958</v>
      </c>
      <c r="BX3480" s="24">
        <v>5.2806550207759857</v>
      </c>
      <c r="CA3480" s="24">
        <v>5.2806550207759857</v>
      </c>
      <c r="CR3480" s="24">
        <v>10.561310041551971</v>
      </c>
    </row>
    <row r="3481" spans="1:96" x14ac:dyDescent="0.2">
      <c r="A3481" s="24" t="s">
        <v>3437</v>
      </c>
      <c r="B3481" s="24">
        <v>-70.848100000000002</v>
      </c>
      <c r="C3481" s="24">
        <v>41.513399999999997</v>
      </c>
      <c r="D3481" s="24" t="s">
        <v>3427</v>
      </c>
      <c r="E3481" s="24">
        <f t="shared" si="54"/>
        <v>10347.640335616277</v>
      </c>
      <c r="F3481" s="24">
        <v>1293.4550419520349</v>
      </c>
      <c r="V3481" s="24">
        <v>58.793410997819784</v>
      </c>
      <c r="X3481" s="24">
        <v>88.190116496729658</v>
      </c>
      <c r="AA3481" s="24">
        <v>2792.6870223964393</v>
      </c>
      <c r="AJ3481" s="24">
        <v>29.396705498909892</v>
      </c>
      <c r="AK3481" s="24">
        <v>205.77693849236917</v>
      </c>
      <c r="AL3481" s="24">
        <v>676.12422647492735</v>
      </c>
      <c r="AN3481" s="24">
        <v>264.57034949018896</v>
      </c>
      <c r="AT3481" s="24">
        <v>852.5044594683867</v>
      </c>
      <c r="AV3481" s="24">
        <v>676.12422647492735</v>
      </c>
      <c r="AX3481" s="24">
        <v>617.33081547710754</v>
      </c>
      <c r="AY3481" s="24">
        <v>176.38023299345932</v>
      </c>
      <c r="AZ3481" s="24">
        <v>205.77693849236917</v>
      </c>
      <c r="BB3481" s="24">
        <v>911.29787046620652</v>
      </c>
      <c r="BC3481" s="24">
        <v>764.31434297165708</v>
      </c>
      <c r="BI3481" s="24">
        <v>293.96705498909881</v>
      </c>
      <c r="BJ3481" s="24">
        <v>29.396705498909892</v>
      </c>
      <c r="BL3481" s="24">
        <v>146.98352749454943</v>
      </c>
      <c r="BP3481" s="24">
        <v>117.58682199563957</v>
      </c>
      <c r="BR3481" s="24">
        <v>58.793410997819784</v>
      </c>
      <c r="CA3481" s="24">
        <v>58.793410997819784</v>
      </c>
      <c r="CR3481" s="24">
        <v>29.396705498909892</v>
      </c>
    </row>
    <row r="3482" spans="1:96" x14ac:dyDescent="0.2">
      <c r="A3482" s="24" t="s">
        <v>3438</v>
      </c>
      <c r="B3482" s="24">
        <v>-71.060699999999997</v>
      </c>
      <c r="C3482" s="24">
        <v>41.551000000000002</v>
      </c>
      <c r="D3482" s="24" t="s">
        <v>3427</v>
      </c>
      <c r="E3482" s="24">
        <f t="shared" si="54"/>
        <v>4725.3768077619388</v>
      </c>
      <c r="F3482" s="24">
        <v>679.09606818135626</v>
      </c>
      <c r="V3482" s="24">
        <v>28.295669507556511</v>
      </c>
      <c r="X3482" s="24">
        <v>42.443504261334766</v>
      </c>
      <c r="AA3482" s="24">
        <v>2192.9143868356296</v>
      </c>
      <c r="AB3482" s="24">
        <v>84.887008522669532</v>
      </c>
      <c r="AH3482" s="24">
        <v>14.147834753778255</v>
      </c>
      <c r="AK3482" s="24">
        <v>56.591339015113022</v>
      </c>
      <c r="AL3482" s="24">
        <v>42.443504261334766</v>
      </c>
      <c r="AM3482" s="24">
        <v>56.591339015113022</v>
      </c>
      <c r="AN3482" s="24">
        <v>56.591339015113022</v>
      </c>
      <c r="AQ3482" s="24">
        <v>28.295669507556511</v>
      </c>
      <c r="AT3482" s="24">
        <v>947.90492850314308</v>
      </c>
      <c r="AV3482" s="24">
        <v>297.10452982934333</v>
      </c>
      <c r="AY3482" s="24">
        <v>42.443504261334766</v>
      </c>
      <c r="AZ3482" s="24">
        <v>14.147834753778255</v>
      </c>
      <c r="BB3482" s="24">
        <v>28.295669507556511</v>
      </c>
      <c r="BC3482" s="24">
        <v>84.887008522669532</v>
      </c>
      <c r="BI3482" s="24">
        <v>14.147834753778255</v>
      </c>
      <c r="BR3482" s="24">
        <v>14.147834753778255</v>
      </c>
    </row>
    <row r="3483" spans="1:96" x14ac:dyDescent="0.2">
      <c r="A3483" s="24" t="s">
        <v>3439</v>
      </c>
      <c r="B3483" s="24">
        <v>-70.794700000000006</v>
      </c>
      <c r="C3483" s="24">
        <v>41.584400000000002</v>
      </c>
      <c r="D3483" s="24" t="s">
        <v>3427</v>
      </c>
      <c r="E3483" s="24">
        <f t="shared" si="54"/>
        <v>15244.525643040499</v>
      </c>
      <c r="F3483" s="24">
        <v>2587.3736183142132</v>
      </c>
      <c r="H3483" s="24">
        <v>34.964508355597474</v>
      </c>
      <c r="V3483" s="24">
        <v>104.89352506679242</v>
      </c>
      <c r="X3483" s="24">
        <v>244.75155848918232</v>
      </c>
      <c r="AA3483" s="24">
        <v>3636.3088689821375</v>
      </c>
      <c r="AH3483" s="24">
        <v>34.964508355597474</v>
      </c>
      <c r="AK3483" s="24">
        <v>279.71606684477979</v>
      </c>
      <c r="AL3483" s="24">
        <v>1713.2609094242762</v>
      </c>
      <c r="AN3483" s="24">
        <v>559.43213368955958</v>
      </c>
      <c r="AQ3483" s="24">
        <v>69.929016711194947</v>
      </c>
      <c r="AT3483" s="24">
        <v>2097.8705013358485</v>
      </c>
      <c r="AV3483" s="24">
        <v>1153.8287757347168</v>
      </c>
      <c r="AX3483" s="24">
        <v>384.60959191157224</v>
      </c>
      <c r="AY3483" s="24">
        <v>139.85803342238989</v>
      </c>
      <c r="AZ3483" s="24">
        <v>104.89352506679242</v>
      </c>
      <c r="BB3483" s="24">
        <v>874.11270888993693</v>
      </c>
      <c r="BC3483" s="24">
        <v>489.50311697836463</v>
      </c>
      <c r="BI3483" s="24">
        <v>279.71606684477979</v>
      </c>
      <c r="BL3483" s="24">
        <v>69.929016711194947</v>
      </c>
      <c r="BO3483" s="24">
        <v>34.964508355597474</v>
      </c>
      <c r="BP3483" s="24">
        <v>34.964508355597474</v>
      </c>
      <c r="BR3483" s="24">
        <v>209.78705013358484</v>
      </c>
      <c r="BX3483" s="24">
        <v>34.964508355597474</v>
      </c>
      <c r="CA3483" s="24">
        <v>34.964508355597474</v>
      </c>
      <c r="CR3483" s="24">
        <v>34.964508355597474</v>
      </c>
    </row>
    <row r="3484" spans="1:96" x14ac:dyDescent="0.2">
      <c r="A3484" s="24" t="s">
        <v>3440</v>
      </c>
      <c r="B3484" s="24">
        <v>-70.744</v>
      </c>
      <c r="C3484" s="24">
        <v>41.655500000000004</v>
      </c>
      <c r="D3484" s="24" t="s">
        <v>3427</v>
      </c>
      <c r="E3484" s="24">
        <f t="shared" si="54"/>
        <v>84.006189580361379</v>
      </c>
      <c r="F3484" s="24">
        <v>5.4638172084787895</v>
      </c>
      <c r="X3484" s="24">
        <v>1.3659543021196974</v>
      </c>
      <c r="AA3484" s="24">
        <v>8.8787029637780339</v>
      </c>
      <c r="AK3484" s="24">
        <v>2.0489314531795464</v>
      </c>
      <c r="AL3484" s="24">
        <v>8.8787029637780339</v>
      </c>
      <c r="AN3484" s="24">
        <v>0.68297715105984869</v>
      </c>
      <c r="AT3484" s="24">
        <v>33.465880401932587</v>
      </c>
      <c r="AV3484" s="24">
        <v>9.5616801148378823</v>
      </c>
      <c r="AX3484" s="24">
        <v>0.68297715105984869</v>
      </c>
      <c r="AZ3484" s="24">
        <v>3.414885755299244</v>
      </c>
      <c r="BB3484" s="24">
        <v>2.7319086042393947</v>
      </c>
      <c r="BC3484" s="24">
        <v>2.0489314531795464</v>
      </c>
      <c r="BI3484" s="24">
        <v>0.68297715105984869</v>
      </c>
      <c r="BJ3484" s="24">
        <v>0.68297715105984869</v>
      </c>
      <c r="BR3484" s="24">
        <v>3.414885755299244</v>
      </c>
    </row>
    <row r="3485" spans="1:96" x14ac:dyDescent="0.2">
      <c r="A3485" s="24" t="s">
        <v>3441</v>
      </c>
      <c r="B3485" s="24">
        <v>-70.712400000000002</v>
      </c>
      <c r="C3485" s="24">
        <v>41.733899999999998</v>
      </c>
      <c r="D3485" s="24" t="s">
        <v>3427</v>
      </c>
      <c r="E3485" s="24">
        <f t="shared" si="54"/>
        <v>1579.4520714470968</v>
      </c>
      <c r="F3485" s="24">
        <v>156.86339065741709</v>
      </c>
      <c r="H3485" s="24">
        <v>5.4090824364626586</v>
      </c>
      <c r="V3485" s="24">
        <v>16.227247309387977</v>
      </c>
      <c r="X3485" s="24">
        <v>16.227247309387977</v>
      </c>
      <c r="AA3485" s="24">
        <v>124.40889603864113</v>
      </c>
      <c r="AB3485" s="24">
        <v>10.818164872925317</v>
      </c>
      <c r="AK3485" s="24">
        <v>5.4090824364626586</v>
      </c>
      <c r="AL3485" s="24">
        <v>173.09063796680508</v>
      </c>
      <c r="AM3485" s="24">
        <v>16.227247309387977</v>
      </c>
      <c r="AN3485" s="24">
        <v>16.227247309387977</v>
      </c>
      <c r="AT3485" s="24">
        <v>254.22687451374492</v>
      </c>
      <c r="AV3485" s="24">
        <v>394.86301786177404</v>
      </c>
      <c r="AX3485" s="24">
        <v>194.72696771265572</v>
      </c>
      <c r="AY3485" s="24">
        <v>37.863577055238608</v>
      </c>
      <c r="AZ3485" s="24">
        <v>43.272659491701269</v>
      </c>
      <c r="BB3485" s="24">
        <v>48.68174192816393</v>
      </c>
      <c r="BC3485" s="24">
        <v>48.68174192816393</v>
      </c>
      <c r="BL3485" s="24">
        <v>5.4090824364626586</v>
      </c>
      <c r="BR3485" s="24">
        <v>5.4090824364626586</v>
      </c>
      <c r="CA3485" s="24">
        <v>5.4090824364626586</v>
      </c>
    </row>
    <row r="3486" spans="1:96" x14ac:dyDescent="0.2">
      <c r="A3486" s="24" t="s">
        <v>3442</v>
      </c>
      <c r="B3486" s="24">
        <v>-70.601500000000001</v>
      </c>
      <c r="C3486" s="24">
        <v>41.433100000000003</v>
      </c>
      <c r="D3486" s="24" t="s">
        <v>3427</v>
      </c>
      <c r="E3486" s="24">
        <f t="shared" si="54"/>
        <v>328805.45454545418</v>
      </c>
      <c r="F3486" s="24">
        <v>7678.1493506493453</v>
      </c>
      <c r="H3486" s="24">
        <v>903.3116883116877</v>
      </c>
      <c r="V3486" s="24">
        <v>2258.2792207792195</v>
      </c>
      <c r="X3486" s="24">
        <v>4968.2142857142826</v>
      </c>
      <c r="AA3486" s="24">
        <v>3613.2467532467508</v>
      </c>
      <c r="AH3486" s="24">
        <v>451.65584415584385</v>
      </c>
      <c r="AL3486" s="24">
        <v>191050.42207792198</v>
      </c>
      <c r="AN3486" s="24">
        <v>17162.922077922067</v>
      </c>
      <c r="AQ3486" s="24">
        <v>11743.051948051942</v>
      </c>
      <c r="AT3486" s="24">
        <v>29809.285714285696</v>
      </c>
      <c r="AV3486" s="24">
        <v>2258.2792207792195</v>
      </c>
      <c r="AX3486" s="24">
        <v>1806.6233766233754</v>
      </c>
      <c r="AY3486" s="24">
        <v>2709.9350649350631</v>
      </c>
      <c r="AZ3486" s="24">
        <v>1354.9675324675316</v>
      </c>
      <c r="BB3486" s="24">
        <v>11291.396103896095</v>
      </c>
      <c r="BC3486" s="24">
        <v>7678.1493506493453</v>
      </c>
      <c r="BI3486" s="24">
        <v>4064.9025974025944</v>
      </c>
      <c r="BL3486" s="24">
        <v>11291.396103896097</v>
      </c>
      <c r="BM3486" s="24">
        <v>1354.9675324675316</v>
      </c>
      <c r="BO3486" s="24">
        <v>903.3116883116877</v>
      </c>
      <c r="BP3486" s="24">
        <v>7678.1493506493453</v>
      </c>
      <c r="BR3486" s="24">
        <v>5419.8701298701262</v>
      </c>
      <c r="BT3486" s="24">
        <v>451.65584415584385</v>
      </c>
      <c r="CR3486" s="24">
        <v>903.3116883116877</v>
      </c>
    </row>
    <row r="3487" spans="1:96" x14ac:dyDescent="0.2">
      <c r="A3487" s="24" t="s">
        <v>3443</v>
      </c>
      <c r="B3487" s="24">
        <v>-70.525700000000001</v>
      </c>
      <c r="C3487" s="24">
        <v>41.557099999999998</v>
      </c>
      <c r="D3487" s="24" t="s">
        <v>3427</v>
      </c>
      <c r="E3487" s="24">
        <f t="shared" si="54"/>
        <v>6780.5726222659123</v>
      </c>
      <c r="F3487" s="24">
        <v>930.66683050708616</v>
      </c>
      <c r="G3487" s="24">
        <v>18.993200622593594</v>
      </c>
      <c r="X3487" s="24">
        <v>75.972802490374377</v>
      </c>
      <c r="AA3487" s="24">
        <v>2678.0412877856966</v>
      </c>
      <c r="AB3487" s="24">
        <v>75.972802490374377</v>
      </c>
      <c r="AK3487" s="24">
        <v>56.979601867780779</v>
      </c>
      <c r="AL3487" s="24">
        <v>284.89800933890393</v>
      </c>
      <c r="AN3487" s="24">
        <v>37.986401245187189</v>
      </c>
      <c r="AQ3487" s="24">
        <v>18.993200622593594</v>
      </c>
      <c r="AT3487" s="24">
        <v>930.66683050708616</v>
      </c>
      <c r="AV3487" s="24">
        <v>284.89800933890393</v>
      </c>
      <c r="AX3487" s="24">
        <v>132.95240435815518</v>
      </c>
      <c r="AY3487" s="24">
        <v>113.95920373556156</v>
      </c>
      <c r="AZ3487" s="24">
        <v>37.986401245187189</v>
      </c>
      <c r="BB3487" s="24">
        <v>930.66683050708616</v>
      </c>
      <c r="BC3487" s="24">
        <v>113.95920373556159</v>
      </c>
      <c r="BI3487" s="24">
        <v>37.986401245187189</v>
      </c>
      <c r="BL3487" s="24">
        <v>18.993200622593594</v>
      </c>
    </row>
    <row r="3488" spans="1:96" x14ac:dyDescent="0.2">
      <c r="A3488" s="24" t="s">
        <v>3444</v>
      </c>
      <c r="B3488" s="24">
        <v>-70.457400000000007</v>
      </c>
      <c r="C3488" s="24">
        <v>41.613300000000002</v>
      </c>
      <c r="D3488" s="24" t="s">
        <v>3427</v>
      </c>
      <c r="E3488" s="24">
        <f t="shared" si="54"/>
        <v>15262.852664576807</v>
      </c>
      <c r="F3488" s="24">
        <v>1133.8119122257058</v>
      </c>
      <c r="AA3488" s="24">
        <v>6192.3573667711626</v>
      </c>
      <c r="AB3488" s="24">
        <v>654.12225705329172</v>
      </c>
      <c r="AK3488" s="24">
        <v>87.216300940438884</v>
      </c>
      <c r="AL3488" s="24">
        <v>1351.8526645768029</v>
      </c>
      <c r="AN3488" s="24">
        <v>43.608150470219442</v>
      </c>
      <c r="AQ3488" s="24">
        <v>43.608150470219442</v>
      </c>
      <c r="AT3488" s="24">
        <v>4666.0721003134813</v>
      </c>
      <c r="AV3488" s="24">
        <v>305.25705329153612</v>
      </c>
      <c r="AX3488" s="24">
        <v>87.216300940438884</v>
      </c>
      <c r="BB3488" s="24">
        <v>479.68965517241389</v>
      </c>
      <c r="BC3488" s="24">
        <v>174.43260188087777</v>
      </c>
      <c r="BR3488" s="24">
        <v>43.608150470219442</v>
      </c>
    </row>
    <row r="3489" spans="1:96" x14ac:dyDescent="0.2">
      <c r="A3489" s="24" t="s">
        <v>3445</v>
      </c>
      <c r="B3489" s="24">
        <v>-69.985799999999998</v>
      </c>
      <c r="C3489" s="24">
        <v>41.720100000000002</v>
      </c>
      <c r="D3489" s="24" t="s">
        <v>3427</v>
      </c>
      <c r="E3489" s="24">
        <f t="shared" si="54"/>
        <v>22647.314471243051</v>
      </c>
      <c r="F3489" s="24">
        <v>774.26716141001873</v>
      </c>
      <c r="H3489" s="24">
        <v>193.56679035250468</v>
      </c>
      <c r="X3489" s="24">
        <v>5548.9146567718008</v>
      </c>
      <c r="AA3489" s="24">
        <v>4774.6474953617826</v>
      </c>
      <c r="AK3489" s="24">
        <v>64.522263450834899</v>
      </c>
      <c r="AL3489" s="24">
        <v>838.78942486085373</v>
      </c>
      <c r="AQ3489" s="24">
        <v>129.0445269016698</v>
      </c>
      <c r="AT3489" s="24">
        <v>4193.9471243042681</v>
      </c>
      <c r="AV3489" s="24">
        <v>580.70037105751408</v>
      </c>
      <c r="AX3489" s="24">
        <v>1032.3562152133584</v>
      </c>
      <c r="AY3489" s="24">
        <v>451.65584415584425</v>
      </c>
      <c r="AZ3489" s="24">
        <v>967.8339517625235</v>
      </c>
      <c r="BB3489" s="24">
        <v>2129.2346938775518</v>
      </c>
      <c r="BC3489" s="24">
        <v>129.0445269016698</v>
      </c>
      <c r="BI3489" s="24">
        <v>387.13358070500948</v>
      </c>
      <c r="BJ3489" s="24">
        <v>64.522263450834899</v>
      </c>
      <c r="BL3489" s="24">
        <v>129.0445269016698</v>
      </c>
      <c r="CR3489" s="24">
        <v>258.0890538033396</v>
      </c>
    </row>
    <row r="3490" spans="1:96" x14ac:dyDescent="0.2">
      <c r="A3490" s="24" t="s">
        <v>3446</v>
      </c>
      <c r="B3490" s="24">
        <v>-71.0535</v>
      </c>
      <c r="C3490" s="24">
        <v>42.348300000000002</v>
      </c>
      <c r="D3490" s="24" t="s">
        <v>3427</v>
      </c>
      <c r="E3490" s="24">
        <f t="shared" si="54"/>
        <v>6644.3272543911244</v>
      </c>
      <c r="F3490" s="24">
        <v>467.6359357929237</v>
      </c>
      <c r="H3490" s="24">
        <v>38.96966131607698</v>
      </c>
      <c r="V3490" s="24">
        <v>58.454491974115463</v>
      </c>
      <c r="X3490" s="24">
        <v>19.48483065803849</v>
      </c>
      <c r="AA3490" s="24">
        <v>2669.4218001512736</v>
      </c>
      <c r="AB3490" s="24">
        <v>214.33313723842338</v>
      </c>
      <c r="AH3490" s="24">
        <v>19.48483065803849</v>
      </c>
      <c r="AJ3490" s="24">
        <v>19.48483065803849</v>
      </c>
      <c r="AL3490" s="24">
        <v>175.3634759223464</v>
      </c>
      <c r="AM3490" s="24">
        <v>19.48483065803849</v>
      </c>
      <c r="AQ3490" s="24">
        <v>19.48483065803849</v>
      </c>
      <c r="AT3490" s="24">
        <v>2123.8465417261955</v>
      </c>
      <c r="AV3490" s="24">
        <v>175.3634759223464</v>
      </c>
      <c r="AX3490" s="24">
        <v>38.96966131607698</v>
      </c>
      <c r="AY3490" s="24">
        <v>77.93932263215396</v>
      </c>
      <c r="AZ3490" s="24">
        <v>19.48483065803849</v>
      </c>
      <c r="BB3490" s="24">
        <v>311.75729052861584</v>
      </c>
      <c r="BC3490" s="24">
        <v>136.39381460626942</v>
      </c>
      <c r="BL3490" s="24">
        <v>19.48483065803849</v>
      </c>
      <c r="BR3490" s="24">
        <v>19.48483065803849</v>
      </c>
    </row>
    <row r="3491" spans="1:96" x14ac:dyDescent="0.2">
      <c r="A3491" s="24" t="s">
        <v>3447</v>
      </c>
      <c r="B3491" s="24">
        <v>-70.035899999999998</v>
      </c>
      <c r="C3491" s="24">
        <v>43.635899999999999</v>
      </c>
      <c r="D3491" s="24" t="s">
        <v>3427</v>
      </c>
      <c r="E3491" s="24">
        <f t="shared" si="54"/>
        <v>3660.7002753344245</v>
      </c>
      <c r="F3491" s="24">
        <v>33.895372919763176</v>
      </c>
      <c r="AA3491" s="24">
        <v>1186.3380521917113</v>
      </c>
      <c r="AK3491" s="24">
        <v>11.298457639921059</v>
      </c>
      <c r="AL3491" s="24">
        <v>45.193830559684237</v>
      </c>
      <c r="AT3491" s="24">
        <v>146.87994931897379</v>
      </c>
      <c r="AV3491" s="24">
        <v>531.02750907628979</v>
      </c>
      <c r="AX3491" s="24">
        <v>124.28303403913165</v>
      </c>
      <c r="AY3491" s="24">
        <v>11.298457639921059</v>
      </c>
      <c r="AZ3491" s="24">
        <v>11.298457639921059</v>
      </c>
      <c r="BB3491" s="24">
        <v>858.68278063400055</v>
      </c>
      <c r="BC3491" s="24">
        <v>610.11671255573708</v>
      </c>
      <c r="BI3491" s="24">
        <v>45.193830559684237</v>
      </c>
      <c r="BN3491" s="24">
        <v>11.298457639921059</v>
      </c>
      <c r="BO3491" s="24">
        <v>11.298457639921059</v>
      </c>
      <c r="BP3491" s="24">
        <v>11.298457639921059</v>
      </c>
      <c r="CA3491" s="24">
        <v>11.298457639921059</v>
      </c>
    </row>
    <row r="3492" spans="1:96" x14ac:dyDescent="0.2">
      <c r="A3492" s="24" t="s">
        <v>3448</v>
      </c>
      <c r="B3492" s="24">
        <v>-70.135900000000007</v>
      </c>
      <c r="C3492" s="24">
        <v>43.651699999999998</v>
      </c>
      <c r="D3492" s="24" t="s">
        <v>3427</v>
      </c>
      <c r="E3492" s="24">
        <f t="shared" si="54"/>
        <v>16825.545904700062</v>
      </c>
      <c r="F3492" s="24">
        <v>56.461563438590808</v>
      </c>
      <c r="X3492" s="24">
        <v>112.92312687718162</v>
      </c>
      <c r="AA3492" s="24">
        <v>7735.23419108694</v>
      </c>
      <c r="AH3492" s="24">
        <v>112.92312687718162</v>
      </c>
      <c r="AJ3492" s="24">
        <v>564.61563438590804</v>
      </c>
      <c r="AK3492" s="24">
        <v>225.84625375436323</v>
      </c>
      <c r="AL3492" s="24">
        <v>112.92312687718162</v>
      </c>
      <c r="AQ3492" s="24">
        <v>56.461563438590808</v>
      </c>
      <c r="AT3492" s="24">
        <v>1072.7697053332254</v>
      </c>
      <c r="AV3492" s="24">
        <v>2484.3087912979954</v>
      </c>
      <c r="AX3492" s="24">
        <v>225.84625375436323</v>
      </c>
      <c r="AY3492" s="24">
        <v>282.30781719295402</v>
      </c>
      <c r="AZ3492" s="24">
        <v>56.461563438590808</v>
      </c>
      <c r="BB3492" s="24">
        <v>903.38501501745293</v>
      </c>
      <c r="BC3492" s="24">
        <v>1976.1547203506782</v>
      </c>
      <c r="BI3492" s="24">
        <v>790.4618881402713</v>
      </c>
      <c r="BP3492" s="24">
        <v>56.461563438590808</v>
      </c>
    </row>
    <row r="3493" spans="1:96" x14ac:dyDescent="0.2">
      <c r="A3493" s="24" t="s">
        <v>3449</v>
      </c>
      <c r="B3493" s="24">
        <v>-69.974800000000002</v>
      </c>
      <c r="C3493" s="24">
        <v>43.784300000000002</v>
      </c>
      <c r="D3493" s="24" t="s">
        <v>3427</v>
      </c>
      <c r="E3493" s="24">
        <f t="shared" si="54"/>
        <v>6700.1434985223896</v>
      </c>
      <c r="F3493" s="24">
        <v>138.35104569220272</v>
      </c>
      <c r="H3493" s="24">
        <v>19.764435098886104</v>
      </c>
      <c r="AA3493" s="24">
        <v>3379.7184019095239</v>
      </c>
      <c r="AH3493" s="24">
        <v>19.764435098886104</v>
      </c>
      <c r="AK3493" s="24">
        <v>19.764435098886104</v>
      </c>
      <c r="AL3493" s="24">
        <v>59.293305296658303</v>
      </c>
      <c r="AQ3493" s="24">
        <v>19.764435098886104</v>
      </c>
      <c r="AT3493" s="24">
        <v>395.2887019777221</v>
      </c>
      <c r="AV3493" s="24">
        <v>1600.9192430097744</v>
      </c>
      <c r="AY3493" s="24">
        <v>98.822175494430525</v>
      </c>
      <c r="BB3493" s="24">
        <v>276.70209138440543</v>
      </c>
      <c r="BC3493" s="24">
        <v>434.81757217549426</v>
      </c>
      <c r="BI3493" s="24">
        <v>237.17322118663321</v>
      </c>
    </row>
    <row r="3494" spans="1:96" x14ac:dyDescent="0.2">
      <c r="A3494" s="24" t="s">
        <v>3450</v>
      </c>
      <c r="B3494" s="24">
        <v>-70.097399999999993</v>
      </c>
      <c r="C3494" s="24">
        <v>43.8324</v>
      </c>
      <c r="D3494" s="24" t="s">
        <v>3427</v>
      </c>
      <c r="E3494" s="24">
        <f t="shared" si="54"/>
        <v>1840.0949675668805</v>
      </c>
      <c r="F3494" s="24">
        <v>212.31865010387082</v>
      </c>
      <c r="H3494" s="24">
        <v>5.8977402806630783</v>
      </c>
      <c r="X3494" s="24">
        <v>5.8977402806630783</v>
      </c>
      <c r="AA3494" s="24">
        <v>1226.7299783779201</v>
      </c>
      <c r="AJ3494" s="24">
        <v>5.8977402806630783</v>
      </c>
      <c r="AK3494" s="24">
        <v>5.8977402806630783</v>
      </c>
      <c r="AL3494" s="24">
        <v>5.8977402806630783</v>
      </c>
      <c r="AT3494" s="24">
        <v>212.31865010387082</v>
      </c>
      <c r="AV3494" s="24">
        <v>82.568363929283095</v>
      </c>
      <c r="BB3494" s="24">
        <v>53.079662525967699</v>
      </c>
      <c r="BC3494" s="24">
        <v>11.795480561326157</v>
      </c>
      <c r="BI3494" s="24">
        <v>11.795480561326157</v>
      </c>
    </row>
    <row r="3495" spans="1:96" x14ac:dyDescent="0.2">
      <c r="A3495" s="24" t="s">
        <v>3451</v>
      </c>
      <c r="B3495" s="24">
        <v>-69.867699999999999</v>
      </c>
      <c r="C3495" s="24">
        <v>43.852699999999999</v>
      </c>
      <c r="D3495" s="24" t="s">
        <v>3427</v>
      </c>
      <c r="E3495" s="24">
        <f t="shared" si="54"/>
        <v>32163.504901960787</v>
      </c>
      <c r="F3495" s="24">
        <v>909.21568627451006</v>
      </c>
      <c r="X3495" s="24">
        <v>681.91176470588243</v>
      </c>
      <c r="AA3495" s="24">
        <v>18525.26960784314</v>
      </c>
      <c r="AH3495" s="24">
        <v>227.30392156862752</v>
      </c>
      <c r="AL3495" s="24">
        <v>227.30392156862752</v>
      </c>
      <c r="AM3495" s="24">
        <v>113.65196078431376</v>
      </c>
      <c r="AT3495" s="24">
        <v>1818.4313725490201</v>
      </c>
      <c r="AV3495" s="24">
        <v>3409.5588235294126</v>
      </c>
      <c r="AX3495" s="24">
        <v>454.60784313725503</v>
      </c>
      <c r="AY3495" s="24">
        <v>454.60784313725503</v>
      </c>
      <c r="AZ3495" s="24">
        <v>113.65196078431376</v>
      </c>
      <c r="BB3495" s="24">
        <v>1591.1274509803923</v>
      </c>
      <c r="BC3495" s="24">
        <v>2386.6911764705887</v>
      </c>
      <c r="BI3495" s="24">
        <v>1136.5196078431375</v>
      </c>
      <c r="BZ3495" s="24">
        <v>113.65196078431376</v>
      </c>
    </row>
    <row r="3496" spans="1:96" x14ac:dyDescent="0.2">
      <c r="A3496" s="24" t="s">
        <v>3452</v>
      </c>
      <c r="B3496" s="24">
        <v>-68.937299999999993</v>
      </c>
      <c r="C3496" s="24">
        <v>44.119900000000001</v>
      </c>
      <c r="D3496" s="24" t="s">
        <v>3427</v>
      </c>
      <c r="E3496" s="24">
        <f t="shared" si="54"/>
        <v>652.31880460096227</v>
      </c>
      <c r="H3496" s="24">
        <v>5.4816706268988433</v>
      </c>
      <c r="AA3496" s="24">
        <v>211.04431913560546</v>
      </c>
      <c r="AH3496" s="24">
        <v>8.222505940348265</v>
      </c>
      <c r="AJ3496" s="24">
        <v>24.667517821044797</v>
      </c>
      <c r="AK3496" s="24">
        <v>5.4816706268988433</v>
      </c>
      <c r="AL3496" s="24">
        <v>5.4816706268988433</v>
      </c>
      <c r="AT3496" s="24">
        <v>38.3716943882919</v>
      </c>
      <c r="AV3496" s="24">
        <v>87.706730030381493</v>
      </c>
      <c r="AX3496" s="24">
        <v>2.7408353134494217</v>
      </c>
      <c r="AY3496" s="24">
        <v>10.963341253797687</v>
      </c>
      <c r="BB3496" s="24">
        <v>82.225059403482646</v>
      </c>
      <c r="BC3496" s="24">
        <v>109.63341253797687</v>
      </c>
      <c r="BI3496" s="24">
        <v>60.298376895887259</v>
      </c>
    </row>
    <row r="3497" spans="1:96" x14ac:dyDescent="0.2">
      <c r="A3497" s="24" t="s">
        <v>3453</v>
      </c>
      <c r="B3497" s="24">
        <v>-68.851600000000005</v>
      </c>
      <c r="C3497" s="24">
        <v>44.200899999999997</v>
      </c>
      <c r="D3497" s="24" t="s">
        <v>3427</v>
      </c>
      <c r="E3497" s="24">
        <f t="shared" si="54"/>
        <v>27556.582491582492</v>
      </c>
      <c r="F3497" s="24">
        <v>234.19191919191917</v>
      </c>
      <c r="AA3497" s="24">
        <v>12568.299663299662</v>
      </c>
      <c r="AK3497" s="24">
        <v>234.19191919191917</v>
      </c>
      <c r="AL3497" s="24">
        <v>624.51178451178441</v>
      </c>
      <c r="AT3497" s="24">
        <v>1561.2794612794612</v>
      </c>
      <c r="AV3497" s="24">
        <v>2341.9191919191917</v>
      </c>
      <c r="AX3497" s="24">
        <v>390.3198653198653</v>
      </c>
      <c r="AY3497" s="24">
        <v>312.25589225589221</v>
      </c>
      <c r="BB3497" s="24">
        <v>1873.5353535353534</v>
      </c>
      <c r="BC3497" s="24">
        <v>5542.5420875420868</v>
      </c>
      <c r="BI3497" s="24">
        <v>1639.343434343434</v>
      </c>
      <c r="BP3497" s="24">
        <v>78.063973063973052</v>
      </c>
      <c r="BR3497" s="24">
        <v>78.063973063973052</v>
      </c>
      <c r="CA3497" s="24">
        <v>78.063973063973052</v>
      </c>
    </row>
    <row r="3498" spans="1:96" x14ac:dyDescent="0.2">
      <c r="A3498" s="24" t="s">
        <v>3454</v>
      </c>
      <c r="B3498" s="24">
        <v>-69.028499999999994</v>
      </c>
      <c r="C3498" s="24">
        <v>44.246499999999997</v>
      </c>
      <c r="D3498" s="24" t="s">
        <v>3427</v>
      </c>
      <c r="E3498" s="24">
        <f t="shared" si="54"/>
        <v>5510.9603841536609</v>
      </c>
      <c r="X3498" s="24">
        <v>16.69987995198079</v>
      </c>
      <c r="AA3498" s="24">
        <v>2972.5786314525808</v>
      </c>
      <c r="AH3498" s="24">
        <v>66.799519807923161</v>
      </c>
      <c r="AJ3498" s="24">
        <v>166.99879951980787</v>
      </c>
      <c r="AK3498" s="24">
        <v>50.099639855942371</v>
      </c>
      <c r="AL3498" s="24">
        <v>16.69987995198079</v>
      </c>
      <c r="AQ3498" s="24">
        <v>33.399759903961581</v>
      </c>
      <c r="AT3498" s="24">
        <v>217.0984393757503</v>
      </c>
      <c r="AV3498" s="24">
        <v>551.09603841536614</v>
      </c>
      <c r="AX3498" s="24">
        <v>16.69987995198079</v>
      </c>
      <c r="AY3498" s="24">
        <v>16.69987995198079</v>
      </c>
      <c r="BB3498" s="24">
        <v>350.6974789915966</v>
      </c>
      <c r="BC3498" s="24">
        <v>834.99399759903963</v>
      </c>
      <c r="BI3498" s="24">
        <v>200.39855942376954</v>
      </c>
    </row>
    <row r="3499" spans="1:96" x14ac:dyDescent="0.2">
      <c r="A3499" s="24" t="s">
        <v>3455</v>
      </c>
      <c r="B3499" s="24">
        <v>-68.759799999999998</v>
      </c>
      <c r="C3499" s="24">
        <v>44.307000000000002</v>
      </c>
      <c r="D3499" s="24" t="s">
        <v>3427</v>
      </c>
      <c r="E3499" s="24">
        <f t="shared" si="54"/>
        <v>25993.121118012416</v>
      </c>
      <c r="AA3499" s="24">
        <v>11808.509316770185</v>
      </c>
      <c r="AH3499" s="24">
        <v>72.003105590062106</v>
      </c>
      <c r="AJ3499" s="24">
        <v>288.01242236024842</v>
      </c>
      <c r="AK3499" s="24">
        <v>216.00931677018633</v>
      </c>
      <c r="AL3499" s="24">
        <v>72.003105590062106</v>
      </c>
      <c r="AQ3499" s="24">
        <v>360.01552795031057</v>
      </c>
      <c r="AT3499" s="24">
        <v>1080.0465838509315</v>
      </c>
      <c r="AV3499" s="24">
        <v>1152.0496894409937</v>
      </c>
      <c r="AX3499" s="24">
        <v>144.00621118012421</v>
      </c>
      <c r="AY3499" s="24">
        <v>504.0217391304347</v>
      </c>
      <c r="AZ3499" s="24">
        <v>216.00931677018633</v>
      </c>
      <c r="BB3499" s="24">
        <v>3240.1397515527942</v>
      </c>
      <c r="BC3499" s="24">
        <v>4896.2111801242227</v>
      </c>
      <c r="BI3499" s="24">
        <v>1872.0807453416146</v>
      </c>
      <c r="BP3499" s="24">
        <v>72.003105590062106</v>
      </c>
    </row>
    <row r="3500" spans="1:96" x14ac:dyDescent="0.2">
      <c r="A3500" s="24" t="s">
        <v>3456</v>
      </c>
      <c r="B3500" s="24">
        <v>-68.352099999999993</v>
      </c>
      <c r="C3500" s="24">
        <v>44.191600000000001</v>
      </c>
      <c r="D3500" s="24" t="s">
        <v>3427</v>
      </c>
      <c r="E3500" s="24">
        <f t="shared" si="54"/>
        <v>1297.5960740027235</v>
      </c>
      <c r="F3500" s="24">
        <v>7.7008669080280328</v>
      </c>
      <c r="H3500" s="24">
        <v>26.953034178098115</v>
      </c>
      <c r="AA3500" s="24">
        <v>327.28684359119137</v>
      </c>
      <c r="AH3500" s="24">
        <v>15.401733816056066</v>
      </c>
      <c r="AJ3500" s="24">
        <v>77.008669080280328</v>
      </c>
      <c r="AK3500" s="24">
        <v>19.252167270070082</v>
      </c>
      <c r="AL3500" s="24">
        <v>38.504334540140164</v>
      </c>
      <c r="AQ3500" s="24">
        <v>3.8504334540140164</v>
      </c>
      <c r="AT3500" s="24">
        <v>127.06430398246253</v>
      </c>
      <c r="AV3500" s="24">
        <v>84.70953598830836</v>
      </c>
      <c r="AY3500" s="24">
        <v>61.606935264224262</v>
      </c>
      <c r="AZ3500" s="24">
        <v>3.8504334540140164</v>
      </c>
      <c r="BB3500" s="24">
        <v>196.37210615471483</v>
      </c>
      <c r="BC3500" s="24">
        <v>246.42774105689705</v>
      </c>
      <c r="BI3500" s="24">
        <v>61.606935264224255</v>
      </c>
    </row>
    <row r="3501" spans="1:96" x14ac:dyDescent="0.2">
      <c r="A3501" s="24" t="s">
        <v>3457</v>
      </c>
      <c r="B3501" s="24">
        <v>-68.890500000000003</v>
      </c>
      <c r="C3501" s="24">
        <v>44.402700000000003</v>
      </c>
      <c r="D3501" s="24" t="s">
        <v>3427</v>
      </c>
      <c r="E3501" s="24">
        <f t="shared" si="54"/>
        <v>34122.350863422289</v>
      </c>
      <c r="F3501" s="24">
        <v>181.98587127158555</v>
      </c>
      <c r="H3501" s="24">
        <v>272.97880690737833</v>
      </c>
      <c r="AA3501" s="24">
        <v>21838.304552590267</v>
      </c>
      <c r="AH3501" s="24">
        <v>272.97880690737833</v>
      </c>
      <c r="AK3501" s="24">
        <v>181.98587127158555</v>
      </c>
      <c r="AL3501" s="24">
        <v>272.97880690737833</v>
      </c>
      <c r="AT3501" s="24">
        <v>1091.9152276295133</v>
      </c>
      <c r="AV3501" s="24">
        <v>3457.7315541601251</v>
      </c>
      <c r="AX3501" s="24">
        <v>181.98587127158555</v>
      </c>
      <c r="AY3501" s="24">
        <v>181.98587127158555</v>
      </c>
      <c r="BB3501" s="24">
        <v>1637.8728414442696</v>
      </c>
      <c r="BC3501" s="24">
        <v>2638.7951334379904</v>
      </c>
      <c r="BI3501" s="24">
        <v>1364.8940345368917</v>
      </c>
      <c r="CA3501" s="24">
        <v>545.95761381475666</v>
      </c>
    </row>
    <row r="3502" spans="1:96" x14ac:dyDescent="0.2">
      <c r="A3502" s="24" t="s">
        <v>3458</v>
      </c>
      <c r="B3502" s="24">
        <v>-68.446899999999999</v>
      </c>
      <c r="C3502" s="24">
        <v>44.433799999999998</v>
      </c>
      <c r="D3502" s="24" t="s">
        <v>3427</v>
      </c>
      <c r="E3502" s="24">
        <f t="shared" si="54"/>
        <v>14327.889805795125</v>
      </c>
      <c r="H3502" s="24">
        <v>388.40665136191603</v>
      </c>
      <c r="AA3502" s="24">
        <v>1683.0954892349694</v>
      </c>
      <c r="AH3502" s="24">
        <v>43.156294595768451</v>
      </c>
      <c r="AJ3502" s="24">
        <v>86.312589191536901</v>
      </c>
      <c r="AK3502" s="24">
        <v>215.78147297884226</v>
      </c>
      <c r="AL3502" s="24">
        <v>43.156294595768451</v>
      </c>
      <c r="AQ3502" s="24">
        <v>43.156294595768451</v>
      </c>
      <c r="AT3502" s="24">
        <v>863.12589191536904</v>
      </c>
      <c r="AV3502" s="24">
        <v>733.65700812806358</v>
      </c>
      <c r="AY3502" s="24">
        <v>1078.9073648942112</v>
      </c>
      <c r="AZ3502" s="24">
        <v>86.312589191536901</v>
      </c>
      <c r="BB3502" s="24">
        <v>3538.8161568530127</v>
      </c>
      <c r="BC3502" s="24">
        <v>4445.0983433641495</v>
      </c>
      <c r="BE3502" s="24">
        <v>43.156294595768451</v>
      </c>
      <c r="BI3502" s="24">
        <v>992.59477570267427</v>
      </c>
      <c r="BN3502" s="24">
        <v>43.156294595768451</v>
      </c>
    </row>
    <row r="3503" spans="1:96" x14ac:dyDescent="0.2">
      <c r="A3503" s="24" t="s">
        <v>3459</v>
      </c>
      <c r="B3503" s="24">
        <v>-68.790000000000006</v>
      </c>
      <c r="C3503" s="24">
        <v>44.511400000000002</v>
      </c>
      <c r="D3503" s="24" t="s">
        <v>3427</v>
      </c>
      <c r="E3503" s="24">
        <f t="shared" si="54"/>
        <v>8111.0591123556715</v>
      </c>
      <c r="F3503" s="24">
        <v>80.043346503509895</v>
      </c>
      <c r="AA3503" s="24">
        <v>6136.6565652690933</v>
      </c>
      <c r="AH3503" s="24">
        <v>26.681115501169963</v>
      </c>
      <c r="AN3503" s="24">
        <v>26.681115501169963</v>
      </c>
      <c r="AQ3503" s="24">
        <v>53.362231002339925</v>
      </c>
      <c r="AT3503" s="24">
        <v>373.53561701637949</v>
      </c>
      <c r="AV3503" s="24">
        <v>133.40557750584981</v>
      </c>
      <c r="AX3503" s="24">
        <v>80.043346503509895</v>
      </c>
      <c r="AY3503" s="24">
        <v>80.043346503509895</v>
      </c>
      <c r="AZ3503" s="24">
        <v>106.72446200467985</v>
      </c>
      <c r="BB3503" s="24">
        <v>266.81115501169961</v>
      </c>
      <c r="BC3503" s="24">
        <v>533.62231002339922</v>
      </c>
      <c r="BI3503" s="24">
        <v>160.08669300701976</v>
      </c>
      <c r="BM3503" s="24">
        <v>26.681115501169963</v>
      </c>
      <c r="BP3503" s="24">
        <v>26.681115501169963</v>
      </c>
    </row>
    <row r="3504" spans="1:96" x14ac:dyDescent="0.2">
      <c r="A3504" s="24" t="s">
        <v>3460</v>
      </c>
      <c r="B3504" s="24">
        <v>-68.422600000000003</v>
      </c>
      <c r="C3504" s="24">
        <v>44.472200000000001</v>
      </c>
      <c r="D3504" s="24" t="s">
        <v>3427</v>
      </c>
      <c r="E3504" s="24">
        <f t="shared" si="54"/>
        <v>6263.820568370078</v>
      </c>
      <c r="F3504" s="24">
        <v>88.638970307123756</v>
      </c>
      <c r="H3504" s="24">
        <v>88.638970307123756</v>
      </c>
      <c r="AA3504" s="24">
        <v>59.09264687141583</v>
      </c>
      <c r="AJ3504" s="24">
        <v>325.00955779278706</v>
      </c>
      <c r="AK3504" s="24">
        <v>236.37058748566332</v>
      </c>
      <c r="AN3504" s="24">
        <v>59.09264687141583</v>
      </c>
      <c r="AT3504" s="24">
        <v>472.74117497132664</v>
      </c>
      <c r="AV3504" s="24">
        <v>945.48234994265329</v>
      </c>
      <c r="AX3504" s="24">
        <v>206.82426404995539</v>
      </c>
      <c r="AY3504" s="24">
        <v>1093.213967121193</v>
      </c>
      <c r="AZ3504" s="24">
        <v>118.18529374283166</v>
      </c>
      <c r="BB3504" s="24">
        <v>738.65808589269784</v>
      </c>
      <c r="BC3504" s="24">
        <v>1300.0382311711483</v>
      </c>
      <c r="BI3504" s="24">
        <v>531.83382184274251</v>
      </c>
    </row>
    <row r="3505" spans="1:96" x14ac:dyDescent="0.2">
      <c r="A3505" s="24" t="s">
        <v>3461</v>
      </c>
      <c r="B3505" s="24">
        <v>-69.7</v>
      </c>
      <c r="C3505" s="24">
        <v>43.812800000000003</v>
      </c>
      <c r="D3505" s="24" t="s">
        <v>3427</v>
      </c>
      <c r="E3505" s="24">
        <f t="shared" si="54"/>
        <v>28180.306300034805</v>
      </c>
      <c r="F3505" s="24">
        <v>193.67908109989554</v>
      </c>
      <c r="H3505" s="24">
        <v>96.83954054994777</v>
      </c>
      <c r="AA3505" s="24">
        <v>12492.300730943261</v>
      </c>
      <c r="AH3505" s="24">
        <v>193.67908109989554</v>
      </c>
      <c r="AJ3505" s="24">
        <v>484.19770274973882</v>
      </c>
      <c r="AK3505" s="24">
        <v>96.83954054994777</v>
      </c>
      <c r="AL3505" s="24">
        <v>484.19770274973882</v>
      </c>
      <c r="AQ3505" s="24">
        <v>484.19770274973882</v>
      </c>
      <c r="AT3505" s="24">
        <v>1743.1117298990598</v>
      </c>
      <c r="AV3505" s="24">
        <v>2905.1862164984332</v>
      </c>
      <c r="AX3505" s="24">
        <v>484.19770274973882</v>
      </c>
      <c r="AY3505" s="24">
        <v>96.83954054994777</v>
      </c>
      <c r="BB3505" s="24">
        <v>2614.6675948485899</v>
      </c>
      <c r="BC3505" s="24">
        <v>4357.7793247476502</v>
      </c>
      <c r="BI3505" s="24">
        <v>1355.7535676992686</v>
      </c>
      <c r="BN3505" s="24">
        <v>96.83954054994777</v>
      </c>
    </row>
    <row r="3506" spans="1:96" x14ac:dyDescent="0.2">
      <c r="A3506" s="24" t="s">
        <v>3462</v>
      </c>
      <c r="B3506" s="24">
        <v>-69.428799999999995</v>
      </c>
      <c r="C3506" s="24">
        <v>43.9801</v>
      </c>
      <c r="D3506" s="24" t="s">
        <v>3427</v>
      </c>
      <c r="E3506" s="24">
        <f t="shared" si="54"/>
        <v>36491.679197994978</v>
      </c>
      <c r="F3506" s="24">
        <v>348.64661654135335</v>
      </c>
      <c r="H3506" s="24">
        <v>116.21553884711778</v>
      </c>
      <c r="AA3506" s="24">
        <v>12202.631578947368</v>
      </c>
      <c r="AH3506" s="24">
        <v>116.21553884711778</v>
      </c>
      <c r="AJ3506" s="24">
        <v>813.50877192982466</v>
      </c>
      <c r="AK3506" s="24">
        <v>116.21553884711778</v>
      </c>
      <c r="AQ3506" s="24">
        <v>232.43107769423557</v>
      </c>
      <c r="AT3506" s="24">
        <v>2672.957393483709</v>
      </c>
      <c r="AV3506" s="24">
        <v>9529.6741854636584</v>
      </c>
      <c r="AX3506" s="24">
        <v>813.50877192982466</v>
      </c>
      <c r="AY3506" s="24">
        <v>1278.3709273182956</v>
      </c>
      <c r="AZ3506" s="24">
        <v>232.43107769423557</v>
      </c>
      <c r="BB3506" s="24">
        <v>4416.1904761904771</v>
      </c>
      <c r="BC3506" s="24">
        <v>1743.2330827067669</v>
      </c>
      <c r="BI3506" s="24">
        <v>1394.5864661654134</v>
      </c>
      <c r="BM3506" s="24">
        <v>116.21553884711778</v>
      </c>
      <c r="BN3506" s="24">
        <v>232.43107769423557</v>
      </c>
      <c r="CA3506" s="24">
        <v>116.21553884711778</v>
      </c>
    </row>
    <row r="3507" spans="1:96" x14ac:dyDescent="0.2">
      <c r="A3507" s="24" t="s">
        <v>3463</v>
      </c>
      <c r="B3507" s="24">
        <v>-68.248999999999995</v>
      </c>
      <c r="C3507" s="24">
        <v>44.449399999999997</v>
      </c>
      <c r="D3507" s="24" t="s">
        <v>3427</v>
      </c>
      <c r="E3507" s="24">
        <f t="shared" si="54"/>
        <v>21507.138157894744</v>
      </c>
      <c r="AA3507" s="24">
        <v>2810.9633458646622</v>
      </c>
      <c r="AH3507" s="24">
        <v>719.0836466165415</v>
      </c>
      <c r="AJ3507" s="24">
        <v>1438.167293233083</v>
      </c>
      <c r="AK3507" s="24">
        <v>196.1137218045113</v>
      </c>
      <c r="AL3507" s="24">
        <v>130.74248120300754</v>
      </c>
      <c r="AT3507" s="24">
        <v>588.34116541353387</v>
      </c>
      <c r="AV3507" s="24">
        <v>3399.3045112781961</v>
      </c>
      <c r="AX3507" s="24">
        <v>522.96992481203017</v>
      </c>
      <c r="AY3507" s="24">
        <v>392.2274436090226</v>
      </c>
      <c r="AZ3507" s="24">
        <v>261.48496240601509</v>
      </c>
      <c r="BB3507" s="24">
        <v>5818.0404135338358</v>
      </c>
      <c r="BC3507" s="24">
        <v>3922.2744360902261</v>
      </c>
      <c r="BI3507" s="24">
        <v>1111.3110902255642</v>
      </c>
      <c r="BO3507" s="24">
        <v>130.74248120300754</v>
      </c>
      <c r="CA3507" s="24">
        <v>65.371240601503771</v>
      </c>
    </row>
    <row r="3508" spans="1:96" x14ac:dyDescent="0.2">
      <c r="A3508" s="24" t="s">
        <v>3464</v>
      </c>
      <c r="B3508" s="24">
        <v>-67.844099999999997</v>
      </c>
      <c r="C3508" s="24">
        <v>44.527700000000003</v>
      </c>
      <c r="D3508" s="24" t="s">
        <v>3427</v>
      </c>
      <c r="E3508" s="24">
        <f t="shared" si="54"/>
        <v>8649.8720351813135</v>
      </c>
      <c r="X3508" s="24">
        <v>25.072092855598012</v>
      </c>
      <c r="AA3508" s="24">
        <v>5967.1580996323255</v>
      </c>
      <c r="AH3508" s="24">
        <v>50.144185711196023</v>
      </c>
      <c r="AJ3508" s="24">
        <v>25.072092855598012</v>
      </c>
      <c r="AK3508" s="24">
        <v>75.216278566794031</v>
      </c>
      <c r="AL3508" s="24">
        <v>601.73022853435225</v>
      </c>
      <c r="AQ3508" s="24">
        <v>75.216278566794031</v>
      </c>
      <c r="AT3508" s="24">
        <v>1128.2441785019105</v>
      </c>
      <c r="AV3508" s="24">
        <v>225.64883570038211</v>
      </c>
      <c r="AY3508" s="24">
        <v>25.072092855598012</v>
      </c>
      <c r="BB3508" s="24">
        <v>75.216278566794031</v>
      </c>
      <c r="BC3508" s="24">
        <v>50.144185711196023</v>
      </c>
      <c r="BI3508" s="24">
        <v>225.64883570038208</v>
      </c>
      <c r="BO3508" s="24">
        <v>25.072092855598012</v>
      </c>
      <c r="BP3508" s="24">
        <v>75.216278566794031</v>
      </c>
    </row>
    <row r="3509" spans="1:96" x14ac:dyDescent="0.2">
      <c r="A3509" s="24" t="s">
        <v>3465</v>
      </c>
      <c r="B3509" s="24">
        <v>-67.346100000000007</v>
      </c>
      <c r="C3509" s="24">
        <v>44.668999999999997</v>
      </c>
      <c r="D3509" s="24" t="s">
        <v>3427</v>
      </c>
      <c r="E3509" s="24">
        <f t="shared" si="54"/>
        <v>4166.0546875</v>
      </c>
      <c r="F3509" s="24">
        <v>22.641601562500004</v>
      </c>
      <c r="AA3509" s="24">
        <v>2841.5209960937505</v>
      </c>
      <c r="AH3509" s="24">
        <v>22.641601562500004</v>
      </c>
      <c r="AL3509" s="24">
        <v>350.94482421875</v>
      </c>
      <c r="AT3509" s="24">
        <v>498.11523437499994</v>
      </c>
      <c r="AV3509" s="24">
        <v>33.96240234375</v>
      </c>
      <c r="AY3509" s="24">
        <v>22.641601562500004</v>
      </c>
      <c r="BB3509" s="24">
        <v>113.2080078125</v>
      </c>
      <c r="BC3509" s="24">
        <v>33.96240234375</v>
      </c>
      <c r="BI3509" s="24">
        <v>215.09521484375</v>
      </c>
      <c r="BR3509" s="24">
        <v>11.320800781250002</v>
      </c>
    </row>
    <row r="3510" spans="1:96" x14ac:dyDescent="0.2">
      <c r="A3510" s="24" t="s">
        <v>3466</v>
      </c>
      <c r="B3510" s="24">
        <v>-70.9392</v>
      </c>
      <c r="C3510" s="24">
        <v>43.000500000000002</v>
      </c>
      <c r="D3510" s="24" t="s">
        <v>3427</v>
      </c>
      <c r="E3510" s="24">
        <f t="shared" si="54"/>
        <v>1876.5401812899077</v>
      </c>
      <c r="F3510" s="24">
        <v>9.2898028776728108</v>
      </c>
      <c r="H3510" s="24">
        <v>9.2898028776728108</v>
      </c>
      <c r="AA3510" s="24">
        <v>1412.0500374062669</v>
      </c>
      <c r="AT3510" s="24">
        <v>148.63684604276497</v>
      </c>
      <c r="AV3510" s="24">
        <v>55.738817266036854</v>
      </c>
      <c r="AX3510" s="24">
        <v>55.738817266036854</v>
      </c>
      <c r="AY3510" s="24">
        <v>37.159211510691243</v>
      </c>
      <c r="AZ3510" s="24">
        <v>46.449014388364049</v>
      </c>
      <c r="BB3510" s="24">
        <v>9.2898028776728108</v>
      </c>
      <c r="BC3510" s="24">
        <v>46.449014388364049</v>
      </c>
      <c r="BI3510" s="24">
        <v>37.159211510691243</v>
      </c>
      <c r="BN3510" s="24">
        <v>9.2898028776728108</v>
      </c>
    </row>
    <row r="3511" spans="1:96" x14ac:dyDescent="0.2">
      <c r="A3511" s="24" t="s">
        <v>3467</v>
      </c>
      <c r="B3511" s="24">
        <v>-74.832700000000003</v>
      </c>
      <c r="C3511" s="24">
        <v>38.992100000000001</v>
      </c>
      <c r="D3511" s="24" t="s">
        <v>3427</v>
      </c>
      <c r="E3511" s="24">
        <f t="shared" si="54"/>
        <v>6929.8420405460793</v>
      </c>
      <c r="F3511" s="24">
        <v>1600.8812308856445</v>
      </c>
      <c r="V3511" s="24">
        <v>21.929879875145815</v>
      </c>
      <c r="X3511" s="24">
        <v>87.71951950058326</v>
      </c>
      <c r="AA3511" s="24">
        <v>2960.5337831446855</v>
      </c>
      <c r="AF3511" s="24">
        <v>43.85975975029163</v>
      </c>
      <c r="AK3511" s="24">
        <v>21.929879875145815</v>
      </c>
      <c r="AL3511" s="24">
        <v>109.64939937572909</v>
      </c>
      <c r="AM3511" s="24">
        <v>21.929879875145815</v>
      </c>
      <c r="AN3511" s="24">
        <v>21.929879875145815</v>
      </c>
      <c r="AQ3511" s="24">
        <v>109.64939937572909</v>
      </c>
      <c r="AT3511" s="24">
        <v>723.68603587981193</v>
      </c>
      <c r="AV3511" s="24">
        <v>43.85975975029163</v>
      </c>
      <c r="AX3511" s="24">
        <v>43.85975975029163</v>
      </c>
      <c r="AY3511" s="24">
        <v>21.929879875145815</v>
      </c>
      <c r="AZ3511" s="24">
        <v>131.57927925087492</v>
      </c>
      <c r="BB3511" s="24">
        <v>416.66771762777057</v>
      </c>
      <c r="BC3511" s="24">
        <v>153.50915912602073</v>
      </c>
      <c r="BF3511" s="24">
        <v>21.929879875145815</v>
      </c>
      <c r="BI3511" s="24">
        <v>87.71951950058326</v>
      </c>
      <c r="BJ3511" s="24">
        <v>21.929879875145815</v>
      </c>
      <c r="BL3511" s="24">
        <v>65.789639625437459</v>
      </c>
      <c r="BP3511" s="24">
        <v>175.43903900116652</v>
      </c>
      <c r="BR3511" s="24">
        <v>21.929879875145815</v>
      </c>
    </row>
    <row r="3512" spans="1:96" x14ac:dyDescent="0.2">
      <c r="A3512" s="24" t="s">
        <v>3468</v>
      </c>
      <c r="B3512" s="24">
        <v>-74.738600000000005</v>
      </c>
      <c r="C3512" s="24">
        <v>39.091200000000001</v>
      </c>
      <c r="D3512" s="24" t="s">
        <v>3427</v>
      </c>
      <c r="E3512" s="24">
        <f t="shared" si="54"/>
        <v>15688.204135102813</v>
      </c>
      <c r="F3512" s="24">
        <v>1346.9670217007463</v>
      </c>
      <c r="V3512" s="24">
        <v>79.233354217690959</v>
      </c>
      <c r="X3512" s="24">
        <v>198.08338554422738</v>
      </c>
      <c r="AA3512" s="24">
        <v>4120.1344193199302</v>
      </c>
      <c r="AJ3512" s="24">
        <v>79.233354217690959</v>
      </c>
      <c r="AK3512" s="24">
        <v>79.233354217690959</v>
      </c>
      <c r="AL3512" s="24">
        <v>118.85003132653644</v>
      </c>
      <c r="AN3512" s="24">
        <v>79.233354217690959</v>
      </c>
      <c r="AT3512" s="24">
        <v>3605.1176169049386</v>
      </c>
      <c r="AV3512" s="24">
        <v>79.233354217690959</v>
      </c>
      <c r="AX3512" s="24">
        <v>633.86683374152767</v>
      </c>
      <c r="AZ3512" s="24">
        <v>2812.7840747280288</v>
      </c>
      <c r="BB3512" s="24">
        <v>1465.8170530272828</v>
      </c>
      <c r="BC3512" s="24">
        <v>515.01680241499128</v>
      </c>
      <c r="BF3512" s="24">
        <v>39.616677108845479</v>
      </c>
      <c r="BI3512" s="24">
        <v>198.08338554422738</v>
      </c>
      <c r="BO3512" s="24">
        <v>79.233354217690959</v>
      </c>
      <c r="BP3512" s="24">
        <v>79.233354217690959</v>
      </c>
      <c r="BR3512" s="24">
        <v>79.233354217690959</v>
      </c>
    </row>
    <row r="3513" spans="1:96" x14ac:dyDescent="0.2">
      <c r="A3513" s="24" t="s">
        <v>3469</v>
      </c>
      <c r="B3513" s="24">
        <v>-74.477400000000003</v>
      </c>
      <c r="C3513" s="24">
        <v>39.370100000000001</v>
      </c>
      <c r="D3513" s="24" t="s">
        <v>3427</v>
      </c>
      <c r="E3513" s="24">
        <f t="shared" si="54"/>
        <v>5115.5431498079415</v>
      </c>
      <c r="F3513" s="24">
        <v>812.2171574903972</v>
      </c>
      <c r="V3513" s="24">
        <v>28.498847631242008</v>
      </c>
      <c r="X3513" s="24">
        <v>42.748271446863008</v>
      </c>
      <c r="AA3513" s="24">
        <v>2507.8985915492967</v>
      </c>
      <c r="AF3513" s="24">
        <v>28.498847631242008</v>
      </c>
      <c r="AK3513" s="24">
        <v>42.748271446863008</v>
      </c>
      <c r="AL3513" s="24">
        <v>42.748271446863008</v>
      </c>
      <c r="AQ3513" s="24">
        <v>85.496542893726016</v>
      </c>
      <c r="AT3513" s="24">
        <v>1196.9516005121643</v>
      </c>
      <c r="AV3513" s="24">
        <v>71.247119078105015</v>
      </c>
      <c r="AX3513" s="24">
        <v>28.498847631242008</v>
      </c>
      <c r="AY3513" s="24">
        <v>14.249423815621004</v>
      </c>
      <c r="AZ3513" s="24">
        <v>14.249423815621004</v>
      </c>
      <c r="BB3513" s="24">
        <v>42.748271446863008</v>
      </c>
      <c r="BC3513" s="24">
        <v>56.997695262484015</v>
      </c>
      <c r="BI3513" s="24">
        <v>71.247119078105015</v>
      </c>
      <c r="BP3513" s="24">
        <v>28.498847631242008</v>
      </c>
    </row>
    <row r="3514" spans="1:96" x14ac:dyDescent="0.2">
      <c r="A3514" s="24" t="s">
        <v>3470</v>
      </c>
      <c r="B3514" s="24">
        <v>-74.454300000000003</v>
      </c>
      <c r="C3514" s="24">
        <v>39.4437</v>
      </c>
      <c r="D3514" s="24" t="s">
        <v>3427</v>
      </c>
      <c r="E3514" s="24">
        <f t="shared" si="54"/>
        <v>13921.808857808852</v>
      </c>
      <c r="F3514" s="24">
        <v>1686.1818181818178</v>
      </c>
      <c r="V3514" s="24">
        <v>86.470862470862471</v>
      </c>
      <c r="X3514" s="24">
        <v>86.470862470862471</v>
      </c>
      <c r="AA3514" s="24">
        <v>7263.5524475524462</v>
      </c>
      <c r="AB3514" s="24">
        <v>43.235431235431236</v>
      </c>
      <c r="AF3514" s="24">
        <v>86.470862470862471</v>
      </c>
      <c r="AK3514" s="24">
        <v>86.470862470862471</v>
      </c>
      <c r="AL3514" s="24">
        <v>43.235431235431236</v>
      </c>
      <c r="AN3514" s="24">
        <v>86.470862470862471</v>
      </c>
      <c r="AQ3514" s="24">
        <v>216.17715617715612</v>
      </c>
      <c r="AT3514" s="24">
        <v>2507.6550116550115</v>
      </c>
      <c r="AV3514" s="24">
        <v>86.470862470862471</v>
      </c>
      <c r="AX3514" s="24">
        <v>86.470862470862471</v>
      </c>
      <c r="AY3514" s="24">
        <v>216.17715617715612</v>
      </c>
      <c r="AZ3514" s="24">
        <v>43.235431235431236</v>
      </c>
      <c r="BB3514" s="24">
        <v>735.00233100233083</v>
      </c>
      <c r="BC3514" s="24">
        <v>389.11888111888112</v>
      </c>
      <c r="BF3514" s="24">
        <v>43.235431235431236</v>
      </c>
      <c r="BI3514" s="24">
        <v>129.70629370629371</v>
      </c>
    </row>
    <row r="3515" spans="1:96" x14ac:dyDescent="0.2">
      <c r="A3515" s="24" t="s">
        <v>3471</v>
      </c>
      <c r="B3515" s="24">
        <v>-74.205100000000002</v>
      </c>
      <c r="C3515" s="24">
        <v>39.6404</v>
      </c>
      <c r="D3515" s="24" t="s">
        <v>3427</v>
      </c>
      <c r="E3515" s="24">
        <f t="shared" si="54"/>
        <v>5355.9442165709606</v>
      </c>
      <c r="F3515" s="24">
        <v>639.06152584085316</v>
      </c>
      <c r="V3515" s="24">
        <v>30.431501230516815</v>
      </c>
      <c r="X3515" s="24">
        <v>213.02050861361769</v>
      </c>
      <c r="AA3515" s="24">
        <v>2236.7153404429864</v>
      </c>
      <c r="AB3515" s="24">
        <v>182.58900738310092</v>
      </c>
      <c r="AF3515" s="24">
        <v>30.431501230516815</v>
      </c>
      <c r="AK3515" s="24">
        <v>30.431501230516815</v>
      </c>
      <c r="AL3515" s="24">
        <v>228.23625922887615</v>
      </c>
      <c r="AN3515" s="24">
        <v>15.215750615258408</v>
      </c>
      <c r="AQ3515" s="24">
        <v>15.215750615258408</v>
      </c>
      <c r="AT3515" s="24">
        <v>1369.4175553732568</v>
      </c>
      <c r="AV3515" s="24">
        <v>30.431501230516815</v>
      </c>
      <c r="AY3515" s="24">
        <v>121.72600492206726</v>
      </c>
      <c r="BB3515" s="24">
        <v>136.94175553732569</v>
      </c>
      <c r="BC3515" s="24">
        <v>30.431501230516815</v>
      </c>
      <c r="BI3515" s="24">
        <v>15.215750615258408</v>
      </c>
      <c r="BP3515" s="24">
        <v>30.431501230516815</v>
      </c>
    </row>
    <row r="3516" spans="1:96" x14ac:dyDescent="0.2">
      <c r="A3516" s="24" t="s">
        <v>3472</v>
      </c>
      <c r="B3516" s="24">
        <v>-74.982100000000003</v>
      </c>
      <c r="C3516" s="24">
        <v>38.972299999999997</v>
      </c>
      <c r="D3516" s="24" t="s">
        <v>3427</v>
      </c>
      <c r="E3516" s="24">
        <f t="shared" si="54"/>
        <v>2360.1827598523628</v>
      </c>
      <c r="F3516" s="24">
        <v>179.42909870222641</v>
      </c>
      <c r="H3516" s="24">
        <v>6.9011191808548622</v>
      </c>
      <c r="V3516" s="24">
        <v>13.802238361709724</v>
      </c>
      <c r="X3516" s="24">
        <v>138.02238361709726</v>
      </c>
      <c r="AA3516" s="24">
        <v>607.29848791522784</v>
      </c>
      <c r="AF3516" s="24">
        <v>69.011191808548631</v>
      </c>
      <c r="AK3516" s="24">
        <v>13.802238361709724</v>
      </c>
      <c r="AL3516" s="24">
        <v>89.714549351113206</v>
      </c>
      <c r="AQ3516" s="24">
        <v>13.802238361709724</v>
      </c>
      <c r="AT3516" s="24">
        <v>379.56155494701744</v>
      </c>
      <c r="AV3516" s="24">
        <v>6.9011191808548622</v>
      </c>
      <c r="AX3516" s="24">
        <v>27.604476723419449</v>
      </c>
      <c r="AY3516" s="24">
        <v>20.703357542564589</v>
      </c>
      <c r="AZ3516" s="24">
        <v>172.52797952137155</v>
      </c>
      <c r="BB3516" s="24">
        <v>220.83581378735559</v>
      </c>
      <c r="BC3516" s="24">
        <v>255.34140969162993</v>
      </c>
      <c r="BE3516" s="24">
        <v>41.406715085129179</v>
      </c>
      <c r="BI3516" s="24">
        <v>48.307834265984042</v>
      </c>
      <c r="BJ3516" s="24">
        <v>6.9011191808548622</v>
      </c>
      <c r="BO3516" s="24">
        <v>20.703357542564589</v>
      </c>
      <c r="BP3516" s="24">
        <v>20.703357542564589</v>
      </c>
      <c r="CA3516" s="24">
        <v>6.9011191808548622</v>
      </c>
    </row>
    <row r="3517" spans="1:96" x14ac:dyDescent="0.2">
      <c r="A3517" s="24" t="s">
        <v>3473</v>
      </c>
      <c r="B3517" s="24">
        <v>-73.4208</v>
      </c>
      <c r="C3517" s="24">
        <v>40.617699999999999</v>
      </c>
      <c r="D3517" s="24" t="s">
        <v>3427</v>
      </c>
      <c r="E3517" s="24">
        <f t="shared" si="54"/>
        <v>15707.665444386252</v>
      </c>
      <c r="F3517" s="24">
        <v>3724.4979919678726</v>
      </c>
      <c r="H3517" s="24">
        <v>80.967347651475492</v>
      </c>
      <c r="AA3517" s="24">
        <v>4291.2694255282013</v>
      </c>
      <c r="AB3517" s="24">
        <v>485.80408590885287</v>
      </c>
      <c r="AK3517" s="24">
        <v>404.83673825737748</v>
      </c>
      <c r="AL3517" s="24">
        <v>161.93469530295098</v>
      </c>
      <c r="AM3517" s="24">
        <v>80.967347651475492</v>
      </c>
      <c r="AT3517" s="24">
        <v>3481.595949013446</v>
      </c>
      <c r="AU3517" s="24">
        <v>80.967347651475492</v>
      </c>
      <c r="AV3517" s="24">
        <v>647.73878121180394</v>
      </c>
      <c r="AX3517" s="24">
        <v>404.83673825737748</v>
      </c>
      <c r="AY3517" s="24">
        <v>161.93469530295098</v>
      </c>
      <c r="AZ3517" s="24">
        <v>161.93469530295098</v>
      </c>
      <c r="BB3517" s="24">
        <v>728.70612886327933</v>
      </c>
      <c r="BC3517" s="24">
        <v>242.90204295442643</v>
      </c>
      <c r="BE3517" s="24">
        <v>80.967347651475492</v>
      </c>
      <c r="BI3517" s="24">
        <v>242.90204295442649</v>
      </c>
      <c r="BM3517" s="24">
        <v>80.967347651475492</v>
      </c>
      <c r="BO3517" s="24">
        <v>80.967347651475492</v>
      </c>
      <c r="BP3517" s="24">
        <v>80.967347651475492</v>
      </c>
    </row>
    <row r="3518" spans="1:96" x14ac:dyDescent="0.2">
      <c r="A3518" s="24" t="s">
        <v>3474</v>
      </c>
      <c r="B3518" s="24">
        <v>-72.480500000000006</v>
      </c>
      <c r="C3518" s="24">
        <v>40.860100000000003</v>
      </c>
      <c r="D3518" s="24" t="s">
        <v>3427</v>
      </c>
      <c r="E3518" s="24">
        <f t="shared" si="54"/>
        <v>11885.126213592232</v>
      </c>
      <c r="F3518" s="24">
        <v>2498.5776699029116</v>
      </c>
      <c r="H3518" s="24">
        <v>33.764563106796111</v>
      </c>
      <c r="X3518" s="24">
        <v>67.529126213592221</v>
      </c>
      <c r="AA3518" s="24">
        <v>4119.2766990291257</v>
      </c>
      <c r="AK3518" s="24">
        <v>101.29368932038832</v>
      </c>
      <c r="AL3518" s="24">
        <v>67.529126213592221</v>
      </c>
      <c r="AQ3518" s="24">
        <v>33.764563106796111</v>
      </c>
      <c r="AT3518" s="24">
        <v>2971.2815533980574</v>
      </c>
      <c r="AV3518" s="24">
        <v>742.82038834951436</v>
      </c>
      <c r="AX3518" s="24">
        <v>101.29368932038832</v>
      </c>
      <c r="AZ3518" s="24">
        <v>67.529126213592221</v>
      </c>
      <c r="BB3518" s="24">
        <v>405.1747572815533</v>
      </c>
      <c r="BC3518" s="24">
        <v>438.93932038834942</v>
      </c>
      <c r="BI3518" s="24">
        <v>236.35194174757277</v>
      </c>
    </row>
    <row r="3519" spans="1:96" x14ac:dyDescent="0.2">
      <c r="A3519" s="24" t="s">
        <v>3475</v>
      </c>
      <c r="B3519" s="24">
        <v>-72.517499999999998</v>
      </c>
      <c r="C3519" s="24">
        <v>40.931100000000001</v>
      </c>
      <c r="D3519" s="24" t="s">
        <v>3427</v>
      </c>
      <c r="E3519" s="24">
        <f t="shared" si="54"/>
        <v>12978.135521885522</v>
      </c>
      <c r="F3519" s="24">
        <v>325.26655443322107</v>
      </c>
      <c r="H3519" s="24">
        <v>390.31986531986536</v>
      </c>
      <c r="V3519" s="24">
        <v>227.68658810325476</v>
      </c>
      <c r="X3519" s="24">
        <v>1268.5395622895621</v>
      </c>
      <c r="AA3519" s="24">
        <v>422.84652076318741</v>
      </c>
      <c r="AL3519" s="24">
        <v>683.05976430976432</v>
      </c>
      <c r="AQ3519" s="24">
        <v>65.053310886644212</v>
      </c>
      <c r="AT3519" s="24">
        <v>6635.4377104377099</v>
      </c>
      <c r="AV3519" s="24">
        <v>1008.3263187429852</v>
      </c>
      <c r="AX3519" s="24">
        <v>227.68658810325476</v>
      </c>
      <c r="AZ3519" s="24">
        <v>325.26655443322107</v>
      </c>
      <c r="BB3519" s="24">
        <v>618.00645342311998</v>
      </c>
      <c r="BC3519" s="24">
        <v>260.21324354657685</v>
      </c>
      <c r="BI3519" s="24">
        <v>65.053310886644212</v>
      </c>
      <c r="BO3519" s="24">
        <v>357.79320987654319</v>
      </c>
      <c r="BP3519" s="24">
        <v>32.526655443322106</v>
      </c>
      <c r="BX3519" s="24">
        <v>65.053310886644212</v>
      </c>
    </row>
    <row r="3520" spans="1:96" x14ac:dyDescent="0.2">
      <c r="A3520" s="24" t="s">
        <v>3476</v>
      </c>
      <c r="B3520" s="24">
        <v>-72.411500000000004</v>
      </c>
      <c r="C3520" s="24">
        <v>41.000100000000003</v>
      </c>
      <c r="D3520" s="24" t="s">
        <v>3427</v>
      </c>
      <c r="E3520" s="24">
        <f t="shared" si="54"/>
        <v>9385.1900020321027</v>
      </c>
      <c r="F3520" s="24">
        <v>565.37289168868097</v>
      </c>
      <c r="H3520" s="24">
        <v>56.537289168868107</v>
      </c>
      <c r="V3520" s="24">
        <v>84.805933753302156</v>
      </c>
      <c r="X3520" s="24">
        <v>508.83560251981288</v>
      </c>
      <c r="AA3520" s="24">
        <v>650.17882544198312</v>
      </c>
      <c r="AJ3520" s="24">
        <v>113.07457833773621</v>
      </c>
      <c r="AL3520" s="24">
        <v>650.17882544198312</v>
      </c>
      <c r="AQ3520" s="24">
        <v>84.805933753302156</v>
      </c>
      <c r="AT3520" s="24">
        <v>2939.9390367811411</v>
      </c>
      <c r="AV3520" s="24">
        <v>621.91018085754911</v>
      </c>
      <c r="AX3520" s="24">
        <v>28.268644584434053</v>
      </c>
      <c r="AY3520" s="24">
        <v>56.537289168868107</v>
      </c>
      <c r="AZ3520" s="24">
        <v>961.13391587075773</v>
      </c>
      <c r="BB3520" s="24">
        <v>791.52204836415342</v>
      </c>
      <c r="BC3520" s="24">
        <v>621.91018085754911</v>
      </c>
      <c r="BE3520" s="24">
        <v>56.537289168868107</v>
      </c>
      <c r="BI3520" s="24">
        <v>282.68644584434054</v>
      </c>
      <c r="BO3520" s="24">
        <v>113.07457833773621</v>
      </c>
      <c r="BP3520" s="24">
        <v>28.268644584434053</v>
      </c>
      <c r="BR3520" s="24">
        <v>28.268644584434053</v>
      </c>
      <c r="BX3520" s="24">
        <v>84.805933753302156</v>
      </c>
      <c r="CR3520" s="24">
        <v>56.537289168868107</v>
      </c>
    </row>
    <row r="3521" spans="1:96" x14ac:dyDescent="0.2">
      <c r="A3521" s="24" t="s">
        <v>3477</v>
      </c>
      <c r="B3521" s="24">
        <v>-72.192999999999998</v>
      </c>
      <c r="C3521" s="24">
        <v>41.107599999999998</v>
      </c>
      <c r="D3521" s="24" t="s">
        <v>3427</v>
      </c>
      <c r="E3521" s="24">
        <f t="shared" si="54"/>
        <v>3436.2289007822123</v>
      </c>
      <c r="F3521" s="24">
        <v>413.62014546452559</v>
      </c>
      <c r="AA3521" s="24">
        <v>1145.409633594071</v>
      </c>
      <c r="AB3521" s="24">
        <v>31.816934266501971</v>
      </c>
      <c r="AK3521" s="24">
        <v>63.633868533003941</v>
      </c>
      <c r="AL3521" s="24">
        <v>31.816934266501971</v>
      </c>
      <c r="AM3521" s="24">
        <v>31.816934266501971</v>
      </c>
      <c r="AN3521" s="24">
        <v>159.08467133250983</v>
      </c>
      <c r="AQ3521" s="24">
        <v>31.816934266501971</v>
      </c>
      <c r="AT3521" s="24">
        <v>604.52175106353741</v>
      </c>
      <c r="AV3521" s="24">
        <v>127.26773706600788</v>
      </c>
      <c r="AY3521" s="24">
        <v>31.816934266501971</v>
      </c>
      <c r="BB3521" s="24">
        <v>381.80321119802358</v>
      </c>
      <c r="BC3521" s="24">
        <v>190.90160559901179</v>
      </c>
      <c r="BI3521" s="24">
        <v>63.633868533003941</v>
      </c>
      <c r="BO3521" s="24">
        <v>31.816934266501971</v>
      </c>
      <c r="BP3521" s="24">
        <v>31.816934266501971</v>
      </c>
      <c r="BR3521" s="24">
        <v>63.633868533003941</v>
      </c>
    </row>
    <row r="3522" spans="1:96" x14ac:dyDescent="0.2">
      <c r="A3522" s="24" t="s">
        <v>3478</v>
      </c>
      <c r="B3522" s="24">
        <v>-71.365600000000001</v>
      </c>
      <c r="C3522" s="24">
        <v>41.514800000000001</v>
      </c>
      <c r="D3522" s="24" t="s">
        <v>3427</v>
      </c>
      <c r="E3522" s="24">
        <f t="shared" si="54"/>
        <v>3028.4813721035889</v>
      </c>
      <c r="F3522" s="24">
        <v>237.01158564288957</v>
      </c>
      <c r="V3522" s="24">
        <v>52.669241253975471</v>
      </c>
      <c r="AA3522" s="24">
        <v>1027.0502044525215</v>
      </c>
      <c r="AK3522" s="24">
        <v>105.33848250795094</v>
      </c>
      <c r="AL3522" s="24">
        <v>26.334620626987736</v>
      </c>
      <c r="AQ3522" s="24">
        <v>26.334620626987736</v>
      </c>
      <c r="AT3522" s="24">
        <v>526.69241253975451</v>
      </c>
      <c r="AV3522" s="24">
        <v>289.68082689686509</v>
      </c>
      <c r="AX3522" s="24">
        <v>158.0077237619264</v>
      </c>
      <c r="AY3522" s="24">
        <v>52.669241253975471</v>
      </c>
      <c r="AZ3522" s="24">
        <v>79.0038618809632</v>
      </c>
      <c r="BB3522" s="24">
        <v>184.34234438891411</v>
      </c>
      <c r="BC3522" s="24">
        <v>79.0038618809632</v>
      </c>
      <c r="BI3522" s="24">
        <v>26.334620626987736</v>
      </c>
      <c r="BJ3522" s="24">
        <v>79.0038618809632</v>
      </c>
      <c r="BP3522" s="24">
        <v>52.669241253975471</v>
      </c>
      <c r="CR3522" s="24">
        <v>26.334620626987736</v>
      </c>
    </row>
    <row r="3523" spans="1:96" x14ac:dyDescent="0.2">
      <c r="A3523" s="24" t="s">
        <v>3479</v>
      </c>
      <c r="B3523" s="24">
        <v>-71.366200000000006</v>
      </c>
      <c r="C3523" s="24">
        <v>41.596800000000002</v>
      </c>
      <c r="D3523" s="24" t="s">
        <v>3427</v>
      </c>
      <c r="E3523" s="24">
        <f t="shared" ref="E3523:E3586" si="55">SUM(F3523:CR3523)</f>
        <v>10298.292537313428</v>
      </c>
      <c r="F3523" s="24">
        <v>359.88656716417893</v>
      </c>
      <c r="H3523" s="24">
        <v>27.683582089552228</v>
      </c>
      <c r="V3523" s="24">
        <v>138.41791044776116</v>
      </c>
      <c r="X3523" s="24">
        <v>332.20298507462667</v>
      </c>
      <c r="AA3523" s="24">
        <v>3100.5611940298495</v>
      </c>
      <c r="AK3523" s="24">
        <v>221.46865671641783</v>
      </c>
      <c r="AL3523" s="24">
        <v>387.57014925373119</v>
      </c>
      <c r="AN3523" s="24">
        <v>138.41791044776116</v>
      </c>
      <c r="AT3523" s="24">
        <v>2796.0417910447754</v>
      </c>
      <c r="AV3523" s="24">
        <v>304.51940298507452</v>
      </c>
      <c r="AX3523" s="24">
        <v>802.82388059701464</v>
      </c>
      <c r="AY3523" s="24">
        <v>27.683582089552228</v>
      </c>
      <c r="AZ3523" s="24">
        <v>249.15223880597003</v>
      </c>
      <c r="BB3523" s="24">
        <v>498.30447761194017</v>
      </c>
      <c r="BC3523" s="24">
        <v>304.51940298507452</v>
      </c>
      <c r="BI3523" s="24">
        <v>166.10149253731339</v>
      </c>
      <c r="BJ3523" s="24">
        <v>27.683582089552228</v>
      </c>
      <c r="BO3523" s="24">
        <v>27.683582089552228</v>
      </c>
      <c r="BP3523" s="24">
        <v>332.20298507462667</v>
      </c>
      <c r="BR3523" s="24">
        <v>27.683582089552228</v>
      </c>
      <c r="BX3523" s="24">
        <v>27.683582089552228</v>
      </c>
    </row>
    <row r="3524" spans="1:96" x14ac:dyDescent="0.2">
      <c r="A3524" s="24" t="s">
        <v>3480</v>
      </c>
      <c r="B3524" s="24">
        <v>-71.444199999999995</v>
      </c>
      <c r="C3524" s="24">
        <v>41.658499999999997</v>
      </c>
      <c r="D3524" s="24" t="s">
        <v>3427</v>
      </c>
      <c r="E3524" s="24">
        <f t="shared" si="55"/>
        <v>17938.903303256779</v>
      </c>
      <c r="F3524" s="24">
        <v>484.83522441234538</v>
      </c>
      <c r="H3524" s="24">
        <v>53.8705804902606</v>
      </c>
      <c r="V3524" s="24">
        <v>323.22348294156359</v>
      </c>
      <c r="X3524" s="24">
        <v>646.44696588312718</v>
      </c>
      <c r="AA3524" s="24">
        <v>377.09406343182417</v>
      </c>
      <c r="AK3524" s="24">
        <v>53.8705804902606</v>
      </c>
      <c r="AL3524" s="24">
        <v>1239.0233512759937</v>
      </c>
      <c r="AM3524" s="24">
        <v>53.8705804902606</v>
      </c>
      <c r="AQ3524" s="24">
        <v>107.7411609805212</v>
      </c>
      <c r="AT3524" s="24">
        <v>3393.8465708864178</v>
      </c>
      <c r="AV3524" s="24">
        <v>915.79986833443024</v>
      </c>
      <c r="AX3524" s="24">
        <v>3339.9759903961572</v>
      </c>
      <c r="AY3524" s="24">
        <v>430.9646439220848</v>
      </c>
      <c r="AZ3524" s="24">
        <v>1939.3408976493815</v>
      </c>
      <c r="BB3524" s="24">
        <v>1131.2821902954727</v>
      </c>
      <c r="BC3524" s="24">
        <v>1777.7291561785999</v>
      </c>
      <c r="BE3524" s="24">
        <v>269.35290245130301</v>
      </c>
      <c r="BI3524" s="24">
        <v>107.7411609805212</v>
      </c>
      <c r="BL3524" s="24">
        <v>53.8705804902606</v>
      </c>
      <c r="BM3524" s="24">
        <v>107.7411609805212</v>
      </c>
      <c r="BO3524" s="24">
        <v>215.4823219610424</v>
      </c>
      <c r="BP3524" s="24">
        <v>269.35290245130307</v>
      </c>
      <c r="BR3524" s="24">
        <v>538.70580490260613</v>
      </c>
      <c r="BZ3524" s="24">
        <v>53.8705804902606</v>
      </c>
      <c r="CR3524" s="24">
        <v>53.8705804902606</v>
      </c>
    </row>
    <row r="3525" spans="1:96" x14ac:dyDescent="0.2">
      <c r="A3525" s="24" t="s">
        <v>3481</v>
      </c>
      <c r="B3525" s="24">
        <v>-71.357600000000005</v>
      </c>
      <c r="C3525" s="24">
        <v>41.620800000000003</v>
      </c>
      <c r="D3525" s="24" t="s">
        <v>3427</v>
      </c>
      <c r="E3525" s="24">
        <f t="shared" si="55"/>
        <v>10264.694362017803</v>
      </c>
      <c r="F3525" s="24">
        <v>330.23145400593467</v>
      </c>
      <c r="V3525" s="24">
        <v>82.557863501483666</v>
      </c>
      <c r="X3525" s="24">
        <v>247.673590504451</v>
      </c>
      <c r="AA3525" s="24">
        <v>1898.8308605341244</v>
      </c>
      <c r="AB3525" s="24">
        <v>27.519287833827892</v>
      </c>
      <c r="AK3525" s="24">
        <v>302.71216617210683</v>
      </c>
      <c r="AL3525" s="24">
        <v>192.63501483679525</v>
      </c>
      <c r="AN3525" s="24">
        <v>137.59643916913947</v>
      </c>
      <c r="AT3525" s="24">
        <v>2614.3323442136498</v>
      </c>
      <c r="AV3525" s="24">
        <v>467.82789317507417</v>
      </c>
      <c r="AX3525" s="24">
        <v>1320.9258160237387</v>
      </c>
      <c r="AY3525" s="24">
        <v>110.07715133531157</v>
      </c>
      <c r="AZ3525" s="24">
        <v>110.07715133531157</v>
      </c>
      <c r="BB3525" s="24">
        <v>522.86646884272989</v>
      </c>
      <c r="BC3525" s="24">
        <v>743.02077151335311</v>
      </c>
      <c r="BE3525" s="24">
        <v>165.11572700296733</v>
      </c>
      <c r="BI3525" s="24">
        <v>247.673590504451</v>
      </c>
      <c r="BJ3525" s="24">
        <v>27.519287833827892</v>
      </c>
      <c r="BN3525" s="24">
        <v>55.038575667655785</v>
      </c>
      <c r="BO3525" s="24">
        <v>220.15430267062314</v>
      </c>
      <c r="BP3525" s="24">
        <v>165.11572700296733</v>
      </c>
      <c r="BR3525" s="24">
        <v>192.63501483679525</v>
      </c>
      <c r="BX3525" s="24">
        <v>27.519287833827892</v>
      </c>
      <c r="CR3525" s="24">
        <v>55.038575667655785</v>
      </c>
    </row>
    <row r="3526" spans="1:96" x14ac:dyDescent="0.2">
      <c r="A3526" s="24" t="s">
        <v>3482</v>
      </c>
      <c r="B3526" s="24">
        <v>-71.371899999999997</v>
      </c>
      <c r="C3526" s="24">
        <v>41.667200000000001</v>
      </c>
      <c r="D3526" s="24" t="s">
        <v>3427</v>
      </c>
      <c r="E3526" s="24">
        <f t="shared" si="55"/>
        <v>1486.5439451971588</v>
      </c>
      <c r="F3526" s="24">
        <v>31.295662004150714</v>
      </c>
      <c r="AA3526" s="24">
        <v>54.767408507263745</v>
      </c>
      <c r="AL3526" s="24">
        <v>15.647831002075357</v>
      </c>
      <c r="AQ3526" s="24">
        <v>7.8239155010376784</v>
      </c>
      <c r="AT3526" s="24">
        <v>179.95005652386661</v>
      </c>
      <c r="AV3526" s="24">
        <v>289.48487353839408</v>
      </c>
      <c r="AX3526" s="24">
        <v>234.71746503113033</v>
      </c>
      <c r="AY3526" s="24">
        <v>15.647831002075357</v>
      </c>
      <c r="AZ3526" s="24">
        <v>140.8304790186782</v>
      </c>
      <c r="BB3526" s="24">
        <v>164.30222552179123</v>
      </c>
      <c r="BC3526" s="24">
        <v>86.063070511414466</v>
      </c>
      <c r="BE3526" s="24">
        <v>156.47831002075355</v>
      </c>
      <c r="BI3526" s="24">
        <v>7.8239155010376784</v>
      </c>
      <c r="BJ3526" s="24">
        <v>7.8239155010376784</v>
      </c>
      <c r="BO3526" s="24">
        <v>15.647831002075357</v>
      </c>
      <c r="BP3526" s="24">
        <v>39.119577505188396</v>
      </c>
      <c r="CR3526" s="24">
        <v>39.119577505188396</v>
      </c>
    </row>
    <row r="3527" spans="1:96" x14ac:dyDescent="0.2">
      <c r="A3527" s="24" t="s">
        <v>3483</v>
      </c>
      <c r="B3527" s="24">
        <v>-71.220100000000002</v>
      </c>
      <c r="C3527" s="24">
        <v>41.700499999999998</v>
      </c>
      <c r="D3527" s="24" t="s">
        <v>3427</v>
      </c>
      <c r="E3527" s="24">
        <f t="shared" si="55"/>
        <v>19993.664785062978</v>
      </c>
      <c r="F3527" s="24">
        <v>543.63438992618364</v>
      </c>
      <c r="V3527" s="24">
        <v>785.24967433782069</v>
      </c>
      <c r="X3527" s="24">
        <v>543.63438992618364</v>
      </c>
      <c r="AA3527" s="24">
        <v>2959.7872340425552</v>
      </c>
      <c r="AK3527" s="24">
        <v>60.403821102909284</v>
      </c>
      <c r="AL3527" s="24">
        <v>785.24967433782069</v>
      </c>
      <c r="AN3527" s="24">
        <v>483.23056882327427</v>
      </c>
      <c r="AQ3527" s="24">
        <v>60.403821102909284</v>
      </c>
      <c r="AT3527" s="24">
        <v>6221.5935735996563</v>
      </c>
      <c r="AV3527" s="24">
        <v>604.03821102909285</v>
      </c>
      <c r="AX3527" s="24">
        <v>1389.2878853669135</v>
      </c>
      <c r="AY3527" s="24">
        <v>181.21146330872784</v>
      </c>
      <c r="AZ3527" s="24">
        <v>785.24967433782069</v>
      </c>
      <c r="BB3527" s="24">
        <v>1510.095527572732</v>
      </c>
      <c r="BC3527" s="24">
        <v>1026.8649587494579</v>
      </c>
      <c r="BE3527" s="24">
        <v>422.82674772036495</v>
      </c>
      <c r="BI3527" s="24">
        <v>483.23056882327427</v>
      </c>
      <c r="BL3527" s="24">
        <v>60.403821102909284</v>
      </c>
      <c r="BM3527" s="24">
        <v>120.80764220581857</v>
      </c>
      <c r="BO3527" s="24">
        <v>120.80764220581857</v>
      </c>
      <c r="BP3527" s="24">
        <v>302.01910551454642</v>
      </c>
      <c r="BR3527" s="24">
        <v>543.63438992618364</v>
      </c>
    </row>
    <row r="3528" spans="1:96" x14ac:dyDescent="0.2">
      <c r="A3528" s="24" t="s">
        <v>3484</v>
      </c>
      <c r="B3528" s="24">
        <v>-71.262100000000004</v>
      </c>
      <c r="C3528" s="24">
        <v>41.722000000000001</v>
      </c>
      <c r="D3528" s="24" t="s">
        <v>3427</v>
      </c>
      <c r="E3528" s="24">
        <f t="shared" si="55"/>
        <v>2398.4159696124793</v>
      </c>
      <c r="F3528" s="24">
        <v>243.58912191376737</v>
      </c>
      <c r="V3528" s="24">
        <v>18.737624762597491</v>
      </c>
      <c r="X3528" s="24">
        <v>28.106437143896237</v>
      </c>
      <c r="AA3528" s="24">
        <v>608.97280478441849</v>
      </c>
      <c r="AB3528" s="24">
        <v>37.475249525194982</v>
      </c>
      <c r="AK3528" s="24">
        <v>28.106437143896237</v>
      </c>
      <c r="AL3528" s="24">
        <v>149.90099810077993</v>
      </c>
      <c r="AN3528" s="24">
        <v>37.475249525194982</v>
      </c>
      <c r="AQ3528" s="24">
        <v>9.3688123812987456</v>
      </c>
      <c r="AT3528" s="24">
        <v>534.02230573402846</v>
      </c>
      <c r="AV3528" s="24">
        <v>103.05693619428619</v>
      </c>
      <c r="AX3528" s="24">
        <v>74.950499050389965</v>
      </c>
      <c r="AY3528" s="24">
        <v>37.475249525194982</v>
      </c>
      <c r="AZ3528" s="24">
        <v>131.16337333818242</v>
      </c>
      <c r="BB3528" s="24">
        <v>93.688123812987456</v>
      </c>
      <c r="BC3528" s="24">
        <v>46.844061906493721</v>
      </c>
      <c r="BE3528" s="24">
        <v>37.475249525194982</v>
      </c>
      <c r="BI3528" s="24">
        <v>37.475249525194982</v>
      </c>
      <c r="BM3528" s="24">
        <v>37.475249525194982</v>
      </c>
      <c r="BP3528" s="24">
        <v>37.475249525194982</v>
      </c>
      <c r="BR3528" s="24">
        <v>56.212874287792474</v>
      </c>
      <c r="CD3528" s="24">
        <v>9.3688123812987456</v>
      </c>
    </row>
    <row r="3529" spans="1:96" x14ac:dyDescent="0.2">
      <c r="A3529" s="24" t="s">
        <v>3485</v>
      </c>
      <c r="B3529" s="24">
        <v>-71.146100000000004</v>
      </c>
      <c r="C3529" s="24">
        <v>41.7316</v>
      </c>
      <c r="D3529" s="24" t="s">
        <v>3427</v>
      </c>
      <c r="E3529" s="24">
        <f t="shared" si="55"/>
        <v>7580.7333842627941</v>
      </c>
      <c r="F3529" s="24">
        <v>212.54392666157372</v>
      </c>
      <c r="V3529" s="24">
        <v>141.69595110771581</v>
      </c>
      <c r="X3529" s="24">
        <v>259.77591036414566</v>
      </c>
      <c r="AA3529" s="24">
        <v>897.40769034886671</v>
      </c>
      <c r="AB3529" s="24">
        <v>23.615991851285973</v>
      </c>
      <c r="AK3529" s="24">
        <v>94.46396740514389</v>
      </c>
      <c r="AL3529" s="24">
        <v>259.77591036414566</v>
      </c>
      <c r="AN3529" s="24">
        <v>47.231983702571945</v>
      </c>
      <c r="AT3529" s="24">
        <v>2621.3750954927427</v>
      </c>
      <c r="AV3529" s="24">
        <v>188.92793481028778</v>
      </c>
      <c r="AX3529" s="24">
        <v>1889.2793481028773</v>
      </c>
      <c r="AY3529" s="24">
        <v>47.231983702571945</v>
      </c>
      <c r="AZ3529" s="24">
        <v>165.31194295900175</v>
      </c>
      <c r="BB3529" s="24">
        <v>141.69595110771581</v>
      </c>
      <c r="BC3529" s="24">
        <v>448.70384517443335</v>
      </c>
      <c r="BE3529" s="24">
        <v>47.231983702571945</v>
      </c>
      <c r="BP3529" s="24">
        <v>23.615991851285973</v>
      </c>
      <c r="BR3529" s="24">
        <v>23.615991851285973</v>
      </c>
      <c r="BX3529" s="24">
        <v>23.615991851285973</v>
      </c>
      <c r="CR3529" s="24">
        <v>23.615991851285973</v>
      </c>
    </row>
    <row r="3530" spans="1:96" x14ac:dyDescent="0.2">
      <c r="A3530" s="24" t="s">
        <v>3486</v>
      </c>
      <c r="B3530" s="24">
        <v>-71.319100000000006</v>
      </c>
      <c r="C3530" s="24">
        <v>41.7714</v>
      </c>
      <c r="D3530" s="24" t="s">
        <v>3427</v>
      </c>
      <c r="E3530" s="24">
        <f t="shared" si="55"/>
        <v>3091.2936250016064</v>
      </c>
      <c r="F3530" s="24">
        <v>35.737498554931861</v>
      </c>
      <c r="V3530" s="24">
        <v>35.737498554931861</v>
      </c>
      <c r="X3530" s="24">
        <v>53.606247832397791</v>
      </c>
      <c r="AA3530" s="24">
        <v>71.474997109863722</v>
      </c>
      <c r="AB3530" s="24">
        <v>303.76873771692084</v>
      </c>
      <c r="AL3530" s="24">
        <v>53.606247832397791</v>
      </c>
      <c r="AT3530" s="24">
        <v>571.79997687890977</v>
      </c>
      <c r="AV3530" s="24">
        <v>71.474997109863722</v>
      </c>
      <c r="AX3530" s="24">
        <v>1554.581187139536</v>
      </c>
      <c r="AY3530" s="24">
        <v>35.737498554931861</v>
      </c>
      <c r="AZ3530" s="24">
        <v>53.606247832397791</v>
      </c>
      <c r="BB3530" s="24">
        <v>107.21249566479558</v>
      </c>
      <c r="BC3530" s="24">
        <v>53.606247832397798</v>
      </c>
      <c r="BE3530" s="24">
        <v>35.737498554931861</v>
      </c>
      <c r="BO3530" s="24">
        <v>35.737498554931861</v>
      </c>
      <c r="BR3530" s="24">
        <v>17.86874927746593</v>
      </c>
    </row>
    <row r="3531" spans="1:96" x14ac:dyDescent="0.2">
      <c r="A3531" s="24" t="s">
        <v>3487</v>
      </c>
      <c r="B3531" s="24">
        <v>-72.008600000000001</v>
      </c>
      <c r="C3531" s="24">
        <v>41.262099999999997</v>
      </c>
      <c r="D3531" s="24" t="s">
        <v>3427</v>
      </c>
      <c r="E3531" s="24">
        <f t="shared" si="55"/>
        <v>7742.2833935018061</v>
      </c>
      <c r="F3531" s="24">
        <v>156.93817689530687</v>
      </c>
      <c r="H3531" s="24">
        <v>26.156362815884478</v>
      </c>
      <c r="V3531" s="24">
        <v>26.156362815884478</v>
      </c>
      <c r="X3531" s="24">
        <v>392.3454422382672</v>
      </c>
      <c r="AA3531" s="24">
        <v>366.18907942238269</v>
      </c>
      <c r="AL3531" s="24">
        <v>340.03271660649824</v>
      </c>
      <c r="AT3531" s="24">
        <v>3007.9817238267146</v>
      </c>
      <c r="AV3531" s="24">
        <v>837.00361010830329</v>
      </c>
      <c r="AX3531" s="24">
        <v>941.62906137184132</v>
      </c>
      <c r="AY3531" s="24">
        <v>52.312725631768956</v>
      </c>
      <c r="AZ3531" s="24">
        <v>156.93817689530687</v>
      </c>
      <c r="BB3531" s="24">
        <v>470.81453068592066</v>
      </c>
      <c r="BC3531" s="24">
        <v>627.75270758122747</v>
      </c>
      <c r="BE3531" s="24">
        <v>26.156362815884478</v>
      </c>
      <c r="BO3531" s="24">
        <v>78.469088447653434</v>
      </c>
      <c r="BP3531" s="24">
        <v>235.40726534296033</v>
      </c>
    </row>
    <row r="3532" spans="1:96" x14ac:dyDescent="0.2">
      <c r="A3532" s="24">
        <v>2963</v>
      </c>
      <c r="B3532" s="24">
        <v>-63.540999999999997</v>
      </c>
      <c r="C3532" s="24">
        <v>46.231999999999999</v>
      </c>
      <c r="D3532" s="24" t="s">
        <v>3427</v>
      </c>
      <c r="E3532" s="24">
        <f t="shared" si="55"/>
        <v>1315.516676153353</v>
      </c>
      <c r="F3532" s="24">
        <v>68.908016369937528</v>
      </c>
      <c r="AA3532" s="24">
        <v>75.172381494477307</v>
      </c>
      <c r="AB3532" s="24">
        <v>12.528730249079551</v>
      </c>
      <c r="AL3532" s="24">
        <v>37.586190747238653</v>
      </c>
      <c r="AQ3532" s="24">
        <v>6.2643651245397756</v>
      </c>
      <c r="AT3532" s="24">
        <v>75.172381494477307</v>
      </c>
      <c r="AV3532" s="24">
        <v>50.114920996318205</v>
      </c>
      <c r="AX3532" s="24">
        <v>388.39063772146608</v>
      </c>
      <c r="AY3532" s="24">
        <v>363.33317722330696</v>
      </c>
      <c r="AZ3532" s="24">
        <v>50.114920996318205</v>
      </c>
      <c r="BB3532" s="24">
        <v>119.02293736625573</v>
      </c>
      <c r="BC3532" s="24">
        <v>50.114920996318205</v>
      </c>
      <c r="BL3532" s="24">
        <v>6.2643651245397756</v>
      </c>
      <c r="BO3532" s="24">
        <v>6.2643651245397756</v>
      </c>
      <c r="BZ3532" s="24">
        <v>6.2643651245397756</v>
      </c>
    </row>
    <row r="3533" spans="1:96" x14ac:dyDescent="0.2">
      <c r="A3533" s="24">
        <v>2964</v>
      </c>
      <c r="B3533" s="24">
        <v>-63.539000000000001</v>
      </c>
      <c r="C3533" s="24">
        <v>46.213000000000001</v>
      </c>
      <c r="D3533" s="24" t="s">
        <v>3427</v>
      </c>
      <c r="E3533" s="24">
        <f t="shared" si="55"/>
        <v>1151.8928078638332</v>
      </c>
      <c r="F3533" s="24">
        <v>54.592076202077408</v>
      </c>
      <c r="AA3533" s="24">
        <v>38.214453341454188</v>
      </c>
      <c r="AB3533" s="24">
        <v>21.836830480830965</v>
      </c>
      <c r="AL3533" s="24">
        <v>49.132868581869673</v>
      </c>
      <c r="AT3533" s="24">
        <v>70.969699062700641</v>
      </c>
      <c r="AV3533" s="24">
        <v>158.31702098602452</v>
      </c>
      <c r="AX3533" s="24">
        <v>240.20513528914063</v>
      </c>
      <c r="AY3533" s="24">
        <v>191.07226670727096</v>
      </c>
      <c r="AZ3533" s="24">
        <v>65.510491442492906</v>
      </c>
      <c r="BB3533" s="24">
        <v>180.15385146685546</v>
      </c>
      <c r="BC3533" s="24">
        <v>81.888114303116126</v>
      </c>
    </row>
    <row r="3534" spans="1:96" x14ac:dyDescent="0.2">
      <c r="A3534" s="24">
        <v>2965</v>
      </c>
      <c r="B3534" s="24">
        <v>-63.536000000000001</v>
      </c>
      <c r="C3534" s="24">
        <v>46.204000000000001</v>
      </c>
      <c r="D3534" s="24" t="s">
        <v>3427</v>
      </c>
      <c r="E3534" s="24">
        <f t="shared" si="55"/>
        <v>215.44735709349527</v>
      </c>
      <c r="F3534" s="24">
        <v>9.9056256134940366</v>
      </c>
      <c r="AA3534" s="24">
        <v>14.858438420241054</v>
      </c>
      <c r="AB3534" s="24">
        <v>14.858438420241054</v>
      </c>
      <c r="AL3534" s="24">
        <v>17.334844823614564</v>
      </c>
      <c r="AT3534" s="24">
        <v>17.334844823614564</v>
      </c>
      <c r="AV3534" s="24">
        <v>17.334844823614564</v>
      </c>
      <c r="AX3534" s="24">
        <v>49.528128067470185</v>
      </c>
      <c r="AY3534" s="24">
        <v>24.764064033735092</v>
      </c>
      <c r="AZ3534" s="24">
        <v>22.287657630361583</v>
      </c>
      <c r="BB3534" s="24">
        <v>22.287657630361583</v>
      </c>
      <c r="BC3534" s="24">
        <v>4.9528128067470183</v>
      </c>
    </row>
    <row r="3535" spans="1:96" x14ac:dyDescent="0.2">
      <c r="A3535" s="24">
        <v>2970</v>
      </c>
      <c r="B3535" s="24">
        <v>-62.283999999999999</v>
      </c>
      <c r="C3535" s="24">
        <v>46.37</v>
      </c>
      <c r="D3535" s="24" t="s">
        <v>3427</v>
      </c>
      <c r="E3535" s="24">
        <f t="shared" si="55"/>
        <v>4027.7342794225597</v>
      </c>
      <c r="F3535" s="24">
        <v>28.364325911426477</v>
      </c>
      <c r="AA3535" s="24">
        <v>425.46488867139715</v>
      </c>
      <c r="AB3535" s="24">
        <v>85.09297773427943</v>
      </c>
      <c r="AL3535" s="24">
        <v>113.45730364570591</v>
      </c>
      <c r="AT3535" s="24">
        <v>340.37191093711772</v>
      </c>
      <c r="AV3535" s="24">
        <v>482.19354049425004</v>
      </c>
      <c r="AX3535" s="24">
        <v>680.74382187423544</v>
      </c>
      <c r="AY3535" s="24">
        <v>964.38708098850009</v>
      </c>
      <c r="AZ3535" s="24">
        <v>85.09297773427943</v>
      </c>
      <c r="BB3535" s="24">
        <v>453.82921458282362</v>
      </c>
      <c r="BC3535" s="24">
        <v>56.728651822852953</v>
      </c>
      <c r="BE3535" s="24">
        <v>56.728651822852953</v>
      </c>
      <c r="BL3535" s="24">
        <v>85.09297773427943</v>
      </c>
      <c r="BM3535" s="24">
        <v>113.45730364570591</v>
      </c>
      <c r="BP3535" s="24">
        <v>56.728651822852953</v>
      </c>
    </row>
    <row r="3536" spans="1:96" x14ac:dyDescent="0.2">
      <c r="A3536" s="24">
        <v>2972</v>
      </c>
      <c r="B3536" s="24">
        <v>-64.165999999999997</v>
      </c>
      <c r="C3536" s="24">
        <v>46.747</v>
      </c>
      <c r="D3536" s="24" t="s">
        <v>3427</v>
      </c>
      <c r="E3536" s="24">
        <f t="shared" si="55"/>
        <v>3151.488052654171</v>
      </c>
      <c r="F3536" s="24">
        <v>110.57852816330426</v>
      </c>
      <c r="X3536" s="24">
        <v>55.289264081652128</v>
      </c>
      <c r="AA3536" s="24">
        <v>27.644632040826064</v>
      </c>
      <c r="AL3536" s="24">
        <v>138.22316020413035</v>
      </c>
      <c r="AN3536" s="24">
        <v>27.644632040826064</v>
      </c>
      <c r="AQ3536" s="24">
        <v>359.38021653073889</v>
      </c>
      <c r="AT3536" s="24">
        <v>1161.0745457146948</v>
      </c>
      <c r="AV3536" s="24">
        <v>27.644632040826064</v>
      </c>
      <c r="AX3536" s="24">
        <v>27.644632040826064</v>
      </c>
      <c r="AY3536" s="24">
        <v>193.51242428578246</v>
      </c>
      <c r="AZ3536" s="24">
        <v>27.644632040826064</v>
      </c>
      <c r="BB3536" s="24">
        <v>414.669480612391</v>
      </c>
      <c r="BC3536" s="24">
        <v>110.57852816330426</v>
      </c>
      <c r="BI3536" s="24">
        <v>27.644632040826064</v>
      </c>
      <c r="BL3536" s="24">
        <v>27.644632040826064</v>
      </c>
      <c r="BP3536" s="24">
        <v>55.289264081652128</v>
      </c>
      <c r="BT3536" s="24">
        <v>359.38021653073889</v>
      </c>
    </row>
    <row r="3537" spans="1:79" x14ac:dyDescent="0.2">
      <c r="A3537" s="24">
        <v>2973</v>
      </c>
      <c r="B3537" s="24">
        <v>-64.119</v>
      </c>
      <c r="C3537" s="24">
        <v>46.771999999999998</v>
      </c>
      <c r="D3537" s="24" t="s">
        <v>3427</v>
      </c>
      <c r="E3537" s="24">
        <f t="shared" si="55"/>
        <v>9831.9639544129332</v>
      </c>
      <c r="X3537" s="24">
        <v>268.84276437847865</v>
      </c>
      <c r="AA3537" s="24">
        <v>76.812218393851055</v>
      </c>
      <c r="AL3537" s="24">
        <v>3686.9864829048502</v>
      </c>
      <c r="AQ3537" s="24">
        <v>153.62443678770211</v>
      </c>
      <c r="AT3537" s="24">
        <v>192.03054598462762</v>
      </c>
      <c r="AV3537" s="24">
        <v>115.21832759077657</v>
      </c>
      <c r="AX3537" s="24">
        <v>499.27941956003178</v>
      </c>
      <c r="AY3537" s="24">
        <v>768.12218393851049</v>
      </c>
      <c r="BB3537" s="24">
        <v>1075.3710575139146</v>
      </c>
      <c r="BC3537" s="24">
        <v>38.406109196925527</v>
      </c>
      <c r="BP3537" s="24">
        <v>192.03054598462762</v>
      </c>
      <c r="BT3537" s="24">
        <v>2688.4276437847866</v>
      </c>
      <c r="BZ3537" s="24">
        <v>38.406109196925527</v>
      </c>
      <c r="CA3537" s="24">
        <v>38.406109196925527</v>
      </c>
    </row>
    <row r="3538" spans="1:79" x14ac:dyDescent="0.2">
      <c r="A3538" s="24">
        <v>2974</v>
      </c>
      <c r="B3538" s="24">
        <v>-64.072000000000003</v>
      </c>
      <c r="C3538" s="24">
        <v>46.768000000000001</v>
      </c>
      <c r="D3538" s="24" t="s">
        <v>3427</v>
      </c>
      <c r="E3538" s="24">
        <f t="shared" si="55"/>
        <v>342.04759464584708</v>
      </c>
      <c r="F3538" s="24">
        <v>1.5134849320612702</v>
      </c>
      <c r="AL3538" s="24">
        <v>65.07985207863463</v>
      </c>
      <c r="AQ3538" s="24">
        <v>12.107879456490162</v>
      </c>
      <c r="AV3538" s="24">
        <v>15.134849320612703</v>
      </c>
      <c r="AX3538" s="24">
        <v>45.404547961838112</v>
      </c>
      <c r="AY3538" s="24">
        <v>107.45743017635019</v>
      </c>
      <c r="BB3538" s="24">
        <v>57.512427418328272</v>
      </c>
      <c r="BC3538" s="24">
        <v>4.5404547961838109</v>
      </c>
      <c r="BE3538" s="24">
        <v>3.0269698641225404</v>
      </c>
      <c r="BI3538" s="24">
        <v>10.594394524428893</v>
      </c>
      <c r="BL3538" s="24">
        <v>1.5134849320612702</v>
      </c>
      <c r="BT3538" s="24">
        <v>15.134849320612703</v>
      </c>
      <c r="BZ3538" s="24">
        <v>3.0269698641225404</v>
      </c>
    </row>
    <row r="3539" spans="1:79" x14ac:dyDescent="0.2">
      <c r="A3539" s="24">
        <v>2975</v>
      </c>
      <c r="B3539" s="24">
        <v>-63.439997222222203</v>
      </c>
      <c r="C3539" s="24">
        <v>46.42</v>
      </c>
      <c r="D3539" s="24" t="s">
        <v>3427</v>
      </c>
      <c r="E3539" s="24">
        <f t="shared" si="55"/>
        <v>7244.685994135727</v>
      </c>
      <c r="F3539" s="24">
        <v>27.338437713719724</v>
      </c>
      <c r="H3539" s="24">
        <v>27.338437713719724</v>
      </c>
      <c r="X3539" s="24">
        <v>1421.5987611134258</v>
      </c>
      <c r="AL3539" s="24">
        <v>109.3537508548789</v>
      </c>
      <c r="AN3539" s="24">
        <v>27.338437713719724</v>
      </c>
      <c r="AQ3539" s="24">
        <v>82.015313141159183</v>
      </c>
      <c r="AT3539" s="24">
        <v>164.03062628231837</v>
      </c>
      <c r="AX3539" s="24">
        <v>136.69218856859865</v>
      </c>
      <c r="AY3539" s="24">
        <v>54.676875427439448</v>
      </c>
      <c r="AZ3539" s="24">
        <v>54.676875427439448</v>
      </c>
      <c r="BB3539" s="24">
        <v>273.38437713719725</v>
      </c>
      <c r="BC3539" s="24">
        <v>136.69218856859865</v>
      </c>
      <c r="BL3539" s="24">
        <v>164.03062628231837</v>
      </c>
      <c r="BP3539" s="24">
        <v>4565.5190981911937</v>
      </c>
    </row>
    <row r="3540" spans="1:79" x14ac:dyDescent="0.2">
      <c r="A3540" s="24">
        <v>2977</v>
      </c>
      <c r="B3540" s="24">
        <v>-63.46</v>
      </c>
      <c r="C3540" s="24">
        <v>46.478999799999997</v>
      </c>
      <c r="D3540" s="24" t="s">
        <v>3427</v>
      </c>
      <c r="E3540" s="24">
        <f t="shared" si="55"/>
        <v>789.28617796097035</v>
      </c>
      <c r="F3540" s="24">
        <v>3.4466645325806557</v>
      </c>
      <c r="X3540" s="24">
        <v>27.573316260645246</v>
      </c>
      <c r="AA3540" s="24">
        <v>6.8933290651613115</v>
      </c>
      <c r="AL3540" s="24">
        <v>68.93329065161312</v>
      </c>
      <c r="AQ3540" s="24">
        <v>17.23332266290328</v>
      </c>
      <c r="AT3540" s="24">
        <v>72.379955184193776</v>
      </c>
      <c r="AV3540" s="24">
        <v>44.806638923548526</v>
      </c>
      <c r="AX3540" s="24">
        <v>144.75991036838755</v>
      </c>
      <c r="AY3540" s="24">
        <v>213.69320102000066</v>
      </c>
      <c r="AZ3540" s="24">
        <v>10.339993597741968</v>
      </c>
      <c r="BB3540" s="24">
        <v>141.3132458358069</v>
      </c>
      <c r="BC3540" s="24">
        <v>6.8933290651613115</v>
      </c>
      <c r="BE3540" s="24">
        <v>6.8933290651613115</v>
      </c>
      <c r="BI3540" s="24">
        <v>10.339993597741968</v>
      </c>
      <c r="BZ3540" s="24">
        <v>13.786658130322623</v>
      </c>
    </row>
    <row r="3541" spans="1:79" x14ac:dyDescent="0.2">
      <c r="A3541" s="24">
        <v>2979</v>
      </c>
      <c r="B3541" s="24">
        <v>-63.25</v>
      </c>
      <c r="C3541" s="24">
        <v>46.402999800000003</v>
      </c>
      <c r="D3541" s="24" t="s">
        <v>3427</v>
      </c>
      <c r="E3541" s="24">
        <f t="shared" si="55"/>
        <v>819.61252680232201</v>
      </c>
      <c r="AB3541" s="24">
        <v>10.213240209374728</v>
      </c>
      <c r="AL3541" s="24">
        <v>30.639720628124184</v>
      </c>
      <c r="AQ3541" s="24">
        <v>94.472471936716232</v>
      </c>
      <c r="AT3541" s="24">
        <v>342.14354701405341</v>
      </c>
      <c r="AV3541" s="24">
        <v>5.106620104687364</v>
      </c>
      <c r="AX3541" s="24">
        <v>51.066201046873637</v>
      </c>
      <c r="AY3541" s="24">
        <v>196.60487403046352</v>
      </c>
      <c r="AZ3541" s="24">
        <v>2.553310052343682</v>
      </c>
      <c r="BB3541" s="24">
        <v>66.386061360935727</v>
      </c>
      <c r="BC3541" s="24">
        <v>2.553310052343682</v>
      </c>
      <c r="BE3541" s="24">
        <v>2.553310052343682</v>
      </c>
      <c r="BI3541" s="24">
        <v>5.106620104687364</v>
      </c>
      <c r="BP3541" s="24">
        <v>7.6599301570310461</v>
      </c>
      <c r="BZ3541" s="24">
        <v>2.553310052343682</v>
      </c>
    </row>
    <row r="3542" spans="1:79" x14ac:dyDescent="0.2">
      <c r="A3542" s="24">
        <v>2980</v>
      </c>
      <c r="B3542" s="24">
        <v>-63.232999999999997</v>
      </c>
      <c r="C3542" s="24">
        <v>46.414999999999999</v>
      </c>
      <c r="D3542" s="24" t="s">
        <v>3427</v>
      </c>
      <c r="E3542" s="24">
        <f t="shared" si="55"/>
        <v>9087.2074033750705</v>
      </c>
      <c r="F3542" s="24">
        <v>302.9069134458357</v>
      </c>
      <c r="H3542" s="24">
        <v>82.610976394318811</v>
      </c>
      <c r="AA3542" s="24">
        <v>110.14796852575843</v>
      </c>
      <c r="AB3542" s="24">
        <v>82.610976394318811</v>
      </c>
      <c r="AL3542" s="24">
        <v>275.36992131439609</v>
      </c>
      <c r="AN3542" s="24">
        <v>110.14796852575843</v>
      </c>
      <c r="AQ3542" s="24">
        <v>302.9069134458357</v>
      </c>
      <c r="AT3542" s="24">
        <v>1294.2386301776614</v>
      </c>
      <c r="AV3542" s="24">
        <v>688.42480328599015</v>
      </c>
      <c r="AX3542" s="24">
        <v>1734.8305042806951</v>
      </c>
      <c r="AY3542" s="24">
        <v>2395.7183154352456</v>
      </c>
      <c r="BB3542" s="24">
        <v>1569.6085514920578</v>
      </c>
      <c r="BC3542" s="24">
        <v>27.536992131439607</v>
      </c>
      <c r="BE3542" s="24">
        <v>27.536992131439607</v>
      </c>
      <c r="BI3542" s="24">
        <v>82.610976394318811</v>
      </c>
    </row>
    <row r="3543" spans="1:79" x14ac:dyDescent="0.2">
      <c r="A3543" s="24">
        <v>2985</v>
      </c>
      <c r="B3543" s="24">
        <v>-63.764434166666597</v>
      </c>
      <c r="C3543" s="24">
        <v>46.386300599999998</v>
      </c>
      <c r="D3543" s="24" t="s">
        <v>3427</v>
      </c>
      <c r="E3543" s="24">
        <f t="shared" si="55"/>
        <v>846.37645436363698</v>
      </c>
      <c r="F3543" s="24">
        <v>8.6807841473193541</v>
      </c>
      <c r="AA3543" s="24">
        <v>21.701960368298387</v>
      </c>
      <c r="AB3543" s="24">
        <v>17.361568294638708</v>
      </c>
      <c r="AL3543" s="24">
        <v>34.723136589277416</v>
      </c>
      <c r="AT3543" s="24">
        <v>21.701960368298387</v>
      </c>
      <c r="AV3543" s="24">
        <v>52.084704883916118</v>
      </c>
      <c r="AX3543" s="24">
        <v>195.31764331468545</v>
      </c>
      <c r="AY3543" s="24">
        <v>190.97725124102578</v>
      </c>
      <c r="AZ3543" s="24">
        <v>99.829017694172563</v>
      </c>
      <c r="BB3543" s="24">
        <v>173.61568294638707</v>
      </c>
      <c r="BC3543" s="24">
        <v>13.021176220979029</v>
      </c>
      <c r="BE3543" s="24">
        <v>4.3403920736596771</v>
      </c>
      <c r="BL3543" s="24">
        <v>4.3403920736596771</v>
      </c>
      <c r="BM3543" s="24">
        <v>4.3403920736596771</v>
      </c>
      <c r="BZ3543" s="24">
        <v>4.3403920736596771</v>
      </c>
    </row>
    <row r="3544" spans="1:79" x14ac:dyDescent="0.2">
      <c r="A3544" s="24">
        <v>2986</v>
      </c>
      <c r="B3544" s="24">
        <v>-63.775582222222198</v>
      </c>
      <c r="C3544" s="24">
        <v>46.379553899999998</v>
      </c>
      <c r="D3544" s="24" t="s">
        <v>3427</v>
      </c>
      <c r="E3544" s="24">
        <f t="shared" si="55"/>
        <v>3118.2717363893648</v>
      </c>
      <c r="AA3544" s="24">
        <v>46.774076045840459</v>
      </c>
      <c r="AB3544" s="24">
        <v>15.591358681946822</v>
      </c>
      <c r="AL3544" s="24">
        <v>124.73086945557458</v>
      </c>
      <c r="AT3544" s="24">
        <v>31.182717363893644</v>
      </c>
      <c r="AV3544" s="24">
        <v>140.32222813752136</v>
      </c>
      <c r="AX3544" s="24">
        <v>904.29880355291562</v>
      </c>
      <c r="AY3544" s="24">
        <v>654.83706464176646</v>
      </c>
      <c r="AZ3544" s="24">
        <v>31.182717363893644</v>
      </c>
      <c r="BB3544" s="24">
        <v>1106.9864664182242</v>
      </c>
      <c r="BC3544" s="24">
        <v>46.774076045840459</v>
      </c>
      <c r="BT3544" s="24">
        <v>15.591358681946822</v>
      </c>
    </row>
    <row r="3545" spans="1:79" x14ac:dyDescent="0.2">
      <c r="A3545" s="24">
        <v>2994</v>
      </c>
      <c r="B3545" s="24">
        <v>-64.061999999999998</v>
      </c>
      <c r="C3545" s="24">
        <v>46.576000000000001</v>
      </c>
      <c r="D3545" s="24" t="s">
        <v>3427</v>
      </c>
      <c r="E3545" s="24">
        <f t="shared" si="55"/>
        <v>277.1645573655519</v>
      </c>
      <c r="F3545" s="24">
        <v>3.6955274315406919</v>
      </c>
      <c r="AA3545" s="24">
        <v>1.8477637157703459</v>
      </c>
      <c r="AB3545" s="24">
        <v>64.671730051962115</v>
      </c>
      <c r="AL3545" s="24">
        <v>36.955274315406925</v>
      </c>
      <c r="AQ3545" s="24">
        <v>1.8477637157703459</v>
      </c>
      <c r="AT3545" s="24">
        <v>12.934346010392423</v>
      </c>
      <c r="AV3545" s="24">
        <v>25.868692020784845</v>
      </c>
      <c r="AX3545" s="24">
        <v>31.411983168095883</v>
      </c>
      <c r="AY3545" s="24">
        <v>35.107510599636576</v>
      </c>
      <c r="AZ3545" s="24">
        <v>5.543291147311038</v>
      </c>
      <c r="BB3545" s="24">
        <v>31.41198316809588</v>
      </c>
      <c r="BC3545" s="24">
        <v>3.6955274315406919</v>
      </c>
      <c r="BE3545" s="24">
        <v>11.086582294622076</v>
      </c>
      <c r="BI3545" s="24">
        <v>3.6955274315406919</v>
      </c>
      <c r="BL3545" s="24">
        <v>3.6955274315406919</v>
      </c>
      <c r="BM3545" s="24">
        <v>1.8477637157703459</v>
      </c>
      <c r="BP3545" s="24">
        <v>1.8477637157703459</v>
      </c>
    </row>
    <row r="3546" spans="1:79" x14ac:dyDescent="0.2">
      <c r="A3546" s="24">
        <v>2996</v>
      </c>
      <c r="B3546" s="24">
        <v>-62.560739722222202</v>
      </c>
      <c r="C3546" s="24">
        <v>46.029481400000002</v>
      </c>
      <c r="D3546" s="24" t="s">
        <v>3427</v>
      </c>
      <c r="E3546" s="24">
        <f t="shared" si="55"/>
        <v>194.24662010986441</v>
      </c>
      <c r="AA3546" s="24">
        <v>1.286401457681221</v>
      </c>
      <c r="AL3546" s="24">
        <v>1.286401457681221</v>
      </c>
      <c r="AT3546" s="24">
        <v>5.1456058307248842</v>
      </c>
      <c r="AV3546" s="24">
        <v>7.7184087460873263</v>
      </c>
      <c r="AX3546" s="24">
        <v>11.577613119130991</v>
      </c>
      <c r="AY3546" s="24">
        <v>60.460868511017388</v>
      </c>
      <c r="BB3546" s="24">
        <v>30.873634984349305</v>
      </c>
      <c r="BE3546" s="24">
        <v>75.897686003192049</v>
      </c>
    </row>
    <row r="3547" spans="1:79" x14ac:dyDescent="0.2">
      <c r="A3547" s="24">
        <v>2997</v>
      </c>
      <c r="B3547" s="24">
        <v>-62.534146944444402</v>
      </c>
      <c r="C3547" s="24">
        <v>46.032483900000003</v>
      </c>
      <c r="D3547" s="24" t="s">
        <v>3427</v>
      </c>
      <c r="E3547" s="24">
        <f t="shared" si="55"/>
        <v>3991.2546116975323</v>
      </c>
      <c r="F3547" s="24">
        <v>45.701388683559536</v>
      </c>
      <c r="X3547" s="24">
        <v>60.935184911412705</v>
      </c>
      <c r="AA3547" s="24">
        <v>380.84490569632942</v>
      </c>
      <c r="AB3547" s="24">
        <v>30.467592455706352</v>
      </c>
      <c r="AL3547" s="24">
        <v>365.61110946847629</v>
      </c>
      <c r="AN3547" s="24">
        <v>15.233796227853176</v>
      </c>
      <c r="AQ3547" s="24">
        <v>137.10416605067857</v>
      </c>
      <c r="AT3547" s="24">
        <v>624.58564534198024</v>
      </c>
      <c r="AV3547" s="24">
        <v>380.84490569632942</v>
      </c>
      <c r="AX3547" s="24">
        <v>517.94907174700802</v>
      </c>
      <c r="AY3547" s="24">
        <v>548.41666420271429</v>
      </c>
      <c r="AZ3547" s="24">
        <v>30.467592455706352</v>
      </c>
      <c r="BB3547" s="24">
        <v>655.05323779768662</v>
      </c>
      <c r="BC3547" s="24">
        <v>60.935184911412705</v>
      </c>
      <c r="BE3547" s="24">
        <v>30.467592455706352</v>
      </c>
      <c r="BI3547" s="24">
        <v>30.467592455706352</v>
      </c>
      <c r="BZ3547" s="24">
        <v>60.935184911412705</v>
      </c>
      <c r="CA3547" s="24">
        <v>15.233796227853176</v>
      </c>
    </row>
    <row r="3548" spans="1:79" x14ac:dyDescent="0.2">
      <c r="A3548" s="24">
        <v>2999</v>
      </c>
      <c r="B3548" s="24">
        <v>-63.2022119444444</v>
      </c>
      <c r="C3548" s="24">
        <v>46.1984742</v>
      </c>
      <c r="D3548" s="24" t="s">
        <v>3427</v>
      </c>
      <c r="E3548" s="24">
        <f t="shared" si="55"/>
        <v>491.58817533129451</v>
      </c>
      <c r="F3548" s="24">
        <v>10.083860006795785</v>
      </c>
      <c r="X3548" s="24">
        <v>2.5209650016989462</v>
      </c>
      <c r="AA3548" s="24">
        <v>75.628950050968385</v>
      </c>
      <c r="AL3548" s="24">
        <v>22.68868501529052</v>
      </c>
      <c r="AQ3548" s="24">
        <v>5.0419300033978924</v>
      </c>
      <c r="AT3548" s="24">
        <v>32.772545022086305</v>
      </c>
      <c r="AV3548" s="24">
        <v>2.5209650016989462</v>
      </c>
      <c r="AX3548" s="24">
        <v>93.275705062861022</v>
      </c>
      <c r="AY3548" s="24">
        <v>57.982195039075769</v>
      </c>
      <c r="AZ3548" s="24">
        <v>20.16772001359157</v>
      </c>
      <c r="BB3548" s="24">
        <v>113.4434250764526</v>
      </c>
      <c r="BC3548" s="24">
        <v>27.730615018688411</v>
      </c>
      <c r="BE3548" s="24">
        <v>2.5209650016989462</v>
      </c>
      <c r="BF3548" s="24">
        <v>2.5209650016989462</v>
      </c>
      <c r="BI3548" s="24">
        <v>5.0419300033978924</v>
      </c>
      <c r="BL3548" s="24">
        <v>2.5209650016989462</v>
      </c>
      <c r="BT3548" s="24">
        <v>2.5209650016989462</v>
      </c>
      <c r="BX3548" s="24">
        <v>5.0419300033978924</v>
      </c>
      <c r="BZ3548" s="24">
        <v>7.5628950050968395</v>
      </c>
    </row>
    <row r="3549" spans="1:79" x14ac:dyDescent="0.2">
      <c r="A3549" s="24">
        <v>3000</v>
      </c>
      <c r="B3549" s="24">
        <v>-63.150545000000001</v>
      </c>
      <c r="C3549" s="24">
        <v>46.216395599999998</v>
      </c>
      <c r="D3549" s="24" t="s">
        <v>3427</v>
      </c>
      <c r="E3549" s="24">
        <f t="shared" si="55"/>
        <v>373.56750115808336</v>
      </c>
      <c r="F3549" s="24">
        <v>4.4472321566438495</v>
      </c>
      <c r="AA3549" s="24">
        <v>17.788928626575398</v>
      </c>
      <c r="AB3549" s="24">
        <v>1.4824107188812832</v>
      </c>
      <c r="AK3549" s="24">
        <v>1.4824107188812832</v>
      </c>
      <c r="AL3549" s="24">
        <v>25.200982220981814</v>
      </c>
      <c r="AT3549" s="24">
        <v>16.306517907694115</v>
      </c>
      <c r="AV3549" s="24">
        <v>7.4120535944064159</v>
      </c>
      <c r="AX3549" s="24">
        <v>41.507500128675936</v>
      </c>
      <c r="AY3549" s="24">
        <v>20.753750064337968</v>
      </c>
      <c r="AZ3549" s="24">
        <v>7.4120535944064159</v>
      </c>
      <c r="BB3549" s="24">
        <v>166.03000051470372</v>
      </c>
      <c r="BC3549" s="24">
        <v>41.507500128675936</v>
      </c>
      <c r="BL3549" s="24">
        <v>1.4824107188812832</v>
      </c>
      <c r="BT3549" s="24">
        <v>8.894464313287699</v>
      </c>
      <c r="BX3549" s="24">
        <v>1.4824107188812832</v>
      </c>
      <c r="BZ3549" s="24">
        <v>8.894464313287699</v>
      </c>
      <c r="CA3549" s="24">
        <v>1.4824107188812832</v>
      </c>
    </row>
    <row r="3550" spans="1:79" x14ac:dyDescent="0.2">
      <c r="A3550" s="24" t="s">
        <v>3488</v>
      </c>
      <c r="B3550" s="24">
        <v>31.433333333333334</v>
      </c>
      <c r="C3550" s="24">
        <v>81.266666666666666</v>
      </c>
      <c r="D3550" s="24" t="s">
        <v>3489</v>
      </c>
      <c r="E3550" s="24">
        <f t="shared" si="55"/>
        <v>47</v>
      </c>
      <c r="H3550" s="24">
        <v>1</v>
      </c>
      <c r="M3550" s="24">
        <v>4</v>
      </c>
      <c r="X3550" s="24">
        <v>9</v>
      </c>
      <c r="AA3550" s="24">
        <v>9</v>
      </c>
      <c r="AK3550" s="24">
        <v>1</v>
      </c>
      <c r="AV3550" s="24">
        <v>3</v>
      </c>
      <c r="AW3550" s="24">
        <v>1</v>
      </c>
      <c r="AY3550" s="24">
        <v>1</v>
      </c>
      <c r="BB3550" s="24">
        <v>9</v>
      </c>
      <c r="BD3550" s="24">
        <v>6</v>
      </c>
      <c r="BJ3550" s="24">
        <v>2</v>
      </c>
      <c r="BL3550" s="24">
        <v>1</v>
      </c>
    </row>
    <row r="3551" spans="1:79" x14ac:dyDescent="0.2">
      <c r="A3551" s="24" t="s">
        <v>3490</v>
      </c>
      <c r="B3551" s="24">
        <v>31.65</v>
      </c>
      <c r="C3551" s="24">
        <v>81.566666666666663</v>
      </c>
      <c r="D3551" s="24" t="s">
        <v>3489</v>
      </c>
      <c r="E3551" s="24">
        <f t="shared" si="55"/>
        <v>68</v>
      </c>
      <c r="M3551" s="24">
        <v>2</v>
      </c>
      <c r="X3551" s="24">
        <v>4</v>
      </c>
      <c r="AA3551" s="24">
        <v>20</v>
      </c>
      <c r="AK3551" s="24">
        <v>4</v>
      </c>
      <c r="AL3551" s="24">
        <v>1</v>
      </c>
      <c r="AV3551" s="24">
        <v>1</v>
      </c>
      <c r="AY3551" s="24">
        <v>6</v>
      </c>
      <c r="BB3551" s="24">
        <v>27</v>
      </c>
      <c r="BC3551" s="24">
        <v>1</v>
      </c>
      <c r="BD3551" s="24">
        <v>2</v>
      </c>
    </row>
    <row r="3552" spans="1:79" x14ac:dyDescent="0.2">
      <c r="A3552" s="24" t="s">
        <v>3491</v>
      </c>
      <c r="B3552" s="24">
        <v>30.666666666666668</v>
      </c>
      <c r="C3552" s="24">
        <v>81.666666666666671</v>
      </c>
      <c r="D3552" s="24" t="s">
        <v>3489</v>
      </c>
      <c r="E3552" s="24">
        <f t="shared" si="55"/>
        <v>39</v>
      </c>
      <c r="H3552" s="24">
        <v>1</v>
      </c>
      <c r="M3552" s="24">
        <v>4</v>
      </c>
      <c r="X3552" s="24">
        <v>3</v>
      </c>
      <c r="AA3552" s="24">
        <v>14</v>
      </c>
      <c r="AK3552" s="24">
        <v>2</v>
      </c>
      <c r="AY3552" s="24">
        <v>5</v>
      </c>
      <c r="BB3552" s="24">
        <v>8</v>
      </c>
      <c r="BD3552" s="24">
        <v>1</v>
      </c>
      <c r="BH3552" s="24">
        <v>1</v>
      </c>
    </row>
    <row r="3553" spans="1:95" x14ac:dyDescent="0.2">
      <c r="A3553" s="24" t="s">
        <v>3492</v>
      </c>
      <c r="B3553" s="24">
        <v>31.5</v>
      </c>
      <c r="C3553" s="24">
        <v>81.783333333333331</v>
      </c>
      <c r="D3553" s="24" t="s">
        <v>3489</v>
      </c>
      <c r="E3553" s="24">
        <f t="shared" si="55"/>
        <v>54</v>
      </c>
      <c r="H3553" s="24">
        <v>2</v>
      </c>
      <c r="M3553" s="24">
        <v>5</v>
      </c>
      <c r="X3553" s="24">
        <v>4</v>
      </c>
      <c r="AA3553" s="24">
        <v>16</v>
      </c>
      <c r="AK3553" s="24">
        <v>4</v>
      </c>
      <c r="AV3553" s="24">
        <v>1</v>
      </c>
      <c r="AY3553" s="24">
        <v>4</v>
      </c>
      <c r="BB3553" s="24">
        <v>14</v>
      </c>
      <c r="BD3553" s="24">
        <v>1</v>
      </c>
      <c r="BH3553" s="24">
        <v>3</v>
      </c>
    </row>
    <row r="3554" spans="1:95" x14ac:dyDescent="0.2">
      <c r="A3554" s="24" t="s">
        <v>3493</v>
      </c>
      <c r="B3554" s="24">
        <v>32.216666666666669</v>
      </c>
      <c r="C3554" s="24">
        <v>82.016666666666666</v>
      </c>
      <c r="D3554" s="24" t="s">
        <v>3489</v>
      </c>
      <c r="E3554" s="24">
        <f t="shared" si="55"/>
        <v>49</v>
      </c>
      <c r="H3554" s="24">
        <v>1</v>
      </c>
      <c r="M3554" s="24">
        <v>2</v>
      </c>
      <c r="X3554" s="24">
        <v>8</v>
      </c>
      <c r="AA3554" s="24">
        <v>19</v>
      </c>
      <c r="AK3554" s="24">
        <v>3</v>
      </c>
      <c r="AQ3554" s="24">
        <v>1</v>
      </c>
      <c r="AY3554" s="24">
        <v>1</v>
      </c>
      <c r="BB3554" s="24">
        <v>10</v>
      </c>
      <c r="BC3554" s="24">
        <v>2</v>
      </c>
      <c r="BD3554" s="24">
        <v>2</v>
      </c>
    </row>
    <row r="3555" spans="1:95" x14ac:dyDescent="0.2">
      <c r="A3555" s="24" t="s">
        <v>3494</v>
      </c>
      <c r="B3555" s="24">
        <v>32.049999999999997</v>
      </c>
      <c r="C3555" s="24">
        <v>82.95</v>
      </c>
      <c r="D3555" s="24" t="s">
        <v>3489</v>
      </c>
      <c r="E3555" s="24">
        <f t="shared" si="55"/>
        <v>52</v>
      </c>
      <c r="H3555" s="24">
        <v>3</v>
      </c>
      <c r="M3555" s="24">
        <v>17</v>
      </c>
      <c r="P3555" s="24">
        <v>2</v>
      </c>
      <c r="X3555" s="24">
        <v>13</v>
      </c>
      <c r="AA3555" s="24">
        <v>5</v>
      </c>
      <c r="AK3555" s="24">
        <v>2</v>
      </c>
      <c r="AL3555" s="24">
        <v>1</v>
      </c>
      <c r="AY3555" s="24">
        <v>2</v>
      </c>
      <c r="BB3555" s="24">
        <v>3</v>
      </c>
      <c r="BC3555" s="24">
        <v>2</v>
      </c>
      <c r="BD3555" s="24">
        <v>2</v>
      </c>
    </row>
    <row r="3556" spans="1:95" x14ac:dyDescent="0.2">
      <c r="A3556" s="24" t="s">
        <v>3495</v>
      </c>
      <c r="B3556" s="24">
        <v>30.316666666666666</v>
      </c>
      <c r="C3556" s="24">
        <v>84</v>
      </c>
      <c r="D3556" s="24" t="s">
        <v>3489</v>
      </c>
      <c r="E3556" s="24">
        <f t="shared" si="55"/>
        <v>30</v>
      </c>
      <c r="H3556" s="24">
        <v>1</v>
      </c>
      <c r="M3556" s="24">
        <v>10</v>
      </c>
      <c r="P3556" s="24">
        <v>3</v>
      </c>
      <c r="X3556" s="24">
        <v>9</v>
      </c>
      <c r="AA3556" s="24">
        <v>2</v>
      </c>
      <c r="AK3556" s="24">
        <v>1</v>
      </c>
      <c r="BB3556" s="24">
        <v>2</v>
      </c>
      <c r="CQ3556" s="24">
        <v>2</v>
      </c>
    </row>
    <row r="3557" spans="1:95" x14ac:dyDescent="0.2">
      <c r="A3557" s="24" t="s">
        <v>3496</v>
      </c>
      <c r="B3557" s="24">
        <v>25.283333333333335</v>
      </c>
      <c r="C3557" s="24">
        <v>85.5</v>
      </c>
      <c r="D3557" s="24" t="s">
        <v>3489</v>
      </c>
      <c r="E3557" s="24">
        <f t="shared" si="55"/>
        <v>19</v>
      </c>
      <c r="M3557" s="24">
        <v>3</v>
      </c>
      <c r="X3557" s="24">
        <v>2</v>
      </c>
      <c r="AA3557" s="24">
        <v>1</v>
      </c>
      <c r="AY3557" s="24">
        <v>2</v>
      </c>
      <c r="BA3557" s="24">
        <v>2</v>
      </c>
      <c r="BB3557" s="24">
        <v>7</v>
      </c>
      <c r="BD3557" s="24">
        <v>2</v>
      </c>
    </row>
    <row r="3558" spans="1:95" x14ac:dyDescent="0.2">
      <c r="A3558" s="24" t="s">
        <v>3497</v>
      </c>
      <c r="B3558" s="24">
        <v>23.15</v>
      </c>
      <c r="C3558" s="24">
        <v>86.11666666666666</v>
      </c>
      <c r="D3558" s="24" t="s">
        <v>3489</v>
      </c>
      <c r="E3558" s="24">
        <f t="shared" si="55"/>
        <v>61</v>
      </c>
      <c r="M3558" s="24">
        <v>15</v>
      </c>
      <c r="P3558" s="24">
        <v>2</v>
      </c>
      <c r="X3558" s="24">
        <v>6</v>
      </c>
      <c r="AA3558" s="24">
        <v>3</v>
      </c>
      <c r="AK3558" s="24">
        <v>1</v>
      </c>
      <c r="AL3558" s="24">
        <v>1</v>
      </c>
      <c r="AW3558" s="24">
        <v>2</v>
      </c>
      <c r="AY3558" s="24">
        <v>6</v>
      </c>
      <c r="BB3558" s="24">
        <v>9</v>
      </c>
      <c r="BC3558" s="24">
        <v>3</v>
      </c>
      <c r="BD3558" s="24">
        <v>13</v>
      </c>
    </row>
    <row r="3559" spans="1:95" x14ac:dyDescent="0.2">
      <c r="A3559" s="24" t="s">
        <v>3498</v>
      </c>
      <c r="B3559" s="24">
        <v>19.866666666666667</v>
      </c>
      <c r="C3559" s="24">
        <v>83.4</v>
      </c>
      <c r="D3559" s="24" t="s">
        <v>3489</v>
      </c>
      <c r="E3559" s="24">
        <f t="shared" si="55"/>
        <v>39</v>
      </c>
      <c r="H3559" s="24">
        <v>2</v>
      </c>
      <c r="P3559" s="24">
        <v>3</v>
      </c>
      <c r="X3559" s="24">
        <v>6</v>
      </c>
      <c r="AA3559" s="24">
        <v>2</v>
      </c>
      <c r="AV3559" s="24">
        <v>1</v>
      </c>
      <c r="AY3559" s="24">
        <v>3</v>
      </c>
      <c r="BB3559" s="24">
        <v>11</v>
      </c>
      <c r="BC3559" s="24">
        <v>3</v>
      </c>
      <c r="BD3559" s="24">
        <v>4</v>
      </c>
      <c r="BL3559" s="24">
        <v>1</v>
      </c>
      <c r="CQ3559" s="24">
        <v>3</v>
      </c>
    </row>
    <row r="3560" spans="1:95" x14ac:dyDescent="0.2">
      <c r="A3560" s="24" t="s">
        <v>3499</v>
      </c>
      <c r="B3560" s="24">
        <v>16.05</v>
      </c>
      <c r="C3560" s="24">
        <v>82.783333333333331</v>
      </c>
      <c r="D3560" s="24" t="s">
        <v>3489</v>
      </c>
      <c r="E3560" s="24">
        <f t="shared" si="55"/>
        <v>79</v>
      </c>
      <c r="H3560" s="24">
        <v>1</v>
      </c>
      <c r="M3560" s="24">
        <v>4</v>
      </c>
      <c r="P3560" s="24">
        <v>1</v>
      </c>
      <c r="X3560" s="24">
        <v>11</v>
      </c>
      <c r="AA3560" s="24">
        <v>28</v>
      </c>
      <c r="AK3560" s="24">
        <v>5</v>
      </c>
      <c r="AV3560" s="24">
        <v>3</v>
      </c>
      <c r="AY3560" s="24">
        <v>10</v>
      </c>
      <c r="BB3560" s="24">
        <v>13</v>
      </c>
      <c r="BD3560" s="24">
        <v>3</v>
      </c>
    </row>
    <row r="3561" spans="1:95" x14ac:dyDescent="0.2">
      <c r="A3561" s="24" t="s">
        <v>3500</v>
      </c>
      <c r="B3561" s="24">
        <v>15.283333333333333</v>
      </c>
      <c r="C3561" s="24">
        <v>81.316666666666663</v>
      </c>
      <c r="D3561" s="24" t="s">
        <v>3489</v>
      </c>
      <c r="E3561" s="24">
        <f t="shared" si="55"/>
        <v>73</v>
      </c>
      <c r="H3561" s="24">
        <v>2</v>
      </c>
      <c r="M3561" s="24">
        <v>3</v>
      </c>
      <c r="X3561" s="24">
        <v>4</v>
      </c>
      <c r="AA3561" s="24">
        <v>11</v>
      </c>
      <c r="AK3561" s="24">
        <v>6</v>
      </c>
      <c r="AV3561" s="24">
        <v>3</v>
      </c>
      <c r="AY3561" s="24">
        <v>23</v>
      </c>
      <c r="BB3561" s="24">
        <v>19</v>
      </c>
      <c r="BH3561" s="24">
        <v>2</v>
      </c>
    </row>
    <row r="3562" spans="1:95" x14ac:dyDescent="0.2">
      <c r="A3562" s="24" t="s">
        <v>3501</v>
      </c>
      <c r="B3562" s="24">
        <v>6.7333333333333334</v>
      </c>
      <c r="C3562" s="24">
        <v>82.783333333333331</v>
      </c>
      <c r="D3562" s="24" t="s">
        <v>3489</v>
      </c>
      <c r="E3562" s="24">
        <f t="shared" si="55"/>
        <v>42</v>
      </c>
      <c r="M3562" s="24">
        <v>7</v>
      </c>
      <c r="X3562" s="24">
        <v>4</v>
      </c>
      <c r="AA3562" s="24">
        <v>26</v>
      </c>
      <c r="AK3562" s="24">
        <v>2</v>
      </c>
      <c r="AY3562" s="24">
        <v>2</v>
      </c>
      <c r="BB3562" s="24">
        <v>1</v>
      </c>
    </row>
    <row r="3563" spans="1:95" x14ac:dyDescent="0.2">
      <c r="A3563" s="24" t="s">
        <v>3502</v>
      </c>
      <c r="B3563" s="24">
        <v>5.25</v>
      </c>
      <c r="C3563" s="24">
        <v>81.833333333333329</v>
      </c>
      <c r="D3563" s="24" t="s">
        <v>3489</v>
      </c>
      <c r="E3563" s="24">
        <f t="shared" si="55"/>
        <v>101</v>
      </c>
      <c r="M3563" s="24">
        <v>2</v>
      </c>
      <c r="P3563" s="24">
        <v>2</v>
      </c>
      <c r="X3563" s="24">
        <v>14</v>
      </c>
      <c r="AA3563" s="24">
        <v>65</v>
      </c>
      <c r="AK3563" s="24">
        <v>2</v>
      </c>
      <c r="AL3563" s="24">
        <v>1</v>
      </c>
      <c r="AY3563" s="24">
        <v>15</v>
      </c>
    </row>
    <row r="3564" spans="1:95" x14ac:dyDescent="0.2">
      <c r="A3564" s="24" t="s">
        <v>3503</v>
      </c>
      <c r="B3564" s="24">
        <v>4.9333333333333336</v>
      </c>
      <c r="C3564" s="24">
        <v>81.783333333333331</v>
      </c>
      <c r="D3564" s="24" t="s">
        <v>3489</v>
      </c>
      <c r="E3564" s="24">
        <f t="shared" si="55"/>
        <v>49</v>
      </c>
      <c r="M3564" s="24">
        <v>1</v>
      </c>
      <c r="X3564" s="24">
        <v>3</v>
      </c>
      <c r="AA3564" s="24">
        <v>16</v>
      </c>
      <c r="AK3564" s="24">
        <v>1</v>
      </c>
      <c r="AV3564" s="24">
        <v>1</v>
      </c>
      <c r="AY3564" s="24">
        <v>23</v>
      </c>
      <c r="BB3564" s="24">
        <v>2</v>
      </c>
      <c r="BD3564" s="24">
        <v>2</v>
      </c>
    </row>
    <row r="3565" spans="1:95" x14ac:dyDescent="0.2">
      <c r="A3565" s="24" t="s">
        <v>3504</v>
      </c>
      <c r="B3565" s="24">
        <v>-24.916666666666668</v>
      </c>
      <c r="C3565" s="24">
        <v>85.85</v>
      </c>
      <c r="D3565" s="24" t="s">
        <v>3489</v>
      </c>
      <c r="E3565" s="24">
        <f t="shared" si="55"/>
        <v>29</v>
      </c>
      <c r="M3565" s="24">
        <v>2</v>
      </c>
      <c r="X3565" s="24">
        <v>1</v>
      </c>
      <c r="AA3565" s="24">
        <v>6</v>
      </c>
      <c r="AK3565" s="24">
        <v>3</v>
      </c>
      <c r="AV3565" s="24">
        <v>1</v>
      </c>
      <c r="AY3565" s="24">
        <v>7</v>
      </c>
      <c r="BB3565" s="24">
        <v>8</v>
      </c>
      <c r="BD3565" s="24">
        <v>1</v>
      </c>
    </row>
    <row r="3566" spans="1:95" x14ac:dyDescent="0.2">
      <c r="A3566" s="24" t="s">
        <v>3505</v>
      </c>
      <c r="B3566" s="24">
        <v>-110.11666666666666</v>
      </c>
      <c r="C3566" s="24">
        <v>85.63333333333334</v>
      </c>
      <c r="D3566" s="24" t="s">
        <v>3489</v>
      </c>
      <c r="E3566" s="24">
        <f t="shared" si="55"/>
        <v>37</v>
      </c>
      <c r="H3566" s="24">
        <v>2</v>
      </c>
      <c r="P3566" s="24">
        <v>1</v>
      </c>
      <c r="AA3566" s="24">
        <v>5</v>
      </c>
      <c r="AW3566" s="24">
        <v>3</v>
      </c>
      <c r="AY3566" s="24">
        <v>10</v>
      </c>
      <c r="BB3566" s="24">
        <v>12</v>
      </c>
      <c r="BC3566" s="24">
        <v>1</v>
      </c>
      <c r="BL3566" s="24">
        <v>3</v>
      </c>
    </row>
    <row r="3567" spans="1:95" x14ac:dyDescent="0.2">
      <c r="A3567" s="24" t="s">
        <v>3506</v>
      </c>
      <c r="B3567" s="24">
        <v>-93.233333333333334</v>
      </c>
      <c r="C3567" s="24">
        <v>81.433333333333337</v>
      </c>
      <c r="D3567" s="24" t="s">
        <v>3489</v>
      </c>
      <c r="E3567" s="24">
        <f t="shared" si="55"/>
        <v>59</v>
      </c>
      <c r="AA3567" s="24">
        <v>1</v>
      </c>
      <c r="AV3567" s="24">
        <v>1</v>
      </c>
      <c r="AY3567" s="24">
        <v>12</v>
      </c>
      <c r="BB3567" s="24">
        <v>40</v>
      </c>
      <c r="BL3567" s="24">
        <v>5</v>
      </c>
    </row>
    <row r="3568" spans="1:95" x14ac:dyDescent="0.2">
      <c r="A3568" s="24" t="s">
        <v>3507</v>
      </c>
      <c r="B3568" s="24">
        <v>-93.4</v>
      </c>
      <c r="C3568" s="24">
        <v>81.716666666666669</v>
      </c>
      <c r="D3568" s="24" t="s">
        <v>3489</v>
      </c>
      <c r="E3568" s="24">
        <f t="shared" si="55"/>
        <v>25</v>
      </c>
      <c r="AA3568" s="24">
        <v>1</v>
      </c>
      <c r="AY3568" s="24">
        <v>2</v>
      </c>
      <c r="BA3568" s="24">
        <v>5</v>
      </c>
      <c r="BB3568" s="24">
        <v>14</v>
      </c>
      <c r="BD3568" s="24">
        <v>2</v>
      </c>
      <c r="BL3568" s="24">
        <v>1</v>
      </c>
    </row>
    <row r="3569" spans="1:82" x14ac:dyDescent="0.2">
      <c r="A3569" s="24" t="s">
        <v>3508</v>
      </c>
      <c r="B3569" s="24">
        <v>-102.31666666666666</v>
      </c>
      <c r="C3569" s="24">
        <v>79.083333333333329</v>
      </c>
      <c r="D3569" s="24" t="s">
        <v>3489</v>
      </c>
      <c r="E3569" s="24">
        <f t="shared" si="55"/>
        <v>32</v>
      </c>
      <c r="AY3569" s="24">
        <v>5</v>
      </c>
      <c r="BB3569" s="24">
        <v>27</v>
      </c>
    </row>
    <row r="3570" spans="1:82" x14ac:dyDescent="0.2">
      <c r="A3570" s="24" t="s">
        <v>3509</v>
      </c>
      <c r="B3570" s="24">
        <v>-62.31666666666667</v>
      </c>
      <c r="C3570" s="24">
        <v>81.466666666666669</v>
      </c>
      <c r="D3570" s="24" t="s">
        <v>3510</v>
      </c>
      <c r="E3570" s="24">
        <f t="shared" si="55"/>
        <v>46</v>
      </c>
      <c r="M3570" s="24">
        <v>2</v>
      </c>
      <c r="P3570" s="24">
        <v>1</v>
      </c>
      <c r="X3570" s="24">
        <v>2</v>
      </c>
      <c r="AA3570" s="24">
        <v>8</v>
      </c>
      <c r="AK3570" s="24">
        <v>4</v>
      </c>
      <c r="AL3570" s="24">
        <v>1</v>
      </c>
      <c r="AV3570" s="24">
        <v>2</v>
      </c>
      <c r="AY3570" s="24">
        <v>3</v>
      </c>
      <c r="BB3570" s="24">
        <v>20</v>
      </c>
      <c r="BD3570" s="24">
        <v>3</v>
      </c>
    </row>
    <row r="3571" spans="1:82" x14ac:dyDescent="0.2">
      <c r="A3571" s="24" t="s">
        <v>3511</v>
      </c>
      <c r="B3571" s="24">
        <v>-89.75</v>
      </c>
      <c r="C3571" s="24">
        <v>29.1783</v>
      </c>
      <c r="D3571" s="24" t="s">
        <v>3512</v>
      </c>
      <c r="E3571" s="24">
        <f t="shared" si="55"/>
        <v>308.8701887712291</v>
      </c>
      <c r="V3571" s="24">
        <v>199.98789201014833</v>
      </c>
      <c r="W3571" s="24">
        <v>2.2220876890016483</v>
      </c>
      <c r="X3571" s="24">
        <v>7.777306911505768</v>
      </c>
      <c r="AA3571" s="24">
        <v>5.5552192225041201</v>
      </c>
      <c r="AF3571" s="24">
        <v>4.4441753780032967</v>
      </c>
      <c r="AL3571" s="24">
        <v>19.998789201014834</v>
      </c>
      <c r="AN3571" s="24">
        <v>1.1110438445008242</v>
      </c>
      <c r="AQ3571" s="24">
        <v>1.1110438445008242</v>
      </c>
      <c r="AT3571" s="24">
        <v>19.998789201014834</v>
      </c>
      <c r="AV3571" s="24">
        <v>11.11043844500824</v>
      </c>
      <c r="BB3571" s="24">
        <v>28.887139957021425</v>
      </c>
      <c r="BD3571" s="24">
        <v>2.2220876890016483</v>
      </c>
      <c r="BF3571" s="24">
        <v>1.1110438445008242</v>
      </c>
      <c r="BO3571" s="24">
        <v>3.3331315335024723</v>
      </c>
    </row>
    <row r="3572" spans="1:82" x14ac:dyDescent="0.2">
      <c r="A3572" s="24" t="s">
        <v>3513</v>
      </c>
      <c r="B3572" s="24">
        <v>-89.75</v>
      </c>
      <c r="C3572" s="24">
        <v>29.133299999999998</v>
      </c>
      <c r="D3572" s="24" t="s">
        <v>3512</v>
      </c>
      <c r="E3572" s="24">
        <f t="shared" si="55"/>
        <v>537.05088850855566</v>
      </c>
      <c r="I3572" s="24">
        <v>5.2480542850998928</v>
      </c>
      <c r="V3572" s="24">
        <v>288.64298568049412</v>
      </c>
      <c r="W3572" s="24">
        <v>1.7493514283666312</v>
      </c>
      <c r="X3572" s="24">
        <v>17.493514283666311</v>
      </c>
      <c r="AA3572" s="24">
        <v>6.9974057134665246</v>
      </c>
      <c r="AD3572" s="24">
        <v>1.7493514283666312</v>
      </c>
      <c r="AF3572" s="24">
        <v>3.4987028567332623</v>
      </c>
      <c r="AL3572" s="24">
        <v>61.227299992832087</v>
      </c>
      <c r="AN3572" s="24">
        <v>1.7493514283666312</v>
      </c>
      <c r="AQ3572" s="24">
        <v>3.4987028567332623</v>
      </c>
      <c r="AT3572" s="24">
        <v>61.227299992832087</v>
      </c>
      <c r="AV3572" s="24">
        <v>22.741568568766201</v>
      </c>
      <c r="BB3572" s="24">
        <v>38.485731424065882</v>
      </c>
      <c r="BD3572" s="24">
        <v>8.7467571418331556</v>
      </c>
      <c r="BF3572" s="24">
        <v>3.4987028567332623</v>
      </c>
      <c r="BH3572" s="24">
        <v>1.7493514283666312</v>
      </c>
      <c r="BO3572" s="24">
        <v>1.7493514283666312</v>
      </c>
      <c r="BP3572" s="24">
        <v>6.9974057134665246</v>
      </c>
    </row>
    <row r="3573" spans="1:82" x14ac:dyDescent="0.2">
      <c r="A3573" s="24" t="s">
        <v>3514</v>
      </c>
      <c r="B3573" s="24">
        <v>-89.75</v>
      </c>
      <c r="C3573" s="24">
        <v>29.07</v>
      </c>
      <c r="D3573" s="24" t="s">
        <v>3512</v>
      </c>
      <c r="E3573" s="24">
        <f t="shared" si="55"/>
        <v>1083.9391959556795</v>
      </c>
      <c r="I3573" s="24">
        <v>14.899507848188044</v>
      </c>
      <c r="V3573" s="24">
        <v>800.84854684010691</v>
      </c>
      <c r="W3573" s="24">
        <v>7.4497539240940176</v>
      </c>
      <c r="X3573" s="24">
        <v>14.899507848188035</v>
      </c>
      <c r="AA3573" s="24">
        <v>14.899507848188035</v>
      </c>
      <c r="AF3573" s="24">
        <v>11.174630886141026</v>
      </c>
      <c r="AL3573" s="24">
        <v>40.973646582517098</v>
      </c>
      <c r="AN3573" s="24">
        <v>7.4497539240940176</v>
      </c>
      <c r="AQ3573" s="24">
        <v>7.4497539240940176</v>
      </c>
      <c r="AT3573" s="24">
        <v>40.973646582517098</v>
      </c>
      <c r="AV3573" s="24">
        <v>48.42340050661111</v>
      </c>
      <c r="BB3573" s="24">
        <v>63.322908354799146</v>
      </c>
      <c r="BF3573" s="24">
        <v>7.4497539240940176</v>
      </c>
      <c r="BH3573" s="24">
        <v>3.7248769620470088</v>
      </c>
    </row>
    <row r="3574" spans="1:82" x14ac:dyDescent="0.2">
      <c r="A3574" s="24" t="s">
        <v>3515</v>
      </c>
      <c r="B3574" s="24">
        <v>-90.524299999999997</v>
      </c>
      <c r="C3574" s="24">
        <v>28.95</v>
      </c>
      <c r="D3574" s="24" t="s">
        <v>3512</v>
      </c>
      <c r="E3574" s="24">
        <f t="shared" si="55"/>
        <v>281.20616879133001</v>
      </c>
      <c r="V3574" s="24">
        <v>91.911743885103959</v>
      </c>
      <c r="X3574" s="24">
        <v>8.753499417628948</v>
      </c>
      <c r="AA3574" s="24">
        <v>1.0941874272036185</v>
      </c>
      <c r="AB3574" s="24">
        <v>2.188374854407237</v>
      </c>
      <c r="AF3574" s="24">
        <v>1.0941874272036185</v>
      </c>
      <c r="AL3574" s="24">
        <v>49.23843422416283</v>
      </c>
      <c r="AT3574" s="24">
        <v>49.23843422416283</v>
      </c>
      <c r="AV3574" s="24">
        <v>43.767497088144736</v>
      </c>
      <c r="AY3574" s="24">
        <v>1.0941874272036185</v>
      </c>
      <c r="BB3574" s="24">
        <v>25.166310825683226</v>
      </c>
      <c r="BD3574" s="24">
        <v>2.188374854407237</v>
      </c>
      <c r="BF3574" s="24">
        <v>2.188374854407237</v>
      </c>
      <c r="BO3574" s="24">
        <v>3.2825622816108555</v>
      </c>
    </row>
    <row r="3575" spans="1:82" x14ac:dyDescent="0.2">
      <c r="A3575" s="24" t="s">
        <v>3516</v>
      </c>
      <c r="B3575" s="24">
        <v>-90.467299999999994</v>
      </c>
      <c r="C3575" s="24">
        <v>28.869700000000002</v>
      </c>
      <c r="D3575" s="24" t="s">
        <v>3512</v>
      </c>
      <c r="E3575" s="24">
        <f t="shared" si="55"/>
        <v>711.63553643423893</v>
      </c>
      <c r="G3575" s="24">
        <v>2.6655343590655471</v>
      </c>
      <c r="I3575" s="24">
        <v>5.3310687181310952</v>
      </c>
      <c r="V3575" s="24">
        <v>370.50927591011106</v>
      </c>
      <c r="W3575" s="24">
        <v>2.6655343590655471</v>
      </c>
      <c r="X3575" s="24">
        <v>15.993206154393281</v>
      </c>
      <c r="AA3575" s="24">
        <v>5.3310687181310943</v>
      </c>
      <c r="AB3575" s="24">
        <v>2.6655343590655471</v>
      </c>
      <c r="AD3575" s="24">
        <v>2.6655343590655471</v>
      </c>
      <c r="AF3575" s="24">
        <v>10.662137436262189</v>
      </c>
      <c r="AL3575" s="24">
        <v>63.972824617573131</v>
      </c>
      <c r="AN3575" s="24">
        <v>5.3310687181310943</v>
      </c>
      <c r="AQ3575" s="24">
        <v>5.3310687181310943</v>
      </c>
      <c r="AT3575" s="24">
        <v>63.972824617573131</v>
      </c>
      <c r="AV3575" s="24">
        <v>77.300496412900856</v>
      </c>
      <c r="BB3575" s="24">
        <v>53.310687181310946</v>
      </c>
      <c r="BD3575" s="24">
        <v>5.3310687181310943</v>
      </c>
      <c r="BF3575" s="24">
        <v>7.9966030771966405</v>
      </c>
      <c r="BO3575" s="24">
        <v>10.6</v>
      </c>
    </row>
    <row r="3576" spans="1:82" x14ac:dyDescent="0.2">
      <c r="A3576" s="24" t="s">
        <v>3517</v>
      </c>
      <c r="B3576" s="24">
        <v>-90.276600000000002</v>
      </c>
      <c r="C3576" s="24">
        <v>28.7883</v>
      </c>
      <c r="D3576" s="24" t="s">
        <v>3512</v>
      </c>
      <c r="E3576" s="24">
        <f t="shared" si="55"/>
        <v>753.35659299851466</v>
      </c>
      <c r="I3576" s="24">
        <v>2.90871271427998</v>
      </c>
      <c r="V3576" s="24">
        <v>279.23642057087807</v>
      </c>
      <c r="W3576" s="24">
        <v>14.543563571399899</v>
      </c>
      <c r="X3576" s="24">
        <v>8.7261381428399396</v>
      </c>
      <c r="AA3576" s="24">
        <v>5.8174254285599591</v>
      </c>
      <c r="AB3576" s="24">
        <v>8.7261381428399396</v>
      </c>
      <c r="AF3576" s="24">
        <v>20.360988999959858</v>
      </c>
      <c r="AL3576" s="24">
        <v>69.809105142719517</v>
      </c>
      <c r="AQ3576" s="24">
        <v>5.8174254285599591</v>
      </c>
      <c r="AT3576" s="24">
        <v>69.809105142719517</v>
      </c>
      <c r="AV3576" s="24">
        <v>61.082966999879574</v>
      </c>
      <c r="BB3576" s="24">
        <v>171.61405014251878</v>
      </c>
      <c r="BE3576" s="24">
        <v>2.9087127142799796</v>
      </c>
      <c r="BO3576" s="24">
        <v>31.995839857079776</v>
      </c>
    </row>
    <row r="3577" spans="1:82" x14ac:dyDescent="0.2">
      <c r="A3577" s="24" t="s">
        <v>3518</v>
      </c>
      <c r="B3577" s="24">
        <v>-90.833299999999994</v>
      </c>
      <c r="C3577" s="24">
        <v>28.716699999999999</v>
      </c>
      <c r="D3577" s="24" t="s">
        <v>3512</v>
      </c>
      <c r="E3577" s="24">
        <f t="shared" si="55"/>
        <v>582.03822595138172</v>
      </c>
      <c r="F3577" s="24">
        <v>5.54322119953697</v>
      </c>
      <c r="Q3577" s="24">
        <v>1.8477403998456565</v>
      </c>
      <c r="V3577" s="24">
        <v>258.68365597839193</v>
      </c>
      <c r="W3577" s="24">
        <v>5.54322119953697</v>
      </c>
      <c r="X3577" s="24">
        <v>9.2387019992282831</v>
      </c>
      <c r="AA3577" s="24">
        <v>11.08644239907394</v>
      </c>
      <c r="AB3577" s="24">
        <v>3.695480799691313</v>
      </c>
      <c r="AF3577" s="24">
        <v>18.477403998456566</v>
      </c>
      <c r="AL3577" s="24">
        <v>79.452837193363223</v>
      </c>
      <c r="AN3577" s="24">
        <v>1.8477403998456565</v>
      </c>
      <c r="AQ3577" s="24">
        <v>3.695480799691313</v>
      </c>
      <c r="AT3577" s="24">
        <v>79.452837193363223</v>
      </c>
      <c r="AV3577" s="24">
        <v>66.518654394443629</v>
      </c>
      <c r="BB3577" s="24">
        <v>22.17288479814788</v>
      </c>
      <c r="BD3577" s="24">
        <v>3.695480799691313</v>
      </c>
      <c r="BF3577" s="24">
        <v>7.3909615993826261</v>
      </c>
      <c r="CD3577" s="24">
        <v>3.695480799691313</v>
      </c>
    </row>
    <row r="3578" spans="1:82" x14ac:dyDescent="0.2">
      <c r="A3578" s="24" t="s">
        <v>3519</v>
      </c>
      <c r="B3578" s="24">
        <v>-91.25</v>
      </c>
      <c r="C3578" s="24">
        <v>28.741700000000002</v>
      </c>
      <c r="D3578" s="24" t="s">
        <v>3512</v>
      </c>
      <c r="E3578" s="24">
        <f t="shared" si="55"/>
        <v>680.44032418966594</v>
      </c>
      <c r="I3578" s="24">
        <v>6.5010222056337517</v>
      </c>
      <c r="V3578" s="24">
        <v>338.0531546929551</v>
      </c>
      <c r="W3578" s="24">
        <v>4.3340148037558341</v>
      </c>
      <c r="X3578" s="24">
        <v>4.3340148037558341</v>
      </c>
      <c r="AA3578" s="24">
        <v>15.169051813145421</v>
      </c>
      <c r="AB3578" s="24">
        <v>2.1670074018779171</v>
      </c>
      <c r="AF3578" s="24">
        <v>13.002044411267503</v>
      </c>
      <c r="AL3578" s="24">
        <v>73.678251663849181</v>
      </c>
      <c r="AN3578" s="24">
        <v>2.1670074018779171</v>
      </c>
      <c r="AQ3578" s="24">
        <v>6.5010222056337517</v>
      </c>
      <c r="AT3578" s="24">
        <v>73.678251663849181</v>
      </c>
      <c r="AV3578" s="24">
        <v>34.672118430046673</v>
      </c>
      <c r="BB3578" s="24">
        <v>95.348325682628357</v>
      </c>
      <c r="BD3578" s="24">
        <v>6.5010222056337517</v>
      </c>
      <c r="BH3578" s="24">
        <v>2.1670074018779171</v>
      </c>
      <c r="BP3578" s="24">
        <v>2.1670074018779171</v>
      </c>
    </row>
    <row r="3579" spans="1:82" x14ac:dyDescent="0.2">
      <c r="A3579" s="24" t="s">
        <v>3520</v>
      </c>
      <c r="B3579" s="24">
        <v>-91.616699999999994</v>
      </c>
      <c r="C3579" s="24">
        <v>28.883299999999998</v>
      </c>
      <c r="D3579" s="24" t="s">
        <v>3512</v>
      </c>
      <c r="E3579" s="24">
        <f t="shared" si="55"/>
        <v>1620.6612661452548</v>
      </c>
      <c r="I3579" s="24">
        <v>22.509184252017423</v>
      </c>
      <c r="V3579" s="24">
        <v>1111.9537020496609</v>
      </c>
      <c r="X3579" s="24">
        <v>18.007347401613941</v>
      </c>
      <c r="AA3579" s="24">
        <v>45.018368504034846</v>
      </c>
      <c r="AB3579" s="24">
        <v>4.5018368504034854</v>
      </c>
      <c r="AF3579" s="24">
        <v>22.509184252017423</v>
      </c>
      <c r="AL3579" s="24">
        <v>130.55326866170108</v>
      </c>
      <c r="AN3579" s="24">
        <v>4.5018368504034854</v>
      </c>
      <c r="AQ3579" s="24">
        <v>9.0036737008069707</v>
      </c>
      <c r="AT3579" s="24">
        <v>130.55326866170108</v>
      </c>
      <c r="AV3579" s="24">
        <v>63.025715905648788</v>
      </c>
      <c r="BB3579" s="24">
        <v>36.014694803227883</v>
      </c>
      <c r="BD3579" s="24">
        <v>4.5018368504034854</v>
      </c>
      <c r="BF3579" s="24">
        <v>9.0036737008069707</v>
      </c>
      <c r="CD3579" s="24">
        <v>9.0036737008069707</v>
      </c>
    </row>
    <row r="3580" spans="1:82" x14ac:dyDescent="0.2">
      <c r="A3580" s="24" t="s">
        <v>3521</v>
      </c>
      <c r="B3580" s="24">
        <v>-92</v>
      </c>
      <c r="C3580" s="24">
        <v>28.9833</v>
      </c>
      <c r="D3580" s="24" t="s">
        <v>3512</v>
      </c>
      <c r="E3580" s="24">
        <f t="shared" si="55"/>
        <v>1220.0072448571048</v>
      </c>
      <c r="I3580" s="24">
        <v>31.826275952794031</v>
      </c>
      <c r="V3580" s="24">
        <v>845.16443919086385</v>
      </c>
      <c r="X3580" s="24">
        <v>14.145011534575127</v>
      </c>
      <c r="AA3580" s="24">
        <v>14.145011534575127</v>
      </c>
      <c r="AF3580" s="24">
        <v>14.145011534575127</v>
      </c>
      <c r="AL3580" s="24">
        <v>120.2325980438886</v>
      </c>
      <c r="AN3580" s="24">
        <v>7.0725057672875637</v>
      </c>
      <c r="AQ3580" s="24">
        <v>7.0725057672875637</v>
      </c>
      <c r="AT3580" s="24">
        <v>120.2325980438886</v>
      </c>
      <c r="AV3580" s="24">
        <v>31.826275952794035</v>
      </c>
      <c r="BB3580" s="24">
        <v>3.5362528836437819</v>
      </c>
      <c r="BD3580" s="24">
        <v>3.5362528836437819</v>
      </c>
      <c r="BJ3580" s="24">
        <v>3.5362528836437819</v>
      </c>
      <c r="CD3580" s="24">
        <v>3.5362528836437819</v>
      </c>
    </row>
    <row r="3581" spans="1:82" x14ac:dyDescent="0.2">
      <c r="A3581" s="24" t="s">
        <v>3522</v>
      </c>
      <c r="B3581" s="24">
        <v>-92.383300000000006</v>
      </c>
      <c r="C3581" s="24">
        <v>29.158300000000001</v>
      </c>
      <c r="D3581" s="24" t="s">
        <v>3512</v>
      </c>
      <c r="E3581" s="24">
        <f t="shared" si="55"/>
        <v>1436.9643083105004</v>
      </c>
      <c r="I3581" s="24">
        <v>22.452567317351569</v>
      </c>
      <c r="V3581" s="24">
        <v>934.02680040182531</v>
      </c>
      <c r="X3581" s="24">
        <v>40.414621171232824</v>
      </c>
      <c r="AA3581" s="24">
        <v>31.433594244292198</v>
      </c>
      <c r="AF3581" s="24">
        <v>31.433594244292198</v>
      </c>
      <c r="AL3581" s="24">
        <v>152.67745775799065</v>
      </c>
      <c r="AQ3581" s="24">
        <v>8.9810269269406273</v>
      </c>
      <c r="AT3581" s="24">
        <v>152.67745775799065</v>
      </c>
      <c r="AV3581" s="24">
        <v>22.452567317351569</v>
      </c>
      <c r="BB3581" s="24">
        <v>31.433594244292198</v>
      </c>
      <c r="BD3581" s="24">
        <v>4.4905134634703137</v>
      </c>
      <c r="BP3581" s="24">
        <v>4.4905134634703137</v>
      </c>
    </row>
    <row r="3582" spans="1:82" x14ac:dyDescent="0.2">
      <c r="A3582" s="24" t="s">
        <v>3523</v>
      </c>
      <c r="B3582" s="24">
        <v>-92.75</v>
      </c>
      <c r="C3582" s="24">
        <v>29.175000000000001</v>
      </c>
      <c r="D3582" s="24" t="s">
        <v>3512</v>
      </c>
      <c r="E3582" s="24">
        <f t="shared" si="55"/>
        <v>2019.6965555195504</v>
      </c>
      <c r="I3582" s="24">
        <v>30.219898586327449</v>
      </c>
      <c r="V3582" s="24">
        <v>1435.4451828505537</v>
      </c>
      <c r="W3582" s="24">
        <v>15.109949293163723</v>
      </c>
      <c r="X3582" s="24">
        <v>40.293198115103259</v>
      </c>
      <c r="Z3582" s="24">
        <v>5.0366497643879073</v>
      </c>
      <c r="AA3582" s="24">
        <v>90.659695758982338</v>
      </c>
      <c r="AB3582" s="24">
        <v>5.0366497643879073</v>
      </c>
      <c r="AF3582" s="24">
        <v>30.219898586327446</v>
      </c>
      <c r="AL3582" s="24">
        <v>115.84294458092187</v>
      </c>
      <c r="AN3582" s="24">
        <v>5.0366497643879073</v>
      </c>
      <c r="AQ3582" s="24">
        <v>15.109949293163723</v>
      </c>
      <c r="AT3582" s="24">
        <v>115.84294458092187</v>
      </c>
      <c r="AV3582" s="24">
        <v>60.439797172654892</v>
      </c>
      <c r="BB3582" s="24">
        <v>35.256548350715356</v>
      </c>
      <c r="BD3582" s="24">
        <v>5.0366497643879073</v>
      </c>
      <c r="BO3582" s="24">
        <v>5.0366497643879073</v>
      </c>
      <c r="BP3582" s="24">
        <v>10.073299528775815</v>
      </c>
    </row>
    <row r="3583" spans="1:82" x14ac:dyDescent="0.2">
      <c r="A3583" s="24" t="s">
        <v>3524</v>
      </c>
      <c r="B3583" s="24">
        <v>-93.083299999999994</v>
      </c>
      <c r="C3583" s="24">
        <v>29.291699999999999</v>
      </c>
      <c r="D3583" s="24" t="s">
        <v>3512</v>
      </c>
      <c r="E3583" s="24">
        <f t="shared" si="55"/>
        <v>1236.5203328806103</v>
      </c>
      <c r="V3583" s="24">
        <v>880.85453820796147</v>
      </c>
      <c r="W3583" s="24">
        <v>3.3239793894640055</v>
      </c>
      <c r="X3583" s="24">
        <v>16.619896947320029</v>
      </c>
      <c r="AA3583" s="24">
        <v>23.26785572624804</v>
      </c>
      <c r="AD3583" s="24">
        <v>6.647958778928011</v>
      </c>
      <c r="AF3583" s="24">
        <v>29.915814505176048</v>
      </c>
      <c r="AL3583" s="24">
        <v>99.719381683920162</v>
      </c>
      <c r="AN3583" s="24">
        <v>3.3239793894640055</v>
      </c>
      <c r="AQ3583" s="24">
        <v>3.3239793894640055</v>
      </c>
      <c r="AT3583" s="24">
        <v>99.719381683920162</v>
      </c>
      <c r="AV3583" s="24">
        <v>33.239793894640059</v>
      </c>
      <c r="BB3583" s="24">
        <v>33.239793894640059</v>
      </c>
      <c r="BM3583" s="24">
        <v>3.3239793894640055</v>
      </c>
    </row>
    <row r="3584" spans="1:82" x14ac:dyDescent="0.2">
      <c r="A3584" s="24" t="s">
        <v>3525</v>
      </c>
      <c r="B3584" s="24">
        <v>-93.416700000000006</v>
      </c>
      <c r="C3584" s="24">
        <v>29.324999999999999</v>
      </c>
      <c r="D3584" s="24" t="s">
        <v>3512</v>
      </c>
      <c r="E3584" s="24">
        <f t="shared" si="55"/>
        <v>2303.6550760488244</v>
      </c>
      <c r="F3584" s="24">
        <v>10.238467004661441</v>
      </c>
      <c r="I3584" s="24">
        <v>10.238467004661439</v>
      </c>
      <c r="O3584" s="24">
        <v>5.1192335023307205</v>
      </c>
      <c r="V3584" s="24">
        <v>1832.6855938343979</v>
      </c>
      <c r="W3584" s="24">
        <v>10.238467004661441</v>
      </c>
      <c r="X3584" s="24">
        <v>15.35770050699216</v>
      </c>
      <c r="AA3584" s="24">
        <v>25.596167511653601</v>
      </c>
      <c r="AF3584" s="24">
        <v>20.476934009322882</v>
      </c>
      <c r="AL3584" s="24">
        <v>127.98083755826801</v>
      </c>
      <c r="AN3584" s="24">
        <v>5.1192335023307205</v>
      </c>
      <c r="AT3584" s="24">
        <v>127.98083755826801</v>
      </c>
      <c r="AV3584" s="24">
        <v>71.669269032630083</v>
      </c>
      <c r="BB3584" s="24">
        <v>20.476934009322882</v>
      </c>
      <c r="BF3584" s="24">
        <v>15.35770050699216</v>
      </c>
      <c r="CD3584" s="24">
        <v>5.1192335023307205</v>
      </c>
    </row>
    <row r="3585" spans="1:96" x14ac:dyDescent="0.2">
      <c r="A3585" s="24" t="s">
        <v>3526</v>
      </c>
      <c r="B3585" s="24">
        <v>-90.076700000000002</v>
      </c>
      <c r="C3585" s="24">
        <v>28.993300000000001</v>
      </c>
      <c r="D3585" s="24" t="s">
        <v>3512</v>
      </c>
      <c r="E3585" s="24">
        <f t="shared" si="55"/>
        <v>596.73977388935862</v>
      </c>
      <c r="F3585" s="24">
        <v>3.9130476976351383</v>
      </c>
      <c r="I3585" s="24">
        <v>1.9565238488175689</v>
      </c>
      <c r="V3585" s="24">
        <v>356.08734048479755</v>
      </c>
      <c r="X3585" s="24">
        <v>7.8260953952702765</v>
      </c>
      <c r="AA3585" s="24">
        <v>5.8695715464527076</v>
      </c>
      <c r="AB3585" s="24">
        <v>3.9130476976351383</v>
      </c>
      <c r="AF3585" s="24">
        <v>13.695666941722983</v>
      </c>
      <c r="AL3585" s="24">
        <v>60.652239313344651</v>
      </c>
      <c r="AQ3585" s="24">
        <v>1.9565238488175691</v>
      </c>
      <c r="AT3585" s="24">
        <v>60.652239313344651</v>
      </c>
      <c r="AV3585" s="24">
        <v>19.565238488175694</v>
      </c>
      <c r="BB3585" s="24">
        <v>52.826143918074365</v>
      </c>
      <c r="BD3585" s="24">
        <v>1.9565238488175691</v>
      </c>
      <c r="BF3585" s="24">
        <v>5.8695715464527076</v>
      </c>
    </row>
    <row r="3586" spans="1:96" x14ac:dyDescent="0.2">
      <c r="A3586" s="24" t="s">
        <v>3518</v>
      </c>
      <c r="B3586" s="24">
        <v>-90.833299999999994</v>
      </c>
      <c r="C3586" s="24">
        <v>28.716699999999999</v>
      </c>
      <c r="D3586" s="24" t="s">
        <v>3512</v>
      </c>
      <c r="E3586" s="24">
        <f t="shared" si="55"/>
        <v>842.9999648240921</v>
      </c>
      <c r="I3586" s="24">
        <v>3.1569809993361968</v>
      </c>
      <c r="O3586" s="24">
        <v>3.1569809993361972</v>
      </c>
      <c r="V3586" s="24">
        <v>334.63998592963691</v>
      </c>
      <c r="W3586" s="24">
        <v>3.1569809993361972</v>
      </c>
      <c r="X3586" s="24">
        <v>15.784904996680986</v>
      </c>
      <c r="AA3586" s="24">
        <v>3.1569809993361972</v>
      </c>
      <c r="AF3586" s="24">
        <v>31.569809993361972</v>
      </c>
      <c r="AL3586" s="24">
        <v>72.610562984732539</v>
      </c>
      <c r="AT3586" s="24">
        <v>72.610562984732539</v>
      </c>
      <c r="AV3586" s="24">
        <v>37.883771992034362</v>
      </c>
      <c r="BB3586" s="24">
        <v>236.77357495021479</v>
      </c>
      <c r="BD3586" s="24">
        <v>9.4709429980085904</v>
      </c>
      <c r="BF3586" s="24">
        <v>12.627923997344787</v>
      </c>
      <c r="BO3586" s="24">
        <v>6.4</v>
      </c>
    </row>
    <row r="3587" spans="1:96" x14ac:dyDescent="0.2">
      <c r="A3587" s="24" t="s">
        <v>3519</v>
      </c>
      <c r="B3587" s="24">
        <v>-91.25</v>
      </c>
      <c r="C3587" s="24">
        <v>28.741700000000002</v>
      </c>
      <c r="D3587" s="24" t="s">
        <v>3512</v>
      </c>
      <c r="E3587" s="24">
        <f t="shared" ref="E3587:E3614" si="56">SUM(F3587:CR3587)</f>
        <v>62.579244309047269</v>
      </c>
      <c r="V3587" s="24">
        <v>6.2529841131680888</v>
      </c>
      <c r="AA3587" s="24">
        <v>3.7517904679008534</v>
      </c>
      <c r="AB3587" s="24">
        <v>1.2505968226336177</v>
      </c>
      <c r="AF3587" s="24">
        <v>11.25537140370256</v>
      </c>
      <c r="AL3587" s="24">
        <v>3.7517904679008534</v>
      </c>
      <c r="AT3587" s="24">
        <v>3.7517904679008534</v>
      </c>
      <c r="BB3587" s="24">
        <v>13.756565048969795</v>
      </c>
      <c r="BD3587" s="24">
        <v>1.2505968226336177</v>
      </c>
      <c r="BM3587" s="24">
        <v>1.2505968226336177</v>
      </c>
      <c r="BO3587" s="24">
        <v>1.3</v>
      </c>
      <c r="BP3587" s="24">
        <v>1.2505968226336177</v>
      </c>
      <c r="BR3587" s="24">
        <v>12.505968226336178</v>
      </c>
      <c r="CR3587" s="24">
        <v>1.2505968226336177</v>
      </c>
    </row>
    <row r="3588" spans="1:96" x14ac:dyDescent="0.2">
      <c r="A3588" s="24" t="s">
        <v>3521</v>
      </c>
      <c r="B3588" s="24">
        <v>-92</v>
      </c>
      <c r="C3588" s="24">
        <v>28.9833</v>
      </c>
      <c r="D3588" s="24" t="s">
        <v>3512</v>
      </c>
      <c r="E3588" s="24">
        <f t="shared" si="56"/>
        <v>1474.1680618521796</v>
      </c>
      <c r="I3588" s="24">
        <v>4.3614439699768628</v>
      </c>
      <c r="V3588" s="24">
        <v>1033.6622208845165</v>
      </c>
      <c r="W3588" s="24">
        <v>8.7228879399537256</v>
      </c>
      <c r="X3588" s="24">
        <v>4.3614439699768628</v>
      </c>
      <c r="AA3588" s="24">
        <v>34.891551759814902</v>
      </c>
      <c r="AB3588" s="24">
        <v>8.7228879399537256</v>
      </c>
      <c r="AF3588" s="24">
        <v>30.530107789838038</v>
      </c>
      <c r="AL3588" s="24">
        <v>100.31321130946785</v>
      </c>
      <c r="AQ3588" s="24">
        <v>4.3614439699768628</v>
      </c>
      <c r="AT3588" s="24">
        <v>100.31321130946785</v>
      </c>
      <c r="AV3588" s="24">
        <v>52.337327639722353</v>
      </c>
      <c r="BB3588" s="24">
        <v>65.421659549652944</v>
      </c>
      <c r="BD3588" s="24">
        <v>8.7228879399537256</v>
      </c>
      <c r="BF3588" s="24">
        <v>4.3614439699768628</v>
      </c>
      <c r="BH3588" s="24">
        <v>13.084331909930588</v>
      </c>
    </row>
    <row r="3589" spans="1:96" x14ac:dyDescent="0.2">
      <c r="A3589" s="24" t="s">
        <v>3516</v>
      </c>
      <c r="B3589" s="24">
        <v>-90.467299999999994</v>
      </c>
      <c r="C3589" s="24">
        <v>28.869700000000002</v>
      </c>
      <c r="D3589" s="24" t="s">
        <v>3512</v>
      </c>
      <c r="E3589" s="24">
        <f t="shared" si="56"/>
        <v>3560.1653556461547</v>
      </c>
      <c r="I3589" s="24">
        <v>16.482247016880343</v>
      </c>
      <c r="V3589" s="24">
        <v>280.19819928696597</v>
      </c>
      <c r="X3589" s="24">
        <v>16.482247016880351</v>
      </c>
      <c r="AF3589" s="24">
        <v>16.482247016880351</v>
      </c>
      <c r="AL3589" s="24">
        <v>65.928988067521402</v>
      </c>
      <c r="AT3589" s="24">
        <v>65.928988067521402</v>
      </c>
      <c r="AV3589" s="24">
        <v>16.482247016880351</v>
      </c>
      <c r="AZ3589" s="24">
        <v>16.482247016880351</v>
      </c>
      <c r="BB3589" s="24">
        <v>2274.5500883294885</v>
      </c>
      <c r="BD3589" s="24">
        <v>16.482247016880351</v>
      </c>
      <c r="BF3589" s="24">
        <v>65.928988067521402</v>
      </c>
      <c r="BH3589" s="24">
        <v>65.928988067521402</v>
      </c>
      <c r="BL3589" s="24">
        <v>16.482247016880351</v>
      </c>
      <c r="BM3589" s="24">
        <v>16.482247016880351</v>
      </c>
      <c r="BO3589" s="24">
        <v>82.411235084401753</v>
      </c>
      <c r="BP3589" s="24">
        <v>16.482247016880351</v>
      </c>
      <c r="BR3589" s="24">
        <v>214.26921121944457</v>
      </c>
      <c r="BT3589" s="24">
        <v>164.82247016880351</v>
      </c>
      <c r="CA3589" s="24">
        <v>16.482247016880351</v>
      </c>
      <c r="CP3589" s="24">
        <v>49.446741050641059</v>
      </c>
      <c r="CR3589" s="24">
        <v>65.928988067521402</v>
      </c>
    </row>
    <row r="3590" spans="1:96" x14ac:dyDescent="0.2">
      <c r="A3590" s="24" t="s">
        <v>3518</v>
      </c>
      <c r="B3590" s="24">
        <v>-90.833299999999994</v>
      </c>
      <c r="C3590" s="24">
        <v>28.716699999999999</v>
      </c>
      <c r="D3590" s="24" t="s">
        <v>3512</v>
      </c>
      <c r="E3590" s="24">
        <f t="shared" si="56"/>
        <v>701.79598425991321</v>
      </c>
      <c r="I3590" s="24">
        <v>7.1127971377693902</v>
      </c>
      <c r="V3590" s="24">
        <v>71.12797137769391</v>
      </c>
      <c r="AA3590" s="24">
        <v>2.3709323792564638</v>
      </c>
      <c r="AL3590" s="24">
        <v>14.225594275538784</v>
      </c>
      <c r="AT3590" s="24">
        <v>14.225594275538784</v>
      </c>
      <c r="AV3590" s="24">
        <v>9.4837295170258553</v>
      </c>
      <c r="BB3590" s="24">
        <v>509.75046154013967</v>
      </c>
      <c r="BF3590" s="24">
        <v>7.112797137769391</v>
      </c>
      <c r="BH3590" s="24">
        <v>9.4837295170258553</v>
      </c>
      <c r="BL3590" s="24">
        <v>2.3709323792564638</v>
      </c>
      <c r="BO3590" s="24">
        <v>18.967459034051711</v>
      </c>
      <c r="BR3590" s="24">
        <v>7.112797137769391</v>
      </c>
      <c r="BX3590" s="24">
        <v>2.3709323792564638</v>
      </c>
      <c r="CR3590" s="24">
        <v>26.080256171821102</v>
      </c>
    </row>
    <row r="3591" spans="1:96" x14ac:dyDescent="0.2">
      <c r="A3591" s="24" t="s">
        <v>3519</v>
      </c>
      <c r="B3591" s="24">
        <v>-91.25</v>
      </c>
      <c r="C3591" s="24">
        <v>28.741700000000002</v>
      </c>
      <c r="D3591" s="24" t="s">
        <v>3512</v>
      </c>
      <c r="E3591" s="24">
        <f t="shared" si="56"/>
        <v>135.72634831372335</v>
      </c>
      <c r="I3591" s="24">
        <v>0.99426924676832096</v>
      </c>
      <c r="V3591" s="24">
        <v>14.914038701524818</v>
      </c>
      <c r="X3591" s="24">
        <v>0.49713462338416059</v>
      </c>
      <c r="AB3591" s="24">
        <v>0.49713462338416059</v>
      </c>
      <c r="AL3591" s="24">
        <v>2.9828077403049633</v>
      </c>
      <c r="AT3591" s="24">
        <v>2.9828077403049633</v>
      </c>
      <c r="AV3591" s="24">
        <v>0.49713462338416059</v>
      </c>
      <c r="AZ3591" s="24">
        <v>0.49713462338416059</v>
      </c>
      <c r="BB3591" s="24">
        <v>91.969905326069707</v>
      </c>
      <c r="BH3591" s="24">
        <v>2.9828077403049638</v>
      </c>
      <c r="BL3591" s="24">
        <v>1.4914038701524817</v>
      </c>
      <c r="BM3591" s="24">
        <v>0.49713462338416059</v>
      </c>
      <c r="BO3591" s="24">
        <v>1.5</v>
      </c>
      <c r="BR3591" s="24">
        <v>5.9656154806099266</v>
      </c>
      <c r="BX3591" s="24">
        <v>0.49713462338416059</v>
      </c>
      <c r="CP3591" s="24">
        <v>0.99426924676832118</v>
      </c>
      <c r="CR3591" s="24">
        <v>5.9656154806099266</v>
      </c>
    </row>
    <row r="3592" spans="1:96" x14ac:dyDescent="0.2">
      <c r="A3592" s="24" t="s">
        <v>3521</v>
      </c>
      <c r="B3592" s="24">
        <v>-92</v>
      </c>
      <c r="C3592" s="24">
        <v>28.9833</v>
      </c>
      <c r="D3592" s="24" t="s">
        <v>3512</v>
      </c>
      <c r="E3592" s="24">
        <f t="shared" si="56"/>
        <v>338.01993530969662</v>
      </c>
      <c r="F3592" s="24">
        <v>1.698578351825871</v>
      </c>
      <c r="I3592" s="24">
        <v>8.4928917591293569</v>
      </c>
      <c r="V3592" s="24">
        <v>100.2161227577264</v>
      </c>
      <c r="AA3592" s="24">
        <v>6.7943134073034841</v>
      </c>
      <c r="AF3592" s="24">
        <v>5.0957350554776131</v>
      </c>
      <c r="AL3592" s="24">
        <v>11.890048462781097</v>
      </c>
      <c r="AQ3592" s="24">
        <v>1.698578351825871</v>
      </c>
      <c r="AT3592" s="24">
        <v>11.890048462781097</v>
      </c>
      <c r="AV3592" s="24">
        <v>5.0957350554776131</v>
      </c>
      <c r="BB3592" s="24">
        <v>69.641712424860714</v>
      </c>
      <c r="BC3592" s="24">
        <v>3.397156703651742</v>
      </c>
      <c r="BD3592" s="24">
        <v>3.397156703651742</v>
      </c>
      <c r="BE3592" s="24">
        <v>3.4</v>
      </c>
      <c r="BF3592" s="24">
        <v>13.588626814606968</v>
      </c>
      <c r="BH3592" s="24">
        <v>5.0957350554776131</v>
      </c>
      <c r="BM3592" s="24">
        <v>1.698578351825871</v>
      </c>
      <c r="BO3592" s="24">
        <v>8.4928917591293551</v>
      </c>
      <c r="BR3592" s="24">
        <v>39.067302091995039</v>
      </c>
      <c r="BT3592" s="24">
        <v>6.7943134073034841</v>
      </c>
      <c r="BX3592" s="24">
        <v>6.7943134073034841</v>
      </c>
      <c r="CA3592" s="24">
        <v>1.698578351825871</v>
      </c>
      <c r="CD3592" s="24">
        <v>3.397156703651742</v>
      </c>
      <c r="CP3592" s="24">
        <v>5.0957350554776131</v>
      </c>
      <c r="CR3592" s="24">
        <v>13.588626814606968</v>
      </c>
    </row>
    <row r="3593" spans="1:96" x14ac:dyDescent="0.2">
      <c r="A3593" s="24" t="s">
        <v>3524</v>
      </c>
      <c r="B3593" s="24">
        <v>-93.083299999999994</v>
      </c>
      <c r="C3593" s="24">
        <v>29.291699999999999</v>
      </c>
      <c r="D3593" s="24" t="s">
        <v>3512</v>
      </c>
      <c r="E3593" s="24">
        <f t="shared" si="56"/>
        <v>2329.1835235536792</v>
      </c>
      <c r="F3593" s="24">
        <v>18.486268188429438</v>
      </c>
      <c r="I3593" s="24">
        <v>18.486268188429438</v>
      </c>
      <c r="V3593" s="24">
        <v>369.72536376858881</v>
      </c>
      <c r="X3593" s="24">
        <v>9.2431340942147191</v>
      </c>
      <c r="AA3593" s="24">
        <v>18.486268188429438</v>
      </c>
      <c r="AB3593" s="24">
        <v>9.2431340942147191</v>
      </c>
      <c r="AL3593" s="24">
        <v>55.458804565288318</v>
      </c>
      <c r="AQ3593" s="24">
        <v>9.2431340942147191</v>
      </c>
      <c r="AT3593" s="24">
        <v>55.458804565288318</v>
      </c>
      <c r="AV3593" s="24">
        <v>147.89014550743551</v>
      </c>
      <c r="AZ3593" s="24">
        <v>36.972536376858876</v>
      </c>
      <c r="BB3593" s="24">
        <v>600.80371612395675</v>
      </c>
      <c r="BD3593" s="24">
        <v>9.2431340942147191</v>
      </c>
      <c r="BF3593" s="24">
        <v>27.729402282644156</v>
      </c>
      <c r="BH3593" s="24">
        <v>110.91760913057664</v>
      </c>
      <c r="BL3593" s="24">
        <v>9.2431340942147191</v>
      </c>
      <c r="BO3593" s="24">
        <v>18.399999999999999</v>
      </c>
      <c r="BP3593" s="24">
        <v>27.729402282644156</v>
      </c>
      <c r="BR3593" s="24">
        <v>369.72536376858881</v>
      </c>
      <c r="BT3593" s="24">
        <v>286.53715692065629</v>
      </c>
      <c r="BX3593" s="24">
        <v>9.2431340942147191</v>
      </c>
      <c r="CA3593" s="24">
        <v>18.486268188429438</v>
      </c>
      <c r="CP3593" s="24">
        <v>27.729402282644156</v>
      </c>
      <c r="CR3593" s="24">
        <v>64.701938659503043</v>
      </c>
    </row>
    <row r="3594" spans="1:96" x14ac:dyDescent="0.2">
      <c r="A3594" s="24" t="s">
        <v>3527</v>
      </c>
      <c r="B3594" s="24">
        <v>-89.5</v>
      </c>
      <c r="C3594" s="24">
        <v>29.091699999999999</v>
      </c>
      <c r="D3594" s="24" t="s">
        <v>3512</v>
      </c>
      <c r="E3594" s="24">
        <f t="shared" si="56"/>
        <v>536.16358018981384</v>
      </c>
      <c r="I3594" s="24">
        <v>4.2893086415185104</v>
      </c>
      <c r="V3594" s="24">
        <v>8.5786172830370209</v>
      </c>
      <c r="AA3594" s="24">
        <v>2.1446543207592552</v>
      </c>
      <c r="AL3594" s="24">
        <v>6.4339629622777643</v>
      </c>
      <c r="AQ3594" s="24">
        <v>2.1446543207592552</v>
      </c>
      <c r="AT3594" s="24">
        <v>6.4339629622777643</v>
      </c>
      <c r="AV3594" s="24">
        <v>2.1446543207592552</v>
      </c>
      <c r="BB3594" s="24">
        <v>182.29561726453667</v>
      </c>
      <c r="BC3594" s="24">
        <v>4.2893086415185104</v>
      </c>
      <c r="BD3594" s="24">
        <v>2.1446543207592552</v>
      </c>
      <c r="BF3594" s="24">
        <v>2.1446543207592552</v>
      </c>
      <c r="BH3594" s="24">
        <v>15.012580245314785</v>
      </c>
      <c r="BM3594" s="24">
        <v>2.1446543207592552</v>
      </c>
      <c r="BO3594" s="24">
        <v>4.2893086415185104</v>
      </c>
      <c r="BP3594" s="24">
        <v>10.723271603796276</v>
      </c>
      <c r="BR3594" s="24">
        <v>265.93713577414763</v>
      </c>
      <c r="BT3594" s="24">
        <v>8.5786172830370209</v>
      </c>
      <c r="CD3594" s="24">
        <v>2.1446543207592552</v>
      </c>
      <c r="CP3594" s="24">
        <v>2.1446543207592552</v>
      </c>
      <c r="CR3594" s="24">
        <v>2.1446543207592552</v>
      </c>
    </row>
    <row r="3595" spans="1:96" x14ac:dyDescent="0.2">
      <c r="A3595" s="24" t="s">
        <v>3528</v>
      </c>
      <c r="B3595" s="24">
        <v>-89.533299999999997</v>
      </c>
      <c r="C3595" s="24">
        <v>29.033300000000001</v>
      </c>
      <c r="D3595" s="24" t="s">
        <v>3512</v>
      </c>
      <c r="E3595" s="24">
        <f t="shared" si="56"/>
        <v>56.482614200107939</v>
      </c>
      <c r="V3595" s="24">
        <v>2.9148744315846282</v>
      </c>
      <c r="AF3595" s="24">
        <v>0.26498858468951164</v>
      </c>
      <c r="AL3595" s="24">
        <v>0.79496575406853487</v>
      </c>
      <c r="AT3595" s="24">
        <v>0.79496575406853487</v>
      </c>
      <c r="AV3595" s="24">
        <v>0.52997716937902328</v>
      </c>
      <c r="BB3595" s="24">
        <v>21.994052529229467</v>
      </c>
      <c r="BC3595" s="24">
        <v>0.26498858468951164</v>
      </c>
      <c r="BD3595" s="24">
        <v>0.79496575406853487</v>
      </c>
      <c r="BF3595" s="24">
        <v>0.26498858468951164</v>
      </c>
      <c r="BH3595" s="24">
        <v>2.1199086775160931</v>
      </c>
      <c r="BL3595" s="24">
        <v>0.26498858468951164</v>
      </c>
      <c r="BM3595" s="24">
        <v>0.26498858468951164</v>
      </c>
      <c r="BO3595" s="24">
        <v>1.1000000000000001</v>
      </c>
      <c r="BP3595" s="24">
        <v>0.79496575406853487</v>
      </c>
      <c r="BR3595" s="24">
        <v>19.34416668233435</v>
      </c>
      <c r="BT3595" s="24">
        <v>0.79496575406853487</v>
      </c>
      <c r="BX3595" s="24">
        <v>0.26498858468951164</v>
      </c>
      <c r="BZ3595" s="24">
        <v>0.26498858468951164</v>
      </c>
      <c r="CA3595" s="24">
        <v>0.79496575406853487</v>
      </c>
      <c r="CP3595" s="24">
        <v>1.5899315081370697</v>
      </c>
      <c r="CR3595" s="24">
        <v>0.26498858468951164</v>
      </c>
    </row>
    <row r="3596" spans="1:96" x14ac:dyDescent="0.2">
      <c r="A3596" s="24" t="s">
        <v>3529</v>
      </c>
      <c r="B3596" s="24">
        <v>-89.566699999999997</v>
      </c>
      <c r="C3596" s="24">
        <v>28.9833</v>
      </c>
      <c r="D3596" s="24" t="s">
        <v>3512</v>
      </c>
      <c r="E3596" s="24">
        <f t="shared" si="56"/>
        <v>3752.3187363834422</v>
      </c>
      <c r="F3596" s="24">
        <v>18.0399937752879</v>
      </c>
      <c r="V3596" s="24">
        <v>72.159975101151602</v>
      </c>
      <c r="X3596" s="24">
        <v>36.079987550575801</v>
      </c>
      <c r="AQ3596" s="24">
        <v>18.0399937752879</v>
      </c>
      <c r="AV3596" s="24">
        <v>18.0399937752879</v>
      </c>
      <c r="BB3596" s="24">
        <v>2056.5592903828206</v>
      </c>
      <c r="BC3596" s="24">
        <v>18.0399937752879</v>
      </c>
      <c r="BD3596" s="24">
        <v>36.079987550575801</v>
      </c>
      <c r="BE3596" s="24">
        <v>18.0399937752879</v>
      </c>
      <c r="BF3596" s="24">
        <v>54.119981325863691</v>
      </c>
      <c r="BH3596" s="24">
        <v>90.199968876439499</v>
      </c>
      <c r="BL3596" s="24">
        <v>18.0399937752879</v>
      </c>
      <c r="BM3596" s="24">
        <v>18.0399937752879</v>
      </c>
      <c r="BO3596" s="24">
        <v>90.2</v>
      </c>
      <c r="BP3596" s="24">
        <v>36.079987550575801</v>
      </c>
      <c r="BR3596" s="24">
        <v>956.11967009025864</v>
      </c>
      <c r="BZ3596" s="24">
        <v>18.0399937752879</v>
      </c>
      <c r="CA3596" s="24">
        <v>18.0399937752879</v>
      </c>
      <c r="CP3596" s="24">
        <v>54.119981325863691</v>
      </c>
      <c r="CR3596" s="24">
        <v>108.23996265172738</v>
      </c>
    </row>
    <row r="3597" spans="1:96" x14ac:dyDescent="0.2">
      <c r="A3597" s="24" t="s">
        <v>3530</v>
      </c>
      <c r="B3597" s="24">
        <v>-89.575000000000003</v>
      </c>
      <c r="C3597" s="24">
        <v>28.95</v>
      </c>
      <c r="D3597" s="24" t="s">
        <v>3512</v>
      </c>
      <c r="E3597" s="24">
        <f t="shared" si="56"/>
        <v>1409.3162444113261</v>
      </c>
      <c r="F3597" s="24">
        <v>6.7750796294672844</v>
      </c>
      <c r="V3597" s="24">
        <v>101.62619444200928</v>
      </c>
      <c r="W3597" s="24">
        <v>6.7750796294672844</v>
      </c>
      <c r="AF3597" s="24">
        <v>6.7750796294672844</v>
      </c>
      <c r="AL3597" s="24">
        <v>40.650477776803704</v>
      </c>
      <c r="AQ3597" s="24">
        <v>6.7750796294672844</v>
      </c>
      <c r="AT3597" s="24">
        <v>40.650477776803704</v>
      </c>
      <c r="AV3597" s="24">
        <v>6.7750796294672844</v>
      </c>
      <c r="BB3597" s="24">
        <v>331.97890184389695</v>
      </c>
      <c r="BC3597" s="24">
        <v>6.7750796294672844</v>
      </c>
      <c r="BD3597" s="24">
        <v>6.7750796294672844</v>
      </c>
      <c r="BF3597" s="24">
        <v>6.7750796294672844</v>
      </c>
      <c r="BH3597" s="24">
        <v>40.650477776803712</v>
      </c>
      <c r="BO3597" s="24">
        <v>27.2</v>
      </c>
      <c r="BR3597" s="24">
        <v>663.9578036877939</v>
      </c>
      <c r="BT3597" s="24">
        <v>6.7750796294672844</v>
      </c>
      <c r="CA3597" s="24">
        <v>20.325238888401852</v>
      </c>
      <c r="CP3597" s="24">
        <v>40.650477776803704</v>
      </c>
      <c r="CR3597" s="24">
        <v>40.650477776803704</v>
      </c>
    </row>
    <row r="3598" spans="1:96" x14ac:dyDescent="0.2">
      <c r="A3598" s="24" t="s">
        <v>3531</v>
      </c>
      <c r="B3598" s="24">
        <v>-89.75</v>
      </c>
      <c r="C3598" s="24">
        <v>29.2392</v>
      </c>
      <c r="D3598" s="24" t="s">
        <v>3512</v>
      </c>
      <c r="E3598" s="24">
        <f t="shared" si="56"/>
        <v>4943.8720585190831</v>
      </c>
      <c r="F3598" s="24">
        <v>23.999378924849914</v>
      </c>
      <c r="V3598" s="24">
        <v>143.99627354909947</v>
      </c>
      <c r="AF3598" s="24">
        <v>71.998136774549735</v>
      </c>
      <c r="AL3598" s="24">
        <v>71.998136774549735</v>
      </c>
      <c r="AT3598" s="24">
        <v>71.998136774549735</v>
      </c>
      <c r="AV3598" s="24">
        <v>95.997515699399656</v>
      </c>
      <c r="BB3598" s="24">
        <v>1247.9677040921954</v>
      </c>
      <c r="BC3598" s="24">
        <v>23.999378924849914</v>
      </c>
      <c r="BD3598" s="24">
        <v>71.998136774549735</v>
      </c>
      <c r="BF3598" s="24">
        <v>23.999378924849914</v>
      </c>
      <c r="BH3598" s="24">
        <v>191.99503139879931</v>
      </c>
      <c r="BO3598" s="24">
        <v>71.998136774549735</v>
      </c>
      <c r="BP3598" s="24">
        <v>23.999378924849914</v>
      </c>
      <c r="BR3598" s="24">
        <v>2543.9341660340906</v>
      </c>
      <c r="BT3598" s="24">
        <v>71.998136774549735</v>
      </c>
      <c r="BX3598" s="24">
        <v>23.999378924849914</v>
      </c>
      <c r="CA3598" s="24">
        <v>23.999378924849914</v>
      </c>
      <c r="CD3598" s="24">
        <v>23.999378924849914</v>
      </c>
      <c r="CP3598" s="24">
        <v>95.997515699399656</v>
      </c>
      <c r="CR3598" s="24">
        <v>23.999378924849914</v>
      </c>
    </row>
    <row r="3599" spans="1:96" x14ac:dyDescent="0.2">
      <c r="A3599" s="24" t="s">
        <v>3514</v>
      </c>
      <c r="B3599" s="24">
        <v>-89.75</v>
      </c>
      <c r="C3599" s="24">
        <v>29.07</v>
      </c>
      <c r="D3599" s="24" t="s">
        <v>3512</v>
      </c>
      <c r="E3599" s="24">
        <f t="shared" si="56"/>
        <v>2937.1520551009239</v>
      </c>
      <c r="I3599" s="24">
        <v>13.4117606225849</v>
      </c>
      <c r="V3599" s="24">
        <v>120.70584560326412</v>
      </c>
      <c r="AL3599" s="24">
        <v>13.411760622584902</v>
      </c>
      <c r="AT3599" s="24">
        <v>13.411760622584902</v>
      </c>
      <c r="BB3599" s="24">
        <v>1528.940710974679</v>
      </c>
      <c r="BC3599" s="24">
        <v>26.823521245169804</v>
      </c>
      <c r="BH3599" s="24">
        <v>53.647042490339608</v>
      </c>
      <c r="BO3599" s="24">
        <v>26.8</v>
      </c>
      <c r="BP3599" s="24">
        <v>147.52936684843391</v>
      </c>
      <c r="BR3599" s="24">
        <v>844.94091922284883</v>
      </c>
      <c r="BT3599" s="24">
        <v>13.411760622584902</v>
      </c>
      <c r="CA3599" s="24">
        <v>53.647042490339608</v>
      </c>
      <c r="CP3599" s="24">
        <v>67.058803112924508</v>
      </c>
      <c r="CR3599" s="24">
        <v>13.411760622584902</v>
      </c>
    </row>
    <row r="3600" spans="1:96" x14ac:dyDescent="0.2">
      <c r="A3600" s="24" t="s">
        <v>3532</v>
      </c>
      <c r="B3600" s="24">
        <v>-89.749666669999996</v>
      </c>
      <c r="C3600" s="24">
        <v>28.941833330000001</v>
      </c>
      <c r="D3600" s="24" t="s">
        <v>3512</v>
      </c>
      <c r="E3600" s="24">
        <f t="shared" si="56"/>
        <v>5438.120113471251</v>
      </c>
      <c r="I3600" s="24">
        <v>24.062478378191376</v>
      </c>
      <c r="V3600" s="24">
        <v>818.12426485850676</v>
      </c>
      <c r="X3600" s="24">
        <v>24.062478378191376</v>
      </c>
      <c r="AA3600" s="24">
        <v>24.062478378191376</v>
      </c>
      <c r="AB3600" s="24">
        <v>48.124956756382751</v>
      </c>
      <c r="AF3600" s="24">
        <v>72.18743513457413</v>
      </c>
      <c r="AL3600" s="24">
        <v>48.124956756382751</v>
      </c>
      <c r="AQ3600" s="24">
        <v>24.062478378191376</v>
      </c>
      <c r="AT3600" s="24">
        <v>48.124956756382751</v>
      </c>
      <c r="AU3600" s="24">
        <v>24.062478378191376</v>
      </c>
      <c r="AV3600" s="24">
        <v>24.062478378191376</v>
      </c>
      <c r="BB3600" s="24">
        <v>1275.3113540441429</v>
      </c>
      <c r="BC3600" s="24">
        <v>96.249913512765502</v>
      </c>
      <c r="BD3600" s="24">
        <v>24.062478378191376</v>
      </c>
      <c r="BH3600" s="24">
        <v>384.99965405106195</v>
      </c>
      <c r="BL3600" s="24">
        <v>48.124956756382751</v>
      </c>
      <c r="BM3600" s="24">
        <v>24.062478378191376</v>
      </c>
      <c r="BO3600" s="24">
        <v>48.124956756382751</v>
      </c>
      <c r="BP3600" s="24">
        <v>72.18743513457413</v>
      </c>
      <c r="BR3600" s="24">
        <v>1949.0607486335014</v>
      </c>
      <c r="BX3600" s="24">
        <v>24.062478378191376</v>
      </c>
      <c r="CA3600" s="24">
        <v>72.18743513457413</v>
      </c>
      <c r="CP3600" s="24">
        <v>192.499827025531</v>
      </c>
      <c r="CR3600" s="24">
        <v>48.124956756382751</v>
      </c>
    </row>
    <row r="3601" spans="1:96" x14ac:dyDescent="0.2">
      <c r="A3601" s="24" t="s">
        <v>3533</v>
      </c>
      <c r="B3601" s="24">
        <v>-90.120800000000003</v>
      </c>
      <c r="C3601" s="24">
        <v>29.0275</v>
      </c>
      <c r="D3601" s="24" t="s">
        <v>3512</v>
      </c>
      <c r="E3601" s="24">
        <f t="shared" si="56"/>
        <v>569.37269062538701</v>
      </c>
      <c r="F3601" s="24">
        <v>2.5418423688633349</v>
      </c>
      <c r="I3601" s="24">
        <v>5.0836847377266698</v>
      </c>
      <c r="V3601" s="24">
        <v>38.12763553295003</v>
      </c>
      <c r="X3601" s="24">
        <v>2.5418423688633349</v>
      </c>
      <c r="AA3601" s="24">
        <v>5.0836847377266698</v>
      </c>
      <c r="AL3601" s="24">
        <v>10.16736947545334</v>
      </c>
      <c r="AT3601" s="24">
        <v>10.16736947545334</v>
      </c>
      <c r="AV3601" s="24">
        <v>12.709211844316675</v>
      </c>
      <c r="AZ3601" s="24">
        <v>2.5418423688633349</v>
      </c>
      <c r="BB3601" s="24">
        <v>165.21975397611681</v>
      </c>
      <c r="BC3601" s="24">
        <v>2.5418423688633349</v>
      </c>
      <c r="BD3601" s="24">
        <v>5.0836847377266698</v>
      </c>
      <c r="BF3601" s="24">
        <v>12.709211844316675</v>
      </c>
      <c r="BH3601" s="24">
        <v>15.25105421318001</v>
      </c>
      <c r="BO3601" s="24">
        <v>15.25105421318001</v>
      </c>
      <c r="BP3601" s="24">
        <v>5.0836847377266698</v>
      </c>
      <c r="BR3601" s="24">
        <v>200.80554714020346</v>
      </c>
      <c r="BT3601" s="24">
        <v>5.0836847377266698</v>
      </c>
      <c r="BX3601" s="24">
        <v>10.16736947545334</v>
      </c>
      <c r="BZ3601" s="24">
        <v>5.0836847377266698</v>
      </c>
      <c r="CA3601" s="24">
        <v>2.5418423688633349</v>
      </c>
      <c r="CP3601" s="24">
        <v>33.043950795223353</v>
      </c>
      <c r="CR3601" s="24">
        <v>2.5418423688633349</v>
      </c>
    </row>
    <row r="3602" spans="1:96" x14ac:dyDescent="0.2">
      <c r="A3602" s="24" t="s">
        <v>3534</v>
      </c>
      <c r="B3602" s="24">
        <v>-90.490300000000005</v>
      </c>
      <c r="C3602" s="24">
        <v>28.868600000000001</v>
      </c>
      <c r="D3602" s="24" t="s">
        <v>3512</v>
      </c>
      <c r="E3602" s="24">
        <f t="shared" si="56"/>
        <v>9070.3157172271767</v>
      </c>
      <c r="F3602" s="24">
        <v>39.782086479066571</v>
      </c>
      <c r="V3602" s="24">
        <v>636.51338366506513</v>
      </c>
      <c r="AA3602" s="24">
        <v>79.564172958133142</v>
      </c>
      <c r="AF3602" s="24">
        <v>39.782086479066571</v>
      </c>
      <c r="AL3602" s="24">
        <v>358.03877831159917</v>
      </c>
      <c r="AQ3602" s="24">
        <v>79.564172958133142</v>
      </c>
      <c r="AT3602" s="24">
        <v>358.03877831159917</v>
      </c>
      <c r="AV3602" s="24">
        <v>119.34625943719972</v>
      </c>
      <c r="AZ3602" s="24">
        <v>119.34625943719972</v>
      </c>
      <c r="BB3602" s="24">
        <v>2386.9251887439941</v>
      </c>
      <c r="BC3602" s="24">
        <v>39.782086479066571</v>
      </c>
      <c r="BH3602" s="24">
        <v>278.47460535346602</v>
      </c>
      <c r="BL3602" s="24">
        <v>39.782086479066571</v>
      </c>
      <c r="BO3602" s="24">
        <v>397.82086479066572</v>
      </c>
      <c r="BR3602" s="24">
        <v>3540.6056966369247</v>
      </c>
      <c r="BX3602" s="24">
        <v>79.564172958133142</v>
      </c>
      <c r="BZ3602" s="24">
        <v>39.782086479066571</v>
      </c>
      <c r="CA3602" s="24">
        <v>119.34625943719972</v>
      </c>
      <c r="CD3602" s="24">
        <v>39.782086479066571</v>
      </c>
      <c r="CP3602" s="24">
        <v>238.69251887439944</v>
      </c>
      <c r="CR3602" s="24">
        <v>39.782086479066571</v>
      </c>
    </row>
    <row r="3603" spans="1:96" x14ac:dyDescent="0.2">
      <c r="A3603" s="24" t="s">
        <v>3518</v>
      </c>
      <c r="B3603" s="24">
        <v>-90.833299999999994</v>
      </c>
      <c r="C3603" s="24">
        <v>28.716699999999999</v>
      </c>
      <c r="D3603" s="24" t="s">
        <v>3512</v>
      </c>
      <c r="E3603" s="24">
        <f t="shared" si="56"/>
        <v>912.5449573755742</v>
      </c>
      <c r="F3603" s="24">
        <v>10.291860421529034</v>
      </c>
      <c r="I3603" s="24">
        <v>3.4306201405096779</v>
      </c>
      <c r="V3603" s="24">
        <v>65.181782669683884</v>
      </c>
      <c r="Z3603" s="24">
        <v>3.4306201405096779</v>
      </c>
      <c r="AA3603" s="24">
        <v>6.8612402810193558</v>
      </c>
      <c r="AF3603" s="24">
        <v>3.4306201405096779</v>
      </c>
      <c r="AL3603" s="24">
        <v>17.153100702548389</v>
      </c>
      <c r="AT3603" s="24">
        <v>17.153100702548389</v>
      </c>
      <c r="AV3603" s="24">
        <v>6.8612402810193558</v>
      </c>
      <c r="AZ3603" s="24">
        <v>6.8612402810193558</v>
      </c>
      <c r="BB3603" s="24">
        <v>346.49263419147746</v>
      </c>
      <c r="BC3603" s="24">
        <v>10.291860421529034</v>
      </c>
      <c r="BD3603" s="24">
        <v>3.4306201405096779</v>
      </c>
      <c r="BF3603" s="24">
        <v>30.875581264587101</v>
      </c>
      <c r="BH3603" s="24">
        <v>41.167441686116135</v>
      </c>
      <c r="BL3603" s="24">
        <v>3.4306201405096779</v>
      </c>
      <c r="BO3603" s="24">
        <v>61.751162529174202</v>
      </c>
      <c r="BP3603" s="24">
        <v>6.8612402810193558</v>
      </c>
      <c r="BR3603" s="24">
        <v>154.3779063229355</v>
      </c>
      <c r="BX3603" s="24">
        <v>65.181782669683884</v>
      </c>
      <c r="BZ3603" s="24">
        <v>3.4306201405096779</v>
      </c>
      <c r="CA3603" s="24">
        <v>3.4306201405096779</v>
      </c>
      <c r="CP3603" s="24">
        <v>34.306201405096779</v>
      </c>
      <c r="CR3603" s="24">
        <v>6.8612402810193558</v>
      </c>
    </row>
    <row r="3604" spans="1:96" x14ac:dyDescent="0.2">
      <c r="A3604" s="24" t="s">
        <v>3535</v>
      </c>
      <c r="B3604" s="24">
        <v>-91.617040000000003</v>
      </c>
      <c r="C3604" s="24">
        <v>29.273095000000001</v>
      </c>
      <c r="D3604" s="24" t="s">
        <v>3512</v>
      </c>
      <c r="E3604" s="24">
        <f t="shared" si="56"/>
        <v>1497.1889651964202</v>
      </c>
      <c r="F3604" s="24">
        <v>7.0956822995091011</v>
      </c>
      <c r="I3604" s="24">
        <v>14.1913645990182</v>
      </c>
      <c r="V3604" s="24">
        <v>241.25319818330942</v>
      </c>
      <c r="X3604" s="24">
        <v>7.0956822995091011</v>
      </c>
      <c r="AF3604" s="24">
        <v>28.382729198036404</v>
      </c>
      <c r="AL3604" s="24">
        <v>85.148187594109231</v>
      </c>
      <c r="AT3604" s="24">
        <v>85.148187594109231</v>
      </c>
      <c r="AU3604" s="24">
        <v>7.0956822995091011</v>
      </c>
      <c r="AV3604" s="24">
        <v>14.191364599018202</v>
      </c>
      <c r="AZ3604" s="24">
        <v>70.956822995091017</v>
      </c>
      <c r="BB3604" s="24">
        <v>149.00932828969115</v>
      </c>
      <c r="BC3604" s="24">
        <v>7.0956822995091011</v>
      </c>
      <c r="BH3604" s="24">
        <v>63.861140695581909</v>
      </c>
      <c r="BP3604" s="24">
        <v>14.191364599018202</v>
      </c>
      <c r="BR3604" s="24">
        <v>588.94163085925538</v>
      </c>
      <c r="BX3604" s="24">
        <v>14.191364599018202</v>
      </c>
      <c r="CA3604" s="24">
        <v>7.0956822995091011</v>
      </c>
      <c r="CP3604" s="24">
        <v>70.956822995091017</v>
      </c>
      <c r="CR3604" s="24">
        <v>21.287046898527308</v>
      </c>
    </row>
    <row r="3605" spans="1:96" x14ac:dyDescent="0.2">
      <c r="A3605" s="24" t="s">
        <v>3520</v>
      </c>
      <c r="B3605" s="24">
        <v>-91.616699999999994</v>
      </c>
      <c r="C3605" s="24">
        <v>28.883299999999998</v>
      </c>
      <c r="D3605" s="24" t="s">
        <v>3512</v>
      </c>
      <c r="E3605" s="24">
        <f t="shared" si="56"/>
        <v>970.22409130940105</v>
      </c>
      <c r="F3605" s="24">
        <v>4.4100667834568767</v>
      </c>
      <c r="I3605" s="24">
        <v>13.230200350370628</v>
      </c>
      <c r="V3605" s="24">
        <v>313.11474162543823</v>
      </c>
      <c r="X3605" s="24">
        <v>13.23020035037063</v>
      </c>
      <c r="AA3605" s="24">
        <v>13.23020035037063</v>
      </c>
      <c r="AF3605" s="24">
        <v>13.23020035037063</v>
      </c>
      <c r="AL3605" s="24">
        <v>79.381202102223781</v>
      </c>
      <c r="AN3605" s="24">
        <v>4.4100667834568767</v>
      </c>
      <c r="AQ3605" s="24">
        <v>8.8201335669137535</v>
      </c>
      <c r="AT3605" s="24">
        <v>79.381202102223781</v>
      </c>
      <c r="AV3605" s="24">
        <v>8.8201335669137535</v>
      </c>
      <c r="AZ3605" s="24">
        <v>4.4100667834568767</v>
      </c>
      <c r="BB3605" s="24">
        <v>88.201335669137535</v>
      </c>
      <c r="BD3605" s="24">
        <v>4.4100667834568767</v>
      </c>
      <c r="BF3605" s="24">
        <v>8.8201335669137535</v>
      </c>
      <c r="BH3605" s="24">
        <v>66.151001751853158</v>
      </c>
      <c r="BO3605" s="24">
        <v>39.700000000000003</v>
      </c>
      <c r="BP3605" s="24">
        <v>4.4100667834568767</v>
      </c>
      <c r="BR3605" s="24">
        <v>141.12213707062006</v>
      </c>
      <c r="BT3605" s="24">
        <v>4.4100667834568767</v>
      </c>
      <c r="BX3605" s="24">
        <v>4.4100667834568767</v>
      </c>
      <c r="CA3605" s="24">
        <v>8.8201335669137535</v>
      </c>
      <c r="CP3605" s="24">
        <v>22.050333917284384</v>
      </c>
      <c r="CR3605" s="24">
        <v>22.050333917284384</v>
      </c>
    </row>
    <row r="3606" spans="1:96" x14ac:dyDescent="0.2">
      <c r="A3606" s="24" t="s">
        <v>3536</v>
      </c>
      <c r="B3606" s="24">
        <v>-91.616699999999994</v>
      </c>
      <c r="C3606" s="24">
        <v>28.583300000000001</v>
      </c>
      <c r="D3606" s="24" t="s">
        <v>3512</v>
      </c>
      <c r="E3606" s="24">
        <f t="shared" si="56"/>
        <v>1362.8861013473927</v>
      </c>
      <c r="F3606" s="24">
        <v>9.4321584325978005</v>
      </c>
      <c r="I3606" s="24">
        <v>14.1482376488967</v>
      </c>
      <c r="V3606" s="24">
        <v>348.98986200611859</v>
      </c>
      <c r="X3606" s="24">
        <v>33.012554514092301</v>
      </c>
      <c r="AA3606" s="24">
        <v>23.580396081494499</v>
      </c>
      <c r="AF3606" s="24">
        <v>9.4321584325978005</v>
      </c>
      <c r="AL3606" s="24">
        <v>94.321584325977994</v>
      </c>
      <c r="AT3606" s="24">
        <v>94.321584325977994</v>
      </c>
      <c r="AV3606" s="24">
        <v>9.4321584325978005</v>
      </c>
      <c r="AZ3606" s="24">
        <v>4.7160792162989003</v>
      </c>
      <c r="BB3606" s="24">
        <v>122.6180596237714</v>
      </c>
      <c r="BD3606" s="24">
        <v>9.4321584325978005</v>
      </c>
      <c r="BF3606" s="24">
        <v>28.2964752977934</v>
      </c>
      <c r="BH3606" s="24">
        <v>122.6180596237714</v>
      </c>
      <c r="BL3606" s="24">
        <v>4.7160792162989003</v>
      </c>
      <c r="BM3606" s="24">
        <v>4.7160792162989003</v>
      </c>
      <c r="BO3606" s="24">
        <v>47.1</v>
      </c>
      <c r="BR3606" s="24">
        <v>311.26122827572738</v>
      </c>
      <c r="BX3606" s="24">
        <v>9.4321584325978005</v>
      </c>
      <c r="CA3606" s="24">
        <v>23.580396081494499</v>
      </c>
      <c r="CP3606" s="24">
        <v>14.1482376488967</v>
      </c>
      <c r="CR3606" s="24">
        <v>23.580396081494499</v>
      </c>
    </row>
    <row r="3607" spans="1:96" x14ac:dyDescent="0.2">
      <c r="A3607" s="24" t="s">
        <v>3523</v>
      </c>
      <c r="B3607" s="24">
        <v>-92.75</v>
      </c>
      <c r="C3607" s="24">
        <v>29.175000000000001</v>
      </c>
      <c r="D3607" s="24" t="s">
        <v>3512</v>
      </c>
      <c r="E3607" s="24">
        <f t="shared" si="56"/>
        <v>1422.2075092663326</v>
      </c>
      <c r="F3607" s="24">
        <v>5.2479981891746599</v>
      </c>
      <c r="I3607" s="24">
        <v>15.743994567523981</v>
      </c>
      <c r="V3607" s="24">
        <v>451.32784426902083</v>
      </c>
      <c r="X3607" s="24">
        <v>10.49599637834932</v>
      </c>
      <c r="AA3607" s="24">
        <v>15.743994567523981</v>
      </c>
      <c r="AF3607" s="24">
        <v>15.743994567523981</v>
      </c>
      <c r="AL3607" s="24">
        <v>136.44795291854115</v>
      </c>
      <c r="AN3607" s="24">
        <v>5.2479981891746599</v>
      </c>
      <c r="AQ3607" s="24">
        <v>15.743994567523981</v>
      </c>
      <c r="AT3607" s="24">
        <v>136.44795291854115</v>
      </c>
      <c r="AV3607" s="24">
        <v>15.743994567523981</v>
      </c>
      <c r="AZ3607" s="24">
        <v>10.49599637834932</v>
      </c>
      <c r="BB3607" s="24">
        <v>110.20796197266787</v>
      </c>
      <c r="BC3607" s="24">
        <v>5.2479981891746599</v>
      </c>
      <c r="BD3607" s="24">
        <v>20.99199275669864</v>
      </c>
      <c r="BF3607" s="24">
        <v>10.49599637834932</v>
      </c>
      <c r="BH3607" s="24">
        <v>94.463967405143876</v>
      </c>
      <c r="BL3607" s="24">
        <v>15.743994567523981</v>
      </c>
      <c r="BO3607" s="24">
        <v>10.49599637834932</v>
      </c>
      <c r="BR3607" s="24">
        <v>278.14390402625702</v>
      </c>
      <c r="BX3607" s="24">
        <v>10.49599637834932</v>
      </c>
      <c r="BZ3607" s="24">
        <v>5.2479981891746599</v>
      </c>
      <c r="CA3607" s="24">
        <v>5.2479981891746599</v>
      </c>
      <c r="CP3607" s="24">
        <v>5.2479981891746599</v>
      </c>
      <c r="CR3607" s="24">
        <v>15.743994567523981</v>
      </c>
    </row>
    <row r="3608" spans="1:96" x14ac:dyDescent="0.2">
      <c r="A3608" s="24" t="s">
        <v>3525</v>
      </c>
      <c r="B3608" s="24">
        <v>-93.416700000000006</v>
      </c>
      <c r="C3608" s="24">
        <v>29.324999999999999</v>
      </c>
      <c r="D3608" s="24" t="s">
        <v>3512</v>
      </c>
      <c r="E3608" s="24">
        <f t="shared" si="56"/>
        <v>2723.5432587636278</v>
      </c>
      <c r="I3608" s="24">
        <v>9.201163589029246</v>
      </c>
      <c r="V3608" s="24">
        <v>864.90937736874923</v>
      </c>
      <c r="W3608" s="24">
        <v>9.201163589029246</v>
      </c>
      <c r="AF3608" s="24">
        <v>36.804654356116984</v>
      </c>
      <c r="AL3608" s="24">
        <v>239.2302533147604</v>
      </c>
      <c r="AQ3608" s="24">
        <v>9.201163589029246</v>
      </c>
      <c r="AT3608" s="24">
        <v>239.2302533147604</v>
      </c>
      <c r="AV3608" s="24">
        <v>18.402327178058492</v>
      </c>
      <c r="BB3608" s="24">
        <v>257.63258049281893</v>
      </c>
      <c r="BC3608" s="24">
        <v>18.402327178058492</v>
      </c>
      <c r="BD3608" s="24">
        <v>36.804654356116984</v>
      </c>
      <c r="BE3608" s="24">
        <v>9.1999999999999993</v>
      </c>
      <c r="BH3608" s="24">
        <v>92.011635890292467</v>
      </c>
      <c r="BL3608" s="24">
        <v>36.804654356116984</v>
      </c>
      <c r="BO3608" s="24">
        <v>46.005817945146234</v>
      </c>
      <c r="BP3608" s="24">
        <v>9.201163589029246</v>
      </c>
      <c r="BR3608" s="24">
        <v>588.87446969787175</v>
      </c>
      <c r="BX3608" s="24">
        <v>18.402327178058492</v>
      </c>
      <c r="BZ3608" s="24">
        <v>27.603490767087738</v>
      </c>
      <c r="CA3608" s="24">
        <v>46.005817945146234</v>
      </c>
      <c r="CD3608" s="24">
        <v>9.201163589029246</v>
      </c>
      <c r="CP3608" s="24">
        <v>27.603490767087738</v>
      </c>
      <c r="CR3608" s="24">
        <v>73.609308712233968</v>
      </c>
    </row>
    <row r="3609" spans="1:96" x14ac:dyDescent="0.2">
      <c r="A3609" s="24" t="s">
        <v>3537</v>
      </c>
      <c r="B3609" s="24">
        <v>-93.709850000000003</v>
      </c>
      <c r="C3609" s="24">
        <v>29.00149</v>
      </c>
      <c r="D3609" s="24" t="s">
        <v>3512</v>
      </c>
      <c r="E3609" s="24">
        <f t="shared" si="56"/>
        <v>152.29807119276876</v>
      </c>
      <c r="V3609" s="24">
        <v>17.759139043679745</v>
      </c>
      <c r="W3609" s="24">
        <v>0.53815572859635585</v>
      </c>
      <c r="X3609" s="24">
        <v>1.6144671857890676</v>
      </c>
      <c r="Z3609" s="24">
        <v>5.3815572859635594</v>
      </c>
      <c r="AA3609" s="24">
        <v>4.3052458287708468</v>
      </c>
      <c r="AB3609" s="24">
        <v>0.53815572859635585</v>
      </c>
      <c r="AF3609" s="24">
        <v>3.2289343715781351</v>
      </c>
      <c r="AL3609" s="24">
        <v>25.29331924402873</v>
      </c>
      <c r="AQ3609" s="24">
        <v>3.2289343715781351</v>
      </c>
      <c r="AT3609" s="24">
        <v>25.29331924402873</v>
      </c>
      <c r="AU3609" s="24">
        <v>1.0763114571927117</v>
      </c>
      <c r="AV3609" s="24">
        <v>8.6104916575416937</v>
      </c>
      <c r="AZ3609" s="24">
        <v>1.0763114571927117</v>
      </c>
      <c r="BB3609" s="24">
        <v>22.602540601046947</v>
      </c>
      <c r="BC3609" s="24">
        <v>0.53815572859635585</v>
      </c>
      <c r="BD3609" s="24">
        <v>0.53815572859635585</v>
      </c>
      <c r="BF3609" s="24">
        <v>2.6907786429817797</v>
      </c>
      <c r="BH3609" s="24">
        <v>6.9960244717526265</v>
      </c>
      <c r="BL3609" s="24">
        <v>0.53815572859635585</v>
      </c>
      <c r="BM3609" s="24">
        <v>0.53815572859635585</v>
      </c>
      <c r="BO3609" s="24">
        <v>2.1526229143854234</v>
      </c>
      <c r="BR3609" s="24">
        <v>5.3815572859635594</v>
      </c>
      <c r="BX3609" s="24">
        <v>2.6907786429817797</v>
      </c>
      <c r="BZ3609" s="24">
        <v>0.53815572859635585</v>
      </c>
      <c r="CA3609" s="24">
        <v>5.3815572859635594</v>
      </c>
      <c r="CP3609" s="24">
        <v>0.53815572859635585</v>
      </c>
      <c r="CR3609" s="24">
        <v>3.2289343715781351</v>
      </c>
    </row>
    <row r="3610" spans="1:96" x14ac:dyDescent="0.2">
      <c r="A3610" s="24" t="s">
        <v>3538</v>
      </c>
      <c r="B3610" s="24">
        <v>-58.28</v>
      </c>
      <c r="C3610" s="24">
        <v>-64.209999999999994</v>
      </c>
      <c r="D3610" s="24" t="s">
        <v>3539</v>
      </c>
      <c r="E3610" s="24">
        <f t="shared" si="56"/>
        <v>1533</v>
      </c>
      <c r="H3610" s="24">
        <v>44</v>
      </c>
      <c r="M3610" s="24">
        <v>15</v>
      </c>
      <c r="AX3610" s="24">
        <v>1430</v>
      </c>
      <c r="BB3610" s="24">
        <v>15</v>
      </c>
      <c r="CH3610" s="24">
        <v>29</v>
      </c>
    </row>
    <row r="3611" spans="1:96" x14ac:dyDescent="0.2">
      <c r="A3611" s="24" t="s">
        <v>3540</v>
      </c>
      <c r="B3611" s="24">
        <v>-58.46</v>
      </c>
      <c r="C3611" s="24">
        <v>-64.209999999999994</v>
      </c>
      <c r="D3611" s="24" t="s">
        <v>3539</v>
      </c>
      <c r="E3611" s="24">
        <f t="shared" si="56"/>
        <v>6512</v>
      </c>
      <c r="M3611" s="24">
        <v>132</v>
      </c>
      <c r="AX3611" s="24">
        <v>6380</v>
      </c>
    </row>
    <row r="3612" spans="1:96" x14ac:dyDescent="0.2">
      <c r="A3612" s="24" t="s">
        <v>3541</v>
      </c>
      <c r="B3612" s="24">
        <v>-58.6</v>
      </c>
      <c r="C3612" s="24">
        <v>-64.28</v>
      </c>
      <c r="D3612" s="24" t="s">
        <v>3539</v>
      </c>
      <c r="E3612" s="24">
        <f t="shared" si="56"/>
        <v>1706</v>
      </c>
      <c r="AX3612" s="24">
        <v>1706</v>
      </c>
    </row>
    <row r="3613" spans="1:96" x14ac:dyDescent="0.2">
      <c r="A3613" s="24" t="s">
        <v>3542</v>
      </c>
      <c r="B3613" s="24">
        <v>-58.5</v>
      </c>
      <c r="C3613" s="24">
        <v>-64.36</v>
      </c>
      <c r="D3613" s="24" t="s">
        <v>3539</v>
      </c>
      <c r="E3613" s="24">
        <f t="shared" si="56"/>
        <v>3342</v>
      </c>
      <c r="M3613" s="24">
        <v>61</v>
      </c>
      <c r="AX3613" s="24">
        <v>3281</v>
      </c>
    </row>
    <row r="3614" spans="1:96" x14ac:dyDescent="0.2">
      <c r="A3614" s="24" t="s">
        <v>3543</v>
      </c>
      <c r="B3614" s="24">
        <v>-60</v>
      </c>
      <c r="C3614" s="24">
        <v>-64.81</v>
      </c>
      <c r="D3614" s="24" t="s">
        <v>3539</v>
      </c>
      <c r="E3614" s="24">
        <f t="shared" si="56"/>
        <v>18</v>
      </c>
      <c r="AX3614" s="24">
        <v>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6B08C-EFF8-C648-BFE0-BCF1747D8C11}">
  <dimension ref="A1:D63"/>
  <sheetViews>
    <sheetView topLeftCell="A44" workbookViewId="0">
      <selection activeCell="B37" sqref="B37"/>
    </sheetView>
  </sheetViews>
  <sheetFormatPr baseColWidth="10" defaultRowHeight="16" x14ac:dyDescent="0.2"/>
  <cols>
    <col min="1" max="1" width="3.1640625" bestFit="1" customWidth="1"/>
    <col min="2" max="2" width="70.5" bestFit="1" customWidth="1"/>
    <col min="3" max="3" width="8.33203125" bestFit="1" customWidth="1"/>
    <col min="4" max="4" width="27" bestFit="1" customWidth="1"/>
  </cols>
  <sheetData>
    <row r="1" spans="1:4" x14ac:dyDescent="0.2">
      <c r="A1" s="25"/>
      <c r="B1" s="26"/>
      <c r="C1" s="26"/>
      <c r="D1" s="25"/>
    </row>
    <row r="2" spans="1:4" x14ac:dyDescent="0.2">
      <c r="A2" t="s">
        <v>3544</v>
      </c>
      <c r="B2" t="s">
        <v>3545</v>
      </c>
      <c r="C2" s="23" t="s">
        <v>3546</v>
      </c>
      <c r="D2" t="s">
        <v>3547</v>
      </c>
    </row>
    <row r="3" spans="1:4" x14ac:dyDescent="0.2">
      <c r="A3" t="s">
        <v>3544</v>
      </c>
      <c r="B3" t="s">
        <v>3548</v>
      </c>
      <c r="C3" s="23" t="s">
        <v>3549</v>
      </c>
      <c r="D3" t="s">
        <v>3550</v>
      </c>
    </row>
    <row r="4" spans="1:4" x14ac:dyDescent="0.2">
      <c r="A4" t="s">
        <v>3544</v>
      </c>
      <c r="B4" t="s">
        <v>3551</v>
      </c>
      <c r="C4" s="23" t="s">
        <v>3552</v>
      </c>
      <c r="D4" t="s">
        <v>3553</v>
      </c>
    </row>
    <row r="5" spans="1:4" x14ac:dyDescent="0.2">
      <c r="A5" t="s">
        <v>3544</v>
      </c>
      <c r="B5" t="s">
        <v>3554</v>
      </c>
      <c r="C5" s="23" t="s">
        <v>3555</v>
      </c>
      <c r="D5" t="s">
        <v>3550</v>
      </c>
    </row>
    <row r="6" spans="1:4" x14ac:dyDescent="0.2">
      <c r="A6" t="s">
        <v>3556</v>
      </c>
      <c r="B6" t="s">
        <v>3557</v>
      </c>
      <c r="C6" s="23" t="s">
        <v>3558</v>
      </c>
      <c r="D6" t="s">
        <v>3559</v>
      </c>
    </row>
    <row r="7" spans="1:4" x14ac:dyDescent="0.2">
      <c r="A7" t="s">
        <v>3544</v>
      </c>
      <c r="B7" t="s">
        <v>3560</v>
      </c>
      <c r="C7" s="23" t="s">
        <v>3561</v>
      </c>
      <c r="D7" t="s">
        <v>3550</v>
      </c>
    </row>
    <row r="8" spans="1:4" x14ac:dyDescent="0.2">
      <c r="A8" t="s">
        <v>3544</v>
      </c>
      <c r="B8" t="s">
        <v>3562</v>
      </c>
      <c r="C8" s="23" t="s">
        <v>3563</v>
      </c>
      <c r="D8" t="s">
        <v>3550</v>
      </c>
    </row>
    <row r="9" spans="1:4" x14ac:dyDescent="0.2">
      <c r="A9" t="s">
        <v>3544</v>
      </c>
      <c r="B9" t="s">
        <v>3564</v>
      </c>
      <c r="C9" s="23" t="s">
        <v>3565</v>
      </c>
      <c r="D9" t="s">
        <v>3550</v>
      </c>
    </row>
    <row r="10" spans="1:4" x14ac:dyDescent="0.2">
      <c r="A10" t="s">
        <v>3544</v>
      </c>
      <c r="B10" t="s">
        <v>3566</v>
      </c>
      <c r="C10" s="23" t="s">
        <v>3567</v>
      </c>
      <c r="D10" t="s">
        <v>3550</v>
      </c>
    </row>
    <row r="11" spans="1:4" x14ac:dyDescent="0.2">
      <c r="A11" t="s">
        <v>3544</v>
      </c>
      <c r="B11" t="s">
        <v>3568</v>
      </c>
      <c r="C11" s="23" t="s">
        <v>3569</v>
      </c>
      <c r="D11" t="s">
        <v>3550</v>
      </c>
    </row>
    <row r="12" spans="1:4" x14ac:dyDescent="0.2">
      <c r="A12" t="s">
        <v>3544</v>
      </c>
      <c r="B12" t="s">
        <v>3570</v>
      </c>
      <c r="C12" s="23" t="s">
        <v>3571</v>
      </c>
      <c r="D12" t="s">
        <v>3550</v>
      </c>
    </row>
    <row r="13" spans="1:4" x14ac:dyDescent="0.2">
      <c r="A13" t="s">
        <v>3544</v>
      </c>
      <c r="B13" t="s">
        <v>3572</v>
      </c>
      <c r="C13" s="23" t="s">
        <v>3573</v>
      </c>
      <c r="D13" t="s">
        <v>3550</v>
      </c>
    </row>
    <row r="14" spans="1:4" x14ac:dyDescent="0.2">
      <c r="A14" t="s">
        <v>3544</v>
      </c>
      <c r="B14" t="s">
        <v>3574</v>
      </c>
      <c r="C14" s="23" t="s">
        <v>3575</v>
      </c>
      <c r="D14" t="s">
        <v>3550</v>
      </c>
    </row>
    <row r="15" spans="1:4" x14ac:dyDescent="0.2">
      <c r="A15" t="s">
        <v>3544</v>
      </c>
      <c r="B15" t="s">
        <v>3576</v>
      </c>
      <c r="C15" s="23" t="s">
        <v>3577</v>
      </c>
      <c r="D15" t="s">
        <v>3550</v>
      </c>
    </row>
    <row r="16" spans="1:4" x14ac:dyDescent="0.2">
      <c r="A16" t="s">
        <v>3544</v>
      </c>
      <c r="B16" t="s">
        <v>3578</v>
      </c>
      <c r="C16" s="23" t="s">
        <v>3579</v>
      </c>
      <c r="D16" t="s">
        <v>3550</v>
      </c>
    </row>
    <row r="17" spans="1:4" x14ac:dyDescent="0.2">
      <c r="A17" t="s">
        <v>3544</v>
      </c>
      <c r="B17" t="s">
        <v>3580</v>
      </c>
      <c r="C17" s="23" t="s">
        <v>3581</v>
      </c>
      <c r="D17" t="s">
        <v>3582</v>
      </c>
    </row>
    <row r="18" spans="1:4" x14ac:dyDescent="0.2">
      <c r="A18" t="s">
        <v>3544</v>
      </c>
      <c r="B18" t="s">
        <v>3583</v>
      </c>
      <c r="C18" s="23" t="s">
        <v>3584</v>
      </c>
      <c r="D18" t="s">
        <v>3550</v>
      </c>
    </row>
    <row r="19" spans="1:4" x14ac:dyDescent="0.2">
      <c r="A19" t="s">
        <v>3544</v>
      </c>
      <c r="B19" t="s">
        <v>3585</v>
      </c>
      <c r="C19" s="23" t="s">
        <v>3586</v>
      </c>
      <c r="D19" t="s">
        <v>3550</v>
      </c>
    </row>
    <row r="20" spans="1:4" x14ac:dyDescent="0.2">
      <c r="A20" t="s">
        <v>3544</v>
      </c>
      <c r="B20" t="s">
        <v>3587</v>
      </c>
      <c r="C20" s="23" t="s">
        <v>3588</v>
      </c>
      <c r="D20" t="s">
        <v>3550</v>
      </c>
    </row>
    <row r="21" spans="1:4" x14ac:dyDescent="0.2">
      <c r="A21" t="s">
        <v>3544</v>
      </c>
      <c r="B21" t="s">
        <v>3589</v>
      </c>
      <c r="C21" s="23" t="s">
        <v>3590</v>
      </c>
      <c r="D21" t="s">
        <v>3591</v>
      </c>
    </row>
    <row r="22" spans="1:4" x14ac:dyDescent="0.2">
      <c r="A22" t="s">
        <v>3544</v>
      </c>
      <c r="B22" t="s">
        <v>3592</v>
      </c>
      <c r="C22" s="23" t="s">
        <v>3593</v>
      </c>
      <c r="D22" t="s">
        <v>3594</v>
      </c>
    </row>
    <row r="23" spans="1:4" x14ac:dyDescent="0.2">
      <c r="A23" t="s">
        <v>3544</v>
      </c>
      <c r="B23" t="s">
        <v>3595</v>
      </c>
      <c r="C23" s="23" t="s">
        <v>3596</v>
      </c>
      <c r="D23" t="s">
        <v>3597</v>
      </c>
    </row>
    <row r="24" spans="1:4" x14ac:dyDescent="0.2">
      <c r="A24" t="s">
        <v>3544</v>
      </c>
      <c r="B24" t="s">
        <v>3598</v>
      </c>
      <c r="C24" s="23" t="s">
        <v>3599</v>
      </c>
      <c r="D24" t="s">
        <v>3550</v>
      </c>
    </row>
    <row r="25" spans="1:4" x14ac:dyDescent="0.2">
      <c r="A25" t="s">
        <v>3544</v>
      </c>
      <c r="B25" t="s">
        <v>3600</v>
      </c>
      <c r="C25" s="23" t="s">
        <v>3601</v>
      </c>
      <c r="D25" t="s">
        <v>3550</v>
      </c>
    </row>
    <row r="26" spans="1:4" x14ac:dyDescent="0.2">
      <c r="A26" t="s">
        <v>3544</v>
      </c>
      <c r="B26" t="s">
        <v>3602</v>
      </c>
      <c r="C26" s="23" t="s">
        <v>3603</v>
      </c>
      <c r="D26" t="s">
        <v>3604</v>
      </c>
    </row>
    <row r="27" spans="1:4" x14ac:dyDescent="0.2">
      <c r="A27" t="s">
        <v>3544</v>
      </c>
      <c r="B27" t="s">
        <v>3605</v>
      </c>
      <c r="C27" s="23" t="s">
        <v>3606</v>
      </c>
      <c r="D27" t="s">
        <v>3607</v>
      </c>
    </row>
    <row r="28" spans="1:4" x14ac:dyDescent="0.2">
      <c r="A28" t="s">
        <v>3544</v>
      </c>
      <c r="B28" t="s">
        <v>3608</v>
      </c>
      <c r="C28" s="23" t="s">
        <v>3609</v>
      </c>
      <c r="D28" t="s">
        <v>3607</v>
      </c>
    </row>
    <row r="29" spans="1:4" x14ac:dyDescent="0.2">
      <c r="A29" t="s">
        <v>3544</v>
      </c>
      <c r="B29" t="s">
        <v>3610</v>
      </c>
      <c r="C29" s="23" t="s">
        <v>3611</v>
      </c>
      <c r="D29" t="s">
        <v>3550</v>
      </c>
    </row>
    <row r="30" spans="1:4" x14ac:dyDescent="0.2">
      <c r="A30" t="s">
        <v>3544</v>
      </c>
      <c r="B30" t="s">
        <v>3612</v>
      </c>
      <c r="C30" s="23" t="s">
        <v>3613</v>
      </c>
      <c r="D30" t="s">
        <v>3614</v>
      </c>
    </row>
    <row r="31" spans="1:4" x14ac:dyDescent="0.2">
      <c r="A31" t="s">
        <v>3544</v>
      </c>
      <c r="B31" t="s">
        <v>3615</v>
      </c>
      <c r="C31" s="23" t="s">
        <v>3616</v>
      </c>
      <c r="D31" t="s">
        <v>3547</v>
      </c>
    </row>
    <row r="32" spans="1:4" x14ac:dyDescent="0.2">
      <c r="A32" t="s">
        <v>3544</v>
      </c>
      <c r="B32" t="s">
        <v>3617</v>
      </c>
      <c r="C32" s="23" t="s">
        <v>3618</v>
      </c>
      <c r="D32" t="s">
        <v>3619</v>
      </c>
    </row>
    <row r="33" spans="1:4" x14ac:dyDescent="0.2">
      <c r="A33" t="s">
        <v>3544</v>
      </c>
      <c r="B33" t="s">
        <v>3620</v>
      </c>
      <c r="C33" s="23" t="s">
        <v>3621</v>
      </c>
      <c r="D33" t="s">
        <v>3547</v>
      </c>
    </row>
    <row r="34" spans="1:4" x14ac:dyDescent="0.2">
      <c r="A34" t="s">
        <v>3544</v>
      </c>
      <c r="B34" t="s">
        <v>3622</v>
      </c>
      <c r="C34" s="23" t="s">
        <v>3623</v>
      </c>
      <c r="D34" t="s">
        <v>3550</v>
      </c>
    </row>
    <row r="35" spans="1:4" x14ac:dyDescent="0.2">
      <c r="A35" t="s">
        <v>3544</v>
      </c>
      <c r="B35" t="s">
        <v>3624</v>
      </c>
      <c r="C35" s="23" t="s">
        <v>3625</v>
      </c>
      <c r="D35" t="s">
        <v>3547</v>
      </c>
    </row>
    <row r="36" spans="1:4" x14ac:dyDescent="0.2">
      <c r="A36" t="s">
        <v>3626</v>
      </c>
      <c r="B36" t="s">
        <v>3627</v>
      </c>
      <c r="C36" s="23" t="s">
        <v>3628</v>
      </c>
      <c r="D36" t="s">
        <v>3629</v>
      </c>
    </row>
    <row r="37" spans="1:4" x14ac:dyDescent="0.2">
      <c r="A37" t="s">
        <v>3626</v>
      </c>
      <c r="B37" t="s">
        <v>3630</v>
      </c>
      <c r="C37" s="23" t="s">
        <v>3631</v>
      </c>
      <c r="D37" t="s">
        <v>3550</v>
      </c>
    </row>
    <row r="38" spans="1:4" x14ac:dyDescent="0.2">
      <c r="A38" t="s">
        <v>3626</v>
      </c>
      <c r="B38" t="s">
        <v>3632</v>
      </c>
      <c r="C38" s="23" t="s">
        <v>3633</v>
      </c>
      <c r="D38" t="s">
        <v>3634</v>
      </c>
    </row>
    <row r="39" spans="1:4" x14ac:dyDescent="0.2">
      <c r="A39" t="s">
        <v>3626</v>
      </c>
      <c r="B39" t="s">
        <v>3635</v>
      </c>
      <c r="C39" s="23" t="s">
        <v>3636</v>
      </c>
      <c r="D39" t="s">
        <v>3550</v>
      </c>
    </row>
    <row r="40" spans="1:4" x14ac:dyDescent="0.2">
      <c r="A40" t="s">
        <v>3626</v>
      </c>
      <c r="B40" t="s">
        <v>3637</v>
      </c>
      <c r="C40" s="23" t="s">
        <v>3638</v>
      </c>
      <c r="D40" t="s">
        <v>3550</v>
      </c>
    </row>
    <row r="41" spans="1:4" x14ac:dyDescent="0.2">
      <c r="A41" t="s">
        <v>3626</v>
      </c>
      <c r="B41" t="s">
        <v>3639</v>
      </c>
      <c r="C41" s="23" t="s">
        <v>3640</v>
      </c>
      <c r="D41" t="s">
        <v>3550</v>
      </c>
    </row>
    <row r="42" spans="1:4" x14ac:dyDescent="0.2">
      <c r="A42" t="s">
        <v>3626</v>
      </c>
      <c r="B42" t="s">
        <v>3641</v>
      </c>
      <c r="C42" s="23" t="s">
        <v>3642</v>
      </c>
      <c r="D42" t="s">
        <v>3550</v>
      </c>
    </row>
    <row r="43" spans="1:4" x14ac:dyDescent="0.2">
      <c r="A43" t="s">
        <v>3626</v>
      </c>
      <c r="B43" t="s">
        <v>3643</v>
      </c>
      <c r="C43" s="23" t="s">
        <v>3644</v>
      </c>
      <c r="D43" t="s">
        <v>3550</v>
      </c>
    </row>
    <row r="44" spans="1:4" x14ac:dyDescent="0.2">
      <c r="A44" t="s">
        <v>3626</v>
      </c>
      <c r="B44" t="s">
        <v>3645</v>
      </c>
      <c r="C44" s="23" t="s">
        <v>3646</v>
      </c>
      <c r="D44" t="s">
        <v>3647</v>
      </c>
    </row>
    <row r="45" spans="1:4" x14ac:dyDescent="0.2">
      <c r="A45" t="s">
        <v>3626</v>
      </c>
      <c r="B45" t="s">
        <v>3648</v>
      </c>
      <c r="C45" s="23" t="s">
        <v>3649</v>
      </c>
      <c r="D45" t="s">
        <v>3550</v>
      </c>
    </row>
    <row r="46" spans="1:4" x14ac:dyDescent="0.2">
      <c r="A46" t="s">
        <v>3626</v>
      </c>
      <c r="B46" t="s">
        <v>3650</v>
      </c>
      <c r="C46" s="23" t="s">
        <v>3651</v>
      </c>
      <c r="D46" t="s">
        <v>3650</v>
      </c>
    </row>
    <row r="47" spans="1:4" x14ac:dyDescent="0.2">
      <c r="A47" t="s">
        <v>3626</v>
      </c>
      <c r="B47" t="s">
        <v>3652</v>
      </c>
      <c r="C47" s="23" t="s">
        <v>3653</v>
      </c>
      <c r="D47" t="s">
        <v>3629</v>
      </c>
    </row>
    <row r="48" spans="1:4" x14ac:dyDescent="0.2">
      <c r="A48" t="s">
        <v>3626</v>
      </c>
      <c r="B48" t="s">
        <v>3654</v>
      </c>
      <c r="C48" s="23" t="s">
        <v>3655</v>
      </c>
      <c r="D48" t="s">
        <v>3550</v>
      </c>
    </row>
    <row r="49" spans="1:4" x14ac:dyDescent="0.2">
      <c r="A49" t="s">
        <v>3626</v>
      </c>
      <c r="B49" t="s">
        <v>3656</v>
      </c>
      <c r="C49" s="23" t="s">
        <v>3657</v>
      </c>
      <c r="D49" t="s">
        <v>3658</v>
      </c>
    </row>
    <row r="50" spans="1:4" x14ac:dyDescent="0.2">
      <c r="A50" t="s">
        <v>3626</v>
      </c>
      <c r="B50" t="s">
        <v>3659</v>
      </c>
      <c r="C50" s="23" t="s">
        <v>3660</v>
      </c>
      <c r="D50" t="s">
        <v>3661</v>
      </c>
    </row>
    <row r="51" spans="1:4" x14ac:dyDescent="0.2">
      <c r="A51" t="s">
        <v>3626</v>
      </c>
      <c r="B51" t="s">
        <v>3662</v>
      </c>
      <c r="C51" s="23" t="s">
        <v>3663</v>
      </c>
      <c r="D51" t="s">
        <v>3664</v>
      </c>
    </row>
    <row r="52" spans="1:4" x14ac:dyDescent="0.2">
      <c r="A52" t="s">
        <v>3626</v>
      </c>
      <c r="B52" t="s">
        <v>3665</v>
      </c>
      <c r="C52" s="23" t="s">
        <v>3666</v>
      </c>
      <c r="D52" t="s">
        <v>3667</v>
      </c>
    </row>
    <row r="53" spans="1:4" x14ac:dyDescent="0.2">
      <c r="A53" t="s">
        <v>3626</v>
      </c>
      <c r="B53" t="s">
        <v>3668</v>
      </c>
      <c r="C53" s="23" t="s">
        <v>3669</v>
      </c>
      <c r="D53" t="s">
        <v>3670</v>
      </c>
    </row>
    <row r="54" spans="1:4" x14ac:dyDescent="0.2">
      <c r="A54" t="s">
        <v>3626</v>
      </c>
      <c r="B54" t="s">
        <v>3671</v>
      </c>
      <c r="C54" s="23" t="s">
        <v>3672</v>
      </c>
      <c r="D54" t="s">
        <v>3550</v>
      </c>
    </row>
    <row r="55" spans="1:4" x14ac:dyDescent="0.2">
      <c r="A55" t="s">
        <v>3626</v>
      </c>
      <c r="B55" t="s">
        <v>3673</v>
      </c>
      <c r="C55" s="23" t="s">
        <v>3674</v>
      </c>
      <c r="D55" t="s">
        <v>3675</v>
      </c>
    </row>
    <row r="56" spans="1:4" x14ac:dyDescent="0.2">
      <c r="A56" t="s">
        <v>3626</v>
      </c>
      <c r="B56" t="s">
        <v>3676</v>
      </c>
      <c r="C56" s="23" t="s">
        <v>3677</v>
      </c>
      <c r="D56" t="s">
        <v>3678</v>
      </c>
    </row>
    <row r="57" spans="1:4" x14ac:dyDescent="0.2">
      <c r="A57" t="s">
        <v>3626</v>
      </c>
      <c r="B57" t="s">
        <v>3679</v>
      </c>
      <c r="C57" s="23" t="s">
        <v>3680</v>
      </c>
      <c r="D57" t="s">
        <v>3550</v>
      </c>
    </row>
    <row r="58" spans="1:4" x14ac:dyDescent="0.2">
      <c r="A58" t="s">
        <v>3626</v>
      </c>
      <c r="B58" t="s">
        <v>3681</v>
      </c>
      <c r="C58" s="23" t="s">
        <v>3682</v>
      </c>
      <c r="D58" t="s">
        <v>3550</v>
      </c>
    </row>
    <row r="59" spans="1:4" x14ac:dyDescent="0.2">
      <c r="A59" t="s">
        <v>3626</v>
      </c>
      <c r="B59" t="s">
        <v>3683</v>
      </c>
      <c r="C59" s="23" t="s">
        <v>3684</v>
      </c>
      <c r="D59" t="s">
        <v>3685</v>
      </c>
    </row>
    <row r="60" spans="1:4" x14ac:dyDescent="0.2">
      <c r="A60" t="s">
        <v>3626</v>
      </c>
      <c r="B60" t="s">
        <v>3686</v>
      </c>
      <c r="C60" s="23" t="s">
        <v>3687</v>
      </c>
      <c r="D60" t="s">
        <v>3688</v>
      </c>
    </row>
    <row r="61" spans="1:4" x14ac:dyDescent="0.2">
      <c r="A61" t="s">
        <v>3626</v>
      </c>
      <c r="B61" t="s">
        <v>3689</v>
      </c>
      <c r="C61" s="23" t="s">
        <v>3690</v>
      </c>
      <c r="D61" t="s">
        <v>3691</v>
      </c>
    </row>
    <row r="62" spans="1:4" x14ac:dyDescent="0.2">
      <c r="A62" t="s">
        <v>3626</v>
      </c>
      <c r="B62" t="s">
        <v>3692</v>
      </c>
      <c r="C62" s="23" t="s">
        <v>3693</v>
      </c>
      <c r="D62" t="s">
        <v>3694</v>
      </c>
    </row>
    <row r="63" spans="1:4" x14ac:dyDescent="0.2">
      <c r="A63" t="s">
        <v>3626</v>
      </c>
      <c r="B63" t="s">
        <v>3695</v>
      </c>
      <c r="C63" t="s">
        <v>3696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Thole2021</vt:lpstr>
      <vt:lpstr>Thole2021_deleted</vt:lpstr>
      <vt:lpstr>Marret2019</vt:lpstr>
      <vt:lpstr>Species_list</vt:lpstr>
      <vt:lpstr>Species_list!Marret_et_al_2019_Table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 M Thole</dc:creator>
  <cp:lastModifiedBy>Microsoft Office User</cp:lastModifiedBy>
  <dcterms:created xsi:type="dcterms:W3CDTF">2021-04-13T11:03:33Z</dcterms:created>
  <dcterms:modified xsi:type="dcterms:W3CDTF">2023-03-24T08:59:47Z</dcterms:modified>
</cp:coreProperties>
</file>