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a97dbf06e64d/Excel/"/>
    </mc:Choice>
  </mc:AlternateContent>
  <xr:revisionPtr revIDLastSave="400" documentId="8_{625F3FEF-17C5-43E2-BFC2-A4868BFCBA3C}" xr6:coauthVersionLast="47" xr6:coauthVersionMax="47" xr10:uidLastSave="{83D3FDD1-CCBE-409C-9B16-851B827A1A68}"/>
  <bookViews>
    <workbookView xWindow="-108" yWindow="-108" windowWidth="23256" windowHeight="131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6" i="4" s="1"/>
  <c r="B3" i="4"/>
  <c r="B4" i="4"/>
  <c r="B3" i="9"/>
  <c r="B4" i="9"/>
  <c r="B6" i="9"/>
  <c r="D22" i="8"/>
  <c r="D21" i="8"/>
  <c r="B3" i="8"/>
  <c r="B5" i="8"/>
  <c r="B4" i="8"/>
  <c r="B3" i="1"/>
  <c r="B3" i="6" a="1"/>
  <c r="B3" i="6" s="1"/>
  <c r="B4" i="6" a="1"/>
  <c r="B4" i="6" s="1"/>
  <c r="B5" i="6" a="1"/>
  <c r="B5" i="6" s="1"/>
  <c r="B2" i="6" a="1"/>
  <c r="B2" i="6" s="1"/>
  <c r="B4" i="1"/>
  <c r="B5" i="1"/>
  <c r="B6" i="1"/>
  <c r="G3" i="1"/>
  <c r="G4" i="1"/>
  <c r="G5" i="1"/>
  <c r="G6" i="1"/>
  <c r="G7" i="1"/>
  <c r="G8" i="1"/>
  <c r="G9" i="1"/>
  <c r="G10" i="1"/>
  <c r="G2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<sst xmlns="http://schemas.openxmlformats.org/spreadsheetml/2006/main" count="486" uniqueCount="111">
  <si>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</si>
  <si>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</si>
  <si>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</si>
  <si>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</si>
  <si>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</si>
  <si>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</si>
  <si>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</si>
  <si>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</si>
  <si>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</si>
  <si>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</si>
  <si>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</si>
  <si>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</si>
  <si>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</si>
  <si>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</si>
  <si>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</si>
  <si>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</si>
  <si>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</si>
  <si>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</si>
  <si>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</si>
  <si>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</si>
  <si>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</si>
  <si>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</si>
  <si>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</si>
  <si>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</si>
  <si>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</si>
  <si>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</si>
  <si>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</si>
  <si>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</si>
  <si>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</si>
  <si>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</si>
  <si>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</si>
  <si>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</si>
  <si>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</si>
  <si>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</si>
  <si>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</si>
  <si>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</si>
  <si>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</si>
  <si>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</si>
  <si>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</si>
  <si>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</si>
  <si>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</si>
  <si>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</si>
  <si>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</si>
  <si>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</si>
  <si>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</si>
  <si>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</si>
  <si>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</si>
  <si>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</si>
  <si>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</si>
  <si>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</si>
  <si>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</si>
  <si>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</si>
  <si>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</si>
  <si>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</si>
  <si>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</si>
  <si>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</si>
  <si>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</si>
  <si>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</si>
  <si>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</si>
  <si>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</si>
  <si>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</si>
  <si>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</si>
  <si>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</si>
  <si>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</si>
  <si>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</si>
  <si>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</si>
  <si>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</si>
  <si>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</si>
  <si>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</si>
  <si>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</si>
  <si>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</si>
  <si>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</si>
  <si>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</si>
  <si>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</si>
  <si>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</si>
  <si>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</si>
  <si>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</si>
  <si>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</si>
  <si>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</si>
  <si>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</si>
  <si>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</si>
  <si>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</si>
  <si>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</si>
  <si>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</si>
  <si>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</si>
  <si>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</si>
  <si>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Start Date</t>
  </si>
  <si>
    <t>Person</t>
  </si>
  <si>
    <t>We can select multiple rows at once</t>
  </si>
  <si>
    <t>It's searches within the Full Name whether its present and then returns the email id.</t>
  </si>
  <si>
    <t>Exact Match :-</t>
  </si>
  <si>
    <t>Bijoy</t>
  </si>
  <si>
    <t>Pantu</t>
  </si>
  <si>
    <t>Bijoy Pantu</t>
  </si>
  <si>
    <t>Boss</t>
  </si>
  <si>
    <t>bijoy.pantu176@gmail.com</t>
  </si>
  <si>
    <t>2 : Wildcard character match :-</t>
  </si>
  <si>
    <r>
      <rPr>
        <b/>
        <sz val="11"/>
        <color theme="1"/>
        <rFont val="Calibri"/>
        <family val="2"/>
        <scheme val="minor"/>
      </rPr>
      <t xml:space="preserve"> "*"&amp;A2</t>
    </r>
    <r>
      <rPr>
        <sz val="11"/>
        <color theme="1"/>
        <rFont val="Calibri"/>
        <family val="2"/>
        <scheme val="minor"/>
      </rPr>
      <t xml:space="preserve"> means there is string before A2</t>
    </r>
  </si>
  <si>
    <r>
      <rPr>
        <b/>
        <sz val="11"/>
        <color theme="1"/>
        <rFont val="Calibri"/>
        <family val="2"/>
        <scheme val="minor"/>
      </rPr>
      <t>A2&amp;"*"</t>
    </r>
    <r>
      <rPr>
        <sz val="11"/>
        <color theme="1"/>
        <rFont val="Calibri"/>
        <family val="2"/>
        <scheme val="minor"/>
      </rPr>
      <t xml:space="preserve"> means there is string after A2</t>
    </r>
  </si>
  <si>
    <t>1 : Exact match or next larger match</t>
  </si>
  <si>
    <t>(-1) : Exact match or next smaller match</t>
  </si>
  <si>
    <t>Name</t>
  </si>
  <si>
    <t>person with next smaller age</t>
  </si>
  <si>
    <t>person with next greater age</t>
  </si>
  <si>
    <t>0 : Exact match. This is deafult.</t>
  </si>
  <si>
    <r>
      <t xml:space="preserve">1 : Searches First to last. </t>
    </r>
    <r>
      <rPr>
        <b/>
        <sz val="11"/>
        <color theme="1"/>
        <rFont val="Calibri"/>
        <family val="2"/>
        <scheme val="minor"/>
      </rPr>
      <t>Default</t>
    </r>
  </si>
  <si>
    <t>(-1) : Searches Last to First.</t>
  </si>
  <si>
    <t>2 : Binary Searches First to last.</t>
  </si>
  <si>
    <t>(-2) : Binary Searches Last to First.</t>
  </si>
  <si>
    <t>Search Mode :-</t>
  </si>
  <si>
    <t>February-April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</si>
</sst>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1" applyNumberFormat="1" applyAlignment="1">
      <alignment horizontal="center"/>
    </xf>
    <xf numFmtId="0" fontId="3" fillId="0" borderId="0" xfId="0" applyFont="1"/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joypantu1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N23"/>
  <sheetViews>
    <sheetView workbookViewId="0">
      <selection activeCell="G16" sqref="G16"/>
    </sheetView>
  </sheetViews>
  <sheetFormatPr defaultRowHeight="14.4" x14ac:dyDescent="0.3"/>
  <cols>
    <col min="1" max="1" width="14.6640625" bestFit="1" customWidth="1"/>
    <col min="2" max="2" width="40.6640625" bestFit="1" customWidth="1"/>
    <col min="4" max="4" width="11.109375" bestFit="1" customWidth="1"/>
    <col min="5" max="5" width="9.44140625" bestFit="1" customWidth="1"/>
    <col min="6" max="6" width="9.88671875" bestFit="1" customWidth="1"/>
    <col min="7" max="7" width="14.6640625" bestFit="1" customWidth="1"/>
    <col min="8" max="8" width="7.33203125" customWidth="1"/>
    <col min="9" max="9" width="8" customWidth="1"/>
    <col min="10" max="10" width="15.77734375" bestFit="1" customWidth="1"/>
    <col min="11" max="11" width="7.88671875" customWidth="1"/>
    <col min="12" max="12" width="9.5546875" bestFit="1" customWidth="1"/>
    <col min="13" max="13" width="10.5546875" bestFit="1" customWidth="1"/>
    <col min="14" max="14" width="40.6640625" bestFit="1" customWidth="1"/>
    <col min="15" max="15" width="19.33203125" customWidth="1"/>
    <col min="16" max="16" width="40.6640625" bestFit="1" customWidth="1"/>
  </cols>
  <sheetData>
    <row r="1" spans="1:14" x14ac:dyDescent="0.3">
      <c r="D1" s="4" t="s">
        <v>0</v>
      </c>
      <c r="E1" s="4" t="s">
        <v>1</v>
      </c>
      <c r="F1" s="4" t="s">
        <v>2</v>
      </c>
      <c r="G1" s="4" t="s">
        <v>60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x14ac:dyDescent="0.3">
      <c r="A2" s="5" t="s">
        <v>60</v>
      </c>
      <c r="B2" s="5" t="s">
        <v>9</v>
      </c>
      <c r="D2" s="1">
        <v>1001</v>
      </c>
      <c r="E2" s="1" t="s">
        <v>10</v>
      </c>
      <c r="F2" s="1" t="s">
        <v>11</v>
      </c>
      <c r="G2" s="1" t="str">
        <f>CONCATENATE(E2," ",F2)</f>
        <v>Jim Halpert</v>
      </c>
      <c r="H2" s="1">
        <v>30</v>
      </c>
      <c r="I2" s="1" t="s">
        <v>12</v>
      </c>
      <c r="J2" s="1" t="s">
        <v>13</v>
      </c>
      <c r="K2" s="1">
        <v>45000</v>
      </c>
      <c r="L2" s="2" t="s">
        <v>14</v>
      </c>
      <c r="M2" s="2" t="s">
        <v>15</v>
      </c>
      <c r="N2" s="7" t="s">
        <v>16</v>
      </c>
    </row>
    <row r="3" spans="1:14" x14ac:dyDescent="0.3">
      <c r="A3" s="4" t="s">
        <v>65</v>
      </c>
      <c r="B3" s="6" t="str">
        <f>_xlfn.XLOOKUP(A3,G$2:G$10, N$2:N$10)</f>
        <v>Toby.Flenderson@DunderMifflinCorporate.com</v>
      </c>
      <c r="D3" s="1">
        <v>1002</v>
      </c>
      <c r="E3" s="1" t="s">
        <v>17</v>
      </c>
      <c r="F3" s="1" t="s">
        <v>18</v>
      </c>
      <c r="G3" s="1" t="str">
        <f t="shared" ref="G3:G10" si="0">CONCATENATE(E3," ",F3)</f>
        <v>Pam Beasley</v>
      </c>
      <c r="H3" s="1">
        <v>30</v>
      </c>
      <c r="I3" s="1" t="s">
        <v>19</v>
      </c>
      <c r="J3" s="1" t="s">
        <v>20</v>
      </c>
      <c r="K3" s="1">
        <v>36000</v>
      </c>
      <c r="L3" s="2" t="s">
        <v>21</v>
      </c>
      <c r="M3" s="2" t="s">
        <v>22</v>
      </c>
      <c r="N3" s="7" t="s">
        <v>23</v>
      </c>
    </row>
    <row r="4" spans="1:14" x14ac:dyDescent="0.3">
      <c r="A4" s="4" t="s">
        <v>62</v>
      </c>
      <c r="B4" s="6" t="str">
        <f t="shared" ref="B4:B6" si="1">_xlfn.XLOOKUP(A4,G$2:G$10, N$2:N$10)</f>
        <v>Pam.Beasley@DunderMifflin.com</v>
      </c>
      <c r="D4" s="1">
        <v>1003</v>
      </c>
      <c r="E4" s="1" t="s">
        <v>24</v>
      </c>
      <c r="F4" s="1" t="s">
        <v>25</v>
      </c>
      <c r="G4" s="1" t="str">
        <f t="shared" si="0"/>
        <v>Dwight Schrute</v>
      </c>
      <c r="H4" s="1">
        <v>29</v>
      </c>
      <c r="I4" s="1" t="s">
        <v>12</v>
      </c>
      <c r="J4" s="1" t="s">
        <v>13</v>
      </c>
      <c r="K4" s="1">
        <v>63000</v>
      </c>
      <c r="L4" s="2" t="s">
        <v>26</v>
      </c>
      <c r="M4" s="2" t="s">
        <v>27</v>
      </c>
      <c r="N4" s="7" t="s">
        <v>28</v>
      </c>
    </row>
    <row r="5" spans="1:14" x14ac:dyDescent="0.3">
      <c r="A5" s="4" t="s">
        <v>67</v>
      </c>
      <c r="B5" s="6" t="str">
        <f t="shared" si="1"/>
        <v>Meredith.Palmer@Yahoo.com</v>
      </c>
      <c r="D5" s="1">
        <v>1004</v>
      </c>
      <c r="E5" s="1" t="s">
        <v>29</v>
      </c>
      <c r="F5" s="1" t="s">
        <v>30</v>
      </c>
      <c r="G5" s="1" t="str">
        <f t="shared" si="0"/>
        <v>Angela Martin</v>
      </c>
      <c r="H5" s="1">
        <v>31</v>
      </c>
      <c r="I5" s="1" t="s">
        <v>19</v>
      </c>
      <c r="J5" s="1" t="s">
        <v>31</v>
      </c>
      <c r="K5" s="1">
        <v>47000</v>
      </c>
      <c r="L5" s="2" t="s">
        <v>32</v>
      </c>
      <c r="M5" s="2" t="s">
        <v>33</v>
      </c>
      <c r="N5" s="7" t="s">
        <v>34</v>
      </c>
    </row>
    <row r="6" spans="1:14" x14ac:dyDescent="0.3">
      <c r="A6" s="4" t="s">
        <v>69</v>
      </c>
      <c r="B6" s="6" t="str">
        <f t="shared" si="1"/>
        <v>Kevin.Malone@DunderMifflin.com</v>
      </c>
      <c r="D6" s="1">
        <v>1005</v>
      </c>
      <c r="E6" s="1" t="s">
        <v>35</v>
      </c>
      <c r="F6" s="1" t="s">
        <v>36</v>
      </c>
      <c r="G6" s="1" t="str">
        <f t="shared" si="0"/>
        <v>Toby Flenderson</v>
      </c>
      <c r="H6" s="1">
        <v>32</v>
      </c>
      <c r="I6" s="1" t="s">
        <v>12</v>
      </c>
      <c r="J6" s="1" t="s">
        <v>37</v>
      </c>
      <c r="K6" s="1">
        <v>50000</v>
      </c>
      <c r="L6" s="2" t="s">
        <v>38</v>
      </c>
      <c r="M6" s="2" t="s">
        <v>39</v>
      </c>
      <c r="N6" s="7" t="s">
        <v>40</v>
      </c>
    </row>
    <row r="7" spans="1:14" x14ac:dyDescent="0.3">
      <c r="D7" s="1">
        <v>1006</v>
      </c>
      <c r="E7" s="1" t="s">
        <v>41</v>
      </c>
      <c r="F7" s="1" t="s">
        <v>42</v>
      </c>
      <c r="G7" s="1" t="str">
        <f t="shared" si="0"/>
        <v>Michael Scott</v>
      </c>
      <c r="H7" s="1">
        <v>35</v>
      </c>
      <c r="I7" s="1" t="s">
        <v>12</v>
      </c>
      <c r="J7" s="1" t="s">
        <v>43</v>
      </c>
      <c r="K7" s="1">
        <v>65000</v>
      </c>
      <c r="L7" s="2" t="s">
        <v>38</v>
      </c>
      <c r="M7" s="2" t="s">
        <v>44</v>
      </c>
      <c r="N7" s="7" t="s">
        <v>45</v>
      </c>
    </row>
    <row r="8" spans="1:14" x14ac:dyDescent="0.3">
      <c r="D8" s="1">
        <v>1007</v>
      </c>
      <c r="E8" s="1" t="s">
        <v>46</v>
      </c>
      <c r="F8" s="1" t="s">
        <v>47</v>
      </c>
      <c r="G8" s="1" t="str">
        <f t="shared" si="0"/>
        <v>Meredith Palmer</v>
      </c>
      <c r="H8" s="1">
        <v>32</v>
      </c>
      <c r="I8" s="1" t="s">
        <v>19</v>
      </c>
      <c r="J8" s="1" t="s">
        <v>48</v>
      </c>
      <c r="K8" s="1">
        <v>41000</v>
      </c>
      <c r="L8" s="2" t="s">
        <v>49</v>
      </c>
      <c r="M8" s="2" t="s">
        <v>44</v>
      </c>
      <c r="N8" s="7" t="s">
        <v>50</v>
      </c>
    </row>
    <row r="9" spans="1:14" x14ac:dyDescent="0.3">
      <c r="D9" s="1">
        <v>1008</v>
      </c>
      <c r="E9" s="1" t="s">
        <v>51</v>
      </c>
      <c r="F9" s="1" t="s">
        <v>52</v>
      </c>
      <c r="G9" s="1" t="str">
        <f t="shared" si="0"/>
        <v>Stanley Hudson</v>
      </c>
      <c r="H9" s="1">
        <v>38</v>
      </c>
      <c r="I9" s="1" t="s">
        <v>12</v>
      </c>
      <c r="J9" s="1" t="s">
        <v>13</v>
      </c>
      <c r="K9" s="1">
        <v>48000</v>
      </c>
      <c r="L9" s="2" t="s">
        <v>53</v>
      </c>
      <c r="M9" s="2" t="s">
        <v>54</v>
      </c>
      <c r="N9" s="7" t="s">
        <v>55</v>
      </c>
    </row>
    <row r="10" spans="1:14" x14ac:dyDescent="0.3">
      <c r="D10" s="1">
        <v>1009</v>
      </c>
      <c r="E10" s="1" t="s">
        <v>56</v>
      </c>
      <c r="F10" s="1" t="s">
        <v>57</v>
      </c>
      <c r="G10" s="1" t="str">
        <f t="shared" si="0"/>
        <v>Kevin Malone</v>
      </c>
      <c r="H10" s="1">
        <v>31</v>
      </c>
      <c r="I10" s="1" t="s">
        <v>12</v>
      </c>
      <c r="J10" s="1" t="s">
        <v>31</v>
      </c>
      <c r="K10" s="1">
        <v>42000</v>
      </c>
      <c r="L10" s="2" t="s">
        <v>58</v>
      </c>
      <c r="M10" s="2" t="s">
        <v>54</v>
      </c>
      <c r="N10" s="7" t="s">
        <v>59</v>
      </c>
    </row>
    <row r="13" spans="1:14" x14ac:dyDescent="0.3">
      <c r="A13" s="13" t="s">
        <v>89</v>
      </c>
      <c r="B13" s="13"/>
      <c r="C13" s="13"/>
      <c r="D13" s="13"/>
    </row>
    <row r="22" spans="8:8" x14ac:dyDescent="0.3">
      <c r="H22" t="str">
        <f t="shared" ref="H22:H23" si="2">CONCATENATE(F12," ",G12)</f>
        <v xml:space="preserve"> </v>
      </c>
    </row>
    <row r="23" spans="8:8" x14ac:dyDescent="0.3">
      <c r="H23" t="str">
        <f t="shared" si="2"/>
        <v xml:space="preserve"> </v>
      </c>
    </row>
  </sheetData>
  <mergeCells count="1"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O23"/>
  <sheetViews>
    <sheetView workbookViewId="0">
      <selection activeCell="A8" sqref="A8:C8"/>
    </sheetView>
  </sheetViews>
  <sheetFormatPr defaultRowHeight="14.4" x14ac:dyDescent="0.3"/>
  <cols>
    <col min="1" max="1" width="14.6640625" bestFit="1" customWidth="1"/>
    <col min="2" max="2" width="11.5546875" customWidth="1"/>
    <col min="3" max="3" width="40.6640625" bestFit="1" customWidth="1"/>
    <col min="5" max="5" width="11.109375" bestFit="1" customWidth="1"/>
    <col min="6" max="6" width="9.44140625" bestFit="1" customWidth="1"/>
    <col min="7" max="7" width="9.88671875" bestFit="1" customWidth="1"/>
    <col min="8" max="8" width="14.6640625" bestFit="1" customWidth="1"/>
    <col min="9" max="10" width="8.109375" customWidth="1"/>
    <col min="11" max="11" width="15.77734375" bestFit="1" customWidth="1"/>
    <col min="12" max="12" width="7" customWidth="1"/>
    <col min="13" max="13" width="9.5546875" bestFit="1" customWidth="1"/>
    <col min="14" max="14" width="10.5546875" bestFit="1" customWidth="1"/>
    <col min="15" max="16" width="40.6640625" bestFit="1" customWidth="1"/>
  </cols>
  <sheetData>
    <row r="1" spans="1:15" x14ac:dyDescent="0.3">
      <c r="A1" s="5" t="s">
        <v>60</v>
      </c>
      <c r="B1" s="12" t="s">
        <v>8</v>
      </c>
      <c r="C1" s="12" t="s">
        <v>9</v>
      </c>
      <c r="E1" s="4" t="s">
        <v>0</v>
      </c>
      <c r="F1" s="4" t="s">
        <v>1</v>
      </c>
      <c r="G1" s="4" t="s">
        <v>2</v>
      </c>
      <c r="H1" s="4" t="s">
        <v>60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9" t="s">
        <v>8</v>
      </c>
      <c r="O1" s="9" t="s">
        <v>9</v>
      </c>
    </row>
    <row r="2" spans="1:15" x14ac:dyDescent="0.3">
      <c r="A2" s="1" t="s">
        <v>65</v>
      </c>
      <c r="B2" s="6" t="str" cm="1">
        <f t="array" ref="B2:C2">_xlfn.XLOOKUP(A2, H$2:H$10,N$2:O$10)</f>
        <v>8/30/2017</v>
      </c>
      <c r="C2" s="6" t="str">
        <v>Toby.Flenderson@DunderMifflinCorporate.com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K2" s="1" t="s">
        <v>13</v>
      </c>
      <c r="L2" s="1">
        <v>45000</v>
      </c>
      <c r="M2" s="2" t="s">
        <v>14</v>
      </c>
      <c r="N2" s="10" t="s">
        <v>15</v>
      </c>
      <c r="O2" s="7" t="s">
        <v>16</v>
      </c>
    </row>
    <row r="3" spans="1:15" x14ac:dyDescent="0.3">
      <c r="A3" s="1" t="s">
        <v>62</v>
      </c>
      <c r="B3" s="6" t="str" cm="1">
        <f t="array" ref="B3:C3">_xlfn.XLOOKUP(A3, H$2:H$10,N$2:O$10)</f>
        <v>10/10/2015</v>
      </c>
      <c r="C3" s="6" t="str">
        <v>Pam.Beasley@DunderMifflin.com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K3" s="1" t="s">
        <v>20</v>
      </c>
      <c r="L3" s="1">
        <v>36000</v>
      </c>
      <c r="M3" s="2" t="s">
        <v>21</v>
      </c>
      <c r="N3" s="10" t="s">
        <v>22</v>
      </c>
      <c r="O3" s="7" t="s">
        <v>23</v>
      </c>
    </row>
    <row r="4" spans="1:15" x14ac:dyDescent="0.3">
      <c r="A4" s="1" t="s">
        <v>67</v>
      </c>
      <c r="B4" s="6" t="str" cm="1">
        <f t="array" ref="B4:C4">_xlfn.XLOOKUP(A4, H$2:H$10,N$2:O$10)</f>
        <v>9/11/2013</v>
      </c>
      <c r="C4" s="6" t="str">
        <v>Meredith.Palmer@Yahoo.com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K4" s="1" t="s">
        <v>13</v>
      </c>
      <c r="L4" s="1">
        <v>63000</v>
      </c>
      <c r="M4" s="2" t="s">
        <v>26</v>
      </c>
      <c r="N4" s="10" t="s">
        <v>27</v>
      </c>
      <c r="O4" s="7" t="s">
        <v>28</v>
      </c>
    </row>
    <row r="5" spans="1:15" x14ac:dyDescent="0.3">
      <c r="A5" s="1" t="s">
        <v>69</v>
      </c>
      <c r="B5" s="6" t="str" cm="1">
        <f t="array" ref="B5:C5">_xlfn.XLOOKUP(A5, H$2:H$10,N$2:O$10)</f>
        <v>4/22/2015</v>
      </c>
      <c r="C5" s="6" t="str">
        <v>Kevin.Malone@DunderMifflin.com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K5" s="1" t="s">
        <v>31</v>
      </c>
      <c r="L5" s="1">
        <v>47000</v>
      </c>
      <c r="M5" s="2" t="s">
        <v>32</v>
      </c>
      <c r="N5" s="10" t="s">
        <v>33</v>
      </c>
      <c r="O5" s="7" t="s">
        <v>34</v>
      </c>
    </row>
    <row r="6" spans="1:15" x14ac:dyDescent="0.3"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K6" s="1" t="s">
        <v>37</v>
      </c>
      <c r="L6" s="1">
        <v>50000</v>
      </c>
      <c r="M6" s="2" t="s">
        <v>38</v>
      </c>
      <c r="N6" s="10" t="s">
        <v>39</v>
      </c>
      <c r="O6" s="7" t="s">
        <v>40</v>
      </c>
    </row>
    <row r="7" spans="1:15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K7" s="1" t="s">
        <v>43</v>
      </c>
      <c r="L7" s="1">
        <v>65000</v>
      </c>
      <c r="M7" s="2" t="s">
        <v>38</v>
      </c>
      <c r="N7" s="10" t="s">
        <v>44</v>
      </c>
      <c r="O7" s="7" t="s">
        <v>45</v>
      </c>
    </row>
    <row r="8" spans="1:15" x14ac:dyDescent="0.3">
      <c r="A8" s="11" t="s">
        <v>88</v>
      </c>
      <c r="B8" s="11"/>
      <c r="C8" s="11"/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K8" s="1" t="s">
        <v>48</v>
      </c>
      <c r="L8" s="1">
        <v>41000</v>
      </c>
      <c r="M8" s="2" t="s">
        <v>49</v>
      </c>
      <c r="N8" s="10" t="s">
        <v>44</v>
      </c>
      <c r="O8" s="7" t="s">
        <v>50</v>
      </c>
    </row>
    <row r="9" spans="1:15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K9" s="1" t="s">
        <v>13</v>
      </c>
      <c r="L9" s="1">
        <v>48000</v>
      </c>
      <c r="M9" s="2" t="s">
        <v>53</v>
      </c>
      <c r="N9" s="10" t="s">
        <v>54</v>
      </c>
      <c r="O9" s="7" t="s">
        <v>55</v>
      </c>
    </row>
    <row r="10" spans="1:15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K10" s="1" t="s">
        <v>31</v>
      </c>
      <c r="L10" s="1">
        <v>42000</v>
      </c>
      <c r="M10" s="2" t="s">
        <v>58</v>
      </c>
      <c r="N10" s="10" t="s">
        <v>54</v>
      </c>
      <c r="O10" s="7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mergeCells count="1"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23" sqref="E23"/>
    </sheetView>
  </sheetViews>
  <sheetFormatPr defaultRowHeight="14.4" x14ac:dyDescent="0.3"/>
  <cols>
    <col min="1" max="1" width="14.6640625" bestFit="1" customWidth="1"/>
    <col min="2" max="2" width="33.6640625" bestFit="1" customWidth="1"/>
    <col min="4" max="4" width="14.44140625" bestFit="1" customWidth="1"/>
    <col min="5" max="5" width="11.1093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s="4" t="s">
        <v>0</v>
      </c>
      <c r="F1" s="4" t="s">
        <v>1</v>
      </c>
      <c r="G1" s="4" t="s">
        <v>2</v>
      </c>
      <c r="H1" s="4" t="s">
        <v>60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15" x14ac:dyDescent="0.3">
      <c r="A2" s="4" t="s">
        <v>60</v>
      </c>
      <c r="B2" s="4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K2" s="1" t="s">
        <v>13</v>
      </c>
      <c r="L2" s="1">
        <v>45000</v>
      </c>
      <c r="M2" s="2" t="s">
        <v>14</v>
      </c>
      <c r="N2" s="2" t="s">
        <v>15</v>
      </c>
      <c r="O2" s="2" t="s">
        <v>16</v>
      </c>
    </row>
    <row r="3" spans="1:15" x14ac:dyDescent="0.3">
      <c r="A3" s="1" t="s">
        <v>85</v>
      </c>
      <c r="B3" s="1" t="str">
        <f>_xlfn.XLOOKUP(A3, H$2:H$10, O$2:O$10, "Person Not Found.", 0)</f>
        <v>Person Not Found.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K3" s="1" t="s">
        <v>20</v>
      </c>
      <c r="L3" s="1">
        <v>36000</v>
      </c>
      <c r="M3" s="2" t="s">
        <v>21</v>
      </c>
      <c r="N3" s="2" t="s">
        <v>22</v>
      </c>
      <c r="O3" s="2" t="s">
        <v>23</v>
      </c>
    </row>
    <row r="4" spans="1:15" x14ac:dyDescent="0.3">
      <c r="A4" s="1" t="s">
        <v>18</v>
      </c>
      <c r="B4" s="1" t="str">
        <f>_xlfn.XLOOKUP("*"&amp;A4, H$2:H$10, O$2:O$10, "Person Not Found.", 2)</f>
        <v>Pam.Beasley@DunderMifflin.com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K4" s="1" t="s">
        <v>13</v>
      </c>
      <c r="L4" s="1">
        <v>63000</v>
      </c>
      <c r="M4" s="2" t="s">
        <v>26</v>
      </c>
      <c r="N4" s="2" t="s">
        <v>27</v>
      </c>
      <c r="O4" s="2" t="s">
        <v>28</v>
      </c>
    </row>
    <row r="5" spans="1:15" x14ac:dyDescent="0.3">
      <c r="A5" s="1" t="s">
        <v>46</v>
      </c>
      <c r="B5" s="1" t="str">
        <f>_xlfn.XLOOKUP(A5&amp;"*", H$2:H$10, O$2:O$10, "Person Not Found.", 2)</f>
        <v>Meredith.Palmer@Yahoo.com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K5" s="1" t="s">
        <v>31</v>
      </c>
      <c r="L5" s="1">
        <v>47000</v>
      </c>
      <c r="M5" s="2" t="s">
        <v>32</v>
      </c>
      <c r="N5" s="2" t="s">
        <v>33</v>
      </c>
      <c r="O5" s="2" t="s">
        <v>34</v>
      </c>
    </row>
    <row r="6" spans="1:15" x14ac:dyDescent="0.3">
      <c r="A6" s="1"/>
      <c r="B6" s="1"/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K6" s="1" t="s">
        <v>37</v>
      </c>
      <c r="L6" s="1">
        <v>50000</v>
      </c>
      <c r="M6" s="2" t="s">
        <v>38</v>
      </c>
      <c r="N6" s="2" t="s">
        <v>39</v>
      </c>
      <c r="O6" s="2" t="s">
        <v>40</v>
      </c>
    </row>
    <row r="7" spans="1:15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K7" s="1" t="s">
        <v>43</v>
      </c>
      <c r="L7" s="1">
        <v>65000</v>
      </c>
      <c r="M7" s="2" t="s">
        <v>38</v>
      </c>
      <c r="N7" s="2" t="s">
        <v>44</v>
      </c>
      <c r="O7" s="2" t="s">
        <v>45</v>
      </c>
    </row>
    <row r="8" spans="1:15" x14ac:dyDescent="0.3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K8" s="1" t="s">
        <v>48</v>
      </c>
      <c r="L8" s="1">
        <v>41000</v>
      </c>
      <c r="M8" s="2" t="s">
        <v>49</v>
      </c>
      <c r="N8" s="2" t="s">
        <v>44</v>
      </c>
      <c r="O8" s="2" t="s">
        <v>50</v>
      </c>
    </row>
    <row r="9" spans="1:15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K9" s="1" t="s">
        <v>13</v>
      </c>
      <c r="L9" s="1">
        <v>48000</v>
      </c>
      <c r="M9" s="2" t="s">
        <v>53</v>
      </c>
      <c r="N9" s="2" t="s">
        <v>54</v>
      </c>
      <c r="O9" s="2" t="s">
        <v>55</v>
      </c>
    </row>
    <row r="10" spans="1:15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K10" s="1" t="s">
        <v>31</v>
      </c>
      <c r="L10" s="1">
        <v>42000</v>
      </c>
      <c r="M10" s="2" t="s">
        <v>58</v>
      </c>
      <c r="N10" s="2" t="s">
        <v>54</v>
      </c>
      <c r="O10" s="2" t="s">
        <v>59</v>
      </c>
    </row>
    <row r="11" spans="1:15" x14ac:dyDescent="0.3">
      <c r="B11" s="8" t="s">
        <v>90</v>
      </c>
      <c r="E11" s="1">
        <v>1010</v>
      </c>
      <c r="F11" s="1" t="s">
        <v>91</v>
      </c>
      <c r="G11" s="1" t="s">
        <v>92</v>
      </c>
      <c r="H11" s="1" t="s">
        <v>93</v>
      </c>
      <c r="I11" s="1">
        <v>20</v>
      </c>
      <c r="J11" s="1" t="s">
        <v>12</v>
      </c>
      <c r="K11" s="1" t="s">
        <v>94</v>
      </c>
      <c r="L11" s="1">
        <v>1000000</v>
      </c>
      <c r="O11" s="14" t="s">
        <v>95</v>
      </c>
    </row>
    <row r="12" spans="1:15" x14ac:dyDescent="0.3">
      <c r="B12" t="s">
        <v>104</v>
      </c>
    </row>
    <row r="13" spans="1:15" x14ac:dyDescent="0.3">
      <c r="B13" t="s">
        <v>96</v>
      </c>
    </row>
    <row r="14" spans="1:15" x14ac:dyDescent="0.3">
      <c r="B14" t="s">
        <v>97</v>
      </c>
    </row>
    <row r="15" spans="1:15" x14ac:dyDescent="0.3">
      <c r="B15" t="s">
        <v>98</v>
      </c>
    </row>
    <row r="16" spans="1:15" x14ac:dyDescent="0.3">
      <c r="B16" t="s">
        <v>99</v>
      </c>
    </row>
    <row r="17" spans="2:8" x14ac:dyDescent="0.3">
      <c r="B17" t="s">
        <v>100</v>
      </c>
    </row>
    <row r="20" spans="2:8" x14ac:dyDescent="0.3">
      <c r="C20" s="4" t="s">
        <v>3</v>
      </c>
      <c r="D20" s="4" t="s">
        <v>101</v>
      </c>
    </row>
    <row r="21" spans="2:8" x14ac:dyDescent="0.3">
      <c r="B21" s="15" t="s">
        <v>103</v>
      </c>
      <c r="C21" s="1">
        <v>34</v>
      </c>
      <c r="D21" s="1" t="str">
        <f>_xlfn.XLOOKUP(C21, I$2:I$11,H$2:H$11,"Nor Found", 1)</f>
        <v>Michael Scott</v>
      </c>
    </row>
    <row r="22" spans="2:8" x14ac:dyDescent="0.3">
      <c r="B22" s="15" t="s">
        <v>102</v>
      </c>
      <c r="C22" s="1">
        <v>34</v>
      </c>
      <c r="D22" s="1" t="str">
        <f>_xlfn.XLOOKUP(C22, I$2:I$11,H$2:H$11,"Nor Found", -1)</f>
        <v>Toby Flenderson</v>
      </c>
      <c r="H22" t="str">
        <f t="shared" ref="H22:H23" si="0">CONCATENATE(F12," ",G12)</f>
        <v xml:space="preserve"> </v>
      </c>
    </row>
    <row r="23" spans="2:8" x14ac:dyDescent="0.3">
      <c r="H23" t="str">
        <f t="shared" si="0"/>
        <v xml:space="preserve"> </v>
      </c>
    </row>
  </sheetData>
  <hyperlinks>
    <hyperlink ref="O11" r:id="rId1" display="bijoypantu176@gmail.com" xr:uid="{113C796E-34A6-497D-8C0E-033AF486AF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H15" sqref="H1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6" max="6" width="11.109375" bestFit="1" customWidth="1"/>
    <col min="9" max="9" width="14.6640625" bestFit="1" customWidth="1"/>
    <col min="12" max="12" width="15.77734375" bestFit="1" customWidth="1"/>
    <col min="14" max="14" width="10.33203125" bestFit="1" customWidth="1"/>
    <col min="16" max="16" width="40.6640625" bestFit="1" customWidth="1"/>
  </cols>
  <sheetData>
    <row r="1" spans="1:16" x14ac:dyDescent="0.3">
      <c r="F1" s="4" t="s">
        <v>0</v>
      </c>
      <c r="G1" s="4" t="s">
        <v>1</v>
      </c>
      <c r="H1" s="4" t="s">
        <v>2</v>
      </c>
      <c r="I1" s="4" t="s">
        <v>60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 x14ac:dyDescent="0.3">
      <c r="A2" s="4" t="s">
        <v>86</v>
      </c>
      <c r="B2" s="4" t="s">
        <v>87</v>
      </c>
      <c r="F2" s="1">
        <v>1001</v>
      </c>
      <c r="G2" s="1" t="s">
        <v>10</v>
      </c>
      <c r="H2" s="1" t="s">
        <v>11</v>
      </c>
      <c r="I2" s="1" t="s">
        <v>61</v>
      </c>
      <c r="J2" s="1">
        <v>30</v>
      </c>
      <c r="K2" s="1" t="s">
        <v>12</v>
      </c>
      <c r="L2" s="1" t="s">
        <v>13</v>
      </c>
      <c r="M2" s="1">
        <v>45000</v>
      </c>
      <c r="N2" s="3">
        <v>36933</v>
      </c>
      <c r="O2" s="2" t="s">
        <v>15</v>
      </c>
      <c r="P2" s="3" t="s">
        <v>16</v>
      </c>
    </row>
    <row r="3" spans="1:16" x14ac:dyDescent="0.3">
      <c r="A3" s="3">
        <v>36526</v>
      </c>
      <c r="B3" s="1" t="str">
        <f>_xlfn.XLOOKUP(A3,N$2:N$10,I$2:I$10,,1,-1)</f>
        <v>Dwight Schrute</v>
      </c>
      <c r="F3" s="1">
        <v>1002</v>
      </c>
      <c r="G3" s="1" t="s">
        <v>17</v>
      </c>
      <c r="H3" s="1" t="s">
        <v>18</v>
      </c>
      <c r="I3" s="1" t="s">
        <v>62</v>
      </c>
      <c r="J3" s="1">
        <v>30</v>
      </c>
      <c r="K3" s="1" t="s">
        <v>19</v>
      </c>
      <c r="L3" s="1" t="s">
        <v>20</v>
      </c>
      <c r="M3" s="1">
        <v>36000</v>
      </c>
      <c r="N3" s="3">
        <v>36229</v>
      </c>
      <c r="O3" s="2" t="s">
        <v>22</v>
      </c>
      <c r="P3" s="3" t="s">
        <v>23</v>
      </c>
    </row>
    <row r="4" spans="1:16" x14ac:dyDescent="0.3">
      <c r="A4" s="3">
        <v>37047</v>
      </c>
      <c r="B4" s="1" t="str">
        <f>_xlfn.XLOOKUP(A4,N$2:N$10,I$2:I$10,,,1)</f>
        <v>Toby Flenderson</v>
      </c>
      <c r="F4" s="1">
        <v>1003</v>
      </c>
      <c r="G4" s="1" t="s">
        <v>24</v>
      </c>
      <c r="H4" s="1" t="s">
        <v>25</v>
      </c>
      <c r="I4" s="1" t="s">
        <v>63</v>
      </c>
      <c r="J4" s="1">
        <v>29</v>
      </c>
      <c r="K4" s="1" t="s">
        <v>12</v>
      </c>
      <c r="L4" s="1" t="s">
        <v>13</v>
      </c>
      <c r="M4" s="1">
        <v>63000</v>
      </c>
      <c r="N4" s="3">
        <v>36623</v>
      </c>
      <c r="O4" s="2" t="s">
        <v>27</v>
      </c>
      <c r="P4" s="3" t="s">
        <v>28</v>
      </c>
    </row>
    <row r="5" spans="1:16" x14ac:dyDescent="0.3">
      <c r="F5" s="1">
        <v>1004</v>
      </c>
      <c r="G5" s="1" t="s">
        <v>29</v>
      </c>
      <c r="H5" s="1" t="s">
        <v>30</v>
      </c>
      <c r="I5" s="1" t="s">
        <v>64</v>
      </c>
      <c r="J5" s="1">
        <v>31</v>
      </c>
      <c r="K5" s="1" t="s">
        <v>19</v>
      </c>
      <c r="L5" s="1" t="s">
        <v>31</v>
      </c>
      <c r="M5" s="1">
        <v>47000</v>
      </c>
      <c r="N5" s="3">
        <v>36647</v>
      </c>
      <c r="O5" s="2" t="s">
        <v>33</v>
      </c>
      <c r="P5" s="3" t="s">
        <v>34</v>
      </c>
    </row>
    <row r="6" spans="1:16" x14ac:dyDescent="0.3">
      <c r="A6" s="3">
        <v>37047</v>
      </c>
      <c r="B6" s="1" t="str">
        <f>_xlfn.XLOOKUP(A6,N$2:N$10,I$2:I$10,,1,-1)</f>
        <v>Michael Scott</v>
      </c>
      <c r="F6" s="1">
        <v>1005</v>
      </c>
      <c r="G6" s="1" t="s">
        <v>35</v>
      </c>
      <c r="H6" s="1" t="s">
        <v>36</v>
      </c>
      <c r="I6" s="1" t="s">
        <v>65</v>
      </c>
      <c r="J6" s="1">
        <v>32</v>
      </c>
      <c r="K6" s="1" t="s">
        <v>12</v>
      </c>
      <c r="L6" s="1" t="s">
        <v>37</v>
      </c>
      <c r="M6" s="1">
        <v>50000</v>
      </c>
      <c r="N6" s="3">
        <v>37047</v>
      </c>
      <c r="O6" s="2" t="s">
        <v>39</v>
      </c>
      <c r="P6" s="3" t="s">
        <v>40</v>
      </c>
    </row>
    <row r="7" spans="1:16" x14ac:dyDescent="0.3">
      <c r="F7" s="1">
        <v>1006</v>
      </c>
      <c r="G7" s="1" t="s">
        <v>41</v>
      </c>
      <c r="H7" s="1" t="s">
        <v>42</v>
      </c>
      <c r="I7" s="1" t="s">
        <v>66</v>
      </c>
      <c r="J7" s="1">
        <v>35</v>
      </c>
      <c r="K7" s="1" t="s">
        <v>12</v>
      </c>
      <c r="L7" s="1" t="s">
        <v>43</v>
      </c>
      <c r="M7" s="1">
        <v>65000</v>
      </c>
      <c r="N7" s="3">
        <v>37047</v>
      </c>
      <c r="O7" s="2" t="s">
        <v>44</v>
      </c>
      <c r="P7" s="3" t="s">
        <v>45</v>
      </c>
    </row>
    <row r="8" spans="1:16" x14ac:dyDescent="0.3">
      <c r="F8" s="1">
        <v>1007</v>
      </c>
      <c r="G8" s="1" t="s">
        <v>46</v>
      </c>
      <c r="H8" s="1" t="s">
        <v>47</v>
      </c>
      <c r="I8" s="1" t="s">
        <v>67</v>
      </c>
      <c r="J8" s="1">
        <v>32</v>
      </c>
      <c r="K8" s="1" t="s">
        <v>19</v>
      </c>
      <c r="L8" s="1" t="s">
        <v>48</v>
      </c>
      <c r="M8" s="1">
        <v>41000</v>
      </c>
      <c r="N8" s="3">
        <v>37844</v>
      </c>
      <c r="O8" s="2" t="s">
        <v>44</v>
      </c>
      <c r="P8" s="3" t="s">
        <v>50</v>
      </c>
    </row>
    <row r="9" spans="1:16" x14ac:dyDescent="0.3">
      <c r="F9" s="1">
        <v>1008</v>
      </c>
      <c r="G9" s="1" t="s">
        <v>51</v>
      </c>
      <c r="H9" s="1" t="s">
        <v>52</v>
      </c>
      <c r="I9" s="1" t="s">
        <v>68</v>
      </c>
      <c r="J9" s="1">
        <v>38</v>
      </c>
      <c r="K9" s="1" t="s">
        <v>12</v>
      </c>
      <c r="L9" s="1" t="s">
        <v>13</v>
      </c>
      <c r="M9" s="1">
        <v>48000</v>
      </c>
      <c r="N9" s="3">
        <v>37505</v>
      </c>
      <c r="O9" s="2" t="s">
        <v>54</v>
      </c>
      <c r="P9" s="3" t="s">
        <v>55</v>
      </c>
    </row>
    <row r="10" spans="1:16" x14ac:dyDescent="0.3">
      <c r="B10" s="8" t="s">
        <v>109</v>
      </c>
      <c r="F10" s="1">
        <v>1009</v>
      </c>
      <c r="G10" s="1" t="s">
        <v>56</v>
      </c>
      <c r="H10" s="1" t="s">
        <v>57</v>
      </c>
      <c r="I10" s="1" t="s">
        <v>69</v>
      </c>
      <c r="J10" s="1">
        <v>31</v>
      </c>
      <c r="K10" s="1" t="s">
        <v>12</v>
      </c>
      <c r="L10" s="1" t="s">
        <v>31</v>
      </c>
      <c r="M10" s="1">
        <v>42000</v>
      </c>
      <c r="N10" s="3">
        <v>37902</v>
      </c>
      <c r="O10" s="2" t="s">
        <v>54</v>
      </c>
      <c r="P10" s="3" t="s">
        <v>59</v>
      </c>
    </row>
    <row r="11" spans="1:16" x14ac:dyDescent="0.3">
      <c r="B11" s="16" t="s">
        <v>105</v>
      </c>
      <c r="C11" s="16"/>
    </row>
    <row r="12" spans="1:16" x14ac:dyDescent="0.3">
      <c r="B12" s="16" t="s">
        <v>106</v>
      </c>
      <c r="C12" s="16"/>
    </row>
    <row r="13" spans="1:16" x14ac:dyDescent="0.3">
      <c r="B13" s="17" t="s">
        <v>107</v>
      </c>
      <c r="C13" s="17"/>
    </row>
    <row r="14" spans="1:16" x14ac:dyDescent="0.3">
      <c r="B14" s="16" t="s">
        <v>108</v>
      </c>
      <c r="C14" s="16"/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mergeCells count="4">
    <mergeCell ref="B11:C11"/>
    <mergeCell ref="B12:C12"/>
    <mergeCell ref="B13:C13"/>
    <mergeCell ref="B14:C14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3" sqref="B3"/>
    </sheetView>
  </sheetViews>
  <sheetFormatPr defaultColWidth="10.109375" defaultRowHeight="14.4" x14ac:dyDescent="0.3"/>
  <cols>
    <col min="1" max="1" width="12.44140625" bestFit="1" customWidth="1"/>
    <col min="7" max="7" width="12.109375" bestFit="1" customWidth="1"/>
    <col min="8" max="8" width="7.5546875" bestFit="1" customWidth="1"/>
    <col min="9" max="9" width="8.88671875" bestFit="1" customWidth="1"/>
  </cols>
  <sheetData>
    <row r="1" spans="1:19" x14ac:dyDescent="0.3">
      <c r="A1" s="1"/>
      <c r="B1" s="4" t="s">
        <v>73</v>
      </c>
      <c r="G1" s="1"/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</row>
    <row r="2" spans="1:19" x14ac:dyDescent="0.3">
      <c r="A2" s="4" t="s">
        <v>70</v>
      </c>
      <c r="B2" s="1">
        <f>_xlfn.XLOOKUP(I$1,H$1:S$1,H2:S2)</f>
        <v>310</v>
      </c>
      <c r="G2" s="4" t="s">
        <v>70</v>
      </c>
      <c r="H2" s="18">
        <v>450</v>
      </c>
      <c r="I2" s="18">
        <v>310</v>
      </c>
      <c r="J2" s="18">
        <v>150</v>
      </c>
      <c r="K2" s="18">
        <v>750</v>
      </c>
      <c r="L2" s="18">
        <v>440</v>
      </c>
      <c r="M2" s="18">
        <v>485</v>
      </c>
      <c r="N2" s="18">
        <v>510</v>
      </c>
      <c r="O2" s="18">
        <v>347</v>
      </c>
      <c r="P2" s="18">
        <v>736</v>
      </c>
      <c r="Q2" s="18">
        <v>155</v>
      </c>
      <c r="R2" s="18">
        <v>450</v>
      </c>
      <c r="S2" s="18">
        <v>288</v>
      </c>
    </row>
    <row r="3" spans="1:19" x14ac:dyDescent="0.3">
      <c r="A3" s="4" t="s">
        <v>71</v>
      </c>
      <c r="B3" s="1">
        <f t="shared" ref="B3:B4" si="0">_xlfn.XLOOKUP(I$1,H$1:S$1,H3:S3)</f>
        <v>40</v>
      </c>
      <c r="G3" s="4" t="s">
        <v>71</v>
      </c>
      <c r="H3" s="18">
        <v>75</v>
      </c>
      <c r="I3" s="18">
        <v>40</v>
      </c>
      <c r="J3" s="18">
        <v>65</v>
      </c>
      <c r="K3" s="18">
        <v>50</v>
      </c>
      <c r="L3" s="18">
        <v>24</v>
      </c>
      <c r="M3" s="18">
        <v>71</v>
      </c>
      <c r="N3" s="18">
        <v>57</v>
      </c>
      <c r="O3" s="18">
        <v>61</v>
      </c>
      <c r="P3" s="18">
        <v>34</v>
      </c>
      <c r="Q3" s="18">
        <v>41</v>
      </c>
      <c r="R3" s="18">
        <v>58</v>
      </c>
      <c r="S3" s="18">
        <v>91</v>
      </c>
    </row>
    <row r="4" spans="1:19" x14ac:dyDescent="0.3">
      <c r="A4" s="4" t="s">
        <v>84</v>
      </c>
      <c r="B4" s="1">
        <f t="shared" si="0"/>
        <v>118</v>
      </c>
      <c r="G4" s="4" t="s">
        <v>84</v>
      </c>
      <c r="H4" s="18">
        <v>200</v>
      </c>
      <c r="I4" s="18">
        <v>118</v>
      </c>
      <c r="J4" s="18">
        <v>145</v>
      </c>
      <c r="K4" s="18">
        <v>210</v>
      </c>
      <c r="L4" s="18">
        <v>45</v>
      </c>
      <c r="M4" s="18">
        <v>170</v>
      </c>
      <c r="N4" s="18">
        <v>130</v>
      </c>
      <c r="O4" s="18">
        <v>90</v>
      </c>
      <c r="P4" s="18">
        <v>55</v>
      </c>
      <c r="Q4" s="18">
        <v>110</v>
      </c>
      <c r="R4" s="18">
        <v>130</v>
      </c>
      <c r="S4" s="18">
        <v>180</v>
      </c>
    </row>
    <row r="6" spans="1:19" x14ac:dyDescent="0.3">
      <c r="B6">
        <f>SUM(B2:B4)</f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G4" sqref="G4"/>
    </sheetView>
  </sheetViews>
  <sheetFormatPr defaultColWidth="10.109375" defaultRowHeight="14.4" x14ac:dyDescent="0.3"/>
  <cols>
    <col min="2" max="2" width="14.109375" bestFit="1" customWidth="1"/>
    <col min="7" max="7" width="12.44140625" bestFit="1" customWidth="1"/>
  </cols>
  <sheetData>
    <row r="1" spans="1:19" x14ac:dyDescent="0.3">
      <c r="A1" s="1"/>
      <c r="B1" s="4" t="s">
        <v>73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</row>
    <row r="2" spans="1:19" x14ac:dyDescent="0.3">
      <c r="A2" s="4" t="s">
        <v>70</v>
      </c>
      <c r="B2" s="1">
        <f>_xlfn.XLOOKUP(I$1,H$1:S$1,H2:S2)</f>
        <v>310</v>
      </c>
      <c r="G2" s="4" t="s">
        <v>70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3">
      <c r="A3" s="4" t="s">
        <v>71</v>
      </c>
      <c r="B3" s="1">
        <f t="shared" ref="B3:B4" si="0">_xlfn.XLOOKUP(I$1,H$1:S$1,H3:S3)</f>
        <v>40</v>
      </c>
      <c r="G3" s="4" t="s">
        <v>71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3">
      <c r="A4" s="4" t="s">
        <v>84</v>
      </c>
      <c r="B4" s="1">
        <f t="shared" si="0"/>
        <v>118</v>
      </c>
      <c r="G4" s="4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5" spans="1:19" x14ac:dyDescent="0.3">
      <c r="A5" s="8"/>
    </row>
    <row r="6" spans="1:19" x14ac:dyDescent="0.3">
      <c r="A6" s="8"/>
      <c r="B6" s="8" t="s">
        <v>110</v>
      </c>
    </row>
    <row r="7" spans="1:19" x14ac:dyDescent="0.3">
      <c r="A7" s="8" t="s">
        <v>70</v>
      </c>
      <c r="B7" s="1">
        <f>SUM(_xlfn.XLOOKUP(I1,H1:S1,H2:S2):_xlfn.XLOOKUP(K1,H1:S1,H2:S2))</f>
        <v>1210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  <col min="2" max="2" width="29.88671875" bestFit="1" customWidth="1"/>
    <col min="5" max="5" width="11.44140625" customWidth="1"/>
    <col min="6" max="6" width="10.33203125" customWidth="1"/>
    <col min="7" max="7" width="10.5546875" customWidth="1"/>
    <col min="8" max="8" width="14.6640625" bestFit="1" customWidth="1"/>
    <col min="9" max="9" width="6.33203125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6" width="40.6640625" bestFit="1" customWidth="1"/>
  </cols>
  <sheetData>
    <row r="1" spans="1:15" x14ac:dyDescent="0.3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 s="4" t="s">
        <v>60</v>
      </c>
      <c r="B2" s="4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K2" s="1" t="s">
        <v>13</v>
      </c>
      <c r="L2" s="1">
        <v>45000</v>
      </c>
      <c r="M2" s="2" t="s">
        <v>14</v>
      </c>
      <c r="N2" s="2" t="s">
        <v>15</v>
      </c>
      <c r="O2" s="3" t="s">
        <v>16</v>
      </c>
    </row>
    <row r="3" spans="1:15" x14ac:dyDescent="0.3">
      <c r="A3" s="1" t="s">
        <v>63</v>
      </c>
      <c r="B3" t="str">
        <f>VLOOKUP(A3,H$1:O$10,8,FALSE)</f>
        <v>Dwight.Schrute@AOL.com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K3" s="1" t="s">
        <v>20</v>
      </c>
      <c r="L3" s="1">
        <v>36000</v>
      </c>
      <c r="M3" s="2" t="s">
        <v>21</v>
      </c>
      <c r="N3" s="2" t="s">
        <v>22</v>
      </c>
      <c r="O3" s="3" t="s">
        <v>23</v>
      </c>
    </row>
    <row r="4" spans="1:15" x14ac:dyDescent="0.3">
      <c r="A4" s="1" t="s">
        <v>66</v>
      </c>
      <c r="B4" t="str">
        <f t="shared" ref="B4:B5" si="0">VLOOKUP(A4,H$1:O$10,8,FALSE)</f>
        <v>Michael.Scott@DunderMifflin.com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K4" s="1" t="s">
        <v>13</v>
      </c>
      <c r="L4" s="1">
        <v>63000</v>
      </c>
      <c r="M4" s="2" t="s">
        <v>26</v>
      </c>
      <c r="N4" s="2" t="s">
        <v>27</v>
      </c>
      <c r="O4" s="3" t="s">
        <v>28</v>
      </c>
    </row>
    <row r="5" spans="1:15" x14ac:dyDescent="0.3">
      <c r="A5" s="1" t="s">
        <v>68</v>
      </c>
      <c r="B5" t="str">
        <f t="shared" si="0"/>
        <v>Stanley.Hudson@gmail.com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K5" s="1" t="s">
        <v>31</v>
      </c>
      <c r="L5" s="1">
        <v>47000</v>
      </c>
      <c r="M5" s="2" t="s">
        <v>32</v>
      </c>
      <c r="N5" s="2" t="s">
        <v>33</v>
      </c>
      <c r="O5" s="3" t="s">
        <v>34</v>
      </c>
    </row>
    <row r="6" spans="1:15" x14ac:dyDescent="0.3"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K6" s="1" t="s">
        <v>37</v>
      </c>
      <c r="L6" s="1">
        <v>50000</v>
      </c>
      <c r="M6" s="2" t="s">
        <v>38</v>
      </c>
      <c r="N6" s="2" t="s">
        <v>39</v>
      </c>
      <c r="O6" s="3" t="s">
        <v>40</v>
      </c>
    </row>
    <row r="7" spans="1:15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K7" s="1" t="s">
        <v>43</v>
      </c>
      <c r="L7" s="1">
        <v>65000</v>
      </c>
      <c r="M7" s="2" t="s">
        <v>38</v>
      </c>
      <c r="N7" s="2" t="s">
        <v>44</v>
      </c>
      <c r="O7" s="3" t="s">
        <v>45</v>
      </c>
    </row>
    <row r="8" spans="1:15" x14ac:dyDescent="0.3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K8" s="1" t="s">
        <v>48</v>
      </c>
      <c r="L8" s="1">
        <v>41000</v>
      </c>
      <c r="M8" s="2" t="s">
        <v>49</v>
      </c>
      <c r="N8" s="2" t="s">
        <v>44</v>
      </c>
      <c r="O8" s="3" t="s">
        <v>50</v>
      </c>
    </row>
    <row r="9" spans="1:15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K9" s="1" t="s">
        <v>13</v>
      </c>
      <c r="L9" s="1">
        <v>48000</v>
      </c>
      <c r="M9" s="2" t="s">
        <v>53</v>
      </c>
      <c r="N9" s="2" t="s">
        <v>54</v>
      </c>
      <c r="O9" s="3" t="s">
        <v>55</v>
      </c>
    </row>
    <row r="10" spans="1:15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K10" s="1" t="s">
        <v>31</v>
      </c>
      <c r="L10" s="1">
        <v>42000</v>
      </c>
      <c r="M10" s="2" t="s">
        <v>58</v>
      </c>
      <c r="N10" s="2" t="s">
        <v>54</v>
      </c>
      <c r="O1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BIJOY PANTU</cp:lastModifiedBy>
  <dcterms:created xsi:type="dcterms:W3CDTF">2021-12-20T02:45:32Z</dcterms:created>
  <dcterms:modified xsi:type="dcterms:W3CDTF">2024-09-08T16:50:05Z</dcterms:modified>
</cp:coreProperties>
</file>