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yler\Desktop\"/>
    </mc:Choice>
  </mc:AlternateContent>
  <bookViews>
    <workbookView xWindow="0" yWindow="0" windowWidth="23040" windowHeight="8232" tabRatio="500" activeTab="1"/>
  </bookViews>
  <sheets>
    <sheet name="Location" sheetId="1" r:id="rId1"/>
    <sheet name="Main Data" sheetId="2" r:id="rId2"/>
    <sheet name="Regression" sheetId="33" r:id="rId3"/>
    <sheet name="Multicollinearity Manual" sheetId="19" r:id="rId4"/>
    <sheet name="Multicollinearity auto" sheetId="22" r:id="rId5"/>
    <sheet name="Hetero- Data" sheetId="26" r:id="rId6"/>
    <sheet name="Hetero- Top" sheetId="27" r:id="rId7"/>
    <sheet name="Hetero- Bottom" sheetId="29" r:id="rId8"/>
    <sheet name="Autocorrelation" sheetId="34" r:id="rId9"/>
  </sheets>
  <definedNames>
    <definedName name="_xlnm._FilterDatabase" localSheetId="3" hidden="1">'Multicollinearity Manual'!$A$1:$Q$52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2" i="34" l="1"/>
  <c r="L3" i="34"/>
  <c r="L4" i="34"/>
  <c r="L5" i="34"/>
  <c r="L6" i="34"/>
  <c r="L7" i="34"/>
  <c r="L8" i="34"/>
  <c r="L9" i="34"/>
  <c r="L10" i="34"/>
  <c r="L11" i="34"/>
  <c r="L12" i="34"/>
  <c r="L13" i="34"/>
  <c r="L14" i="34"/>
  <c r="L15" i="34"/>
  <c r="L16" i="34"/>
  <c r="L17" i="34"/>
  <c r="L18" i="34"/>
  <c r="L19" i="34"/>
  <c r="L20" i="34"/>
  <c r="L21" i="34"/>
  <c r="L22" i="34"/>
  <c r="L23" i="34"/>
  <c r="L24" i="34"/>
  <c r="L25" i="34"/>
  <c r="L26" i="34"/>
  <c r="L27" i="34"/>
  <c r="L28" i="34"/>
  <c r="L29" i="34"/>
  <c r="L30" i="34"/>
  <c r="L31" i="34"/>
  <c r="L32" i="34"/>
  <c r="L33" i="34"/>
  <c r="L34" i="34"/>
  <c r="L35" i="34"/>
  <c r="L36" i="34"/>
  <c r="L37" i="34"/>
  <c r="L38" i="34"/>
  <c r="L39" i="34"/>
  <c r="L40" i="34"/>
  <c r="L41" i="34"/>
  <c r="L42" i="34"/>
  <c r="L43" i="34"/>
  <c r="L44" i="34"/>
  <c r="L45" i="34"/>
  <c r="L46" i="34"/>
  <c r="L47" i="34"/>
  <c r="L48" i="34"/>
  <c r="L49" i="34"/>
  <c r="L50" i="34"/>
  <c r="L51" i="34"/>
  <c r="L54" i="34"/>
  <c r="M52" i="34"/>
  <c r="M2" i="34"/>
  <c r="M3" i="34"/>
  <c r="M4" i="34"/>
  <c r="M5" i="34"/>
  <c r="M6" i="34"/>
  <c r="M7" i="34"/>
  <c r="M8" i="34"/>
  <c r="M9" i="34"/>
  <c r="M10" i="34"/>
  <c r="M11" i="34"/>
  <c r="M12" i="34"/>
  <c r="M13" i="34"/>
  <c r="M14" i="34"/>
  <c r="M15" i="34"/>
  <c r="M16" i="34"/>
  <c r="M17" i="34"/>
  <c r="M18" i="34"/>
  <c r="M19" i="34"/>
  <c r="M20" i="34"/>
  <c r="M21" i="34"/>
  <c r="M22" i="34"/>
  <c r="M23" i="34"/>
  <c r="M24" i="34"/>
  <c r="M25" i="34"/>
  <c r="M26" i="34"/>
  <c r="M27" i="34"/>
  <c r="M28" i="34"/>
  <c r="M29" i="34"/>
  <c r="M30" i="34"/>
  <c r="M31" i="34"/>
  <c r="M32" i="34"/>
  <c r="M33" i="34"/>
  <c r="M34" i="34"/>
  <c r="M35" i="34"/>
  <c r="M36" i="34"/>
  <c r="M37" i="34"/>
  <c r="M38" i="34"/>
  <c r="M39" i="34"/>
  <c r="M40" i="34"/>
  <c r="M41" i="34"/>
  <c r="M42" i="34"/>
  <c r="M43" i="34"/>
  <c r="M44" i="34"/>
  <c r="M45" i="34"/>
  <c r="M46" i="34"/>
  <c r="M47" i="34"/>
  <c r="M48" i="34"/>
  <c r="M49" i="34"/>
  <c r="M50" i="34"/>
  <c r="M51" i="34"/>
  <c r="M54" i="34"/>
  <c r="L55" i="34"/>
  <c r="E54" i="19"/>
  <c r="I2" i="19"/>
  <c r="F54" i="19"/>
  <c r="J2" i="19"/>
  <c r="P2" i="19"/>
  <c r="I3" i="19"/>
  <c r="J3" i="19"/>
  <c r="P3" i="19"/>
  <c r="I4" i="19"/>
  <c r="J4" i="19"/>
  <c r="P4" i="19"/>
  <c r="I5" i="19"/>
  <c r="J5" i="19"/>
  <c r="P5" i="19"/>
  <c r="I6" i="19"/>
  <c r="J6" i="19"/>
  <c r="P6" i="19"/>
  <c r="I7" i="19"/>
  <c r="J7" i="19"/>
  <c r="P7" i="19"/>
  <c r="I8" i="19"/>
  <c r="J8" i="19"/>
  <c r="P8" i="19"/>
  <c r="I9" i="19"/>
  <c r="J9" i="19"/>
  <c r="P9" i="19"/>
  <c r="I10" i="19"/>
  <c r="J10" i="19"/>
  <c r="P10" i="19"/>
  <c r="I11" i="19"/>
  <c r="J11" i="19"/>
  <c r="P11" i="19"/>
  <c r="I12" i="19"/>
  <c r="J12" i="19"/>
  <c r="P12" i="19"/>
  <c r="I13" i="19"/>
  <c r="J13" i="19"/>
  <c r="P13" i="19"/>
  <c r="I14" i="19"/>
  <c r="J14" i="19"/>
  <c r="P14" i="19"/>
  <c r="I15" i="19"/>
  <c r="J15" i="19"/>
  <c r="P15" i="19"/>
  <c r="I16" i="19"/>
  <c r="J16" i="19"/>
  <c r="P16" i="19"/>
  <c r="I17" i="19"/>
  <c r="J17" i="19"/>
  <c r="P17" i="19"/>
  <c r="I18" i="19"/>
  <c r="J18" i="19"/>
  <c r="P18" i="19"/>
  <c r="I19" i="19"/>
  <c r="J19" i="19"/>
  <c r="P19" i="19"/>
  <c r="I20" i="19"/>
  <c r="J20" i="19"/>
  <c r="P20" i="19"/>
  <c r="I21" i="19"/>
  <c r="J21" i="19"/>
  <c r="P21" i="19"/>
  <c r="I22" i="19"/>
  <c r="J22" i="19"/>
  <c r="P22" i="19"/>
  <c r="I23" i="19"/>
  <c r="J23" i="19"/>
  <c r="P23" i="19"/>
  <c r="I24" i="19"/>
  <c r="J24" i="19"/>
  <c r="P24" i="19"/>
  <c r="I25" i="19"/>
  <c r="J25" i="19"/>
  <c r="P25" i="19"/>
  <c r="I26" i="19"/>
  <c r="J26" i="19"/>
  <c r="P26" i="19"/>
  <c r="I27" i="19"/>
  <c r="J27" i="19"/>
  <c r="P27" i="19"/>
  <c r="I28" i="19"/>
  <c r="J28" i="19"/>
  <c r="P28" i="19"/>
  <c r="I29" i="19"/>
  <c r="J29" i="19"/>
  <c r="P29" i="19"/>
  <c r="I30" i="19"/>
  <c r="J30" i="19"/>
  <c r="P30" i="19"/>
  <c r="I31" i="19"/>
  <c r="J31" i="19"/>
  <c r="P31" i="19"/>
  <c r="I32" i="19"/>
  <c r="J32" i="19"/>
  <c r="P32" i="19"/>
  <c r="I33" i="19"/>
  <c r="J33" i="19"/>
  <c r="P33" i="19"/>
  <c r="I34" i="19"/>
  <c r="J34" i="19"/>
  <c r="P34" i="19"/>
  <c r="I35" i="19"/>
  <c r="J35" i="19"/>
  <c r="P35" i="19"/>
  <c r="I36" i="19"/>
  <c r="J36" i="19"/>
  <c r="P36" i="19"/>
  <c r="I37" i="19"/>
  <c r="J37" i="19"/>
  <c r="P37" i="19"/>
  <c r="I38" i="19"/>
  <c r="J38" i="19"/>
  <c r="P38" i="19"/>
  <c r="I39" i="19"/>
  <c r="J39" i="19"/>
  <c r="P39" i="19"/>
  <c r="I40" i="19"/>
  <c r="J40" i="19"/>
  <c r="P40" i="19"/>
  <c r="I41" i="19"/>
  <c r="J41" i="19"/>
  <c r="P41" i="19"/>
  <c r="I42" i="19"/>
  <c r="J42" i="19"/>
  <c r="P42" i="19"/>
  <c r="I43" i="19"/>
  <c r="J43" i="19"/>
  <c r="P43" i="19"/>
  <c r="I44" i="19"/>
  <c r="J44" i="19"/>
  <c r="P44" i="19"/>
  <c r="I45" i="19"/>
  <c r="J45" i="19"/>
  <c r="P45" i="19"/>
  <c r="I46" i="19"/>
  <c r="J46" i="19"/>
  <c r="P46" i="19"/>
  <c r="I47" i="19"/>
  <c r="J47" i="19"/>
  <c r="P47" i="19"/>
  <c r="I48" i="19"/>
  <c r="J48" i="19"/>
  <c r="P48" i="19"/>
  <c r="I49" i="19"/>
  <c r="J49" i="19"/>
  <c r="P49" i="19"/>
  <c r="I50" i="19"/>
  <c r="J50" i="19"/>
  <c r="P50" i="19"/>
  <c r="I51" i="19"/>
  <c r="J51" i="19"/>
  <c r="P51" i="19"/>
  <c r="I52" i="19"/>
  <c r="J52" i="19"/>
  <c r="P52" i="19"/>
  <c r="P54" i="19"/>
  <c r="S2" i="19"/>
  <c r="S3" i="19"/>
  <c r="S4" i="19"/>
  <c r="S5" i="19"/>
  <c r="S6" i="19"/>
  <c r="S7" i="19"/>
  <c r="S8" i="19"/>
  <c r="S9" i="19"/>
  <c r="S10" i="19"/>
  <c r="S11" i="19"/>
  <c r="S12" i="19"/>
  <c r="S13" i="19"/>
  <c r="S14" i="19"/>
  <c r="S15" i="19"/>
  <c r="S16" i="19"/>
  <c r="S17" i="19"/>
  <c r="S18" i="19"/>
  <c r="S19" i="19"/>
  <c r="S20" i="19"/>
  <c r="S21" i="19"/>
  <c r="S22" i="19"/>
  <c r="S23" i="19"/>
  <c r="S24" i="19"/>
  <c r="S25" i="19"/>
  <c r="S26" i="19"/>
  <c r="S27" i="19"/>
  <c r="S28" i="19"/>
  <c r="S29" i="19"/>
  <c r="S30" i="19"/>
  <c r="S31" i="19"/>
  <c r="S32" i="19"/>
  <c r="S33" i="19"/>
  <c r="S34" i="19"/>
  <c r="S35" i="19"/>
  <c r="S36" i="19"/>
  <c r="S37" i="19"/>
  <c r="S38" i="19"/>
  <c r="S39" i="19"/>
  <c r="S40" i="19"/>
  <c r="S41" i="19"/>
  <c r="S42" i="19"/>
  <c r="S43" i="19"/>
  <c r="S44" i="19"/>
  <c r="S45" i="19"/>
  <c r="S46" i="19"/>
  <c r="S47" i="19"/>
  <c r="S48" i="19"/>
  <c r="S49" i="19"/>
  <c r="S50" i="19"/>
  <c r="S51" i="19"/>
  <c r="S52" i="19"/>
  <c r="S54" i="19"/>
  <c r="T2" i="19"/>
  <c r="T3" i="19"/>
  <c r="T4" i="19"/>
  <c r="T5" i="19"/>
  <c r="T6" i="19"/>
  <c r="T7" i="19"/>
  <c r="T8" i="19"/>
  <c r="T9" i="19"/>
  <c r="T10" i="19"/>
  <c r="T11" i="19"/>
  <c r="T12" i="19"/>
  <c r="T13" i="19"/>
  <c r="T14" i="19"/>
  <c r="T15" i="19"/>
  <c r="T16" i="19"/>
  <c r="T17" i="19"/>
  <c r="T18" i="19"/>
  <c r="T19" i="19"/>
  <c r="T20" i="19"/>
  <c r="T21" i="19"/>
  <c r="T22" i="19"/>
  <c r="T23" i="19"/>
  <c r="T24" i="19"/>
  <c r="T25" i="19"/>
  <c r="T26" i="19"/>
  <c r="T27" i="19"/>
  <c r="T28" i="19"/>
  <c r="T29" i="19"/>
  <c r="T30" i="19"/>
  <c r="T31" i="19"/>
  <c r="T32" i="19"/>
  <c r="T33" i="19"/>
  <c r="T34" i="19"/>
  <c r="T35" i="19"/>
  <c r="T36" i="19"/>
  <c r="T37" i="19"/>
  <c r="T38" i="19"/>
  <c r="T39" i="19"/>
  <c r="T40" i="19"/>
  <c r="T41" i="19"/>
  <c r="T42" i="19"/>
  <c r="T43" i="19"/>
  <c r="T44" i="19"/>
  <c r="T45" i="19"/>
  <c r="T46" i="19"/>
  <c r="T47" i="19"/>
  <c r="T48" i="19"/>
  <c r="T49" i="19"/>
  <c r="T50" i="19"/>
  <c r="T51" i="19"/>
  <c r="T52" i="19"/>
  <c r="T54" i="19"/>
  <c r="R62" i="19"/>
  <c r="D54" i="19"/>
  <c r="H2" i="19"/>
  <c r="O2" i="19"/>
  <c r="H3" i="19"/>
  <c r="O3" i="19"/>
  <c r="H4" i="19"/>
  <c r="O4" i="19"/>
  <c r="H5" i="19"/>
  <c r="O5" i="19"/>
  <c r="H6" i="19"/>
  <c r="O6" i="19"/>
  <c r="H7" i="19"/>
  <c r="O7" i="19"/>
  <c r="H8" i="19"/>
  <c r="O8" i="19"/>
  <c r="H9" i="19"/>
  <c r="O9" i="19"/>
  <c r="H10" i="19"/>
  <c r="O10" i="19"/>
  <c r="H11" i="19"/>
  <c r="O11" i="19"/>
  <c r="H12" i="19"/>
  <c r="O12" i="19"/>
  <c r="H13" i="19"/>
  <c r="O13" i="19"/>
  <c r="H14" i="19"/>
  <c r="O14" i="19"/>
  <c r="H15" i="19"/>
  <c r="O15" i="19"/>
  <c r="H16" i="19"/>
  <c r="O16" i="19"/>
  <c r="H17" i="19"/>
  <c r="O17" i="19"/>
  <c r="H18" i="19"/>
  <c r="O18" i="19"/>
  <c r="H19" i="19"/>
  <c r="O19" i="19"/>
  <c r="H20" i="19"/>
  <c r="O20" i="19"/>
  <c r="H21" i="19"/>
  <c r="O21" i="19"/>
  <c r="H22" i="19"/>
  <c r="O22" i="19"/>
  <c r="H23" i="19"/>
  <c r="O23" i="19"/>
  <c r="H24" i="19"/>
  <c r="O24" i="19"/>
  <c r="H25" i="19"/>
  <c r="O25" i="19"/>
  <c r="H26" i="19"/>
  <c r="O26" i="19"/>
  <c r="H27" i="19"/>
  <c r="O27" i="19"/>
  <c r="H28" i="19"/>
  <c r="O28" i="19"/>
  <c r="H29" i="19"/>
  <c r="O29" i="19"/>
  <c r="H30" i="19"/>
  <c r="O30" i="19"/>
  <c r="H31" i="19"/>
  <c r="O31" i="19"/>
  <c r="H32" i="19"/>
  <c r="O32" i="19"/>
  <c r="H33" i="19"/>
  <c r="O33" i="19"/>
  <c r="H34" i="19"/>
  <c r="O34" i="19"/>
  <c r="H35" i="19"/>
  <c r="O35" i="19"/>
  <c r="H36" i="19"/>
  <c r="O36" i="19"/>
  <c r="H37" i="19"/>
  <c r="O37" i="19"/>
  <c r="H38" i="19"/>
  <c r="O38" i="19"/>
  <c r="H39" i="19"/>
  <c r="O39" i="19"/>
  <c r="H40" i="19"/>
  <c r="O40" i="19"/>
  <c r="H41" i="19"/>
  <c r="O41" i="19"/>
  <c r="H42" i="19"/>
  <c r="O42" i="19"/>
  <c r="H43" i="19"/>
  <c r="O43" i="19"/>
  <c r="H44" i="19"/>
  <c r="O44" i="19"/>
  <c r="H45" i="19"/>
  <c r="O45" i="19"/>
  <c r="H46" i="19"/>
  <c r="O46" i="19"/>
  <c r="H47" i="19"/>
  <c r="O47" i="19"/>
  <c r="H48" i="19"/>
  <c r="O48" i="19"/>
  <c r="H49" i="19"/>
  <c r="O49" i="19"/>
  <c r="H50" i="19"/>
  <c r="O50" i="19"/>
  <c r="H51" i="19"/>
  <c r="O51" i="19"/>
  <c r="H52" i="19"/>
  <c r="O52" i="19"/>
  <c r="O54" i="19"/>
  <c r="R2" i="19"/>
  <c r="R3" i="19"/>
  <c r="R4" i="19"/>
  <c r="R5" i="19"/>
  <c r="R6" i="19"/>
  <c r="R7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20" i="19"/>
  <c r="R21" i="19"/>
  <c r="R22" i="19"/>
  <c r="R23" i="19"/>
  <c r="R24" i="19"/>
  <c r="R25" i="19"/>
  <c r="R26" i="19"/>
  <c r="R27" i="19"/>
  <c r="R28" i="19"/>
  <c r="R29" i="19"/>
  <c r="R30" i="19"/>
  <c r="R31" i="19"/>
  <c r="R32" i="19"/>
  <c r="R33" i="19"/>
  <c r="R34" i="19"/>
  <c r="R35" i="19"/>
  <c r="R36" i="19"/>
  <c r="R37" i="19"/>
  <c r="R38" i="19"/>
  <c r="R39" i="19"/>
  <c r="R40" i="19"/>
  <c r="R41" i="19"/>
  <c r="R42" i="19"/>
  <c r="R43" i="19"/>
  <c r="R44" i="19"/>
  <c r="R45" i="19"/>
  <c r="R46" i="19"/>
  <c r="R47" i="19"/>
  <c r="R48" i="19"/>
  <c r="R49" i="19"/>
  <c r="R50" i="19"/>
  <c r="R51" i="19"/>
  <c r="R52" i="19"/>
  <c r="R54" i="19"/>
  <c r="R61" i="19"/>
  <c r="N2" i="19"/>
  <c r="N3" i="19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4" i="19"/>
  <c r="N35" i="19"/>
  <c r="N36" i="19"/>
  <c r="N37" i="19"/>
  <c r="N38" i="19"/>
  <c r="N39" i="19"/>
  <c r="N40" i="19"/>
  <c r="N41" i="19"/>
  <c r="N42" i="19"/>
  <c r="N43" i="19"/>
  <c r="N44" i="19"/>
  <c r="N45" i="19"/>
  <c r="N46" i="19"/>
  <c r="N47" i="19"/>
  <c r="N48" i="19"/>
  <c r="N49" i="19"/>
  <c r="N50" i="19"/>
  <c r="N51" i="19"/>
  <c r="N52" i="19"/>
  <c r="N54" i="19"/>
  <c r="R60" i="19"/>
  <c r="C54" i="19"/>
  <c r="G2" i="19"/>
  <c r="M2" i="19"/>
  <c r="G3" i="19"/>
  <c r="M3" i="19"/>
  <c r="G4" i="19"/>
  <c r="M4" i="19"/>
  <c r="G5" i="19"/>
  <c r="M5" i="19"/>
  <c r="G6" i="19"/>
  <c r="M6" i="19"/>
  <c r="G7" i="19"/>
  <c r="M7" i="19"/>
  <c r="G8" i="19"/>
  <c r="M8" i="19"/>
  <c r="G9" i="19"/>
  <c r="M9" i="19"/>
  <c r="G10" i="19"/>
  <c r="M10" i="19"/>
  <c r="G11" i="19"/>
  <c r="M11" i="19"/>
  <c r="G12" i="19"/>
  <c r="M12" i="19"/>
  <c r="G13" i="19"/>
  <c r="M13" i="19"/>
  <c r="G14" i="19"/>
  <c r="M14" i="19"/>
  <c r="G15" i="19"/>
  <c r="M15" i="19"/>
  <c r="G16" i="19"/>
  <c r="M16" i="19"/>
  <c r="G17" i="19"/>
  <c r="M17" i="19"/>
  <c r="G18" i="19"/>
  <c r="M18" i="19"/>
  <c r="G19" i="19"/>
  <c r="M19" i="19"/>
  <c r="G20" i="19"/>
  <c r="M20" i="19"/>
  <c r="G21" i="19"/>
  <c r="M21" i="19"/>
  <c r="G22" i="19"/>
  <c r="M22" i="19"/>
  <c r="G23" i="19"/>
  <c r="M23" i="19"/>
  <c r="G24" i="19"/>
  <c r="M24" i="19"/>
  <c r="G25" i="19"/>
  <c r="M25" i="19"/>
  <c r="G26" i="19"/>
  <c r="M26" i="19"/>
  <c r="G27" i="19"/>
  <c r="M27" i="19"/>
  <c r="G28" i="19"/>
  <c r="M28" i="19"/>
  <c r="G29" i="19"/>
  <c r="M29" i="19"/>
  <c r="G30" i="19"/>
  <c r="M30" i="19"/>
  <c r="G31" i="19"/>
  <c r="M31" i="19"/>
  <c r="G32" i="19"/>
  <c r="M32" i="19"/>
  <c r="G33" i="19"/>
  <c r="M33" i="19"/>
  <c r="G34" i="19"/>
  <c r="M34" i="19"/>
  <c r="G35" i="19"/>
  <c r="M35" i="19"/>
  <c r="G36" i="19"/>
  <c r="M36" i="19"/>
  <c r="G37" i="19"/>
  <c r="M37" i="19"/>
  <c r="G38" i="19"/>
  <c r="M38" i="19"/>
  <c r="G39" i="19"/>
  <c r="M39" i="19"/>
  <c r="G40" i="19"/>
  <c r="M40" i="19"/>
  <c r="G41" i="19"/>
  <c r="M41" i="19"/>
  <c r="G42" i="19"/>
  <c r="M42" i="19"/>
  <c r="G43" i="19"/>
  <c r="M43" i="19"/>
  <c r="G44" i="19"/>
  <c r="M44" i="19"/>
  <c r="G45" i="19"/>
  <c r="M45" i="19"/>
  <c r="G46" i="19"/>
  <c r="M46" i="19"/>
  <c r="G47" i="19"/>
  <c r="M47" i="19"/>
  <c r="G48" i="19"/>
  <c r="M48" i="19"/>
  <c r="G49" i="19"/>
  <c r="M49" i="19"/>
  <c r="G50" i="19"/>
  <c r="M50" i="19"/>
  <c r="G51" i="19"/>
  <c r="M51" i="19"/>
  <c r="G52" i="19"/>
  <c r="M52" i="19"/>
  <c r="M54" i="19"/>
  <c r="Q2" i="19"/>
  <c r="Q3" i="19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32" i="19"/>
  <c r="Q33" i="19"/>
  <c r="Q34" i="19"/>
  <c r="Q35" i="19"/>
  <c r="Q36" i="19"/>
  <c r="Q37" i="19"/>
  <c r="Q38" i="19"/>
  <c r="Q39" i="19"/>
  <c r="Q40" i="19"/>
  <c r="Q41" i="19"/>
  <c r="Q42" i="19"/>
  <c r="Q43" i="19"/>
  <c r="Q44" i="19"/>
  <c r="Q45" i="19"/>
  <c r="Q46" i="19"/>
  <c r="Q47" i="19"/>
  <c r="Q48" i="19"/>
  <c r="Q49" i="19"/>
  <c r="Q50" i="19"/>
  <c r="Q51" i="19"/>
  <c r="Q52" i="19"/>
  <c r="Q54" i="19"/>
  <c r="R59" i="19"/>
  <c r="L2" i="19"/>
  <c r="L3" i="19"/>
  <c r="L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L50" i="19"/>
  <c r="L51" i="19"/>
  <c r="L52" i="19"/>
  <c r="L54" i="19"/>
  <c r="R58" i="19"/>
  <c r="K2" i="19"/>
  <c r="K3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4" i="19"/>
  <c r="R57" i="19"/>
  <c r="D53" i="1"/>
  <c r="E53" i="1"/>
  <c r="D52" i="1"/>
  <c r="E52" i="1"/>
  <c r="D51" i="1"/>
  <c r="E51" i="1"/>
  <c r="D50" i="1"/>
  <c r="E50" i="1"/>
  <c r="D49" i="1"/>
  <c r="E49" i="1"/>
  <c r="D48" i="1"/>
  <c r="E48" i="1"/>
  <c r="D47" i="1"/>
  <c r="E47" i="1"/>
  <c r="D46" i="1"/>
  <c r="E46" i="1"/>
  <c r="D45" i="1"/>
  <c r="E45" i="1"/>
  <c r="D44" i="1"/>
  <c r="E44" i="1"/>
  <c r="D43" i="1"/>
  <c r="E43" i="1"/>
  <c r="D42" i="1"/>
  <c r="E42" i="1"/>
  <c r="D41" i="1"/>
  <c r="E41" i="1"/>
  <c r="D40" i="1"/>
  <c r="E40" i="1"/>
  <c r="D39" i="1"/>
  <c r="E39" i="1"/>
  <c r="D38" i="1"/>
  <c r="E38" i="1"/>
  <c r="D37" i="1"/>
  <c r="E37" i="1"/>
  <c r="D36" i="1"/>
  <c r="E36" i="1"/>
  <c r="D35" i="1"/>
  <c r="E35" i="1"/>
  <c r="D34" i="1"/>
  <c r="E34" i="1"/>
  <c r="D33" i="1"/>
  <c r="E33" i="1"/>
  <c r="D32" i="1"/>
  <c r="E32" i="1"/>
  <c r="D31" i="1"/>
  <c r="E31" i="1"/>
  <c r="D30" i="1"/>
  <c r="E30" i="1"/>
  <c r="D29" i="1"/>
  <c r="E29" i="1"/>
  <c r="D28" i="1"/>
  <c r="E28" i="1"/>
  <c r="D27" i="1"/>
  <c r="E27" i="1"/>
  <c r="D26" i="1"/>
  <c r="E26" i="1"/>
  <c r="D25" i="1"/>
  <c r="E25" i="1"/>
  <c r="D24" i="1"/>
  <c r="E24" i="1"/>
  <c r="D23" i="1"/>
  <c r="E23" i="1"/>
  <c r="D22" i="1"/>
  <c r="E22" i="1"/>
  <c r="D21" i="1"/>
  <c r="E21" i="1"/>
  <c r="D20" i="1"/>
  <c r="E20" i="1"/>
  <c r="D19" i="1"/>
  <c r="E19" i="1"/>
  <c r="D18" i="1"/>
  <c r="E18" i="1"/>
  <c r="D17" i="1"/>
  <c r="E17" i="1"/>
  <c r="D16" i="1"/>
  <c r="E16" i="1"/>
  <c r="D15" i="1"/>
  <c r="E15" i="1"/>
  <c r="D14" i="1"/>
  <c r="E14" i="1"/>
  <c r="D13" i="1"/>
  <c r="E13" i="1"/>
  <c r="D12" i="1"/>
  <c r="E12" i="1"/>
  <c r="D11" i="1"/>
  <c r="E11" i="1"/>
  <c r="D10" i="1"/>
  <c r="E10" i="1"/>
  <c r="D9" i="1"/>
  <c r="E9" i="1"/>
  <c r="D8" i="1"/>
  <c r="E8" i="1"/>
  <c r="D7" i="1"/>
  <c r="E7" i="1"/>
  <c r="D6" i="1"/>
  <c r="E6" i="1"/>
  <c r="D5" i="1"/>
  <c r="E5" i="1"/>
  <c r="D4" i="1"/>
  <c r="E4" i="1"/>
  <c r="D3" i="1"/>
  <c r="E3" i="1"/>
  <c r="D2" i="1"/>
  <c r="E2" i="1"/>
</calcChain>
</file>

<file path=xl/sharedStrings.xml><?xml version="1.0" encoding="utf-8"?>
<sst xmlns="http://schemas.openxmlformats.org/spreadsheetml/2006/main" count="424" uniqueCount="122">
  <si>
    <t>Location</t>
  </si>
  <si>
    <t>Female</t>
  </si>
  <si>
    <t>Gap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</si>
  <si>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</si>
  <si>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</si>
  <si>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</si>
  <si>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</si>
  <si>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</si>
  <si>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</si>
  <si>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</si>
  <si>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</si>
  <si>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</si>
  <si>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</si>
  <si>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</si>
  <si>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</si>
  <si>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</si>
  <si>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</si>
  <si>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</si>
  <si>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</si>
  <si>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</si>
  <si>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</si>
  <si>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</si>
  <si>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</si>
  <si>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</si>
  <si>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</si>
  <si>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</si>
  <si>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</si>
  <si>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</si>
  <si>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</si>
  <si>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</si>
  <si>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</si>
  <si>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</si>
  <si>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</si>
  <si>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</si>
  <si>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</si>
  <si>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</si>
  <si>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</si>
  <si>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Men</t>
  </si>
  <si>
    <t>Gap %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</si>
  <si>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</si>
  <si>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</si>
  <si>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</si>
  <si>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</si>
  <si>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</si>
  <si>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</si>
  <si>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</si>
  <si>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</si>
  <si>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</si>
  <si>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</si>
  <si>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</si>
  <si>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</si>
  <si>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</si>
  <si>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</si>
  <si>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Wisonsin</t>
  </si>
  <si>
    <t>Wyoming</t>
  </si>
  <si>
    <t>D.C.</t>
  </si>
  <si>
    <t>U.S.</t>
  </si>
  <si>
    <t>Montana</t>
  </si>
  <si>
    <t>Wisconsin</t>
  </si>
  <si>
    <t>Income_Gender_Gap %</t>
  </si>
  <si>
    <t>Women Poverty Rates</t>
  </si>
  <si>
    <t>Women's Share of All STEM Workers(%)</t>
  </si>
  <si>
    <t>Employed Women in Managerial or Professional  Occupations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</si>
  <si>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</si>
  <si>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</si>
  <si>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</si>
  <si>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</si>
  <si>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</si>
  <si>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</si>
  <si>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</si>
  <si>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</si>
  <si>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</si>
  <si>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</si>
  <si>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</si>
  <si>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</si>
  <si>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</si>
  <si>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</si>
  <si>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</si>
  <si>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</si>
  <si>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</si>
  <si>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</si>
  <si>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</si>
  <si>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</si>
  <si>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</si>
  <si>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</si>
  <si>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</si>
  <si>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</si>
  <si>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</si>
  <si>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</si>
  <si>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</si>
  <si>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</si>
  <si>
    <t>Women with Bachelor's degree</t>
  </si>
  <si>
    <t>Predicted Income_Gender_Gap %</t>
  </si>
  <si>
    <t>Women Poverty Rates(X1)</t>
  </si>
  <si>
    <t>Women with Bachelor's degree(X2)</t>
  </si>
  <si>
    <t>Women's Share of All STEM Workers(%) (X3)</t>
  </si>
  <si>
    <t>Employed Women in Managerial or Professional  Occupations (X4)</t>
  </si>
  <si>
    <t>Mean</t>
  </si>
  <si>
    <t>X1-MeanX1</t>
  </si>
  <si>
    <t>X2-MeanX2</t>
  </si>
  <si>
    <t>X3-MeanX3</t>
  </si>
  <si>
    <t>X4-MeanX4</t>
  </si>
  <si>
    <t>(X1-MeanX1)^2</t>
  </si>
  <si>
    <t>(X2-MeanX2)^2</t>
  </si>
  <si>
    <t>(X3-MeanX3)^2</t>
  </si>
  <si>
    <t>(X4-MeanX4)^2</t>
  </si>
  <si>
    <t>Sum</t>
  </si>
  <si>
    <t>(X1-MeanX1)*(X2-MeanX2)</t>
  </si>
  <si>
    <t>(X3-MeanX3)*(X4-MeanX4)</t>
  </si>
  <si>
    <t>(X1-MeanX1)*(X3-MeanX3)</t>
  </si>
  <si>
    <t>(X1-MeanX1)*(X4-MeanX4)</t>
  </si>
  <si>
    <t>(X2-MeanX2)*(X3-MeanX3)</t>
  </si>
  <si>
    <t>(X2-MeanX2)*(X4-MeanX4)</t>
  </si>
  <si>
    <t>Pearson Correlation(X1 and X2)</t>
  </si>
  <si>
    <t>Pearson Correlation(X1 and X3)</t>
  </si>
  <si>
    <t>Pearson Correlation(X1 and X4)</t>
  </si>
  <si>
    <t>Pearson Correlation(X2 and X3)</t>
  </si>
  <si>
    <t>Pearson Correlation(X2 and X4)</t>
  </si>
  <si>
    <t>Pearson Correlation(X3 and X4)</t>
  </si>
  <si>
    <t>Numertor</t>
  </si>
  <si>
    <t>Denominator</t>
  </si>
  <si>
    <t>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</si>
</sst>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name val="Arial"/>
    </font>
    <font>
      <i/>
      <sz val="10"/>
      <color rgb="FF000000"/>
      <name val="Arial"/>
    </font>
    <font>
      <sz val="1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3C78D8"/>
        <bgColor rgb="FF3C78D8"/>
      </patternFill>
    </fill>
    <fill>
      <patternFill patternType="solid">
        <fgColor rgb="FFC27BA0"/>
        <bgColor rgb="FFC27BA0"/>
      </patternFill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  <fill>
      <patternFill patternType="solid">
        <fgColor rgb="FFDD7E6B"/>
        <bgColor rgb="FFDD7E6B"/>
      </patternFill>
    </fill>
    <fill>
      <patternFill patternType="solid">
        <fgColor theme="5"/>
        <bgColor rgb="FF674EA7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0" borderId="0" xfId="0" applyFont="1" applyAlignment="1"/>
    <xf numFmtId="2" fontId="1" fillId="0" borderId="0" xfId="0" applyNumberFormat="1" applyFont="1"/>
    <xf numFmtId="0" fontId="1" fillId="6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1" fillId="9" borderId="0" xfId="0" applyFont="1" applyFill="1" applyAlignment="1"/>
    <xf numFmtId="2" fontId="1" fillId="9" borderId="0" xfId="0" applyNumberFormat="1" applyFont="1" applyFill="1"/>
    <xf numFmtId="2" fontId="1" fillId="0" borderId="0" xfId="0" applyNumberFormat="1" applyFont="1" applyFill="1"/>
    <xf numFmtId="0" fontId="1" fillId="0" borderId="0" xfId="0" applyFont="1" applyFill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4" fillId="0" borderId="0" xfId="0" applyFont="1" applyFill="1" applyBorder="1" applyAlignment="1">
      <alignment horizontal="center"/>
    </xf>
    <xf numFmtId="0" fontId="3" fillId="0" borderId="0" xfId="0" applyFont="1" applyAlignment="1"/>
    <xf numFmtId="0" fontId="2" fillId="10" borderId="2" xfId="0" applyFont="1" applyFill="1" applyBorder="1" applyAlignment="1">
      <alignment horizontal="center"/>
    </xf>
    <xf numFmtId="0" fontId="0" fillId="0" borderId="0" xfId="0" applyFont="1" applyFill="1" applyAlignment="1"/>
    <xf numFmtId="0" fontId="5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</a:t>
            </a:r>
            <a:r>
              <a:rPr lang="en-US" baseline="0"/>
              <a:t> Wages in the US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Location!$B$1</c:f>
              <c:strCache>
                <c:ptCount val="1"/>
                <c:pt idx="0">
                  <c:v>Men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Location!$A$2:$A$52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Wisonsin</c:v>
                </c:pt>
                <c:pt idx="49">
                  <c:v>Wyoming</c:v>
                </c:pt>
                <c:pt idx="50">
                  <c:v>D.C.</c:v>
                </c:pt>
              </c:strCache>
            </c:strRef>
          </c:cat>
          <c:val>
            <c:numRef>
              <c:f>Location!$B$2:$B$52</c:f>
              <c:numCache>
                <c:formatCode>General</c:formatCode>
                <c:ptCount val="51"/>
                <c:pt idx="0">
                  <c:v>45057</c:v>
                </c:pt>
                <c:pt idx="1">
                  <c:v>55752</c:v>
                </c:pt>
                <c:pt idx="2">
                  <c:v>44421</c:v>
                </c:pt>
                <c:pt idx="3">
                  <c:v>40570</c:v>
                </c:pt>
                <c:pt idx="4">
                  <c:v>50563</c:v>
                </c:pt>
                <c:pt idx="5">
                  <c:v>51628</c:v>
                </c:pt>
                <c:pt idx="6">
                  <c:v>61666</c:v>
                </c:pt>
                <c:pt idx="7">
                  <c:v>51037</c:v>
                </c:pt>
                <c:pt idx="8">
                  <c:v>41105</c:v>
                </c:pt>
                <c:pt idx="9">
                  <c:v>45396</c:v>
                </c:pt>
                <c:pt idx="10">
                  <c:v>48074</c:v>
                </c:pt>
                <c:pt idx="11">
                  <c:v>43264</c:v>
                </c:pt>
                <c:pt idx="12">
                  <c:v>52161</c:v>
                </c:pt>
                <c:pt idx="13">
                  <c:v>47092</c:v>
                </c:pt>
                <c:pt idx="14">
                  <c:v>47298</c:v>
                </c:pt>
                <c:pt idx="15">
                  <c:v>47864</c:v>
                </c:pt>
                <c:pt idx="16">
                  <c:v>43037</c:v>
                </c:pt>
                <c:pt idx="17">
                  <c:v>49730</c:v>
                </c:pt>
                <c:pt idx="18">
                  <c:v>46934</c:v>
                </c:pt>
                <c:pt idx="19">
                  <c:v>60591</c:v>
                </c:pt>
                <c:pt idx="20">
                  <c:v>61761</c:v>
                </c:pt>
                <c:pt idx="21">
                  <c:v>50479</c:v>
                </c:pt>
                <c:pt idx="22">
                  <c:v>51979</c:v>
                </c:pt>
                <c:pt idx="23">
                  <c:v>41092</c:v>
                </c:pt>
                <c:pt idx="24">
                  <c:v>45897</c:v>
                </c:pt>
                <c:pt idx="25">
                  <c:v>46123</c:v>
                </c:pt>
                <c:pt idx="26">
                  <c:v>46763</c:v>
                </c:pt>
                <c:pt idx="27">
                  <c:v>43681</c:v>
                </c:pt>
                <c:pt idx="28">
                  <c:v>56525</c:v>
                </c:pt>
                <c:pt idx="29">
                  <c:v>61462</c:v>
                </c:pt>
                <c:pt idx="30">
                  <c:v>41440</c:v>
                </c:pt>
                <c:pt idx="31">
                  <c:v>52124</c:v>
                </c:pt>
                <c:pt idx="32">
                  <c:v>42039</c:v>
                </c:pt>
                <c:pt idx="33">
                  <c:v>52031</c:v>
                </c:pt>
                <c:pt idx="34">
                  <c:v>50051</c:v>
                </c:pt>
                <c:pt idx="35">
                  <c:v>43829</c:v>
                </c:pt>
                <c:pt idx="36">
                  <c:v>48001</c:v>
                </c:pt>
                <c:pt idx="37">
                  <c:v>50976</c:v>
                </c:pt>
                <c:pt idx="38">
                  <c:v>51368</c:v>
                </c:pt>
                <c:pt idx="39">
                  <c:v>42238</c:v>
                </c:pt>
                <c:pt idx="40">
                  <c:v>42605</c:v>
                </c:pt>
                <c:pt idx="41">
                  <c:v>42525</c:v>
                </c:pt>
                <c:pt idx="42">
                  <c:v>46791</c:v>
                </c:pt>
                <c:pt idx="43">
                  <c:v>50741</c:v>
                </c:pt>
                <c:pt idx="44">
                  <c:v>47960</c:v>
                </c:pt>
                <c:pt idx="45">
                  <c:v>54392</c:v>
                </c:pt>
                <c:pt idx="46">
                  <c:v>56215</c:v>
                </c:pt>
                <c:pt idx="47">
                  <c:v>45082</c:v>
                </c:pt>
                <c:pt idx="48">
                  <c:v>49306</c:v>
                </c:pt>
                <c:pt idx="49">
                  <c:v>55965</c:v>
                </c:pt>
                <c:pt idx="50">
                  <c:v>72230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Location!$C$1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Location!$A$2:$A$52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Wisonsin</c:v>
                </c:pt>
                <c:pt idx="49">
                  <c:v>Wyoming</c:v>
                </c:pt>
                <c:pt idx="50">
                  <c:v>D.C.</c:v>
                </c:pt>
              </c:strCache>
            </c:strRef>
          </c:cat>
          <c:val>
            <c:numRef>
              <c:f>Location!$C$2:$C$52</c:f>
              <c:numCache>
                <c:formatCode>General</c:formatCode>
                <c:ptCount val="51"/>
                <c:pt idx="0">
                  <c:v>34310</c:v>
                </c:pt>
                <c:pt idx="1">
                  <c:v>43455</c:v>
                </c:pt>
                <c:pt idx="2">
                  <c:v>37084</c:v>
                </c:pt>
                <c:pt idx="3">
                  <c:v>32003</c:v>
                </c:pt>
                <c:pt idx="4">
                  <c:v>43335</c:v>
                </c:pt>
                <c:pt idx="5">
                  <c:v>41690</c:v>
                </c:pt>
                <c:pt idx="6">
                  <c:v>50802</c:v>
                </c:pt>
                <c:pt idx="7">
                  <c:v>45192</c:v>
                </c:pt>
                <c:pt idx="8">
                  <c:v>35604</c:v>
                </c:pt>
                <c:pt idx="9">
                  <c:v>36650</c:v>
                </c:pt>
                <c:pt idx="10">
                  <c:v>40434</c:v>
                </c:pt>
                <c:pt idx="11">
                  <c:v>31808</c:v>
                </c:pt>
                <c:pt idx="12">
                  <c:v>41327</c:v>
                </c:pt>
                <c:pt idx="13">
                  <c:v>35753</c:v>
                </c:pt>
                <c:pt idx="14">
                  <c:v>36264</c:v>
                </c:pt>
                <c:pt idx="15">
                  <c:v>36671</c:v>
                </c:pt>
                <c:pt idx="16">
                  <c:v>35294</c:v>
                </c:pt>
                <c:pt idx="17">
                  <c:v>33832</c:v>
                </c:pt>
                <c:pt idx="18">
                  <c:v>36841</c:v>
                </c:pt>
                <c:pt idx="19">
                  <c:v>50635</c:v>
                </c:pt>
                <c:pt idx="20">
                  <c:v>51343</c:v>
                </c:pt>
                <c:pt idx="21">
                  <c:v>37486</c:v>
                </c:pt>
                <c:pt idx="22">
                  <c:v>42137</c:v>
                </c:pt>
                <c:pt idx="23">
                  <c:v>31110</c:v>
                </c:pt>
                <c:pt idx="24">
                  <c:v>35759</c:v>
                </c:pt>
                <c:pt idx="25">
                  <c:v>33443</c:v>
                </c:pt>
                <c:pt idx="26">
                  <c:v>36834</c:v>
                </c:pt>
                <c:pt idx="27">
                  <c:v>36565</c:v>
                </c:pt>
                <c:pt idx="28">
                  <c:v>43172</c:v>
                </c:pt>
                <c:pt idx="29">
                  <c:v>50373</c:v>
                </c:pt>
                <c:pt idx="30">
                  <c:v>35070</c:v>
                </c:pt>
                <c:pt idx="31">
                  <c:v>46208</c:v>
                </c:pt>
                <c:pt idx="32">
                  <c:v>36113</c:v>
                </c:pt>
                <c:pt idx="33">
                  <c:v>37016</c:v>
                </c:pt>
                <c:pt idx="34">
                  <c:v>37365</c:v>
                </c:pt>
                <c:pt idx="35">
                  <c:v>32096</c:v>
                </c:pt>
                <c:pt idx="36">
                  <c:v>38774</c:v>
                </c:pt>
                <c:pt idx="37">
                  <c:v>40214</c:v>
                </c:pt>
                <c:pt idx="38">
                  <c:v>44050</c:v>
                </c:pt>
                <c:pt idx="39">
                  <c:v>34182</c:v>
                </c:pt>
                <c:pt idx="40">
                  <c:v>33268</c:v>
                </c:pt>
                <c:pt idx="41">
                  <c:v>34427</c:v>
                </c:pt>
                <c:pt idx="42">
                  <c:v>36934</c:v>
                </c:pt>
                <c:pt idx="43">
                  <c:v>36060</c:v>
                </c:pt>
                <c:pt idx="44">
                  <c:v>40173</c:v>
                </c:pt>
                <c:pt idx="45">
                  <c:v>42342</c:v>
                </c:pt>
                <c:pt idx="46">
                  <c:v>44422</c:v>
                </c:pt>
                <c:pt idx="47">
                  <c:v>31824</c:v>
                </c:pt>
                <c:pt idx="48">
                  <c:v>38594</c:v>
                </c:pt>
                <c:pt idx="49">
                  <c:v>33064</c:v>
                </c:pt>
                <c:pt idx="50">
                  <c:v>62191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00832"/>
        <c:axId val="39603184"/>
      </c:lineChart>
      <c:catAx>
        <c:axId val="396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3184"/>
        <c:crosses val="autoZero"/>
        <c:auto val="1"/>
        <c:lblAlgn val="ctr"/>
        <c:lblOffset val="100"/>
        <c:noMultiLvlLbl val="0"/>
      </c:catAx>
      <c:valAx>
        <c:axId val="3960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Employed Women in Managerial or Professional  Occupations  Residual Plot</a:t>
            </a:r>
          </a:p>
        </c:rich>
      </c:tx>
      <c:layout>
        <c:manualLayout>
          <c:xMode val="edge"/>
          <c:yMode val="edge"/>
          <c:x val="0.14202236439195101"/>
          <c:y val="2.2321428571428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Data'!$F$2:$F$52</c:f>
              <c:numCache>
                <c:formatCode>General</c:formatCode>
                <c:ptCount val="51"/>
                <c:pt idx="0">
                  <c:v>38.5</c:v>
                </c:pt>
                <c:pt idx="1">
                  <c:v>42</c:v>
                </c:pt>
                <c:pt idx="2">
                  <c:v>37.9</c:v>
                </c:pt>
                <c:pt idx="3">
                  <c:v>37.1</c:v>
                </c:pt>
                <c:pt idx="4">
                  <c:v>39.6</c:v>
                </c:pt>
                <c:pt idx="5">
                  <c:v>42.6</c:v>
                </c:pt>
                <c:pt idx="6">
                  <c:v>43.9</c:v>
                </c:pt>
                <c:pt idx="7">
                  <c:v>43</c:v>
                </c:pt>
                <c:pt idx="8">
                  <c:v>36.9</c:v>
                </c:pt>
                <c:pt idx="9">
                  <c:v>39.4</c:v>
                </c:pt>
                <c:pt idx="10">
                  <c:v>37</c:v>
                </c:pt>
                <c:pt idx="11">
                  <c:v>33.6</c:v>
                </c:pt>
                <c:pt idx="12">
                  <c:v>40.1</c:v>
                </c:pt>
                <c:pt idx="13">
                  <c:v>36.5</c:v>
                </c:pt>
                <c:pt idx="14">
                  <c:v>38.1</c:v>
                </c:pt>
                <c:pt idx="15">
                  <c:v>41.7</c:v>
                </c:pt>
                <c:pt idx="16">
                  <c:v>37.700000000000003</c:v>
                </c:pt>
                <c:pt idx="17">
                  <c:v>37.1</c:v>
                </c:pt>
                <c:pt idx="18">
                  <c:v>39.700000000000003</c:v>
                </c:pt>
                <c:pt idx="19">
                  <c:v>47.8</c:v>
                </c:pt>
                <c:pt idx="20">
                  <c:v>47.5</c:v>
                </c:pt>
                <c:pt idx="21">
                  <c:v>36.700000000000003</c:v>
                </c:pt>
                <c:pt idx="22">
                  <c:v>41.5</c:v>
                </c:pt>
                <c:pt idx="23">
                  <c:v>36</c:v>
                </c:pt>
                <c:pt idx="24">
                  <c:v>38.299999999999997</c:v>
                </c:pt>
                <c:pt idx="25">
                  <c:v>36.200000000000003</c:v>
                </c:pt>
                <c:pt idx="26">
                  <c:v>38.700000000000003</c:v>
                </c:pt>
                <c:pt idx="27">
                  <c:v>31</c:v>
                </c:pt>
                <c:pt idx="28">
                  <c:v>44.2</c:v>
                </c:pt>
                <c:pt idx="29">
                  <c:v>43.2</c:v>
                </c:pt>
                <c:pt idx="30">
                  <c:v>39</c:v>
                </c:pt>
                <c:pt idx="31">
                  <c:v>42.8</c:v>
                </c:pt>
                <c:pt idx="32">
                  <c:v>40.299999999999997</c:v>
                </c:pt>
                <c:pt idx="33">
                  <c:v>38.4</c:v>
                </c:pt>
                <c:pt idx="34">
                  <c:v>38.4</c:v>
                </c:pt>
                <c:pt idx="35">
                  <c:v>38.799999999999997</c:v>
                </c:pt>
                <c:pt idx="36">
                  <c:v>38.799999999999997</c:v>
                </c:pt>
                <c:pt idx="37">
                  <c:v>40.5</c:v>
                </c:pt>
                <c:pt idx="38">
                  <c:v>40.1</c:v>
                </c:pt>
                <c:pt idx="39">
                  <c:v>36.4</c:v>
                </c:pt>
                <c:pt idx="40">
                  <c:v>34.200000000000003</c:v>
                </c:pt>
                <c:pt idx="41">
                  <c:v>38.1</c:v>
                </c:pt>
                <c:pt idx="42">
                  <c:v>38.9</c:v>
                </c:pt>
                <c:pt idx="43">
                  <c:v>38</c:v>
                </c:pt>
                <c:pt idx="44">
                  <c:v>42.6</c:v>
                </c:pt>
                <c:pt idx="45">
                  <c:v>45.1</c:v>
                </c:pt>
                <c:pt idx="46">
                  <c:v>40.6</c:v>
                </c:pt>
                <c:pt idx="47">
                  <c:v>37.4</c:v>
                </c:pt>
                <c:pt idx="48">
                  <c:v>38.200000000000003</c:v>
                </c:pt>
                <c:pt idx="49">
                  <c:v>41.3</c:v>
                </c:pt>
                <c:pt idx="50">
                  <c:v>61.9</c:v>
                </c:pt>
              </c:numCache>
            </c:numRef>
          </c:xVal>
          <c:yVal>
            <c:numRef>
              <c:f>Regression!$C$28:$C$78</c:f>
              <c:numCache>
                <c:formatCode>General</c:formatCode>
                <c:ptCount val="51"/>
                <c:pt idx="0">
                  <c:v>0.94458161786420192</c:v>
                </c:pt>
                <c:pt idx="1">
                  <c:v>0.42039398424678254</c:v>
                </c:pt>
                <c:pt idx="2">
                  <c:v>-4.3577560438178224</c:v>
                </c:pt>
                <c:pt idx="3">
                  <c:v>-3.5462177887707398</c:v>
                </c:pt>
                <c:pt idx="4">
                  <c:v>-4.9376310839969317</c:v>
                </c:pt>
                <c:pt idx="5">
                  <c:v>2.1640476663690862</c:v>
                </c:pt>
                <c:pt idx="6">
                  <c:v>-0.97251631044872155</c:v>
                </c:pt>
                <c:pt idx="7">
                  <c:v>-13.00056410001674</c:v>
                </c:pt>
                <c:pt idx="8">
                  <c:v>-7.9542393861050442</c:v>
                </c:pt>
                <c:pt idx="9">
                  <c:v>-0.57000868173521013</c:v>
                </c:pt>
                <c:pt idx="10">
                  <c:v>-0.39702722421684555</c:v>
                </c:pt>
                <c:pt idx="11">
                  <c:v>4.5082475910597424</c:v>
                </c:pt>
                <c:pt idx="12">
                  <c:v>3.3875545281073549</c:v>
                </c:pt>
                <c:pt idx="13">
                  <c:v>1.8946408425811967E-2</c:v>
                </c:pt>
                <c:pt idx="14">
                  <c:v>-0.42566377827565205</c:v>
                </c:pt>
                <c:pt idx="15">
                  <c:v>1.8457966878882637</c:v>
                </c:pt>
                <c:pt idx="16">
                  <c:v>-5.1772728207641237</c:v>
                </c:pt>
                <c:pt idx="17">
                  <c:v>10.886884480393235</c:v>
                </c:pt>
                <c:pt idx="18">
                  <c:v>0.48816834824926758</c:v>
                </c:pt>
                <c:pt idx="19">
                  <c:v>-4.0838308392728386</c:v>
                </c:pt>
                <c:pt idx="20">
                  <c:v>-3.1812804434270703E-2</c:v>
                </c:pt>
                <c:pt idx="21">
                  <c:v>4.9921178895239215</c:v>
                </c:pt>
                <c:pt idx="22">
                  <c:v>-1.5887880380759114</c:v>
                </c:pt>
                <c:pt idx="23">
                  <c:v>2.9185792895859386</c:v>
                </c:pt>
                <c:pt idx="24">
                  <c:v>8.0468796201341064E-2</c:v>
                </c:pt>
                <c:pt idx="25">
                  <c:v>8.5725312671823986</c:v>
                </c:pt>
                <c:pt idx="26">
                  <c:v>0.99545149070973338</c:v>
                </c:pt>
                <c:pt idx="27">
                  <c:v>-6.8302318836885085</c:v>
                </c:pt>
                <c:pt idx="28">
                  <c:v>2.5608623694754939</c:v>
                </c:pt>
                <c:pt idx="29">
                  <c:v>-1.5625698360860873</c:v>
                </c:pt>
                <c:pt idx="30">
                  <c:v>-4.2491638240187388</c:v>
                </c:pt>
                <c:pt idx="31">
                  <c:v>-6.1124721715408477</c:v>
                </c:pt>
                <c:pt idx="32">
                  <c:v>-6.8514702645573884</c:v>
                </c:pt>
                <c:pt idx="33">
                  <c:v>5.9503967525382464</c:v>
                </c:pt>
                <c:pt idx="34">
                  <c:v>2.0384916644262816</c:v>
                </c:pt>
                <c:pt idx="35">
                  <c:v>2.7248933325773486</c:v>
                </c:pt>
                <c:pt idx="36">
                  <c:v>-0.10202756809777114</c:v>
                </c:pt>
                <c:pt idx="37">
                  <c:v>-2.0230000578953735</c:v>
                </c:pt>
                <c:pt idx="38">
                  <c:v>-5.1032725504151912</c:v>
                </c:pt>
                <c:pt idx="39">
                  <c:v>-2.1105825332519785</c:v>
                </c:pt>
                <c:pt idx="40">
                  <c:v>1.0685886640780602</c:v>
                </c:pt>
                <c:pt idx="41">
                  <c:v>-4.012868312869621</c:v>
                </c:pt>
                <c:pt idx="42">
                  <c:v>-0.57541416257256728</c:v>
                </c:pt>
                <c:pt idx="43">
                  <c:v>7.0028441989262262</c:v>
                </c:pt>
                <c:pt idx="44">
                  <c:v>-2.2210115564709874</c:v>
                </c:pt>
                <c:pt idx="45">
                  <c:v>2.2080015003485727</c:v>
                </c:pt>
                <c:pt idx="46">
                  <c:v>1.0935137427274242</c:v>
                </c:pt>
                <c:pt idx="47">
                  <c:v>3.0836391101656346</c:v>
                </c:pt>
                <c:pt idx="48">
                  <c:v>-0.46106564214189305</c:v>
                </c:pt>
                <c:pt idx="49">
                  <c:v>15.582056257844886</c:v>
                </c:pt>
                <c:pt idx="50">
                  <c:v>3.7214216246231118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270688"/>
        <c:axId val="576397216"/>
      </c:scatterChart>
      <c:valAx>
        <c:axId val="67027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Employed Women in Managerial or Professional  Occupations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397216"/>
        <c:crosses val="autoZero"/>
        <c:crossBetween val="midCat"/>
      </c:valAx>
      <c:valAx>
        <c:axId val="576397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0270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 Poverty Rates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'Hetero- Data'!$C$2:$C$21</c:f>
              <c:numCache>
                <c:formatCode>General</c:formatCode>
                <c:ptCount val="20"/>
                <c:pt idx="0">
                  <c:v>9.1999999999999993</c:v>
                </c:pt>
                <c:pt idx="1">
                  <c:v>9.9</c:v>
                </c:pt>
                <c:pt idx="2">
                  <c:v>10.1</c:v>
                </c:pt>
                <c:pt idx="3">
                  <c:v>10.3</c:v>
                </c:pt>
                <c:pt idx="4">
                  <c:v>10.3</c:v>
                </c:pt>
                <c:pt idx="5">
                  <c:v>10.4</c:v>
                </c:pt>
                <c:pt idx="6">
                  <c:v>10.6</c:v>
                </c:pt>
                <c:pt idx="7">
                  <c:v>10.6</c:v>
                </c:pt>
                <c:pt idx="8">
                  <c:v>11.6</c:v>
                </c:pt>
                <c:pt idx="9">
                  <c:v>11.6</c:v>
                </c:pt>
                <c:pt idx="10">
                  <c:v>12</c:v>
                </c:pt>
                <c:pt idx="11">
                  <c:v>12</c:v>
                </c:pt>
                <c:pt idx="12">
                  <c:v>12.1</c:v>
                </c:pt>
                <c:pt idx="13">
                  <c:v>12.2</c:v>
                </c:pt>
                <c:pt idx="14">
                  <c:v>12.4</c:v>
                </c:pt>
                <c:pt idx="15">
                  <c:v>12.5</c:v>
                </c:pt>
                <c:pt idx="16">
                  <c:v>12.7</c:v>
                </c:pt>
                <c:pt idx="17">
                  <c:v>12.8</c:v>
                </c:pt>
                <c:pt idx="18">
                  <c:v>12.8</c:v>
                </c:pt>
                <c:pt idx="19">
                  <c:v>12.9</c:v>
                </c:pt>
              </c:numCache>
            </c:numRef>
          </c:xVal>
          <c:yVal>
            <c:numRef>
              <c:f>'Hetero- Top'!$C$28:$C$47</c:f>
              <c:numCache>
                <c:formatCode>General</c:formatCode>
                <c:ptCount val="20"/>
                <c:pt idx="0">
                  <c:v>0.61601599280501596</c:v>
                </c:pt>
                <c:pt idx="1">
                  <c:v>-1.1398826849395505</c:v>
                </c:pt>
                <c:pt idx="2">
                  <c:v>7.3802205274903443E-2</c:v>
                </c:pt>
                <c:pt idx="3">
                  <c:v>0.10867203294096406</c:v>
                </c:pt>
                <c:pt idx="4">
                  <c:v>6.8098187771521879E-2</c:v>
                </c:pt>
                <c:pt idx="5">
                  <c:v>-4.8585678483807015E-2</c:v>
                </c:pt>
                <c:pt idx="6">
                  <c:v>-0.3555669978437983</c:v>
                </c:pt>
                <c:pt idx="7">
                  <c:v>0.68947428911620179</c:v>
                </c:pt>
                <c:pt idx="8">
                  <c:v>0.26607220719823133</c:v>
                </c:pt>
                <c:pt idx="9">
                  <c:v>0.34825779360594922</c:v>
                </c:pt>
                <c:pt idx="10">
                  <c:v>-0.2988189658949949</c:v>
                </c:pt>
                <c:pt idx="11">
                  <c:v>-0.16946168875600165</c:v>
                </c:pt>
                <c:pt idx="12">
                  <c:v>-0.23459680289613871</c:v>
                </c:pt>
                <c:pt idx="13">
                  <c:v>-0.44933432292372188</c:v>
                </c:pt>
                <c:pt idx="14">
                  <c:v>1.4805268680920136E-2</c:v>
                </c:pt>
                <c:pt idx="15">
                  <c:v>-0.18133295583666964</c:v>
                </c:pt>
                <c:pt idx="16">
                  <c:v>-0.38317798142970361</c:v>
                </c:pt>
                <c:pt idx="17">
                  <c:v>0.42298378536154502</c:v>
                </c:pt>
                <c:pt idx="18">
                  <c:v>0.52120381348873224</c:v>
                </c:pt>
                <c:pt idx="19">
                  <c:v>0.13137250276041357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399176"/>
        <c:axId val="576399568"/>
      </c:scatterChart>
      <c:valAx>
        <c:axId val="576399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Women Poverty Rates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399568"/>
        <c:crosses val="autoZero"/>
        <c:crossBetween val="midCat"/>
      </c:valAx>
      <c:valAx>
        <c:axId val="576399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399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 with Bachelor's degree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3996062992126"/>
          <c:y val="0.44333723487266802"/>
          <c:w val="0.78756643700787399"/>
          <c:h val="0.3223906977843989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'Hetero- Data'!$D$2:$D$21</c:f>
              <c:numCache>
                <c:formatCode>General</c:formatCode>
                <c:ptCount val="20"/>
                <c:pt idx="0">
                  <c:v>19.100000000000001</c:v>
                </c:pt>
                <c:pt idx="1">
                  <c:v>20.7</c:v>
                </c:pt>
                <c:pt idx="2">
                  <c:v>21.6</c:v>
                </c:pt>
                <c:pt idx="3">
                  <c:v>22.2</c:v>
                </c:pt>
                <c:pt idx="4">
                  <c:v>22.7</c:v>
                </c:pt>
                <c:pt idx="5">
                  <c:v>23.5</c:v>
                </c:pt>
                <c:pt idx="6">
                  <c:v>23.8</c:v>
                </c:pt>
                <c:pt idx="7">
                  <c:v>23.9</c:v>
                </c:pt>
                <c:pt idx="8">
                  <c:v>24</c:v>
                </c:pt>
                <c:pt idx="9">
                  <c:v>24.8</c:v>
                </c:pt>
                <c:pt idx="10">
                  <c:v>25.4</c:v>
                </c:pt>
                <c:pt idx="11">
                  <c:v>25.5</c:v>
                </c:pt>
                <c:pt idx="12">
                  <c:v>25.9</c:v>
                </c:pt>
                <c:pt idx="13">
                  <c:v>26.4</c:v>
                </c:pt>
                <c:pt idx="14">
                  <c:v>26.7</c:v>
                </c:pt>
                <c:pt idx="15">
                  <c:v>26.7</c:v>
                </c:pt>
                <c:pt idx="16">
                  <c:v>26.8</c:v>
                </c:pt>
                <c:pt idx="17">
                  <c:v>26.9</c:v>
                </c:pt>
                <c:pt idx="18">
                  <c:v>26.9</c:v>
                </c:pt>
                <c:pt idx="19">
                  <c:v>27</c:v>
                </c:pt>
              </c:numCache>
            </c:numRef>
          </c:xVal>
          <c:yVal>
            <c:numRef>
              <c:f>'Hetero- Top'!$C$28:$C$47</c:f>
              <c:numCache>
                <c:formatCode>General</c:formatCode>
                <c:ptCount val="20"/>
                <c:pt idx="0">
                  <c:v>0.61601599280501596</c:v>
                </c:pt>
                <c:pt idx="1">
                  <c:v>-1.1398826849395505</c:v>
                </c:pt>
                <c:pt idx="2">
                  <c:v>7.3802205274903443E-2</c:v>
                </c:pt>
                <c:pt idx="3">
                  <c:v>0.10867203294096406</c:v>
                </c:pt>
                <c:pt idx="4">
                  <c:v>6.8098187771521879E-2</c:v>
                </c:pt>
                <c:pt idx="5">
                  <c:v>-4.8585678483807015E-2</c:v>
                </c:pt>
                <c:pt idx="6">
                  <c:v>-0.3555669978437983</c:v>
                </c:pt>
                <c:pt idx="7">
                  <c:v>0.68947428911620179</c:v>
                </c:pt>
                <c:pt idx="8">
                  <c:v>0.26607220719823133</c:v>
                </c:pt>
                <c:pt idx="9">
                  <c:v>0.34825779360594922</c:v>
                </c:pt>
                <c:pt idx="10">
                  <c:v>-0.2988189658949949</c:v>
                </c:pt>
                <c:pt idx="11">
                  <c:v>-0.16946168875600165</c:v>
                </c:pt>
                <c:pt idx="12">
                  <c:v>-0.23459680289613871</c:v>
                </c:pt>
                <c:pt idx="13">
                  <c:v>-0.44933432292372188</c:v>
                </c:pt>
                <c:pt idx="14">
                  <c:v>1.4805268680920136E-2</c:v>
                </c:pt>
                <c:pt idx="15">
                  <c:v>-0.18133295583666964</c:v>
                </c:pt>
                <c:pt idx="16">
                  <c:v>-0.38317798142970361</c:v>
                </c:pt>
                <c:pt idx="17">
                  <c:v>0.42298378536154502</c:v>
                </c:pt>
                <c:pt idx="18">
                  <c:v>0.52120381348873224</c:v>
                </c:pt>
                <c:pt idx="19">
                  <c:v>0.13137250276041357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398392"/>
        <c:axId val="576397608"/>
      </c:scatterChart>
      <c:valAx>
        <c:axId val="57639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Women with Bachelor's degree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397608"/>
        <c:crosses val="autoZero"/>
        <c:crossBetween val="midCat"/>
      </c:valAx>
      <c:valAx>
        <c:axId val="576397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398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 Share of All STEM Workers(%)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'Hetero- Data'!$E$2:$E$21</c:f>
              <c:numCache>
                <c:formatCode>General</c:formatCode>
                <c:ptCount val="20"/>
                <c:pt idx="0">
                  <c:v>23.5</c:v>
                </c:pt>
                <c:pt idx="1">
                  <c:v>24.6</c:v>
                </c:pt>
                <c:pt idx="2">
                  <c:v>25.1</c:v>
                </c:pt>
                <c:pt idx="3">
                  <c:v>25.2</c:v>
                </c:pt>
                <c:pt idx="4">
                  <c:v>25.4</c:v>
                </c:pt>
                <c:pt idx="5">
                  <c:v>25.5</c:v>
                </c:pt>
                <c:pt idx="6">
                  <c:v>25.7</c:v>
                </c:pt>
                <c:pt idx="7">
                  <c:v>25.7</c:v>
                </c:pt>
                <c:pt idx="8">
                  <c:v>25.9</c:v>
                </c:pt>
                <c:pt idx="9">
                  <c:v>26.1</c:v>
                </c:pt>
                <c:pt idx="10">
                  <c:v>26.5</c:v>
                </c:pt>
                <c:pt idx="11">
                  <c:v>26.5</c:v>
                </c:pt>
                <c:pt idx="12">
                  <c:v>26.5</c:v>
                </c:pt>
                <c:pt idx="13">
                  <c:v>27</c:v>
                </c:pt>
                <c:pt idx="14">
                  <c:v>27.1</c:v>
                </c:pt>
                <c:pt idx="15">
                  <c:v>27.7</c:v>
                </c:pt>
                <c:pt idx="16">
                  <c:v>27.8</c:v>
                </c:pt>
                <c:pt idx="17">
                  <c:v>27.8</c:v>
                </c:pt>
                <c:pt idx="18">
                  <c:v>27.8</c:v>
                </c:pt>
                <c:pt idx="19">
                  <c:v>28.2</c:v>
                </c:pt>
              </c:numCache>
            </c:numRef>
          </c:xVal>
          <c:yVal>
            <c:numRef>
              <c:f>'Hetero- Top'!$C$28:$C$47</c:f>
              <c:numCache>
                <c:formatCode>General</c:formatCode>
                <c:ptCount val="20"/>
                <c:pt idx="0">
                  <c:v>0.61601599280501596</c:v>
                </c:pt>
                <c:pt idx="1">
                  <c:v>-1.1398826849395505</c:v>
                </c:pt>
                <c:pt idx="2">
                  <c:v>7.3802205274903443E-2</c:v>
                </c:pt>
                <c:pt idx="3">
                  <c:v>0.10867203294096406</c:v>
                </c:pt>
                <c:pt idx="4">
                  <c:v>6.8098187771521879E-2</c:v>
                </c:pt>
                <c:pt idx="5">
                  <c:v>-4.8585678483807015E-2</c:v>
                </c:pt>
                <c:pt idx="6">
                  <c:v>-0.3555669978437983</c:v>
                </c:pt>
                <c:pt idx="7">
                  <c:v>0.68947428911620179</c:v>
                </c:pt>
                <c:pt idx="8">
                  <c:v>0.26607220719823133</c:v>
                </c:pt>
                <c:pt idx="9">
                  <c:v>0.34825779360594922</c:v>
                </c:pt>
                <c:pt idx="10">
                  <c:v>-0.2988189658949949</c:v>
                </c:pt>
                <c:pt idx="11">
                  <c:v>-0.16946168875600165</c:v>
                </c:pt>
                <c:pt idx="12">
                  <c:v>-0.23459680289613871</c:v>
                </c:pt>
                <c:pt idx="13">
                  <c:v>-0.44933432292372188</c:v>
                </c:pt>
                <c:pt idx="14">
                  <c:v>1.4805268680920136E-2</c:v>
                </c:pt>
                <c:pt idx="15">
                  <c:v>-0.18133295583666964</c:v>
                </c:pt>
                <c:pt idx="16">
                  <c:v>-0.38317798142970361</c:v>
                </c:pt>
                <c:pt idx="17">
                  <c:v>0.42298378536154502</c:v>
                </c:pt>
                <c:pt idx="18">
                  <c:v>0.52120381348873224</c:v>
                </c:pt>
                <c:pt idx="19">
                  <c:v>0.13137250276041357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400352"/>
        <c:axId val="576400744"/>
      </c:scatterChart>
      <c:valAx>
        <c:axId val="57640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Women's Share of All STEM Workers(%)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400744"/>
        <c:crosses val="autoZero"/>
        <c:crossBetween val="midCat"/>
      </c:valAx>
      <c:valAx>
        <c:axId val="576400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400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Employed Women in Managerial or Professional  Occupations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'Hetero- Data'!$F$2:$F$21</c:f>
              <c:numCache>
                <c:formatCode>General</c:formatCode>
                <c:ptCount val="20"/>
                <c:pt idx="0">
                  <c:v>31</c:v>
                </c:pt>
                <c:pt idx="1">
                  <c:v>33.6</c:v>
                </c:pt>
                <c:pt idx="2">
                  <c:v>34.200000000000003</c:v>
                </c:pt>
                <c:pt idx="3">
                  <c:v>36</c:v>
                </c:pt>
                <c:pt idx="4">
                  <c:v>36.200000000000003</c:v>
                </c:pt>
                <c:pt idx="5">
                  <c:v>36.4</c:v>
                </c:pt>
                <c:pt idx="6">
                  <c:v>36.5</c:v>
                </c:pt>
                <c:pt idx="7">
                  <c:v>36.700000000000003</c:v>
                </c:pt>
                <c:pt idx="8">
                  <c:v>36.9</c:v>
                </c:pt>
                <c:pt idx="9">
                  <c:v>37</c:v>
                </c:pt>
                <c:pt idx="10">
                  <c:v>37.1</c:v>
                </c:pt>
                <c:pt idx="11">
                  <c:v>37.1</c:v>
                </c:pt>
                <c:pt idx="12">
                  <c:v>37.4</c:v>
                </c:pt>
                <c:pt idx="13">
                  <c:v>37.700000000000003</c:v>
                </c:pt>
                <c:pt idx="14">
                  <c:v>37.9</c:v>
                </c:pt>
                <c:pt idx="15">
                  <c:v>38</c:v>
                </c:pt>
                <c:pt idx="16">
                  <c:v>38.1</c:v>
                </c:pt>
                <c:pt idx="17">
                  <c:v>38.1</c:v>
                </c:pt>
                <c:pt idx="18">
                  <c:v>38.200000000000003</c:v>
                </c:pt>
                <c:pt idx="19">
                  <c:v>38.299999999999997</c:v>
                </c:pt>
              </c:numCache>
            </c:numRef>
          </c:xVal>
          <c:yVal>
            <c:numRef>
              <c:f>'Hetero- Top'!$C$28:$C$47</c:f>
              <c:numCache>
                <c:formatCode>General</c:formatCode>
                <c:ptCount val="20"/>
                <c:pt idx="0">
                  <c:v>0.61601599280501596</c:v>
                </c:pt>
                <c:pt idx="1">
                  <c:v>-1.1398826849395505</c:v>
                </c:pt>
                <c:pt idx="2">
                  <c:v>7.3802205274903443E-2</c:v>
                </c:pt>
                <c:pt idx="3">
                  <c:v>0.10867203294096406</c:v>
                </c:pt>
                <c:pt idx="4">
                  <c:v>6.8098187771521879E-2</c:v>
                </c:pt>
                <c:pt idx="5">
                  <c:v>-4.8585678483807015E-2</c:v>
                </c:pt>
                <c:pt idx="6">
                  <c:v>-0.3555669978437983</c:v>
                </c:pt>
                <c:pt idx="7">
                  <c:v>0.68947428911620179</c:v>
                </c:pt>
                <c:pt idx="8">
                  <c:v>0.26607220719823133</c:v>
                </c:pt>
                <c:pt idx="9">
                  <c:v>0.34825779360594922</c:v>
                </c:pt>
                <c:pt idx="10">
                  <c:v>-0.2988189658949949</c:v>
                </c:pt>
                <c:pt idx="11">
                  <c:v>-0.16946168875600165</c:v>
                </c:pt>
                <c:pt idx="12">
                  <c:v>-0.23459680289613871</c:v>
                </c:pt>
                <c:pt idx="13">
                  <c:v>-0.44933432292372188</c:v>
                </c:pt>
                <c:pt idx="14">
                  <c:v>1.4805268680920136E-2</c:v>
                </c:pt>
                <c:pt idx="15">
                  <c:v>-0.18133295583666964</c:v>
                </c:pt>
                <c:pt idx="16">
                  <c:v>-0.38317798142970361</c:v>
                </c:pt>
                <c:pt idx="17">
                  <c:v>0.42298378536154502</c:v>
                </c:pt>
                <c:pt idx="18">
                  <c:v>0.52120381348873224</c:v>
                </c:pt>
                <c:pt idx="19">
                  <c:v>0.13137250276041357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87928"/>
        <c:axId val="500787536"/>
      </c:scatterChart>
      <c:valAx>
        <c:axId val="500787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Employed Women in Managerial or Professional  Occupations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87536"/>
        <c:crosses val="autoZero"/>
        <c:crossBetween val="midCat"/>
      </c:valAx>
      <c:valAx>
        <c:axId val="500787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87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</a:t>
            </a:r>
            <a:r>
              <a:rPr lang="en-US" baseline="0"/>
              <a:t> Poverty Rates Residual Plot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'Hetero- Data'!$C$33:$C$52</c:f>
              <c:numCache>
                <c:formatCode>General</c:formatCode>
                <c:ptCount val="20"/>
                <c:pt idx="0">
                  <c:v>15.3</c:v>
                </c:pt>
                <c:pt idx="1">
                  <c:v>15.3</c:v>
                </c:pt>
                <c:pt idx="2">
                  <c:v>15.3</c:v>
                </c:pt>
                <c:pt idx="3">
                  <c:v>15.3</c:v>
                </c:pt>
                <c:pt idx="4">
                  <c:v>15.6</c:v>
                </c:pt>
                <c:pt idx="5">
                  <c:v>15.7</c:v>
                </c:pt>
                <c:pt idx="6">
                  <c:v>16.100000000000001</c:v>
                </c:pt>
                <c:pt idx="7">
                  <c:v>16.2</c:v>
                </c:pt>
                <c:pt idx="8">
                  <c:v>16.3</c:v>
                </c:pt>
                <c:pt idx="9">
                  <c:v>16.3</c:v>
                </c:pt>
                <c:pt idx="10">
                  <c:v>16.5</c:v>
                </c:pt>
                <c:pt idx="11">
                  <c:v>16.7</c:v>
                </c:pt>
                <c:pt idx="12">
                  <c:v>16.7</c:v>
                </c:pt>
                <c:pt idx="13">
                  <c:v>18.2</c:v>
                </c:pt>
                <c:pt idx="14">
                  <c:v>18.3</c:v>
                </c:pt>
                <c:pt idx="15">
                  <c:v>18.399999999999999</c:v>
                </c:pt>
                <c:pt idx="16">
                  <c:v>18.600000000000001</c:v>
                </c:pt>
                <c:pt idx="17">
                  <c:v>18.8</c:v>
                </c:pt>
                <c:pt idx="18">
                  <c:v>19.600000000000001</c:v>
                </c:pt>
                <c:pt idx="19">
                  <c:v>21.6</c:v>
                </c:pt>
              </c:numCache>
            </c:numRef>
          </c:xVal>
          <c:yVal>
            <c:numRef>
              <c:f>'Hetero- Bottom'!$C$28:$C$47</c:f>
              <c:numCache>
                <c:formatCode>General</c:formatCode>
                <c:ptCount val="20"/>
                <c:pt idx="0">
                  <c:v>0.10505372871112684</c:v>
                </c:pt>
                <c:pt idx="1">
                  <c:v>2.1401062209466915E-2</c:v>
                </c:pt>
                <c:pt idx="2">
                  <c:v>-7.5809799782124543E-2</c:v>
                </c:pt>
                <c:pt idx="3">
                  <c:v>-0.11853726866432979</c:v>
                </c:pt>
                <c:pt idx="4">
                  <c:v>0.48169550029465213</c:v>
                </c:pt>
                <c:pt idx="5">
                  <c:v>0.21736895396418632</c:v>
                </c:pt>
                <c:pt idx="6">
                  <c:v>-8.6583072676713613E-2</c:v>
                </c:pt>
                <c:pt idx="7">
                  <c:v>-0.17972473425940194</c:v>
                </c:pt>
                <c:pt idx="8">
                  <c:v>-0.39332991484113933</c:v>
                </c:pt>
                <c:pt idx="9">
                  <c:v>-0.41473858012667719</c:v>
                </c:pt>
                <c:pt idx="10">
                  <c:v>9.3739879711613128E-2</c:v>
                </c:pt>
                <c:pt idx="11">
                  <c:v>-2.2444902423281121E-2</c:v>
                </c:pt>
                <c:pt idx="12">
                  <c:v>0.62059742373011062</c:v>
                </c:pt>
                <c:pt idx="13">
                  <c:v>-0.82360584428585426</c:v>
                </c:pt>
                <c:pt idx="14">
                  <c:v>-0.56923876316841771</c:v>
                </c:pt>
                <c:pt idx="15">
                  <c:v>0.47876804046058297</c:v>
                </c:pt>
                <c:pt idx="16">
                  <c:v>0.1937357872484462</c:v>
                </c:pt>
                <c:pt idx="17">
                  <c:v>-0.12600054930426552</c:v>
                </c:pt>
                <c:pt idx="18">
                  <c:v>0.7469092506181525</c:v>
                </c:pt>
                <c:pt idx="19">
                  <c:v>-0.14925619741609353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88320"/>
        <c:axId val="500788712"/>
      </c:scatterChart>
      <c:valAx>
        <c:axId val="50078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88712"/>
        <c:crosses val="autoZero"/>
        <c:crossBetween val="midCat"/>
      </c:valAx>
      <c:valAx>
        <c:axId val="500788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88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</a:t>
            </a:r>
            <a:r>
              <a:rPr lang="en-US" baseline="0"/>
              <a:t>n with Bachelor's Degree Residual Plot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945253305601001"/>
          <c:y val="0.35029177602799599"/>
          <c:w val="0.78372356757292105"/>
          <c:h val="0.49856911636045498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'Hetero- Data'!$D$33:$D$52</c:f>
              <c:numCache>
                <c:formatCode>General</c:formatCode>
                <c:ptCount val="20"/>
                <c:pt idx="0">
                  <c:v>30</c:v>
                </c:pt>
                <c:pt idx="1">
                  <c:v>30.7</c:v>
                </c:pt>
                <c:pt idx="2">
                  <c:v>30.9</c:v>
                </c:pt>
                <c:pt idx="3">
                  <c:v>31.2</c:v>
                </c:pt>
                <c:pt idx="4">
                  <c:v>32</c:v>
                </c:pt>
                <c:pt idx="5">
                  <c:v>32.4</c:v>
                </c:pt>
                <c:pt idx="6">
                  <c:v>32.6</c:v>
                </c:pt>
                <c:pt idx="7">
                  <c:v>33.200000000000003</c:v>
                </c:pt>
                <c:pt idx="8">
                  <c:v>34</c:v>
                </c:pt>
                <c:pt idx="9">
                  <c:v>34.5</c:v>
                </c:pt>
                <c:pt idx="10">
                  <c:v>35.6</c:v>
                </c:pt>
                <c:pt idx="11">
                  <c:v>35.799999999999997</c:v>
                </c:pt>
                <c:pt idx="12">
                  <c:v>35.799999999999997</c:v>
                </c:pt>
                <c:pt idx="13">
                  <c:v>36.200000000000003</c:v>
                </c:pt>
                <c:pt idx="14">
                  <c:v>37.200000000000003</c:v>
                </c:pt>
                <c:pt idx="15">
                  <c:v>37.4</c:v>
                </c:pt>
                <c:pt idx="16">
                  <c:v>37.5</c:v>
                </c:pt>
                <c:pt idx="17">
                  <c:v>38.1</c:v>
                </c:pt>
                <c:pt idx="18">
                  <c:v>40.299999999999997</c:v>
                </c:pt>
                <c:pt idx="19">
                  <c:v>53.5</c:v>
                </c:pt>
              </c:numCache>
            </c:numRef>
          </c:xVal>
          <c:yVal>
            <c:numRef>
              <c:f>'Hetero- Bottom'!$C$28:$C$47</c:f>
              <c:numCache>
                <c:formatCode>General</c:formatCode>
                <c:ptCount val="20"/>
                <c:pt idx="0">
                  <c:v>0.10505372871112684</c:v>
                </c:pt>
                <c:pt idx="1">
                  <c:v>2.1401062209466915E-2</c:v>
                </c:pt>
                <c:pt idx="2">
                  <c:v>-7.5809799782124543E-2</c:v>
                </c:pt>
                <c:pt idx="3">
                  <c:v>-0.11853726866432979</c:v>
                </c:pt>
                <c:pt idx="4">
                  <c:v>0.48169550029465213</c:v>
                </c:pt>
                <c:pt idx="5">
                  <c:v>0.21736895396418632</c:v>
                </c:pt>
                <c:pt idx="6">
                  <c:v>-8.6583072676713613E-2</c:v>
                </c:pt>
                <c:pt idx="7">
                  <c:v>-0.17972473425940194</c:v>
                </c:pt>
                <c:pt idx="8">
                  <c:v>-0.39332991484113933</c:v>
                </c:pt>
                <c:pt idx="9">
                  <c:v>-0.41473858012667719</c:v>
                </c:pt>
                <c:pt idx="10">
                  <c:v>9.3739879711613128E-2</c:v>
                </c:pt>
                <c:pt idx="11">
                  <c:v>-2.2444902423281121E-2</c:v>
                </c:pt>
                <c:pt idx="12">
                  <c:v>0.62059742373011062</c:v>
                </c:pt>
                <c:pt idx="13">
                  <c:v>-0.82360584428585426</c:v>
                </c:pt>
                <c:pt idx="14">
                  <c:v>-0.56923876316841771</c:v>
                </c:pt>
                <c:pt idx="15">
                  <c:v>0.47876804046058297</c:v>
                </c:pt>
                <c:pt idx="16">
                  <c:v>0.1937357872484462</c:v>
                </c:pt>
                <c:pt idx="17">
                  <c:v>-0.12600054930426552</c:v>
                </c:pt>
                <c:pt idx="18">
                  <c:v>0.7469092506181525</c:v>
                </c:pt>
                <c:pt idx="19">
                  <c:v>-0.14925619741609353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85184"/>
        <c:axId val="500787144"/>
      </c:scatterChart>
      <c:valAx>
        <c:axId val="50078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87144"/>
        <c:crosses val="autoZero"/>
        <c:crossBetween val="midCat"/>
      </c:valAx>
      <c:valAx>
        <c:axId val="500787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85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</a:t>
            </a:r>
            <a:r>
              <a:rPr lang="en-US" baseline="0"/>
              <a:t> Share of All STEM Workers (%) Residual Plot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353935077968199"/>
          <c:y val="0.271880845695393"/>
          <c:w val="0.78494088332766998"/>
          <c:h val="0.58444954394512805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'Hetero- Data'!$E$33:$E$52</c:f>
              <c:numCache>
                <c:formatCode>General</c:formatCode>
                <c:ptCount val="20"/>
                <c:pt idx="0">
                  <c:v>29.7</c:v>
                </c:pt>
                <c:pt idx="1">
                  <c:v>29.8</c:v>
                </c:pt>
                <c:pt idx="2">
                  <c:v>30</c:v>
                </c:pt>
                <c:pt idx="3">
                  <c:v>30</c:v>
                </c:pt>
                <c:pt idx="4">
                  <c:v>30.1</c:v>
                </c:pt>
                <c:pt idx="5">
                  <c:v>30.2</c:v>
                </c:pt>
                <c:pt idx="6">
                  <c:v>30.4</c:v>
                </c:pt>
                <c:pt idx="7">
                  <c:v>30.5</c:v>
                </c:pt>
                <c:pt idx="8">
                  <c:v>30.8</c:v>
                </c:pt>
                <c:pt idx="9">
                  <c:v>30.9</c:v>
                </c:pt>
                <c:pt idx="10">
                  <c:v>31</c:v>
                </c:pt>
                <c:pt idx="11">
                  <c:v>31.9</c:v>
                </c:pt>
                <c:pt idx="12">
                  <c:v>32.200000000000003</c:v>
                </c:pt>
                <c:pt idx="13">
                  <c:v>32.4</c:v>
                </c:pt>
                <c:pt idx="14">
                  <c:v>32.4</c:v>
                </c:pt>
                <c:pt idx="15">
                  <c:v>32.9</c:v>
                </c:pt>
                <c:pt idx="16">
                  <c:v>33</c:v>
                </c:pt>
                <c:pt idx="17">
                  <c:v>33.6</c:v>
                </c:pt>
                <c:pt idx="18">
                  <c:v>34.4</c:v>
                </c:pt>
                <c:pt idx="19">
                  <c:v>44.2</c:v>
                </c:pt>
              </c:numCache>
            </c:numRef>
          </c:xVal>
          <c:yVal>
            <c:numRef>
              <c:f>'Hetero- Bottom'!$C$28:$C$47</c:f>
              <c:numCache>
                <c:formatCode>General</c:formatCode>
                <c:ptCount val="20"/>
                <c:pt idx="0">
                  <c:v>0.10505372871112684</c:v>
                </c:pt>
                <c:pt idx="1">
                  <c:v>2.1401062209466915E-2</c:v>
                </c:pt>
                <c:pt idx="2">
                  <c:v>-7.5809799782124543E-2</c:v>
                </c:pt>
                <c:pt idx="3">
                  <c:v>-0.11853726866432979</c:v>
                </c:pt>
                <c:pt idx="4">
                  <c:v>0.48169550029465213</c:v>
                </c:pt>
                <c:pt idx="5">
                  <c:v>0.21736895396418632</c:v>
                </c:pt>
                <c:pt idx="6">
                  <c:v>-8.6583072676713613E-2</c:v>
                </c:pt>
                <c:pt idx="7">
                  <c:v>-0.17972473425940194</c:v>
                </c:pt>
                <c:pt idx="8">
                  <c:v>-0.39332991484113933</c:v>
                </c:pt>
                <c:pt idx="9">
                  <c:v>-0.41473858012667719</c:v>
                </c:pt>
                <c:pt idx="10">
                  <c:v>9.3739879711613128E-2</c:v>
                </c:pt>
                <c:pt idx="11">
                  <c:v>-2.2444902423281121E-2</c:v>
                </c:pt>
                <c:pt idx="12">
                  <c:v>0.62059742373011062</c:v>
                </c:pt>
                <c:pt idx="13">
                  <c:v>-0.82360584428585426</c:v>
                </c:pt>
                <c:pt idx="14">
                  <c:v>-0.56923876316841771</c:v>
                </c:pt>
                <c:pt idx="15">
                  <c:v>0.47876804046058297</c:v>
                </c:pt>
                <c:pt idx="16">
                  <c:v>0.1937357872484462</c:v>
                </c:pt>
                <c:pt idx="17">
                  <c:v>-0.12600054930426552</c:v>
                </c:pt>
                <c:pt idx="18">
                  <c:v>0.7469092506181525</c:v>
                </c:pt>
                <c:pt idx="19">
                  <c:v>-0.14925619741609353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144008"/>
        <c:axId val="509146360"/>
      </c:scatterChart>
      <c:valAx>
        <c:axId val="509144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146360"/>
        <c:crosses val="autoZero"/>
        <c:crossBetween val="midCat"/>
      </c:valAx>
      <c:valAx>
        <c:axId val="509146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144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Employed</a:t>
            </a:r>
            <a:r>
              <a:rPr lang="en-US" baseline="0"/>
              <a:t> Women in Managerial or Professional Occupation Residual Plot </a:t>
            </a:r>
            <a:endParaRPr lang="en-US"/>
          </a:p>
        </c:rich>
      </c:tx>
      <c:layout>
        <c:manualLayout>
          <c:xMode val="edge"/>
          <c:yMode val="edge"/>
          <c:x val="0.12598876906691001"/>
          <c:y val="4.9954586739327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'Hetero- Data'!$F$33:$F$52</c:f>
              <c:numCache>
                <c:formatCode>General</c:formatCode>
                <c:ptCount val="20"/>
                <c:pt idx="0">
                  <c:v>40.1</c:v>
                </c:pt>
                <c:pt idx="1">
                  <c:v>40.1</c:v>
                </c:pt>
                <c:pt idx="2">
                  <c:v>40.299999999999997</c:v>
                </c:pt>
                <c:pt idx="3">
                  <c:v>40.5</c:v>
                </c:pt>
                <c:pt idx="4">
                  <c:v>40.6</c:v>
                </c:pt>
                <c:pt idx="5">
                  <c:v>41.3</c:v>
                </c:pt>
                <c:pt idx="6">
                  <c:v>41.5</c:v>
                </c:pt>
                <c:pt idx="7">
                  <c:v>41.7</c:v>
                </c:pt>
                <c:pt idx="8">
                  <c:v>42</c:v>
                </c:pt>
                <c:pt idx="9">
                  <c:v>42.6</c:v>
                </c:pt>
                <c:pt idx="10">
                  <c:v>42.6</c:v>
                </c:pt>
                <c:pt idx="11">
                  <c:v>42.8</c:v>
                </c:pt>
                <c:pt idx="12">
                  <c:v>43</c:v>
                </c:pt>
                <c:pt idx="13">
                  <c:v>43.2</c:v>
                </c:pt>
                <c:pt idx="14">
                  <c:v>43.9</c:v>
                </c:pt>
                <c:pt idx="15">
                  <c:v>44.2</c:v>
                </c:pt>
                <c:pt idx="16">
                  <c:v>45.1</c:v>
                </c:pt>
                <c:pt idx="17">
                  <c:v>47.5</c:v>
                </c:pt>
                <c:pt idx="18">
                  <c:v>47.8</c:v>
                </c:pt>
                <c:pt idx="19">
                  <c:v>61.9</c:v>
                </c:pt>
              </c:numCache>
            </c:numRef>
          </c:xVal>
          <c:yVal>
            <c:numRef>
              <c:f>'Hetero- Bottom'!$C$28:$C$47</c:f>
              <c:numCache>
                <c:formatCode>General</c:formatCode>
                <c:ptCount val="20"/>
                <c:pt idx="0">
                  <c:v>0.10505372871112684</c:v>
                </c:pt>
                <c:pt idx="1">
                  <c:v>2.1401062209466915E-2</c:v>
                </c:pt>
                <c:pt idx="2">
                  <c:v>-7.5809799782124543E-2</c:v>
                </c:pt>
                <c:pt idx="3">
                  <c:v>-0.11853726866432979</c:v>
                </c:pt>
                <c:pt idx="4">
                  <c:v>0.48169550029465213</c:v>
                </c:pt>
                <c:pt idx="5">
                  <c:v>0.21736895396418632</c:v>
                </c:pt>
                <c:pt idx="6">
                  <c:v>-8.6583072676713613E-2</c:v>
                </c:pt>
                <c:pt idx="7">
                  <c:v>-0.17972473425940194</c:v>
                </c:pt>
                <c:pt idx="8">
                  <c:v>-0.39332991484113933</c:v>
                </c:pt>
                <c:pt idx="9">
                  <c:v>-0.41473858012667719</c:v>
                </c:pt>
                <c:pt idx="10">
                  <c:v>9.3739879711613128E-2</c:v>
                </c:pt>
                <c:pt idx="11">
                  <c:v>-2.2444902423281121E-2</c:v>
                </c:pt>
                <c:pt idx="12">
                  <c:v>0.62059742373011062</c:v>
                </c:pt>
                <c:pt idx="13">
                  <c:v>-0.82360584428585426</c:v>
                </c:pt>
                <c:pt idx="14">
                  <c:v>-0.56923876316841771</c:v>
                </c:pt>
                <c:pt idx="15">
                  <c:v>0.47876804046058297</c:v>
                </c:pt>
                <c:pt idx="16">
                  <c:v>0.1937357872484462</c:v>
                </c:pt>
                <c:pt idx="17">
                  <c:v>-0.12600054930426552</c:v>
                </c:pt>
                <c:pt idx="18">
                  <c:v>0.7469092506181525</c:v>
                </c:pt>
                <c:pt idx="19">
                  <c:v>-0.14925619741609353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146752"/>
        <c:axId val="509145968"/>
      </c:scatterChart>
      <c:valAx>
        <c:axId val="50914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145968"/>
        <c:crosses val="autoZero"/>
        <c:crossBetween val="midCat"/>
      </c:valAx>
      <c:valAx>
        <c:axId val="509145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146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Plot Across States</a:t>
            </a:r>
            <a:r>
              <a:rPr lang="en-US" baseline="0"/>
              <a:t> (States Represented by #'s)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Residual Plot Across States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Autocorrelation!$K$2:$K$52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  <c:pt idx="50">
                  <c:v>D.C.</c:v>
                </c:pt>
              </c:strCache>
            </c:strRef>
          </c:xVal>
          <c:yVal>
            <c:numRef>
              <c:f>Autocorrelation!$J$2:$J$52</c:f>
              <c:numCache>
                <c:formatCode>General</c:formatCode>
                <c:ptCount val="51"/>
                <c:pt idx="0">
                  <c:v>0.94458161786420192</c:v>
                </c:pt>
                <c:pt idx="1">
                  <c:v>0.42039398424678254</c:v>
                </c:pt>
                <c:pt idx="2">
                  <c:v>-4.3577560438178224</c:v>
                </c:pt>
                <c:pt idx="3">
                  <c:v>-3.5462177887707398</c:v>
                </c:pt>
                <c:pt idx="4">
                  <c:v>-4.9376310839969317</c:v>
                </c:pt>
                <c:pt idx="5">
                  <c:v>2.1640476663690862</c:v>
                </c:pt>
                <c:pt idx="6">
                  <c:v>-0.97251631044872155</c:v>
                </c:pt>
                <c:pt idx="7">
                  <c:v>-13.00056410001674</c:v>
                </c:pt>
                <c:pt idx="8">
                  <c:v>-7.9542393861050442</c:v>
                </c:pt>
                <c:pt idx="9">
                  <c:v>-0.57000868173521013</c:v>
                </c:pt>
                <c:pt idx="10">
                  <c:v>-0.39702722421684555</c:v>
                </c:pt>
                <c:pt idx="11">
                  <c:v>4.5082475910597424</c:v>
                </c:pt>
                <c:pt idx="12">
                  <c:v>3.3875545281073549</c:v>
                </c:pt>
                <c:pt idx="13">
                  <c:v>1.8946408425811967E-2</c:v>
                </c:pt>
                <c:pt idx="14">
                  <c:v>-0.42566377827565205</c:v>
                </c:pt>
                <c:pt idx="15">
                  <c:v>1.8457966878882637</c:v>
                </c:pt>
                <c:pt idx="16">
                  <c:v>-5.1772728207641237</c:v>
                </c:pt>
                <c:pt idx="17">
                  <c:v>10.886884480393235</c:v>
                </c:pt>
                <c:pt idx="18">
                  <c:v>0.48816834824926758</c:v>
                </c:pt>
                <c:pt idx="19">
                  <c:v>-4.0838308392728386</c:v>
                </c:pt>
                <c:pt idx="20">
                  <c:v>-3.1812804434270703E-2</c:v>
                </c:pt>
                <c:pt idx="21">
                  <c:v>4.9921178895239215</c:v>
                </c:pt>
                <c:pt idx="22">
                  <c:v>-1.5887880380759114</c:v>
                </c:pt>
                <c:pt idx="23">
                  <c:v>2.9185792895859386</c:v>
                </c:pt>
                <c:pt idx="24">
                  <c:v>8.0468796201341064E-2</c:v>
                </c:pt>
                <c:pt idx="25">
                  <c:v>8.5725312671823986</c:v>
                </c:pt>
                <c:pt idx="26">
                  <c:v>0.99545149070973338</c:v>
                </c:pt>
                <c:pt idx="27">
                  <c:v>-6.8302318836885085</c:v>
                </c:pt>
                <c:pt idx="28">
                  <c:v>2.5608623694754939</c:v>
                </c:pt>
                <c:pt idx="29">
                  <c:v>-1.5625698360860873</c:v>
                </c:pt>
                <c:pt idx="30">
                  <c:v>-4.2491638240187388</c:v>
                </c:pt>
                <c:pt idx="31">
                  <c:v>-6.1124721715408477</c:v>
                </c:pt>
                <c:pt idx="32">
                  <c:v>-6.8514702645573884</c:v>
                </c:pt>
                <c:pt idx="33">
                  <c:v>5.9503967525382464</c:v>
                </c:pt>
                <c:pt idx="34">
                  <c:v>2.0384916644262816</c:v>
                </c:pt>
                <c:pt idx="35">
                  <c:v>2.7248933325773486</c:v>
                </c:pt>
                <c:pt idx="36">
                  <c:v>-0.10202756809777114</c:v>
                </c:pt>
                <c:pt idx="37">
                  <c:v>-2.0230000578953735</c:v>
                </c:pt>
                <c:pt idx="38">
                  <c:v>-5.1032725504151912</c:v>
                </c:pt>
                <c:pt idx="39">
                  <c:v>-2.1105825332519785</c:v>
                </c:pt>
                <c:pt idx="40">
                  <c:v>1.0685886640780602</c:v>
                </c:pt>
                <c:pt idx="41">
                  <c:v>-4.012868312869621</c:v>
                </c:pt>
                <c:pt idx="42">
                  <c:v>-0.57541416257256728</c:v>
                </c:pt>
                <c:pt idx="43">
                  <c:v>7.0028441989262262</c:v>
                </c:pt>
                <c:pt idx="44">
                  <c:v>-2.2210115564709874</c:v>
                </c:pt>
                <c:pt idx="45">
                  <c:v>2.2080015003485727</c:v>
                </c:pt>
                <c:pt idx="46">
                  <c:v>1.0935137427274242</c:v>
                </c:pt>
                <c:pt idx="47">
                  <c:v>3.0836391101656346</c:v>
                </c:pt>
                <c:pt idx="48">
                  <c:v>-0.46106564214189305</c:v>
                </c:pt>
                <c:pt idx="49">
                  <c:v>15.582056257844886</c:v>
                </c:pt>
                <c:pt idx="50">
                  <c:v>3.7214216246231118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143616"/>
        <c:axId val="509144792"/>
      </c:scatterChart>
      <c:valAx>
        <c:axId val="50914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44792"/>
        <c:crosses val="autoZero"/>
        <c:crossBetween val="midCat"/>
      </c:valAx>
      <c:valAx>
        <c:axId val="50914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4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Women's</a:t>
            </a:r>
            <a:r>
              <a:rPr lang="en-US" baseline="0"/>
              <a:t> Poverty Rates vs Gender Wage Gap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'Main Data'!$B$1</c:f>
              <c:strCache>
                <c:ptCount val="1"/>
                <c:pt idx="0">
                  <c:v>Income_Gender_Gap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'Main Data'!$A$2:$A$52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  <c:pt idx="50">
                  <c:v>D.C.</c:v>
                </c:pt>
              </c:strCache>
            </c:strRef>
          </c:cat>
          <c:val>
            <c:numRef>
              <c:f>'Main Data'!$B$2:$B$52</c:f>
              <c:numCache>
                <c:formatCode>0.00</c:formatCode>
                <c:ptCount val="51"/>
                <c:pt idx="0">
                  <c:v>23.852009676631823</c:v>
                </c:pt>
                <c:pt idx="1">
                  <c:v>22.056607834696511</c:v>
                </c:pt>
                <c:pt idx="2">
                  <c:v>16.5169626978231</c:v>
                </c:pt>
                <c:pt idx="3">
                  <c:v>21.116588612275081</c:v>
                </c:pt>
                <c:pt idx="4">
                  <c:v>14.295037873543896</c:v>
                </c:pt>
                <c:pt idx="5">
                  <c:v>19.249244595955684</c:v>
                </c:pt>
                <c:pt idx="6">
                  <c:v>17.617487756624396</c:v>
                </c:pt>
                <c:pt idx="7">
                  <c:v>11.452475654917022</c:v>
                </c:pt>
                <c:pt idx="8">
                  <c:v>13.382800145967643</c:v>
                </c:pt>
                <c:pt idx="9">
                  <c:v>19.266014626839372</c:v>
                </c:pt>
                <c:pt idx="10">
                  <c:v>15.892166243707617</c:v>
                </c:pt>
                <c:pt idx="11">
                  <c:v>26.479289940828405</c:v>
                </c:pt>
                <c:pt idx="12">
                  <c:v>20.770307317727806</c:v>
                </c:pt>
                <c:pt idx="13">
                  <c:v>24.078399728191624</c:v>
                </c:pt>
                <c:pt idx="14">
                  <c:v>23.32868197386782</c:v>
                </c:pt>
                <c:pt idx="15">
                  <c:v>23.385007521310381</c:v>
                </c:pt>
                <c:pt idx="16">
                  <c:v>17.991495689755325</c:v>
                </c:pt>
                <c:pt idx="17">
                  <c:v>31.968630605268451</c:v>
                </c:pt>
                <c:pt idx="18">
                  <c:v>21.504666126901604</c:v>
                </c:pt>
                <c:pt idx="19">
                  <c:v>16.431483223581058</c:v>
                </c:pt>
                <c:pt idx="20">
                  <c:v>16.868250190249508</c:v>
                </c:pt>
                <c:pt idx="21">
                  <c:v>25.739416390974462</c:v>
                </c:pt>
                <c:pt idx="22">
                  <c:v>18.934569730083304</c:v>
                </c:pt>
                <c:pt idx="23">
                  <c:v>24.291832960186898</c:v>
                </c:pt>
                <c:pt idx="24">
                  <c:v>22.088589668170034</c:v>
                </c:pt>
                <c:pt idx="25">
                  <c:v>27.491706957483252</c:v>
                </c:pt>
                <c:pt idx="26">
                  <c:v>21.232598421829223</c:v>
                </c:pt>
                <c:pt idx="27">
                  <c:v>16.290835832512993</c:v>
                </c:pt>
                <c:pt idx="28">
                  <c:v>23.623175586023883</c:v>
                </c:pt>
                <c:pt idx="29">
                  <c:v>18.042042237480068</c:v>
                </c:pt>
                <c:pt idx="30">
                  <c:v>15.371621621621623</c:v>
                </c:pt>
                <c:pt idx="31">
                  <c:v>11.349858030849514</c:v>
                </c:pt>
                <c:pt idx="32">
                  <c:v>14.096434263422061</c:v>
                </c:pt>
                <c:pt idx="33">
                  <c:v>28.857796313736038</c:v>
                </c:pt>
                <c:pt idx="34">
                  <c:v>25.346146930131262</c:v>
                </c:pt>
                <c:pt idx="35">
                  <c:v>26.769946838850988</c:v>
                </c:pt>
                <c:pt idx="36">
                  <c:v>19.222516197579218</c:v>
                </c:pt>
                <c:pt idx="37">
                  <c:v>21.111895794099183</c:v>
                </c:pt>
                <c:pt idx="38">
                  <c:v>14.246223329699422</c:v>
                </c:pt>
                <c:pt idx="39">
                  <c:v>19.072872768596998</c:v>
                </c:pt>
                <c:pt idx="40">
                  <c:v>21.915268161013966</c:v>
                </c:pt>
                <c:pt idx="41">
                  <c:v>19.042915931804821</c:v>
                </c:pt>
                <c:pt idx="42">
                  <c:v>21.06601696907525</c:v>
                </c:pt>
                <c:pt idx="43">
                  <c:v>28.933209830314738</c:v>
                </c:pt>
                <c:pt idx="44">
                  <c:v>16.236447039199334</c:v>
                </c:pt>
                <c:pt idx="45">
                  <c:v>22.153993234299165</c:v>
                </c:pt>
                <c:pt idx="46">
                  <c:v>20.978386551632127</c:v>
                </c:pt>
                <c:pt idx="47">
                  <c:v>29.408633157357706</c:v>
                </c:pt>
                <c:pt idx="48">
                  <c:v>21.725550642923782</c:v>
                </c:pt>
                <c:pt idx="49">
                  <c:v>40.920217993388725</c:v>
                </c:pt>
                <c:pt idx="50">
                  <c:v>13.898657067700402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'Main Data'!$C$1</c:f>
              <c:strCache>
                <c:ptCount val="1"/>
                <c:pt idx="0">
                  <c:v>Women Poverty Rates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'Main Data'!$A$2:$A$52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  <c:pt idx="50">
                  <c:v>D.C.</c:v>
                </c:pt>
              </c:strCache>
            </c:strRef>
          </c:cat>
          <c:val>
            <c:numRef>
              <c:f>'Main Data'!$C$2:$C$52</c:f>
              <c:numCache>
                <c:formatCode>General</c:formatCode>
                <c:ptCount val="51"/>
                <c:pt idx="0">
                  <c:v>18.3</c:v>
                </c:pt>
                <c:pt idx="1">
                  <c:v>9.9</c:v>
                </c:pt>
                <c:pt idx="2">
                  <c:v>16.5</c:v>
                </c:pt>
                <c:pt idx="3">
                  <c:v>18.600000000000001</c:v>
                </c:pt>
                <c:pt idx="4">
                  <c:v>14.9</c:v>
                </c:pt>
                <c:pt idx="5">
                  <c:v>11.6</c:v>
                </c:pt>
                <c:pt idx="6">
                  <c:v>10.6</c:v>
                </c:pt>
                <c:pt idx="7">
                  <c:v>12</c:v>
                </c:pt>
                <c:pt idx="8">
                  <c:v>15.3</c:v>
                </c:pt>
                <c:pt idx="9">
                  <c:v>16.7</c:v>
                </c:pt>
                <c:pt idx="10">
                  <c:v>10.3</c:v>
                </c:pt>
                <c:pt idx="11">
                  <c:v>13.4</c:v>
                </c:pt>
                <c:pt idx="12">
                  <c:v>15.7</c:v>
                </c:pt>
                <c:pt idx="13">
                  <c:v>14.5</c:v>
                </c:pt>
                <c:pt idx="14">
                  <c:v>12.9</c:v>
                </c:pt>
                <c:pt idx="15">
                  <c:v>12.7</c:v>
                </c:pt>
                <c:pt idx="16">
                  <c:v>18.399999999999999</c:v>
                </c:pt>
                <c:pt idx="17">
                  <c:v>19.600000000000001</c:v>
                </c:pt>
                <c:pt idx="18">
                  <c:v>13.7</c:v>
                </c:pt>
                <c:pt idx="19">
                  <c:v>10.1</c:v>
                </c:pt>
                <c:pt idx="20">
                  <c:v>12.1</c:v>
                </c:pt>
                <c:pt idx="21">
                  <c:v>15.6</c:v>
                </c:pt>
                <c:pt idx="22">
                  <c:v>10.4</c:v>
                </c:pt>
                <c:pt idx="23">
                  <c:v>21.6</c:v>
                </c:pt>
                <c:pt idx="24">
                  <c:v>15</c:v>
                </c:pt>
                <c:pt idx="25">
                  <c:v>14.2</c:v>
                </c:pt>
                <c:pt idx="26">
                  <c:v>12.8</c:v>
                </c:pt>
                <c:pt idx="27">
                  <c:v>14.3</c:v>
                </c:pt>
                <c:pt idx="28">
                  <c:v>9.1999999999999993</c:v>
                </c:pt>
                <c:pt idx="29">
                  <c:v>10.6</c:v>
                </c:pt>
                <c:pt idx="30">
                  <c:v>18.8</c:v>
                </c:pt>
                <c:pt idx="31">
                  <c:v>15.3</c:v>
                </c:pt>
                <c:pt idx="32">
                  <c:v>16.2</c:v>
                </c:pt>
                <c:pt idx="33">
                  <c:v>12.4</c:v>
                </c:pt>
                <c:pt idx="34">
                  <c:v>14.6</c:v>
                </c:pt>
                <c:pt idx="35">
                  <c:v>16.100000000000001</c:v>
                </c:pt>
                <c:pt idx="36">
                  <c:v>15.3</c:v>
                </c:pt>
                <c:pt idx="37">
                  <c:v>13</c:v>
                </c:pt>
                <c:pt idx="38">
                  <c:v>13.7</c:v>
                </c:pt>
                <c:pt idx="39">
                  <c:v>16.7</c:v>
                </c:pt>
                <c:pt idx="40">
                  <c:v>14.3</c:v>
                </c:pt>
                <c:pt idx="41">
                  <c:v>16.3</c:v>
                </c:pt>
                <c:pt idx="42">
                  <c:v>15.3</c:v>
                </c:pt>
                <c:pt idx="43">
                  <c:v>12</c:v>
                </c:pt>
                <c:pt idx="44">
                  <c:v>10.3</c:v>
                </c:pt>
                <c:pt idx="45">
                  <c:v>11.6</c:v>
                </c:pt>
                <c:pt idx="46">
                  <c:v>12.5</c:v>
                </c:pt>
                <c:pt idx="47">
                  <c:v>18.2</c:v>
                </c:pt>
                <c:pt idx="48">
                  <c:v>12.2</c:v>
                </c:pt>
                <c:pt idx="49">
                  <c:v>12.8</c:v>
                </c:pt>
                <c:pt idx="50">
                  <c:v>16.3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99656"/>
        <c:axId val="39602400"/>
      </c:lineChart>
      <c:catAx>
        <c:axId val="3959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2400"/>
        <c:crosses val="autoZero"/>
        <c:auto val="1"/>
        <c:lblAlgn val="ctr"/>
        <c:lblOffset val="100"/>
        <c:noMultiLvlLbl val="0"/>
      </c:catAx>
      <c:valAx>
        <c:axId val="396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9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Women</a:t>
            </a:r>
            <a:r>
              <a:rPr lang="en-US" baseline="0"/>
              <a:t> with Bachelor's Degree vs Gender Wage Gap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'Main Data'!$B$1</c:f>
              <c:strCache>
                <c:ptCount val="1"/>
                <c:pt idx="0">
                  <c:v>Income_Gender_Gap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'Main Data'!$A$2:$A$52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  <c:pt idx="50">
                  <c:v>D.C.</c:v>
                </c:pt>
              </c:strCache>
            </c:strRef>
          </c:cat>
          <c:val>
            <c:numRef>
              <c:f>'Main Data'!$B$2:$B$52</c:f>
              <c:numCache>
                <c:formatCode>0.00</c:formatCode>
                <c:ptCount val="51"/>
                <c:pt idx="0">
                  <c:v>23.852009676631823</c:v>
                </c:pt>
                <c:pt idx="1">
                  <c:v>22.056607834696511</c:v>
                </c:pt>
                <c:pt idx="2">
                  <c:v>16.5169626978231</c:v>
                </c:pt>
                <c:pt idx="3">
                  <c:v>21.116588612275081</c:v>
                </c:pt>
                <c:pt idx="4">
                  <c:v>14.295037873543896</c:v>
                </c:pt>
                <c:pt idx="5">
                  <c:v>19.249244595955684</c:v>
                </c:pt>
                <c:pt idx="6">
                  <c:v>17.617487756624396</c:v>
                </c:pt>
                <c:pt idx="7">
                  <c:v>11.452475654917022</c:v>
                </c:pt>
                <c:pt idx="8">
                  <c:v>13.382800145967643</c:v>
                </c:pt>
                <c:pt idx="9">
                  <c:v>19.266014626839372</c:v>
                </c:pt>
                <c:pt idx="10">
                  <c:v>15.892166243707617</c:v>
                </c:pt>
                <c:pt idx="11">
                  <c:v>26.479289940828405</c:v>
                </c:pt>
                <c:pt idx="12">
                  <c:v>20.770307317727806</c:v>
                </c:pt>
                <c:pt idx="13">
                  <c:v>24.078399728191624</c:v>
                </c:pt>
                <c:pt idx="14">
                  <c:v>23.32868197386782</c:v>
                </c:pt>
                <c:pt idx="15">
                  <c:v>23.385007521310381</c:v>
                </c:pt>
                <c:pt idx="16">
                  <c:v>17.991495689755325</c:v>
                </c:pt>
                <c:pt idx="17">
                  <c:v>31.968630605268451</c:v>
                </c:pt>
                <c:pt idx="18">
                  <c:v>21.504666126901604</c:v>
                </c:pt>
                <c:pt idx="19">
                  <c:v>16.431483223581058</c:v>
                </c:pt>
                <c:pt idx="20">
                  <c:v>16.868250190249508</c:v>
                </c:pt>
                <c:pt idx="21">
                  <c:v>25.739416390974462</c:v>
                </c:pt>
                <c:pt idx="22">
                  <c:v>18.934569730083304</c:v>
                </c:pt>
                <c:pt idx="23">
                  <c:v>24.291832960186898</c:v>
                </c:pt>
                <c:pt idx="24">
                  <c:v>22.088589668170034</c:v>
                </c:pt>
                <c:pt idx="25">
                  <c:v>27.491706957483252</c:v>
                </c:pt>
                <c:pt idx="26">
                  <c:v>21.232598421829223</c:v>
                </c:pt>
                <c:pt idx="27">
                  <c:v>16.290835832512993</c:v>
                </c:pt>
                <c:pt idx="28">
                  <c:v>23.623175586023883</c:v>
                </c:pt>
                <c:pt idx="29">
                  <c:v>18.042042237480068</c:v>
                </c:pt>
                <c:pt idx="30">
                  <c:v>15.371621621621623</c:v>
                </c:pt>
                <c:pt idx="31">
                  <c:v>11.349858030849514</c:v>
                </c:pt>
                <c:pt idx="32">
                  <c:v>14.096434263422061</c:v>
                </c:pt>
                <c:pt idx="33">
                  <c:v>28.857796313736038</c:v>
                </c:pt>
                <c:pt idx="34">
                  <c:v>25.346146930131262</c:v>
                </c:pt>
                <c:pt idx="35">
                  <c:v>26.769946838850988</c:v>
                </c:pt>
                <c:pt idx="36">
                  <c:v>19.222516197579218</c:v>
                </c:pt>
                <c:pt idx="37">
                  <c:v>21.111895794099183</c:v>
                </c:pt>
                <c:pt idx="38">
                  <c:v>14.246223329699422</c:v>
                </c:pt>
                <c:pt idx="39">
                  <c:v>19.072872768596998</c:v>
                </c:pt>
                <c:pt idx="40">
                  <c:v>21.915268161013966</c:v>
                </c:pt>
                <c:pt idx="41">
                  <c:v>19.042915931804821</c:v>
                </c:pt>
                <c:pt idx="42">
                  <c:v>21.06601696907525</c:v>
                </c:pt>
                <c:pt idx="43">
                  <c:v>28.933209830314738</c:v>
                </c:pt>
                <c:pt idx="44">
                  <c:v>16.236447039199334</c:v>
                </c:pt>
                <c:pt idx="45">
                  <c:v>22.153993234299165</c:v>
                </c:pt>
                <c:pt idx="46">
                  <c:v>20.978386551632127</c:v>
                </c:pt>
                <c:pt idx="47">
                  <c:v>29.408633157357706</c:v>
                </c:pt>
                <c:pt idx="48">
                  <c:v>21.725550642923782</c:v>
                </c:pt>
                <c:pt idx="49">
                  <c:v>40.920217993388725</c:v>
                </c:pt>
                <c:pt idx="50">
                  <c:v>13.898657067700402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'Main Data'!$D$1</c:f>
              <c:strCache>
                <c:ptCount val="1"/>
                <c:pt idx="0">
                  <c:v>Women with Bachelor's degree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'Main Data'!$A$2:$A$52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  <c:pt idx="50">
                  <c:v>D.C.</c:v>
                </c:pt>
              </c:strCache>
            </c:strRef>
          </c:cat>
          <c:val>
            <c:numRef>
              <c:f>'Main Data'!$D$2:$D$52</c:f>
              <c:numCache>
                <c:formatCode>General</c:formatCode>
                <c:ptCount val="51"/>
                <c:pt idx="0">
                  <c:v>23.5</c:v>
                </c:pt>
                <c:pt idx="1">
                  <c:v>33.200000000000003</c:v>
                </c:pt>
                <c:pt idx="2">
                  <c:v>26.8</c:v>
                </c:pt>
                <c:pt idx="3">
                  <c:v>20.7</c:v>
                </c:pt>
                <c:pt idx="4">
                  <c:v>30.9</c:v>
                </c:pt>
                <c:pt idx="5">
                  <c:v>37.5</c:v>
                </c:pt>
                <c:pt idx="6">
                  <c:v>37.4</c:v>
                </c:pt>
                <c:pt idx="7">
                  <c:v>29.3</c:v>
                </c:pt>
                <c:pt idx="8">
                  <c:v>26.7</c:v>
                </c:pt>
                <c:pt idx="9">
                  <c:v>28.7</c:v>
                </c:pt>
                <c:pt idx="10">
                  <c:v>36.200000000000003</c:v>
                </c:pt>
                <c:pt idx="11">
                  <c:v>25.4</c:v>
                </c:pt>
                <c:pt idx="12">
                  <c:v>32.6</c:v>
                </c:pt>
                <c:pt idx="13">
                  <c:v>23.9</c:v>
                </c:pt>
                <c:pt idx="14">
                  <c:v>26.7</c:v>
                </c:pt>
                <c:pt idx="15">
                  <c:v>31.2</c:v>
                </c:pt>
                <c:pt idx="16">
                  <c:v>22.7</c:v>
                </c:pt>
                <c:pt idx="17">
                  <c:v>23.8</c:v>
                </c:pt>
                <c:pt idx="18">
                  <c:v>29.9</c:v>
                </c:pt>
                <c:pt idx="19">
                  <c:v>38.1</c:v>
                </c:pt>
                <c:pt idx="20">
                  <c:v>40.299999999999997</c:v>
                </c:pt>
                <c:pt idx="21">
                  <c:v>26.9</c:v>
                </c:pt>
                <c:pt idx="22">
                  <c:v>34</c:v>
                </c:pt>
                <c:pt idx="23">
                  <c:v>21.6</c:v>
                </c:pt>
                <c:pt idx="24">
                  <c:v>27.1</c:v>
                </c:pt>
                <c:pt idx="25">
                  <c:v>30</c:v>
                </c:pt>
                <c:pt idx="26">
                  <c:v>30.7</c:v>
                </c:pt>
                <c:pt idx="27">
                  <c:v>22.2</c:v>
                </c:pt>
                <c:pt idx="28">
                  <c:v>35.6</c:v>
                </c:pt>
                <c:pt idx="29">
                  <c:v>35.799999999999997</c:v>
                </c:pt>
                <c:pt idx="30">
                  <c:v>27</c:v>
                </c:pt>
                <c:pt idx="31">
                  <c:v>34.5</c:v>
                </c:pt>
                <c:pt idx="32">
                  <c:v>28.5</c:v>
                </c:pt>
                <c:pt idx="33">
                  <c:v>28.2</c:v>
                </c:pt>
                <c:pt idx="34">
                  <c:v>25.9</c:v>
                </c:pt>
                <c:pt idx="35">
                  <c:v>24</c:v>
                </c:pt>
                <c:pt idx="36">
                  <c:v>30</c:v>
                </c:pt>
                <c:pt idx="37">
                  <c:v>28.6</c:v>
                </c:pt>
                <c:pt idx="38">
                  <c:v>32</c:v>
                </c:pt>
                <c:pt idx="39">
                  <c:v>25.5</c:v>
                </c:pt>
                <c:pt idx="40">
                  <c:v>26.4</c:v>
                </c:pt>
                <c:pt idx="41">
                  <c:v>24.8</c:v>
                </c:pt>
                <c:pt idx="42">
                  <c:v>27.4</c:v>
                </c:pt>
                <c:pt idx="43">
                  <c:v>28.9</c:v>
                </c:pt>
                <c:pt idx="44">
                  <c:v>37.200000000000003</c:v>
                </c:pt>
                <c:pt idx="45">
                  <c:v>35.799999999999997</c:v>
                </c:pt>
                <c:pt idx="46">
                  <c:v>32.4</c:v>
                </c:pt>
                <c:pt idx="47">
                  <c:v>19.100000000000001</c:v>
                </c:pt>
                <c:pt idx="48">
                  <c:v>28.8</c:v>
                </c:pt>
                <c:pt idx="49">
                  <c:v>26.9</c:v>
                </c:pt>
                <c:pt idx="50">
                  <c:v>53.5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02008"/>
        <c:axId val="39600048"/>
      </c:lineChart>
      <c:catAx>
        <c:axId val="3960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0048"/>
        <c:crosses val="autoZero"/>
        <c:auto val="1"/>
        <c:lblAlgn val="ctr"/>
        <c:lblOffset val="100"/>
        <c:noMultiLvlLbl val="0"/>
      </c:catAx>
      <c:valAx>
        <c:axId val="396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Women's</a:t>
            </a:r>
            <a:r>
              <a:rPr lang="en-US" baseline="0"/>
              <a:t> Share among STEM workers vs Gender wage gap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'Main Data'!$B$1</c:f>
              <c:strCache>
                <c:ptCount val="1"/>
                <c:pt idx="0">
                  <c:v>Income_Gender_Gap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'Main Data'!$A$2:$A$52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  <c:pt idx="50">
                  <c:v>D.C.</c:v>
                </c:pt>
              </c:strCache>
            </c:strRef>
          </c:cat>
          <c:val>
            <c:numRef>
              <c:f>'Main Data'!$B$2:$B$52</c:f>
              <c:numCache>
                <c:formatCode>0.00</c:formatCode>
                <c:ptCount val="51"/>
                <c:pt idx="0">
                  <c:v>23.852009676631823</c:v>
                </c:pt>
                <c:pt idx="1">
                  <c:v>22.056607834696511</c:v>
                </c:pt>
                <c:pt idx="2">
                  <c:v>16.5169626978231</c:v>
                </c:pt>
                <c:pt idx="3">
                  <c:v>21.116588612275081</c:v>
                </c:pt>
                <c:pt idx="4">
                  <c:v>14.295037873543896</c:v>
                </c:pt>
                <c:pt idx="5">
                  <c:v>19.249244595955684</c:v>
                </c:pt>
                <c:pt idx="6">
                  <c:v>17.617487756624396</c:v>
                </c:pt>
                <c:pt idx="7">
                  <c:v>11.452475654917022</c:v>
                </c:pt>
                <c:pt idx="8">
                  <c:v>13.382800145967643</c:v>
                </c:pt>
                <c:pt idx="9">
                  <c:v>19.266014626839372</c:v>
                </c:pt>
                <c:pt idx="10">
                  <c:v>15.892166243707617</c:v>
                </c:pt>
                <c:pt idx="11">
                  <c:v>26.479289940828405</c:v>
                </c:pt>
                <c:pt idx="12">
                  <c:v>20.770307317727806</c:v>
                </c:pt>
                <c:pt idx="13">
                  <c:v>24.078399728191624</c:v>
                </c:pt>
                <c:pt idx="14">
                  <c:v>23.32868197386782</c:v>
                </c:pt>
                <c:pt idx="15">
                  <c:v>23.385007521310381</c:v>
                </c:pt>
                <c:pt idx="16">
                  <c:v>17.991495689755325</c:v>
                </c:pt>
                <c:pt idx="17">
                  <c:v>31.968630605268451</c:v>
                </c:pt>
                <c:pt idx="18">
                  <c:v>21.504666126901604</c:v>
                </c:pt>
                <c:pt idx="19">
                  <c:v>16.431483223581058</c:v>
                </c:pt>
                <c:pt idx="20">
                  <c:v>16.868250190249508</c:v>
                </c:pt>
                <c:pt idx="21">
                  <c:v>25.739416390974462</c:v>
                </c:pt>
                <c:pt idx="22">
                  <c:v>18.934569730083304</c:v>
                </c:pt>
                <c:pt idx="23">
                  <c:v>24.291832960186898</c:v>
                </c:pt>
                <c:pt idx="24">
                  <c:v>22.088589668170034</c:v>
                </c:pt>
                <c:pt idx="25">
                  <c:v>27.491706957483252</c:v>
                </c:pt>
                <c:pt idx="26">
                  <c:v>21.232598421829223</c:v>
                </c:pt>
                <c:pt idx="27">
                  <c:v>16.290835832512993</c:v>
                </c:pt>
                <c:pt idx="28">
                  <c:v>23.623175586023883</c:v>
                </c:pt>
                <c:pt idx="29">
                  <c:v>18.042042237480068</c:v>
                </c:pt>
                <c:pt idx="30">
                  <c:v>15.371621621621623</c:v>
                </c:pt>
                <c:pt idx="31">
                  <c:v>11.349858030849514</c:v>
                </c:pt>
                <c:pt idx="32">
                  <c:v>14.096434263422061</c:v>
                </c:pt>
                <c:pt idx="33">
                  <c:v>28.857796313736038</c:v>
                </c:pt>
                <c:pt idx="34">
                  <c:v>25.346146930131262</c:v>
                </c:pt>
                <c:pt idx="35">
                  <c:v>26.769946838850988</c:v>
                </c:pt>
                <c:pt idx="36">
                  <c:v>19.222516197579218</c:v>
                </c:pt>
                <c:pt idx="37">
                  <c:v>21.111895794099183</c:v>
                </c:pt>
                <c:pt idx="38">
                  <c:v>14.246223329699422</c:v>
                </c:pt>
                <c:pt idx="39">
                  <c:v>19.072872768596998</c:v>
                </c:pt>
                <c:pt idx="40">
                  <c:v>21.915268161013966</c:v>
                </c:pt>
                <c:pt idx="41">
                  <c:v>19.042915931804821</c:v>
                </c:pt>
                <c:pt idx="42">
                  <c:v>21.06601696907525</c:v>
                </c:pt>
                <c:pt idx="43">
                  <c:v>28.933209830314738</c:v>
                </c:pt>
                <c:pt idx="44">
                  <c:v>16.236447039199334</c:v>
                </c:pt>
                <c:pt idx="45">
                  <c:v>22.153993234299165</c:v>
                </c:pt>
                <c:pt idx="46">
                  <c:v>20.978386551632127</c:v>
                </c:pt>
                <c:pt idx="47">
                  <c:v>29.408633157357706</c:v>
                </c:pt>
                <c:pt idx="48">
                  <c:v>21.725550642923782</c:v>
                </c:pt>
                <c:pt idx="49">
                  <c:v>40.920217993388725</c:v>
                </c:pt>
                <c:pt idx="50">
                  <c:v>13.898657067700402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'Main Data'!$E$1</c:f>
              <c:strCache>
                <c:ptCount val="1"/>
                <c:pt idx="0">
                  <c:v>Women's Share of All STEM Workers(%)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'Main Data'!$A$2:$A$52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  <c:pt idx="50">
                  <c:v>D.C.</c:v>
                </c:pt>
              </c:strCache>
            </c:strRef>
          </c:cat>
          <c:val>
            <c:numRef>
              <c:f>'Main Data'!$E$2:$E$52</c:f>
              <c:numCache>
                <c:formatCode>General</c:formatCode>
                <c:ptCount val="51"/>
                <c:pt idx="0">
                  <c:v>26.5</c:v>
                </c:pt>
                <c:pt idx="1">
                  <c:v>25.2</c:v>
                </c:pt>
                <c:pt idx="2">
                  <c:v>27.1</c:v>
                </c:pt>
                <c:pt idx="3">
                  <c:v>30</c:v>
                </c:pt>
                <c:pt idx="4">
                  <c:v>28.9</c:v>
                </c:pt>
                <c:pt idx="5">
                  <c:v>28.9</c:v>
                </c:pt>
                <c:pt idx="6">
                  <c:v>30.2</c:v>
                </c:pt>
                <c:pt idx="7">
                  <c:v>29.8</c:v>
                </c:pt>
                <c:pt idx="8">
                  <c:v>28.7</c:v>
                </c:pt>
                <c:pt idx="9">
                  <c:v>27.8</c:v>
                </c:pt>
                <c:pt idx="10">
                  <c:v>30</c:v>
                </c:pt>
                <c:pt idx="11">
                  <c:v>26.1</c:v>
                </c:pt>
                <c:pt idx="12">
                  <c:v>28.2</c:v>
                </c:pt>
                <c:pt idx="13">
                  <c:v>25.7</c:v>
                </c:pt>
                <c:pt idx="14">
                  <c:v>32.200000000000003</c:v>
                </c:pt>
                <c:pt idx="15">
                  <c:v>28.7</c:v>
                </c:pt>
                <c:pt idx="16">
                  <c:v>27</c:v>
                </c:pt>
                <c:pt idx="17">
                  <c:v>27.7</c:v>
                </c:pt>
                <c:pt idx="18">
                  <c:v>29.2</c:v>
                </c:pt>
                <c:pt idx="19">
                  <c:v>34.4</c:v>
                </c:pt>
                <c:pt idx="20">
                  <c:v>31.9</c:v>
                </c:pt>
                <c:pt idx="21">
                  <c:v>26.5</c:v>
                </c:pt>
                <c:pt idx="22">
                  <c:v>29.7</c:v>
                </c:pt>
                <c:pt idx="23">
                  <c:v>32.9</c:v>
                </c:pt>
                <c:pt idx="24">
                  <c:v>30.9</c:v>
                </c:pt>
                <c:pt idx="25">
                  <c:v>32.4</c:v>
                </c:pt>
                <c:pt idx="26">
                  <c:v>25.9</c:v>
                </c:pt>
                <c:pt idx="27">
                  <c:v>31</c:v>
                </c:pt>
                <c:pt idx="28">
                  <c:v>24.6</c:v>
                </c:pt>
                <c:pt idx="29">
                  <c:v>28.8</c:v>
                </c:pt>
                <c:pt idx="30">
                  <c:v>25.4</c:v>
                </c:pt>
                <c:pt idx="31">
                  <c:v>30.8</c:v>
                </c:pt>
                <c:pt idx="32">
                  <c:v>30.5</c:v>
                </c:pt>
                <c:pt idx="33">
                  <c:v>32.4</c:v>
                </c:pt>
                <c:pt idx="34">
                  <c:v>28.6</c:v>
                </c:pt>
                <c:pt idx="35">
                  <c:v>25.1</c:v>
                </c:pt>
                <c:pt idx="36">
                  <c:v>28.2</c:v>
                </c:pt>
                <c:pt idx="37">
                  <c:v>30.4</c:v>
                </c:pt>
                <c:pt idx="38">
                  <c:v>29.6</c:v>
                </c:pt>
                <c:pt idx="39">
                  <c:v>28.2</c:v>
                </c:pt>
                <c:pt idx="40">
                  <c:v>27.8</c:v>
                </c:pt>
                <c:pt idx="41">
                  <c:v>30.1</c:v>
                </c:pt>
                <c:pt idx="42">
                  <c:v>26.5</c:v>
                </c:pt>
                <c:pt idx="43">
                  <c:v>23.5</c:v>
                </c:pt>
                <c:pt idx="44">
                  <c:v>33.6</c:v>
                </c:pt>
                <c:pt idx="45">
                  <c:v>29.6</c:v>
                </c:pt>
                <c:pt idx="46">
                  <c:v>25.7</c:v>
                </c:pt>
                <c:pt idx="47">
                  <c:v>25.5</c:v>
                </c:pt>
                <c:pt idx="48">
                  <c:v>27.8</c:v>
                </c:pt>
                <c:pt idx="49">
                  <c:v>33</c:v>
                </c:pt>
                <c:pt idx="50">
                  <c:v>44.2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204264"/>
        <c:axId val="699202696"/>
      </c:lineChart>
      <c:catAx>
        <c:axId val="69920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02696"/>
        <c:crosses val="autoZero"/>
        <c:auto val="1"/>
        <c:lblAlgn val="ctr"/>
        <c:lblOffset val="100"/>
        <c:noMultiLvlLbl val="0"/>
      </c:catAx>
      <c:valAx>
        <c:axId val="69920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0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Women</a:t>
            </a:r>
            <a:r>
              <a:rPr lang="en-US" baseline="0"/>
              <a:t> in Professional Occupations vs Gender Wage Gap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'Main Data'!$B$1</c:f>
              <c:strCache>
                <c:ptCount val="1"/>
                <c:pt idx="0">
                  <c:v>Income_Gender_Gap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'Main Data'!$A$2:$A$52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  <c:pt idx="50">
                  <c:v>D.C.</c:v>
                </c:pt>
              </c:strCache>
            </c:strRef>
          </c:cat>
          <c:val>
            <c:numRef>
              <c:f>'Main Data'!$B$2:$B$52</c:f>
              <c:numCache>
                <c:formatCode>0.00</c:formatCode>
                <c:ptCount val="51"/>
                <c:pt idx="0">
                  <c:v>23.852009676631823</c:v>
                </c:pt>
                <c:pt idx="1">
                  <c:v>22.056607834696511</c:v>
                </c:pt>
                <c:pt idx="2">
                  <c:v>16.5169626978231</c:v>
                </c:pt>
                <c:pt idx="3">
                  <c:v>21.116588612275081</c:v>
                </c:pt>
                <c:pt idx="4">
                  <c:v>14.295037873543896</c:v>
                </c:pt>
                <c:pt idx="5">
                  <c:v>19.249244595955684</c:v>
                </c:pt>
                <c:pt idx="6">
                  <c:v>17.617487756624396</c:v>
                </c:pt>
                <c:pt idx="7">
                  <c:v>11.452475654917022</c:v>
                </c:pt>
                <c:pt idx="8">
                  <c:v>13.382800145967643</c:v>
                </c:pt>
                <c:pt idx="9">
                  <c:v>19.266014626839372</c:v>
                </c:pt>
                <c:pt idx="10">
                  <c:v>15.892166243707617</c:v>
                </c:pt>
                <c:pt idx="11">
                  <c:v>26.479289940828405</c:v>
                </c:pt>
                <c:pt idx="12">
                  <c:v>20.770307317727806</c:v>
                </c:pt>
                <c:pt idx="13">
                  <c:v>24.078399728191624</c:v>
                </c:pt>
                <c:pt idx="14">
                  <c:v>23.32868197386782</c:v>
                </c:pt>
                <c:pt idx="15">
                  <c:v>23.385007521310381</c:v>
                </c:pt>
                <c:pt idx="16">
                  <c:v>17.991495689755325</c:v>
                </c:pt>
                <c:pt idx="17">
                  <c:v>31.968630605268451</c:v>
                </c:pt>
                <c:pt idx="18">
                  <c:v>21.504666126901604</c:v>
                </c:pt>
                <c:pt idx="19">
                  <c:v>16.431483223581058</c:v>
                </c:pt>
                <c:pt idx="20">
                  <c:v>16.868250190249508</c:v>
                </c:pt>
                <c:pt idx="21">
                  <c:v>25.739416390974462</c:v>
                </c:pt>
                <c:pt idx="22">
                  <c:v>18.934569730083304</c:v>
                </c:pt>
                <c:pt idx="23">
                  <c:v>24.291832960186898</c:v>
                </c:pt>
                <c:pt idx="24">
                  <c:v>22.088589668170034</c:v>
                </c:pt>
                <c:pt idx="25">
                  <c:v>27.491706957483252</c:v>
                </c:pt>
                <c:pt idx="26">
                  <c:v>21.232598421829223</c:v>
                </c:pt>
                <c:pt idx="27">
                  <c:v>16.290835832512993</c:v>
                </c:pt>
                <c:pt idx="28">
                  <c:v>23.623175586023883</c:v>
                </c:pt>
                <c:pt idx="29">
                  <c:v>18.042042237480068</c:v>
                </c:pt>
                <c:pt idx="30">
                  <c:v>15.371621621621623</c:v>
                </c:pt>
                <c:pt idx="31">
                  <c:v>11.349858030849514</c:v>
                </c:pt>
                <c:pt idx="32">
                  <c:v>14.096434263422061</c:v>
                </c:pt>
                <c:pt idx="33">
                  <c:v>28.857796313736038</c:v>
                </c:pt>
                <c:pt idx="34">
                  <c:v>25.346146930131262</c:v>
                </c:pt>
                <c:pt idx="35">
                  <c:v>26.769946838850988</c:v>
                </c:pt>
                <c:pt idx="36">
                  <c:v>19.222516197579218</c:v>
                </c:pt>
                <c:pt idx="37">
                  <c:v>21.111895794099183</c:v>
                </c:pt>
                <c:pt idx="38">
                  <c:v>14.246223329699422</c:v>
                </c:pt>
                <c:pt idx="39">
                  <c:v>19.072872768596998</c:v>
                </c:pt>
                <c:pt idx="40">
                  <c:v>21.915268161013966</c:v>
                </c:pt>
                <c:pt idx="41">
                  <c:v>19.042915931804821</c:v>
                </c:pt>
                <c:pt idx="42">
                  <c:v>21.06601696907525</c:v>
                </c:pt>
                <c:pt idx="43">
                  <c:v>28.933209830314738</c:v>
                </c:pt>
                <c:pt idx="44">
                  <c:v>16.236447039199334</c:v>
                </c:pt>
                <c:pt idx="45">
                  <c:v>22.153993234299165</c:v>
                </c:pt>
                <c:pt idx="46">
                  <c:v>20.978386551632127</c:v>
                </c:pt>
                <c:pt idx="47">
                  <c:v>29.408633157357706</c:v>
                </c:pt>
                <c:pt idx="48">
                  <c:v>21.725550642923782</c:v>
                </c:pt>
                <c:pt idx="49">
                  <c:v>40.920217993388725</c:v>
                </c:pt>
                <c:pt idx="50">
                  <c:v>13.898657067700402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'Main Data'!$F$1</c:f>
              <c:strCache>
                <c:ptCount val="1"/>
                <c:pt idx="0">
                  <c:v>Employed Women in Managerial or Professional  Occupations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'Main Data'!$A$2:$A$52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  <c:pt idx="50">
                  <c:v>D.C.</c:v>
                </c:pt>
              </c:strCache>
            </c:strRef>
          </c:cat>
          <c:val>
            <c:numRef>
              <c:f>'Main Data'!$F$2:$F$52</c:f>
              <c:numCache>
                <c:formatCode>General</c:formatCode>
                <c:ptCount val="51"/>
                <c:pt idx="0">
                  <c:v>38.5</c:v>
                </c:pt>
                <c:pt idx="1">
                  <c:v>42</c:v>
                </c:pt>
                <c:pt idx="2">
                  <c:v>37.9</c:v>
                </c:pt>
                <c:pt idx="3">
                  <c:v>37.1</c:v>
                </c:pt>
                <c:pt idx="4">
                  <c:v>39.6</c:v>
                </c:pt>
                <c:pt idx="5">
                  <c:v>42.6</c:v>
                </c:pt>
                <c:pt idx="6">
                  <c:v>43.9</c:v>
                </c:pt>
                <c:pt idx="7">
                  <c:v>43</c:v>
                </c:pt>
                <c:pt idx="8">
                  <c:v>36.9</c:v>
                </c:pt>
                <c:pt idx="9">
                  <c:v>39.4</c:v>
                </c:pt>
                <c:pt idx="10">
                  <c:v>37</c:v>
                </c:pt>
                <c:pt idx="11">
                  <c:v>33.6</c:v>
                </c:pt>
                <c:pt idx="12">
                  <c:v>40.1</c:v>
                </c:pt>
                <c:pt idx="13">
                  <c:v>36.5</c:v>
                </c:pt>
                <c:pt idx="14">
                  <c:v>38.1</c:v>
                </c:pt>
                <c:pt idx="15">
                  <c:v>41.7</c:v>
                </c:pt>
                <c:pt idx="16">
                  <c:v>37.700000000000003</c:v>
                </c:pt>
                <c:pt idx="17">
                  <c:v>37.1</c:v>
                </c:pt>
                <c:pt idx="18">
                  <c:v>39.700000000000003</c:v>
                </c:pt>
                <c:pt idx="19">
                  <c:v>47.8</c:v>
                </c:pt>
                <c:pt idx="20">
                  <c:v>47.5</c:v>
                </c:pt>
                <c:pt idx="21">
                  <c:v>36.700000000000003</c:v>
                </c:pt>
                <c:pt idx="22">
                  <c:v>41.5</c:v>
                </c:pt>
                <c:pt idx="23">
                  <c:v>36</c:v>
                </c:pt>
                <c:pt idx="24">
                  <c:v>38.299999999999997</c:v>
                </c:pt>
                <c:pt idx="25">
                  <c:v>36.200000000000003</c:v>
                </c:pt>
                <c:pt idx="26">
                  <c:v>38.700000000000003</c:v>
                </c:pt>
                <c:pt idx="27">
                  <c:v>31</c:v>
                </c:pt>
                <c:pt idx="28">
                  <c:v>44.2</c:v>
                </c:pt>
                <c:pt idx="29">
                  <c:v>43.2</c:v>
                </c:pt>
                <c:pt idx="30">
                  <c:v>39</c:v>
                </c:pt>
                <c:pt idx="31">
                  <c:v>42.8</c:v>
                </c:pt>
                <c:pt idx="32">
                  <c:v>40.299999999999997</c:v>
                </c:pt>
                <c:pt idx="33">
                  <c:v>38.4</c:v>
                </c:pt>
                <c:pt idx="34">
                  <c:v>38.4</c:v>
                </c:pt>
                <c:pt idx="35">
                  <c:v>38.799999999999997</c:v>
                </c:pt>
                <c:pt idx="36">
                  <c:v>38.799999999999997</c:v>
                </c:pt>
                <c:pt idx="37">
                  <c:v>40.5</c:v>
                </c:pt>
                <c:pt idx="38">
                  <c:v>40.1</c:v>
                </c:pt>
                <c:pt idx="39">
                  <c:v>36.4</c:v>
                </c:pt>
                <c:pt idx="40">
                  <c:v>34.200000000000003</c:v>
                </c:pt>
                <c:pt idx="41">
                  <c:v>38.1</c:v>
                </c:pt>
                <c:pt idx="42">
                  <c:v>38.9</c:v>
                </c:pt>
                <c:pt idx="43">
                  <c:v>38</c:v>
                </c:pt>
                <c:pt idx="44">
                  <c:v>42.6</c:v>
                </c:pt>
                <c:pt idx="45">
                  <c:v>45.1</c:v>
                </c:pt>
                <c:pt idx="46">
                  <c:v>40.6</c:v>
                </c:pt>
                <c:pt idx="47">
                  <c:v>37.4</c:v>
                </c:pt>
                <c:pt idx="48">
                  <c:v>38.200000000000003</c:v>
                </c:pt>
                <c:pt idx="49">
                  <c:v>41.3</c:v>
                </c:pt>
                <c:pt idx="50">
                  <c:v>61.9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203088"/>
        <c:axId val="699203872"/>
      </c:lineChart>
      <c:catAx>
        <c:axId val="69920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03872"/>
        <c:crosses val="autoZero"/>
        <c:auto val="1"/>
        <c:lblAlgn val="ctr"/>
        <c:lblOffset val="100"/>
        <c:noMultiLvlLbl val="0"/>
      </c:catAx>
      <c:valAx>
        <c:axId val="6992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0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786637781388438"/>
          <c:y val="0.94111677493879886"/>
          <c:w val="0.76310322320821011"/>
          <c:h val="4.54242748593168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Women's</a:t>
            </a:r>
            <a:r>
              <a:rPr lang="en-US" baseline="0"/>
              <a:t> Share Among STEM workers vs Gender Wage Gap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'Main Data'!$B$1</c:f>
              <c:strCache>
                <c:ptCount val="1"/>
                <c:pt idx="0">
                  <c:v>Income_Gender_Gap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'Main Data'!$A$2:$A$52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  <c:pt idx="50">
                  <c:v>D.C.</c:v>
                </c:pt>
              </c:strCache>
            </c:strRef>
          </c:cat>
          <c:val>
            <c:numRef>
              <c:f>'Main Data'!$B$2:$B$52</c:f>
              <c:numCache>
                <c:formatCode>0.00</c:formatCode>
                <c:ptCount val="51"/>
                <c:pt idx="0">
                  <c:v>23.852009676631823</c:v>
                </c:pt>
                <c:pt idx="1">
                  <c:v>22.056607834696511</c:v>
                </c:pt>
                <c:pt idx="2">
                  <c:v>16.5169626978231</c:v>
                </c:pt>
                <c:pt idx="3">
                  <c:v>21.116588612275081</c:v>
                </c:pt>
                <c:pt idx="4">
                  <c:v>14.295037873543896</c:v>
                </c:pt>
                <c:pt idx="5">
                  <c:v>19.249244595955684</c:v>
                </c:pt>
                <c:pt idx="6">
                  <c:v>17.617487756624396</c:v>
                </c:pt>
                <c:pt idx="7">
                  <c:v>11.452475654917022</c:v>
                </c:pt>
                <c:pt idx="8">
                  <c:v>13.382800145967643</c:v>
                </c:pt>
                <c:pt idx="9">
                  <c:v>19.266014626839372</c:v>
                </c:pt>
                <c:pt idx="10">
                  <c:v>15.892166243707617</c:v>
                </c:pt>
                <c:pt idx="11">
                  <c:v>26.479289940828405</c:v>
                </c:pt>
                <c:pt idx="12">
                  <c:v>20.770307317727806</c:v>
                </c:pt>
                <c:pt idx="13">
                  <c:v>24.078399728191624</c:v>
                </c:pt>
                <c:pt idx="14">
                  <c:v>23.32868197386782</c:v>
                </c:pt>
                <c:pt idx="15">
                  <c:v>23.385007521310381</c:v>
                </c:pt>
                <c:pt idx="16">
                  <c:v>17.991495689755325</c:v>
                </c:pt>
                <c:pt idx="17">
                  <c:v>31.968630605268451</c:v>
                </c:pt>
                <c:pt idx="18">
                  <c:v>21.504666126901604</c:v>
                </c:pt>
                <c:pt idx="19">
                  <c:v>16.431483223581058</c:v>
                </c:pt>
                <c:pt idx="20">
                  <c:v>16.868250190249508</c:v>
                </c:pt>
                <c:pt idx="21">
                  <c:v>25.739416390974462</c:v>
                </c:pt>
                <c:pt idx="22">
                  <c:v>18.934569730083304</c:v>
                </c:pt>
                <c:pt idx="23">
                  <c:v>24.291832960186898</c:v>
                </c:pt>
                <c:pt idx="24">
                  <c:v>22.088589668170034</c:v>
                </c:pt>
                <c:pt idx="25">
                  <c:v>27.491706957483252</c:v>
                </c:pt>
                <c:pt idx="26">
                  <c:v>21.232598421829223</c:v>
                </c:pt>
                <c:pt idx="27">
                  <c:v>16.290835832512993</c:v>
                </c:pt>
                <c:pt idx="28">
                  <c:v>23.623175586023883</c:v>
                </c:pt>
                <c:pt idx="29">
                  <c:v>18.042042237480068</c:v>
                </c:pt>
                <c:pt idx="30">
                  <c:v>15.371621621621623</c:v>
                </c:pt>
                <c:pt idx="31">
                  <c:v>11.349858030849514</c:v>
                </c:pt>
                <c:pt idx="32">
                  <c:v>14.096434263422061</c:v>
                </c:pt>
                <c:pt idx="33">
                  <c:v>28.857796313736038</c:v>
                </c:pt>
                <c:pt idx="34">
                  <c:v>25.346146930131262</c:v>
                </c:pt>
                <c:pt idx="35">
                  <c:v>26.769946838850988</c:v>
                </c:pt>
                <c:pt idx="36">
                  <c:v>19.222516197579218</c:v>
                </c:pt>
                <c:pt idx="37">
                  <c:v>21.111895794099183</c:v>
                </c:pt>
                <c:pt idx="38">
                  <c:v>14.246223329699422</c:v>
                </c:pt>
                <c:pt idx="39">
                  <c:v>19.072872768596998</c:v>
                </c:pt>
                <c:pt idx="40">
                  <c:v>21.915268161013966</c:v>
                </c:pt>
                <c:pt idx="41">
                  <c:v>19.042915931804821</c:v>
                </c:pt>
                <c:pt idx="42">
                  <c:v>21.06601696907525</c:v>
                </c:pt>
                <c:pt idx="43">
                  <c:v>28.933209830314738</c:v>
                </c:pt>
                <c:pt idx="44">
                  <c:v>16.236447039199334</c:v>
                </c:pt>
                <c:pt idx="45">
                  <c:v>22.153993234299165</c:v>
                </c:pt>
                <c:pt idx="46">
                  <c:v>20.978386551632127</c:v>
                </c:pt>
                <c:pt idx="47">
                  <c:v>29.408633157357706</c:v>
                </c:pt>
                <c:pt idx="48">
                  <c:v>21.725550642923782</c:v>
                </c:pt>
                <c:pt idx="49">
                  <c:v>40.920217993388725</c:v>
                </c:pt>
                <c:pt idx="50">
                  <c:v>13.898657067700402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'Main Data'!$E$1</c:f>
              <c:strCache>
                <c:ptCount val="1"/>
                <c:pt idx="0">
                  <c:v>Women's Share of All STEM Workers(%)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'Main Data'!$A$2:$A$52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  <c:pt idx="50">
                  <c:v>D.C.</c:v>
                </c:pt>
              </c:strCache>
            </c:strRef>
          </c:cat>
          <c:val>
            <c:numRef>
              <c:f>'Main Data'!$E$2:$E$52</c:f>
              <c:numCache>
                <c:formatCode>General</c:formatCode>
                <c:ptCount val="51"/>
                <c:pt idx="0">
                  <c:v>26.5</c:v>
                </c:pt>
                <c:pt idx="1">
                  <c:v>25.2</c:v>
                </c:pt>
                <c:pt idx="2">
                  <c:v>27.1</c:v>
                </c:pt>
                <c:pt idx="3">
                  <c:v>30</c:v>
                </c:pt>
                <c:pt idx="4">
                  <c:v>28.9</c:v>
                </c:pt>
                <c:pt idx="5">
                  <c:v>28.9</c:v>
                </c:pt>
                <c:pt idx="6">
                  <c:v>30.2</c:v>
                </c:pt>
                <c:pt idx="7">
                  <c:v>29.8</c:v>
                </c:pt>
                <c:pt idx="8">
                  <c:v>28.7</c:v>
                </c:pt>
                <c:pt idx="9">
                  <c:v>27.8</c:v>
                </c:pt>
                <c:pt idx="10">
                  <c:v>30</c:v>
                </c:pt>
                <c:pt idx="11">
                  <c:v>26.1</c:v>
                </c:pt>
                <c:pt idx="12">
                  <c:v>28.2</c:v>
                </c:pt>
                <c:pt idx="13">
                  <c:v>25.7</c:v>
                </c:pt>
                <c:pt idx="14">
                  <c:v>32.200000000000003</c:v>
                </c:pt>
                <c:pt idx="15">
                  <c:v>28.7</c:v>
                </c:pt>
                <c:pt idx="16">
                  <c:v>27</c:v>
                </c:pt>
                <c:pt idx="17">
                  <c:v>27.7</c:v>
                </c:pt>
                <c:pt idx="18">
                  <c:v>29.2</c:v>
                </c:pt>
                <c:pt idx="19">
                  <c:v>34.4</c:v>
                </c:pt>
                <c:pt idx="20">
                  <c:v>31.9</c:v>
                </c:pt>
                <c:pt idx="21">
                  <c:v>26.5</c:v>
                </c:pt>
                <c:pt idx="22">
                  <c:v>29.7</c:v>
                </c:pt>
                <c:pt idx="23">
                  <c:v>32.9</c:v>
                </c:pt>
                <c:pt idx="24">
                  <c:v>30.9</c:v>
                </c:pt>
                <c:pt idx="25">
                  <c:v>32.4</c:v>
                </c:pt>
                <c:pt idx="26">
                  <c:v>25.9</c:v>
                </c:pt>
                <c:pt idx="27">
                  <c:v>31</c:v>
                </c:pt>
                <c:pt idx="28">
                  <c:v>24.6</c:v>
                </c:pt>
                <c:pt idx="29">
                  <c:v>28.8</c:v>
                </c:pt>
                <c:pt idx="30">
                  <c:v>25.4</c:v>
                </c:pt>
                <c:pt idx="31">
                  <c:v>30.8</c:v>
                </c:pt>
                <c:pt idx="32">
                  <c:v>30.5</c:v>
                </c:pt>
                <c:pt idx="33">
                  <c:v>32.4</c:v>
                </c:pt>
                <c:pt idx="34">
                  <c:v>28.6</c:v>
                </c:pt>
                <c:pt idx="35">
                  <c:v>25.1</c:v>
                </c:pt>
                <c:pt idx="36">
                  <c:v>28.2</c:v>
                </c:pt>
                <c:pt idx="37">
                  <c:v>30.4</c:v>
                </c:pt>
                <c:pt idx="38">
                  <c:v>29.6</c:v>
                </c:pt>
                <c:pt idx="39">
                  <c:v>28.2</c:v>
                </c:pt>
                <c:pt idx="40">
                  <c:v>27.8</c:v>
                </c:pt>
                <c:pt idx="41">
                  <c:v>30.1</c:v>
                </c:pt>
                <c:pt idx="42">
                  <c:v>26.5</c:v>
                </c:pt>
                <c:pt idx="43">
                  <c:v>23.5</c:v>
                </c:pt>
                <c:pt idx="44">
                  <c:v>33.6</c:v>
                </c:pt>
                <c:pt idx="45">
                  <c:v>29.6</c:v>
                </c:pt>
                <c:pt idx="46">
                  <c:v>25.7</c:v>
                </c:pt>
                <c:pt idx="47">
                  <c:v>25.5</c:v>
                </c:pt>
                <c:pt idx="48">
                  <c:v>27.8</c:v>
                </c:pt>
                <c:pt idx="49">
                  <c:v>33</c:v>
                </c:pt>
                <c:pt idx="50">
                  <c:v>44.2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201520"/>
        <c:axId val="699201912"/>
      </c:lineChart>
      <c:catAx>
        <c:axId val="69920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01912"/>
        <c:crosses val="autoZero"/>
        <c:auto val="1"/>
        <c:lblAlgn val="ctr"/>
        <c:lblOffset val="100"/>
        <c:noMultiLvlLbl val="0"/>
      </c:catAx>
      <c:valAx>
        <c:axId val="69920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0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 Poverty Rates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Data'!$C$2:$C$52</c:f>
              <c:numCache>
                <c:formatCode>General</c:formatCode>
                <c:ptCount val="51"/>
                <c:pt idx="0">
                  <c:v>18.3</c:v>
                </c:pt>
                <c:pt idx="1">
                  <c:v>9.9</c:v>
                </c:pt>
                <c:pt idx="2">
                  <c:v>16.5</c:v>
                </c:pt>
                <c:pt idx="3">
                  <c:v>18.600000000000001</c:v>
                </c:pt>
                <c:pt idx="4">
                  <c:v>14.9</c:v>
                </c:pt>
                <c:pt idx="5">
                  <c:v>11.6</c:v>
                </c:pt>
                <c:pt idx="6">
                  <c:v>10.6</c:v>
                </c:pt>
                <c:pt idx="7">
                  <c:v>12</c:v>
                </c:pt>
                <c:pt idx="8">
                  <c:v>15.3</c:v>
                </c:pt>
                <c:pt idx="9">
                  <c:v>16.7</c:v>
                </c:pt>
                <c:pt idx="10">
                  <c:v>10.3</c:v>
                </c:pt>
                <c:pt idx="11">
                  <c:v>13.4</c:v>
                </c:pt>
                <c:pt idx="12">
                  <c:v>15.7</c:v>
                </c:pt>
                <c:pt idx="13">
                  <c:v>14.5</c:v>
                </c:pt>
                <c:pt idx="14">
                  <c:v>12.9</c:v>
                </c:pt>
                <c:pt idx="15">
                  <c:v>12.7</c:v>
                </c:pt>
                <c:pt idx="16">
                  <c:v>18.399999999999999</c:v>
                </c:pt>
                <c:pt idx="17">
                  <c:v>19.600000000000001</c:v>
                </c:pt>
                <c:pt idx="18">
                  <c:v>13.7</c:v>
                </c:pt>
                <c:pt idx="19">
                  <c:v>10.1</c:v>
                </c:pt>
                <c:pt idx="20">
                  <c:v>12.1</c:v>
                </c:pt>
                <c:pt idx="21">
                  <c:v>15.6</c:v>
                </c:pt>
                <c:pt idx="22">
                  <c:v>10.4</c:v>
                </c:pt>
                <c:pt idx="23">
                  <c:v>21.6</c:v>
                </c:pt>
                <c:pt idx="24">
                  <c:v>15</c:v>
                </c:pt>
                <c:pt idx="25">
                  <c:v>14.2</c:v>
                </c:pt>
                <c:pt idx="26">
                  <c:v>12.8</c:v>
                </c:pt>
                <c:pt idx="27">
                  <c:v>14.3</c:v>
                </c:pt>
                <c:pt idx="28">
                  <c:v>9.1999999999999993</c:v>
                </c:pt>
                <c:pt idx="29">
                  <c:v>10.6</c:v>
                </c:pt>
                <c:pt idx="30">
                  <c:v>18.8</c:v>
                </c:pt>
                <c:pt idx="31">
                  <c:v>15.3</c:v>
                </c:pt>
                <c:pt idx="32">
                  <c:v>16.2</c:v>
                </c:pt>
                <c:pt idx="33">
                  <c:v>12.4</c:v>
                </c:pt>
                <c:pt idx="34">
                  <c:v>14.6</c:v>
                </c:pt>
                <c:pt idx="35">
                  <c:v>16.100000000000001</c:v>
                </c:pt>
                <c:pt idx="36">
                  <c:v>15.3</c:v>
                </c:pt>
                <c:pt idx="37">
                  <c:v>13</c:v>
                </c:pt>
                <c:pt idx="38">
                  <c:v>13.7</c:v>
                </c:pt>
                <c:pt idx="39">
                  <c:v>16.7</c:v>
                </c:pt>
                <c:pt idx="40">
                  <c:v>14.3</c:v>
                </c:pt>
                <c:pt idx="41">
                  <c:v>16.3</c:v>
                </c:pt>
                <c:pt idx="42">
                  <c:v>15.3</c:v>
                </c:pt>
                <c:pt idx="43">
                  <c:v>12</c:v>
                </c:pt>
                <c:pt idx="44">
                  <c:v>10.3</c:v>
                </c:pt>
                <c:pt idx="45">
                  <c:v>11.6</c:v>
                </c:pt>
                <c:pt idx="46">
                  <c:v>12.5</c:v>
                </c:pt>
                <c:pt idx="47">
                  <c:v>18.2</c:v>
                </c:pt>
                <c:pt idx="48">
                  <c:v>12.2</c:v>
                </c:pt>
                <c:pt idx="49">
                  <c:v>12.8</c:v>
                </c:pt>
                <c:pt idx="50">
                  <c:v>16.3</c:v>
                </c:pt>
              </c:numCache>
            </c:numRef>
          </c:xVal>
          <c:yVal>
            <c:numRef>
              <c:f>Regression!$C$28:$C$78</c:f>
              <c:numCache>
                <c:formatCode>General</c:formatCode>
                <c:ptCount val="51"/>
                <c:pt idx="0">
                  <c:v>0.94458161786420192</c:v>
                </c:pt>
                <c:pt idx="1">
                  <c:v>0.42039398424678254</c:v>
                </c:pt>
                <c:pt idx="2">
                  <c:v>-4.3577560438178224</c:v>
                </c:pt>
                <c:pt idx="3">
                  <c:v>-3.5462177887707398</c:v>
                </c:pt>
                <c:pt idx="4">
                  <c:v>-4.9376310839969317</c:v>
                </c:pt>
                <c:pt idx="5">
                  <c:v>2.1640476663690862</c:v>
                </c:pt>
                <c:pt idx="6">
                  <c:v>-0.97251631044872155</c:v>
                </c:pt>
                <c:pt idx="7">
                  <c:v>-13.00056410001674</c:v>
                </c:pt>
                <c:pt idx="8">
                  <c:v>-7.9542393861050442</c:v>
                </c:pt>
                <c:pt idx="9">
                  <c:v>-0.57000868173521013</c:v>
                </c:pt>
                <c:pt idx="10">
                  <c:v>-0.39702722421684555</c:v>
                </c:pt>
                <c:pt idx="11">
                  <c:v>4.5082475910597424</c:v>
                </c:pt>
                <c:pt idx="12">
                  <c:v>3.3875545281073549</c:v>
                </c:pt>
                <c:pt idx="13">
                  <c:v>1.8946408425811967E-2</c:v>
                </c:pt>
                <c:pt idx="14">
                  <c:v>-0.42566377827565205</c:v>
                </c:pt>
                <c:pt idx="15">
                  <c:v>1.8457966878882637</c:v>
                </c:pt>
                <c:pt idx="16">
                  <c:v>-5.1772728207641237</c:v>
                </c:pt>
                <c:pt idx="17">
                  <c:v>10.886884480393235</c:v>
                </c:pt>
                <c:pt idx="18">
                  <c:v>0.48816834824926758</c:v>
                </c:pt>
                <c:pt idx="19">
                  <c:v>-4.0838308392728386</c:v>
                </c:pt>
                <c:pt idx="20">
                  <c:v>-3.1812804434270703E-2</c:v>
                </c:pt>
                <c:pt idx="21">
                  <c:v>4.9921178895239215</c:v>
                </c:pt>
                <c:pt idx="22">
                  <c:v>-1.5887880380759114</c:v>
                </c:pt>
                <c:pt idx="23">
                  <c:v>2.9185792895859386</c:v>
                </c:pt>
                <c:pt idx="24">
                  <c:v>8.0468796201341064E-2</c:v>
                </c:pt>
                <c:pt idx="25">
                  <c:v>8.5725312671823986</c:v>
                </c:pt>
                <c:pt idx="26">
                  <c:v>0.99545149070973338</c:v>
                </c:pt>
                <c:pt idx="27">
                  <c:v>-6.8302318836885085</c:v>
                </c:pt>
                <c:pt idx="28">
                  <c:v>2.5608623694754939</c:v>
                </c:pt>
                <c:pt idx="29">
                  <c:v>-1.5625698360860873</c:v>
                </c:pt>
                <c:pt idx="30">
                  <c:v>-4.2491638240187388</c:v>
                </c:pt>
                <c:pt idx="31">
                  <c:v>-6.1124721715408477</c:v>
                </c:pt>
                <c:pt idx="32">
                  <c:v>-6.8514702645573884</c:v>
                </c:pt>
                <c:pt idx="33">
                  <c:v>5.9503967525382464</c:v>
                </c:pt>
                <c:pt idx="34">
                  <c:v>2.0384916644262816</c:v>
                </c:pt>
                <c:pt idx="35">
                  <c:v>2.7248933325773486</c:v>
                </c:pt>
                <c:pt idx="36">
                  <c:v>-0.10202756809777114</c:v>
                </c:pt>
                <c:pt idx="37">
                  <c:v>-2.0230000578953735</c:v>
                </c:pt>
                <c:pt idx="38">
                  <c:v>-5.1032725504151912</c:v>
                </c:pt>
                <c:pt idx="39">
                  <c:v>-2.1105825332519785</c:v>
                </c:pt>
                <c:pt idx="40">
                  <c:v>1.0685886640780602</c:v>
                </c:pt>
                <c:pt idx="41">
                  <c:v>-4.012868312869621</c:v>
                </c:pt>
                <c:pt idx="42">
                  <c:v>-0.57541416257256728</c:v>
                </c:pt>
                <c:pt idx="43">
                  <c:v>7.0028441989262262</c:v>
                </c:pt>
                <c:pt idx="44">
                  <c:v>-2.2210115564709874</c:v>
                </c:pt>
                <c:pt idx="45">
                  <c:v>2.2080015003485727</c:v>
                </c:pt>
                <c:pt idx="46">
                  <c:v>1.0935137427274242</c:v>
                </c:pt>
                <c:pt idx="47">
                  <c:v>3.0836391101656346</c:v>
                </c:pt>
                <c:pt idx="48">
                  <c:v>-0.46106564214189305</c:v>
                </c:pt>
                <c:pt idx="49">
                  <c:v>15.582056257844886</c:v>
                </c:pt>
                <c:pt idx="50">
                  <c:v>3.7214216246231118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271080"/>
        <c:axId val="670272648"/>
      </c:scatterChart>
      <c:valAx>
        <c:axId val="670271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Women Poverty Rates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0272648"/>
        <c:crosses val="autoZero"/>
        <c:crossBetween val="midCat"/>
      </c:valAx>
      <c:valAx>
        <c:axId val="670272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0271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 with Bachelor's degree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Data'!$D$2:$D$52</c:f>
              <c:numCache>
                <c:formatCode>General</c:formatCode>
                <c:ptCount val="51"/>
                <c:pt idx="0">
                  <c:v>23.5</c:v>
                </c:pt>
                <c:pt idx="1">
                  <c:v>33.200000000000003</c:v>
                </c:pt>
                <c:pt idx="2">
                  <c:v>26.8</c:v>
                </c:pt>
                <c:pt idx="3">
                  <c:v>20.7</c:v>
                </c:pt>
                <c:pt idx="4">
                  <c:v>30.9</c:v>
                </c:pt>
                <c:pt idx="5">
                  <c:v>37.5</c:v>
                </c:pt>
                <c:pt idx="6">
                  <c:v>37.4</c:v>
                </c:pt>
                <c:pt idx="7">
                  <c:v>29.3</c:v>
                </c:pt>
                <c:pt idx="8">
                  <c:v>26.7</c:v>
                </c:pt>
                <c:pt idx="9">
                  <c:v>28.7</c:v>
                </c:pt>
                <c:pt idx="10">
                  <c:v>36.200000000000003</c:v>
                </c:pt>
                <c:pt idx="11">
                  <c:v>25.4</c:v>
                </c:pt>
                <c:pt idx="12">
                  <c:v>32.6</c:v>
                </c:pt>
                <c:pt idx="13">
                  <c:v>23.9</c:v>
                </c:pt>
                <c:pt idx="14">
                  <c:v>26.7</c:v>
                </c:pt>
                <c:pt idx="15">
                  <c:v>31.2</c:v>
                </c:pt>
                <c:pt idx="16">
                  <c:v>22.7</c:v>
                </c:pt>
                <c:pt idx="17">
                  <c:v>23.8</c:v>
                </c:pt>
                <c:pt idx="18">
                  <c:v>29.9</c:v>
                </c:pt>
                <c:pt idx="19">
                  <c:v>38.1</c:v>
                </c:pt>
                <c:pt idx="20">
                  <c:v>40.299999999999997</c:v>
                </c:pt>
                <c:pt idx="21">
                  <c:v>26.9</c:v>
                </c:pt>
                <c:pt idx="22">
                  <c:v>34</c:v>
                </c:pt>
                <c:pt idx="23">
                  <c:v>21.6</c:v>
                </c:pt>
                <c:pt idx="24">
                  <c:v>27.1</c:v>
                </c:pt>
                <c:pt idx="25">
                  <c:v>30</c:v>
                </c:pt>
                <c:pt idx="26">
                  <c:v>30.7</c:v>
                </c:pt>
                <c:pt idx="27">
                  <c:v>22.2</c:v>
                </c:pt>
                <c:pt idx="28">
                  <c:v>35.6</c:v>
                </c:pt>
                <c:pt idx="29">
                  <c:v>35.799999999999997</c:v>
                </c:pt>
                <c:pt idx="30">
                  <c:v>27</c:v>
                </c:pt>
                <c:pt idx="31">
                  <c:v>34.5</c:v>
                </c:pt>
                <c:pt idx="32">
                  <c:v>28.5</c:v>
                </c:pt>
                <c:pt idx="33">
                  <c:v>28.2</c:v>
                </c:pt>
                <c:pt idx="34">
                  <c:v>25.9</c:v>
                </c:pt>
                <c:pt idx="35">
                  <c:v>24</c:v>
                </c:pt>
                <c:pt idx="36">
                  <c:v>30</c:v>
                </c:pt>
                <c:pt idx="37">
                  <c:v>28.6</c:v>
                </c:pt>
                <c:pt idx="38">
                  <c:v>32</c:v>
                </c:pt>
                <c:pt idx="39">
                  <c:v>25.5</c:v>
                </c:pt>
                <c:pt idx="40">
                  <c:v>26.4</c:v>
                </c:pt>
                <c:pt idx="41">
                  <c:v>24.8</c:v>
                </c:pt>
                <c:pt idx="42">
                  <c:v>27.4</c:v>
                </c:pt>
                <c:pt idx="43">
                  <c:v>28.9</c:v>
                </c:pt>
                <c:pt idx="44">
                  <c:v>37.200000000000003</c:v>
                </c:pt>
                <c:pt idx="45">
                  <c:v>35.799999999999997</c:v>
                </c:pt>
                <c:pt idx="46">
                  <c:v>32.4</c:v>
                </c:pt>
                <c:pt idx="47">
                  <c:v>19.100000000000001</c:v>
                </c:pt>
                <c:pt idx="48">
                  <c:v>28.8</c:v>
                </c:pt>
                <c:pt idx="49">
                  <c:v>26.9</c:v>
                </c:pt>
                <c:pt idx="50">
                  <c:v>53.5</c:v>
                </c:pt>
              </c:numCache>
            </c:numRef>
          </c:xVal>
          <c:yVal>
            <c:numRef>
              <c:f>Regression!$C$28:$C$78</c:f>
              <c:numCache>
                <c:formatCode>General</c:formatCode>
                <c:ptCount val="51"/>
                <c:pt idx="0">
                  <c:v>0.94458161786420192</c:v>
                </c:pt>
                <c:pt idx="1">
                  <c:v>0.42039398424678254</c:v>
                </c:pt>
                <c:pt idx="2">
                  <c:v>-4.3577560438178224</c:v>
                </c:pt>
                <c:pt idx="3">
                  <c:v>-3.5462177887707398</c:v>
                </c:pt>
                <c:pt idx="4">
                  <c:v>-4.9376310839969317</c:v>
                </c:pt>
                <c:pt idx="5">
                  <c:v>2.1640476663690862</c:v>
                </c:pt>
                <c:pt idx="6">
                  <c:v>-0.97251631044872155</c:v>
                </c:pt>
                <c:pt idx="7">
                  <c:v>-13.00056410001674</c:v>
                </c:pt>
                <c:pt idx="8">
                  <c:v>-7.9542393861050442</c:v>
                </c:pt>
                <c:pt idx="9">
                  <c:v>-0.57000868173521013</c:v>
                </c:pt>
                <c:pt idx="10">
                  <c:v>-0.39702722421684555</c:v>
                </c:pt>
                <c:pt idx="11">
                  <c:v>4.5082475910597424</c:v>
                </c:pt>
                <c:pt idx="12">
                  <c:v>3.3875545281073549</c:v>
                </c:pt>
                <c:pt idx="13">
                  <c:v>1.8946408425811967E-2</c:v>
                </c:pt>
                <c:pt idx="14">
                  <c:v>-0.42566377827565205</c:v>
                </c:pt>
                <c:pt idx="15">
                  <c:v>1.8457966878882637</c:v>
                </c:pt>
                <c:pt idx="16">
                  <c:v>-5.1772728207641237</c:v>
                </c:pt>
                <c:pt idx="17">
                  <c:v>10.886884480393235</c:v>
                </c:pt>
                <c:pt idx="18">
                  <c:v>0.48816834824926758</c:v>
                </c:pt>
                <c:pt idx="19">
                  <c:v>-4.0838308392728386</c:v>
                </c:pt>
                <c:pt idx="20">
                  <c:v>-3.1812804434270703E-2</c:v>
                </c:pt>
                <c:pt idx="21">
                  <c:v>4.9921178895239215</c:v>
                </c:pt>
                <c:pt idx="22">
                  <c:v>-1.5887880380759114</c:v>
                </c:pt>
                <c:pt idx="23">
                  <c:v>2.9185792895859386</c:v>
                </c:pt>
                <c:pt idx="24">
                  <c:v>8.0468796201341064E-2</c:v>
                </c:pt>
                <c:pt idx="25">
                  <c:v>8.5725312671823986</c:v>
                </c:pt>
                <c:pt idx="26">
                  <c:v>0.99545149070973338</c:v>
                </c:pt>
                <c:pt idx="27">
                  <c:v>-6.8302318836885085</c:v>
                </c:pt>
                <c:pt idx="28">
                  <c:v>2.5608623694754939</c:v>
                </c:pt>
                <c:pt idx="29">
                  <c:v>-1.5625698360860873</c:v>
                </c:pt>
                <c:pt idx="30">
                  <c:v>-4.2491638240187388</c:v>
                </c:pt>
                <c:pt idx="31">
                  <c:v>-6.1124721715408477</c:v>
                </c:pt>
                <c:pt idx="32">
                  <c:v>-6.8514702645573884</c:v>
                </c:pt>
                <c:pt idx="33">
                  <c:v>5.9503967525382464</c:v>
                </c:pt>
                <c:pt idx="34">
                  <c:v>2.0384916644262816</c:v>
                </c:pt>
                <c:pt idx="35">
                  <c:v>2.7248933325773486</c:v>
                </c:pt>
                <c:pt idx="36">
                  <c:v>-0.10202756809777114</c:v>
                </c:pt>
                <c:pt idx="37">
                  <c:v>-2.0230000578953735</c:v>
                </c:pt>
                <c:pt idx="38">
                  <c:v>-5.1032725504151912</c:v>
                </c:pt>
                <c:pt idx="39">
                  <c:v>-2.1105825332519785</c:v>
                </c:pt>
                <c:pt idx="40">
                  <c:v>1.0685886640780602</c:v>
                </c:pt>
                <c:pt idx="41">
                  <c:v>-4.012868312869621</c:v>
                </c:pt>
                <c:pt idx="42">
                  <c:v>-0.57541416257256728</c:v>
                </c:pt>
                <c:pt idx="43">
                  <c:v>7.0028441989262262</c:v>
                </c:pt>
                <c:pt idx="44">
                  <c:v>-2.2210115564709874</c:v>
                </c:pt>
                <c:pt idx="45">
                  <c:v>2.2080015003485727</c:v>
                </c:pt>
                <c:pt idx="46">
                  <c:v>1.0935137427274242</c:v>
                </c:pt>
                <c:pt idx="47">
                  <c:v>3.0836391101656346</c:v>
                </c:pt>
                <c:pt idx="48">
                  <c:v>-0.46106564214189305</c:v>
                </c:pt>
                <c:pt idx="49">
                  <c:v>15.582056257844886</c:v>
                </c:pt>
                <c:pt idx="50">
                  <c:v>3.7214216246231118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269904"/>
        <c:axId val="670272256"/>
      </c:scatterChart>
      <c:valAx>
        <c:axId val="67026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Women with Bachelor's degree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0272256"/>
        <c:crosses val="autoZero"/>
        <c:crossBetween val="midCat"/>
      </c:valAx>
      <c:valAx>
        <c:axId val="670272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0269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 Share of All STEM Workers(%)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423911854768201"/>
          <c:y val="0.46377070018714001"/>
          <c:w val="0.76996227034120701"/>
          <c:h val="0.32542930452079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Data'!$E$2:$E$52</c:f>
              <c:numCache>
                <c:formatCode>General</c:formatCode>
                <c:ptCount val="51"/>
                <c:pt idx="0">
                  <c:v>26.5</c:v>
                </c:pt>
                <c:pt idx="1">
                  <c:v>25.2</c:v>
                </c:pt>
                <c:pt idx="2">
                  <c:v>27.1</c:v>
                </c:pt>
                <c:pt idx="3">
                  <c:v>30</c:v>
                </c:pt>
                <c:pt idx="4">
                  <c:v>28.9</c:v>
                </c:pt>
                <c:pt idx="5">
                  <c:v>28.9</c:v>
                </c:pt>
                <c:pt idx="6">
                  <c:v>30.2</c:v>
                </c:pt>
                <c:pt idx="7">
                  <c:v>29.8</c:v>
                </c:pt>
                <c:pt idx="8">
                  <c:v>28.7</c:v>
                </c:pt>
                <c:pt idx="9">
                  <c:v>27.8</c:v>
                </c:pt>
                <c:pt idx="10">
                  <c:v>30</c:v>
                </c:pt>
                <c:pt idx="11">
                  <c:v>26.1</c:v>
                </c:pt>
                <c:pt idx="12">
                  <c:v>28.2</c:v>
                </c:pt>
                <c:pt idx="13">
                  <c:v>25.7</c:v>
                </c:pt>
                <c:pt idx="14">
                  <c:v>32.200000000000003</c:v>
                </c:pt>
                <c:pt idx="15">
                  <c:v>28.7</c:v>
                </c:pt>
                <c:pt idx="16">
                  <c:v>27</c:v>
                </c:pt>
                <c:pt idx="17">
                  <c:v>27.7</c:v>
                </c:pt>
                <c:pt idx="18">
                  <c:v>29.2</c:v>
                </c:pt>
                <c:pt idx="19">
                  <c:v>34.4</c:v>
                </c:pt>
                <c:pt idx="20">
                  <c:v>31.9</c:v>
                </c:pt>
                <c:pt idx="21">
                  <c:v>26.5</c:v>
                </c:pt>
                <c:pt idx="22">
                  <c:v>29.7</c:v>
                </c:pt>
                <c:pt idx="23">
                  <c:v>32.9</c:v>
                </c:pt>
                <c:pt idx="24">
                  <c:v>30.9</c:v>
                </c:pt>
                <c:pt idx="25">
                  <c:v>32.4</c:v>
                </c:pt>
                <c:pt idx="26">
                  <c:v>25.9</c:v>
                </c:pt>
                <c:pt idx="27">
                  <c:v>31</c:v>
                </c:pt>
                <c:pt idx="28">
                  <c:v>24.6</c:v>
                </c:pt>
                <c:pt idx="29">
                  <c:v>28.8</c:v>
                </c:pt>
                <c:pt idx="30">
                  <c:v>25.4</c:v>
                </c:pt>
                <c:pt idx="31">
                  <c:v>30.8</c:v>
                </c:pt>
                <c:pt idx="32">
                  <c:v>30.5</c:v>
                </c:pt>
                <c:pt idx="33">
                  <c:v>32.4</c:v>
                </c:pt>
                <c:pt idx="34">
                  <c:v>28.6</c:v>
                </c:pt>
                <c:pt idx="35">
                  <c:v>25.1</c:v>
                </c:pt>
                <c:pt idx="36">
                  <c:v>28.2</c:v>
                </c:pt>
                <c:pt idx="37">
                  <c:v>30.4</c:v>
                </c:pt>
                <c:pt idx="38">
                  <c:v>29.6</c:v>
                </c:pt>
                <c:pt idx="39">
                  <c:v>28.2</c:v>
                </c:pt>
                <c:pt idx="40">
                  <c:v>27.8</c:v>
                </c:pt>
                <c:pt idx="41">
                  <c:v>30.1</c:v>
                </c:pt>
                <c:pt idx="42">
                  <c:v>26.5</c:v>
                </c:pt>
                <c:pt idx="43">
                  <c:v>23.5</c:v>
                </c:pt>
                <c:pt idx="44">
                  <c:v>33.6</c:v>
                </c:pt>
                <c:pt idx="45">
                  <c:v>29.6</c:v>
                </c:pt>
                <c:pt idx="46">
                  <c:v>25.7</c:v>
                </c:pt>
                <c:pt idx="47">
                  <c:v>25.5</c:v>
                </c:pt>
                <c:pt idx="48">
                  <c:v>27.8</c:v>
                </c:pt>
                <c:pt idx="49">
                  <c:v>33</c:v>
                </c:pt>
                <c:pt idx="50">
                  <c:v>44.2</c:v>
                </c:pt>
              </c:numCache>
            </c:numRef>
          </c:xVal>
          <c:yVal>
            <c:numRef>
              <c:f>Regression!$C$28:$C$78</c:f>
              <c:numCache>
                <c:formatCode>General</c:formatCode>
                <c:ptCount val="51"/>
                <c:pt idx="0">
                  <c:v>0.94458161786420192</c:v>
                </c:pt>
                <c:pt idx="1">
                  <c:v>0.42039398424678254</c:v>
                </c:pt>
                <c:pt idx="2">
                  <c:v>-4.3577560438178224</c:v>
                </c:pt>
                <c:pt idx="3">
                  <c:v>-3.5462177887707398</c:v>
                </c:pt>
                <c:pt idx="4">
                  <c:v>-4.9376310839969317</c:v>
                </c:pt>
                <c:pt idx="5">
                  <c:v>2.1640476663690862</c:v>
                </c:pt>
                <c:pt idx="6">
                  <c:v>-0.97251631044872155</c:v>
                </c:pt>
                <c:pt idx="7">
                  <c:v>-13.00056410001674</c:v>
                </c:pt>
                <c:pt idx="8">
                  <c:v>-7.9542393861050442</c:v>
                </c:pt>
                <c:pt idx="9">
                  <c:v>-0.57000868173521013</c:v>
                </c:pt>
                <c:pt idx="10">
                  <c:v>-0.39702722421684555</c:v>
                </c:pt>
                <c:pt idx="11">
                  <c:v>4.5082475910597424</c:v>
                </c:pt>
                <c:pt idx="12">
                  <c:v>3.3875545281073549</c:v>
                </c:pt>
                <c:pt idx="13">
                  <c:v>1.8946408425811967E-2</c:v>
                </c:pt>
                <c:pt idx="14">
                  <c:v>-0.42566377827565205</c:v>
                </c:pt>
                <c:pt idx="15">
                  <c:v>1.8457966878882637</c:v>
                </c:pt>
                <c:pt idx="16">
                  <c:v>-5.1772728207641237</c:v>
                </c:pt>
                <c:pt idx="17">
                  <c:v>10.886884480393235</c:v>
                </c:pt>
                <c:pt idx="18">
                  <c:v>0.48816834824926758</c:v>
                </c:pt>
                <c:pt idx="19">
                  <c:v>-4.0838308392728386</c:v>
                </c:pt>
                <c:pt idx="20">
                  <c:v>-3.1812804434270703E-2</c:v>
                </c:pt>
                <c:pt idx="21">
                  <c:v>4.9921178895239215</c:v>
                </c:pt>
                <c:pt idx="22">
                  <c:v>-1.5887880380759114</c:v>
                </c:pt>
                <c:pt idx="23">
                  <c:v>2.9185792895859386</c:v>
                </c:pt>
                <c:pt idx="24">
                  <c:v>8.0468796201341064E-2</c:v>
                </c:pt>
                <c:pt idx="25">
                  <c:v>8.5725312671823986</c:v>
                </c:pt>
                <c:pt idx="26">
                  <c:v>0.99545149070973338</c:v>
                </c:pt>
                <c:pt idx="27">
                  <c:v>-6.8302318836885085</c:v>
                </c:pt>
                <c:pt idx="28">
                  <c:v>2.5608623694754939</c:v>
                </c:pt>
                <c:pt idx="29">
                  <c:v>-1.5625698360860873</c:v>
                </c:pt>
                <c:pt idx="30">
                  <c:v>-4.2491638240187388</c:v>
                </c:pt>
                <c:pt idx="31">
                  <c:v>-6.1124721715408477</c:v>
                </c:pt>
                <c:pt idx="32">
                  <c:v>-6.8514702645573884</c:v>
                </c:pt>
                <c:pt idx="33">
                  <c:v>5.9503967525382464</c:v>
                </c:pt>
                <c:pt idx="34">
                  <c:v>2.0384916644262816</c:v>
                </c:pt>
                <c:pt idx="35">
                  <c:v>2.7248933325773486</c:v>
                </c:pt>
                <c:pt idx="36">
                  <c:v>-0.10202756809777114</c:v>
                </c:pt>
                <c:pt idx="37">
                  <c:v>-2.0230000578953735</c:v>
                </c:pt>
                <c:pt idx="38">
                  <c:v>-5.1032725504151912</c:v>
                </c:pt>
                <c:pt idx="39">
                  <c:v>-2.1105825332519785</c:v>
                </c:pt>
                <c:pt idx="40">
                  <c:v>1.0685886640780602</c:v>
                </c:pt>
                <c:pt idx="41">
                  <c:v>-4.012868312869621</c:v>
                </c:pt>
                <c:pt idx="42">
                  <c:v>-0.57541416257256728</c:v>
                </c:pt>
                <c:pt idx="43">
                  <c:v>7.0028441989262262</c:v>
                </c:pt>
                <c:pt idx="44">
                  <c:v>-2.2210115564709874</c:v>
                </c:pt>
                <c:pt idx="45">
                  <c:v>2.2080015003485727</c:v>
                </c:pt>
                <c:pt idx="46">
                  <c:v>1.0935137427274242</c:v>
                </c:pt>
                <c:pt idx="47">
                  <c:v>3.0836391101656346</c:v>
                </c:pt>
                <c:pt idx="48">
                  <c:v>-0.46106564214189305</c:v>
                </c:pt>
                <c:pt idx="49">
                  <c:v>15.582056257844886</c:v>
                </c:pt>
                <c:pt idx="50">
                  <c:v>3.7214216246231118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270296"/>
        <c:axId val="670273040"/>
      </c:scatterChart>
      <c:valAx>
        <c:axId val="670270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Women's Share of All STEM Workers(%)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0273040"/>
        <c:crosses val="autoZero"/>
        <c:crossBetween val="midCat"/>
      </c:valAx>
      <c:valAx>
        <c:axId val="670273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0270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27</xdr:row>
      <xdr:rowOff>82550</xdr:rowOff>
    </xdr:from>
    <xdr:to>
      <xdr:col>12</xdr:col>
      <xdr:colOff>749300</xdr:colOff>
      <xdr:row>55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825500</xdr:colOff>
      <xdr:row>4</xdr:row>
      <xdr:rowOff>19050</xdr:rowOff>
    </xdr:from>
    <xdr:to>
      <xdr:col>13</xdr:col>
      <xdr:colOff>1016000</xdr:colOff>
      <xdr:row>24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</xdr:colOff>
      <xdr:row>3</xdr:row>
      <xdr:rowOff>162982</xdr:rowOff>
    </xdr:from>
    <xdr:to>
      <xdr:col>21</xdr:col>
      <xdr:colOff>169333</xdr:colOff>
      <xdr:row>22</xdr:row>
      <xdr:rowOff>8466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825500</xdr:colOff>
      <xdr:row>20</xdr:row>
      <xdr:rowOff>171450</xdr:rowOff>
    </xdr:from>
    <xdr:to>
      <xdr:col>14</xdr:col>
      <xdr:colOff>0</xdr:colOff>
      <xdr:row>41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101600</xdr:colOff>
      <xdr:row>23</xdr:row>
      <xdr:rowOff>95250</xdr:rowOff>
    </xdr:from>
    <xdr:to>
      <xdr:col>21</xdr:col>
      <xdr:colOff>368300</xdr:colOff>
      <xdr:row>48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804333</xdr:colOff>
      <xdr:row>21</xdr:row>
      <xdr:rowOff>86783</xdr:rowOff>
    </xdr:from>
    <xdr:to>
      <xdr:col>13</xdr:col>
      <xdr:colOff>1079499</xdr:colOff>
      <xdr:row>41</xdr:row>
      <xdr:rowOff>105833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3</xdr:row>
      <xdr:rowOff>106680</xdr:rowOff>
    </xdr:from>
    <xdr:to>
      <xdr:col>18</xdr:col>
      <xdr:colOff>487680</xdr:colOff>
      <xdr:row>18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601980</xdr:colOff>
      <xdr:row>19</xdr:row>
      <xdr:rowOff>152400</xdr:rowOff>
    </xdr:from>
    <xdr:to>
      <xdr:col>18</xdr:col>
      <xdr:colOff>533400</xdr:colOff>
      <xdr:row>35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19</xdr:row>
      <xdr:rowOff>160020</xdr:rowOff>
    </xdr:from>
    <xdr:to>
      <xdr:col>27</xdr:col>
      <xdr:colOff>22860</xdr:colOff>
      <xdr:row>35</xdr:row>
      <xdr:rowOff>60960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586740</xdr:colOff>
      <xdr:row>3</xdr:row>
      <xdr:rowOff>114300</xdr:rowOff>
    </xdr:from>
    <xdr:to>
      <xdr:col>27</xdr:col>
      <xdr:colOff>106680</xdr:colOff>
      <xdr:row>19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381000</xdr:colOff>
      <xdr:row>29</xdr:row>
      <xdr:rowOff>45720</xdr:rowOff>
    </xdr:from>
    <xdr:to>
      <xdr:col>23</xdr:col>
      <xdr:colOff>198120</xdr:colOff>
      <xdr:row>44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403860</xdr:colOff>
      <xdr:row>14</xdr:row>
      <xdr:rowOff>114300</xdr:rowOff>
    </xdr:from>
    <xdr:to>
      <xdr:col>23</xdr:col>
      <xdr:colOff>236220</xdr:colOff>
      <xdr:row>28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266700</xdr:colOff>
      <xdr:row>14</xdr:row>
      <xdr:rowOff>99060</xdr:rowOff>
    </xdr:from>
    <xdr:to>
      <xdr:col>16</xdr:col>
      <xdr:colOff>160020</xdr:colOff>
      <xdr:row>28</xdr:row>
      <xdr:rowOff>144780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266700</xdr:colOff>
      <xdr:row>29</xdr:row>
      <xdr:rowOff>45720</xdr:rowOff>
    </xdr:from>
    <xdr:to>
      <xdr:col>16</xdr:col>
      <xdr:colOff>190500</xdr:colOff>
      <xdr:row>45</xdr:row>
      <xdr:rowOff>30480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388620</xdr:colOff>
      <xdr:row>4</xdr:row>
      <xdr:rowOff>160020</xdr:rowOff>
    </xdr:from>
    <xdr:to>
      <xdr:col>17</xdr:col>
      <xdr:colOff>99060</xdr:colOff>
      <xdr:row>19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259080</xdr:colOff>
      <xdr:row>4</xdr:row>
      <xdr:rowOff>137160</xdr:rowOff>
    </xdr:from>
    <xdr:to>
      <xdr:col>24</xdr:col>
      <xdr:colOff>182880</xdr:colOff>
      <xdr:row>19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327660</xdr:colOff>
      <xdr:row>20</xdr:row>
      <xdr:rowOff>83820</xdr:rowOff>
    </xdr:from>
    <xdr:to>
      <xdr:col>24</xdr:col>
      <xdr:colOff>205740</xdr:colOff>
      <xdr:row>36</xdr:row>
      <xdr:rowOff>144780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274320</xdr:colOff>
      <xdr:row>20</xdr:row>
      <xdr:rowOff>83820</xdr:rowOff>
    </xdr:from>
    <xdr:to>
      <xdr:col>17</xdr:col>
      <xdr:colOff>114300</xdr:colOff>
      <xdr:row>37</xdr:row>
      <xdr:rowOff>15240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556260</xdr:colOff>
      <xdr:row>0</xdr:row>
      <xdr:rowOff>175260</xdr:rowOff>
    </xdr:from>
    <xdr:to>
      <xdr:col>19</xdr:col>
      <xdr:colOff>518160</xdr:colOff>
      <xdr:row>21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27" workbookViewId="0">
      <selection activeCell="E54" sqref="E54"/>
    </sheetView>
  </sheetViews>
  <sheetFormatPr defaultColWidth="14.44140625" defaultRowHeight="15.75" customHeight="1" x14ac:dyDescent="0.25"/>
  <sheetData>
    <row r="1" spans="1:5" ht="15.75" customHeight="1" x14ac:dyDescent="0.25">
      <c r="A1" s="1" t="s">
        <v>0</v>
      </c>
      <c r="B1" s="2" t="s">
        <v>37</v>
      </c>
      <c r="C1" s="3" t="s">
        <v>1</v>
      </c>
      <c r="D1" s="4" t="s">
        <v>2</v>
      </c>
      <c r="E1" s="4" t="s">
        <v>38</v>
      </c>
    </row>
    <row r="2" spans="1:5" ht="15.75" customHeight="1" x14ac:dyDescent="0.25">
      <c r="A2" s="5" t="s">
        <v>3</v>
      </c>
      <c r="B2" s="5">
        <v>45057</v>
      </c>
      <c r="C2" s="5">
        <v>34310</v>
      </c>
      <c r="D2" s="5">
        <f t="shared" ref="D2:D32" si="0">(B2-C2)</f>
        <v>10747</v>
      </c>
      <c r="E2" s="6">
        <f t="shared" ref="E2:E51" si="1">(D2/B2)*100</f>
        <v>23.852009676631823</v>
      </c>
    </row>
    <row r="3" spans="1:5" ht="15.75" customHeight="1" x14ac:dyDescent="0.25">
      <c r="A3" s="5" t="s">
        <v>4</v>
      </c>
      <c r="B3" s="5">
        <v>55752</v>
      </c>
      <c r="C3" s="5">
        <v>43455</v>
      </c>
      <c r="D3" s="5">
        <f t="shared" si="0"/>
        <v>12297</v>
      </c>
      <c r="E3" s="6">
        <f t="shared" si="1"/>
        <v>22.056607834696511</v>
      </c>
    </row>
    <row r="4" spans="1:5" ht="15.75" customHeight="1" x14ac:dyDescent="0.25">
      <c r="A4" s="5" t="s">
        <v>5</v>
      </c>
      <c r="B4" s="5">
        <v>44421</v>
      </c>
      <c r="C4" s="5">
        <v>37084</v>
      </c>
      <c r="D4" s="5">
        <f t="shared" si="0"/>
        <v>7337</v>
      </c>
      <c r="E4" s="6">
        <f t="shared" si="1"/>
        <v>16.5169626978231</v>
      </c>
    </row>
    <row r="5" spans="1:5" ht="15.75" customHeight="1" x14ac:dyDescent="0.25">
      <c r="A5" s="5" t="s">
        <v>6</v>
      </c>
      <c r="B5" s="5">
        <v>40570</v>
      </c>
      <c r="C5" s="5">
        <v>32003</v>
      </c>
      <c r="D5" s="5">
        <f t="shared" si="0"/>
        <v>8567</v>
      </c>
      <c r="E5" s="6">
        <f t="shared" si="1"/>
        <v>21.116588612275081</v>
      </c>
    </row>
    <row r="6" spans="1:5" ht="15.75" customHeight="1" x14ac:dyDescent="0.25">
      <c r="A6" s="5" t="s">
        <v>7</v>
      </c>
      <c r="B6" s="5">
        <v>50563</v>
      </c>
      <c r="C6" s="5">
        <v>43335</v>
      </c>
      <c r="D6" s="5">
        <f t="shared" si="0"/>
        <v>7228</v>
      </c>
      <c r="E6" s="6">
        <f t="shared" si="1"/>
        <v>14.295037873543896</v>
      </c>
    </row>
    <row r="7" spans="1:5" ht="15.75" customHeight="1" x14ac:dyDescent="0.25">
      <c r="A7" s="5" t="s">
        <v>8</v>
      </c>
      <c r="B7" s="5">
        <v>51628</v>
      </c>
      <c r="C7" s="5">
        <v>41690</v>
      </c>
      <c r="D7" s="5">
        <f t="shared" si="0"/>
        <v>9938</v>
      </c>
      <c r="E7" s="6">
        <f t="shared" si="1"/>
        <v>19.249244595955684</v>
      </c>
    </row>
    <row r="8" spans="1:5" ht="15.75" customHeight="1" x14ac:dyDescent="0.25">
      <c r="A8" s="5" t="s">
        <v>9</v>
      </c>
      <c r="B8" s="5">
        <v>61666</v>
      </c>
      <c r="C8" s="5">
        <v>50802</v>
      </c>
      <c r="D8" s="5">
        <f t="shared" si="0"/>
        <v>10864</v>
      </c>
      <c r="E8" s="6">
        <f t="shared" si="1"/>
        <v>17.617487756624396</v>
      </c>
    </row>
    <row r="9" spans="1:5" ht="15.75" customHeight="1" x14ac:dyDescent="0.25">
      <c r="A9" s="5" t="s">
        <v>10</v>
      </c>
      <c r="B9" s="5">
        <v>51037</v>
      </c>
      <c r="C9" s="5">
        <v>45192</v>
      </c>
      <c r="D9" s="5">
        <f t="shared" si="0"/>
        <v>5845</v>
      </c>
      <c r="E9" s="6">
        <f t="shared" si="1"/>
        <v>11.452475654917022</v>
      </c>
    </row>
    <row r="10" spans="1:5" ht="15.75" customHeight="1" x14ac:dyDescent="0.25">
      <c r="A10" s="5" t="s">
        <v>11</v>
      </c>
      <c r="B10" s="5">
        <v>41105</v>
      </c>
      <c r="C10" s="5">
        <v>35604</v>
      </c>
      <c r="D10" s="5">
        <f t="shared" si="0"/>
        <v>5501</v>
      </c>
      <c r="E10" s="6">
        <f t="shared" si="1"/>
        <v>13.382800145967643</v>
      </c>
    </row>
    <row r="11" spans="1:5" ht="15.75" customHeight="1" x14ac:dyDescent="0.25">
      <c r="A11" s="5" t="s">
        <v>12</v>
      </c>
      <c r="B11" s="5">
        <v>45396</v>
      </c>
      <c r="C11" s="5">
        <v>36650</v>
      </c>
      <c r="D11" s="5">
        <f t="shared" si="0"/>
        <v>8746</v>
      </c>
      <c r="E11" s="6">
        <f t="shared" si="1"/>
        <v>19.266014626839372</v>
      </c>
    </row>
    <row r="12" spans="1:5" ht="15.75" customHeight="1" x14ac:dyDescent="0.25">
      <c r="A12" s="5" t="s">
        <v>13</v>
      </c>
      <c r="B12" s="5">
        <v>48074</v>
      </c>
      <c r="C12" s="5">
        <v>40434</v>
      </c>
      <c r="D12" s="5">
        <f t="shared" si="0"/>
        <v>7640</v>
      </c>
      <c r="E12" s="6">
        <f t="shared" si="1"/>
        <v>15.892166243707617</v>
      </c>
    </row>
    <row r="13" spans="1:5" ht="15.75" customHeight="1" x14ac:dyDescent="0.25">
      <c r="A13" s="5" t="s">
        <v>14</v>
      </c>
      <c r="B13" s="5">
        <v>43264</v>
      </c>
      <c r="C13" s="5">
        <v>31808</v>
      </c>
      <c r="D13" s="5">
        <f t="shared" si="0"/>
        <v>11456</v>
      </c>
      <c r="E13" s="6">
        <f t="shared" si="1"/>
        <v>26.479289940828405</v>
      </c>
    </row>
    <row r="14" spans="1:5" ht="15.75" customHeight="1" x14ac:dyDescent="0.25">
      <c r="A14" s="5" t="s">
        <v>15</v>
      </c>
      <c r="B14" s="5">
        <v>52161</v>
      </c>
      <c r="C14" s="5">
        <v>41327</v>
      </c>
      <c r="D14" s="5">
        <f t="shared" si="0"/>
        <v>10834</v>
      </c>
      <c r="E14" s="6">
        <f t="shared" si="1"/>
        <v>20.770307317727806</v>
      </c>
    </row>
    <row r="15" spans="1:5" ht="15.75" customHeight="1" x14ac:dyDescent="0.25">
      <c r="A15" s="5" t="s">
        <v>16</v>
      </c>
      <c r="B15" s="5">
        <v>47092</v>
      </c>
      <c r="C15" s="5">
        <v>35753</v>
      </c>
      <c r="D15" s="5">
        <f t="shared" si="0"/>
        <v>11339</v>
      </c>
      <c r="E15" s="6">
        <f t="shared" si="1"/>
        <v>24.078399728191624</v>
      </c>
    </row>
    <row r="16" spans="1:5" ht="15.75" customHeight="1" x14ac:dyDescent="0.25">
      <c r="A16" s="5" t="s">
        <v>17</v>
      </c>
      <c r="B16" s="5">
        <v>47298</v>
      </c>
      <c r="C16" s="5">
        <v>36264</v>
      </c>
      <c r="D16" s="5">
        <f t="shared" si="0"/>
        <v>11034</v>
      </c>
      <c r="E16" s="6">
        <f t="shared" si="1"/>
        <v>23.32868197386782</v>
      </c>
    </row>
    <row r="17" spans="1:5" ht="15.75" customHeight="1" x14ac:dyDescent="0.25">
      <c r="A17" s="5" t="s">
        <v>18</v>
      </c>
      <c r="B17" s="5">
        <v>47864</v>
      </c>
      <c r="C17" s="5">
        <v>36671</v>
      </c>
      <c r="D17" s="5">
        <f t="shared" si="0"/>
        <v>11193</v>
      </c>
      <c r="E17" s="6">
        <f t="shared" si="1"/>
        <v>23.385007521310381</v>
      </c>
    </row>
    <row r="18" spans="1:5" ht="15.75" customHeight="1" x14ac:dyDescent="0.25">
      <c r="A18" s="5" t="s">
        <v>19</v>
      </c>
      <c r="B18" s="5">
        <v>43037</v>
      </c>
      <c r="C18" s="5">
        <v>35294</v>
      </c>
      <c r="D18" s="5">
        <f t="shared" si="0"/>
        <v>7743</v>
      </c>
      <c r="E18" s="6">
        <f t="shared" si="1"/>
        <v>17.991495689755325</v>
      </c>
    </row>
    <row r="19" spans="1:5" ht="15.75" customHeight="1" x14ac:dyDescent="0.25">
      <c r="A19" s="5" t="s">
        <v>20</v>
      </c>
      <c r="B19" s="5">
        <v>49730</v>
      </c>
      <c r="C19" s="5">
        <v>33832</v>
      </c>
      <c r="D19" s="5">
        <f t="shared" si="0"/>
        <v>15898</v>
      </c>
      <c r="E19" s="6">
        <f t="shared" si="1"/>
        <v>31.968630605268451</v>
      </c>
    </row>
    <row r="20" spans="1:5" ht="15.75" customHeight="1" x14ac:dyDescent="0.25">
      <c r="A20" s="5" t="s">
        <v>21</v>
      </c>
      <c r="B20" s="5">
        <v>46934</v>
      </c>
      <c r="C20" s="5">
        <v>36841</v>
      </c>
      <c r="D20" s="5">
        <f t="shared" si="0"/>
        <v>10093</v>
      </c>
      <c r="E20" s="6">
        <f t="shared" si="1"/>
        <v>21.504666126901604</v>
      </c>
    </row>
    <row r="21" spans="1:5" ht="15.75" customHeight="1" x14ac:dyDescent="0.25">
      <c r="A21" s="5" t="s">
        <v>22</v>
      </c>
      <c r="B21" s="5">
        <v>60591</v>
      </c>
      <c r="C21" s="5">
        <v>50635</v>
      </c>
      <c r="D21" s="5">
        <f t="shared" si="0"/>
        <v>9956</v>
      </c>
      <c r="E21" s="6">
        <f t="shared" si="1"/>
        <v>16.431483223581058</v>
      </c>
    </row>
    <row r="22" spans="1:5" ht="15.75" customHeight="1" x14ac:dyDescent="0.25">
      <c r="A22" s="5" t="s">
        <v>23</v>
      </c>
      <c r="B22" s="5">
        <v>61761</v>
      </c>
      <c r="C22" s="5">
        <v>51343</v>
      </c>
      <c r="D22" s="5">
        <f t="shared" si="0"/>
        <v>10418</v>
      </c>
      <c r="E22" s="6">
        <f t="shared" si="1"/>
        <v>16.868250190249508</v>
      </c>
    </row>
    <row r="23" spans="1:5" ht="15.75" customHeight="1" x14ac:dyDescent="0.25">
      <c r="A23" s="5" t="s">
        <v>24</v>
      </c>
      <c r="B23" s="5">
        <v>50479</v>
      </c>
      <c r="C23" s="5">
        <v>37486</v>
      </c>
      <c r="D23" s="5">
        <f t="shared" si="0"/>
        <v>12993</v>
      </c>
      <c r="E23" s="6">
        <f t="shared" si="1"/>
        <v>25.739416390974462</v>
      </c>
    </row>
    <row r="24" spans="1:5" ht="15.75" customHeight="1" x14ac:dyDescent="0.25">
      <c r="A24" s="5" t="s">
        <v>25</v>
      </c>
      <c r="B24" s="5">
        <v>51979</v>
      </c>
      <c r="C24" s="5">
        <v>42137</v>
      </c>
      <c r="D24" s="5">
        <f t="shared" si="0"/>
        <v>9842</v>
      </c>
      <c r="E24" s="6">
        <f t="shared" si="1"/>
        <v>18.934569730083304</v>
      </c>
    </row>
    <row r="25" spans="1:5" ht="15.75" customHeight="1" x14ac:dyDescent="0.25">
      <c r="A25" s="5" t="s">
        <v>26</v>
      </c>
      <c r="B25" s="5">
        <v>41092</v>
      </c>
      <c r="C25" s="5">
        <v>31110</v>
      </c>
      <c r="D25" s="5">
        <f t="shared" si="0"/>
        <v>9982</v>
      </c>
      <c r="E25" s="6">
        <f t="shared" si="1"/>
        <v>24.291832960186898</v>
      </c>
    </row>
    <row r="26" spans="1:5" ht="15.75" customHeight="1" x14ac:dyDescent="0.25">
      <c r="A26" s="5" t="s">
        <v>27</v>
      </c>
      <c r="B26" s="5">
        <v>45897</v>
      </c>
      <c r="C26" s="5">
        <v>35759</v>
      </c>
      <c r="D26" s="5">
        <f t="shared" si="0"/>
        <v>10138</v>
      </c>
      <c r="E26" s="6">
        <f t="shared" si="1"/>
        <v>22.088589668170034</v>
      </c>
    </row>
    <row r="27" spans="1:5" ht="15.75" customHeight="1" x14ac:dyDescent="0.25">
      <c r="A27" s="5" t="s">
        <v>28</v>
      </c>
      <c r="B27" s="5">
        <v>46123</v>
      </c>
      <c r="C27" s="5">
        <v>33443</v>
      </c>
      <c r="D27" s="5">
        <f t="shared" si="0"/>
        <v>12680</v>
      </c>
      <c r="E27" s="6">
        <f t="shared" si="1"/>
        <v>27.491706957483252</v>
      </c>
    </row>
    <row r="28" spans="1:5" ht="15.75" customHeight="1" x14ac:dyDescent="0.25">
      <c r="A28" s="5" t="s">
        <v>29</v>
      </c>
      <c r="B28" s="5">
        <v>46763</v>
      </c>
      <c r="C28" s="5">
        <v>36834</v>
      </c>
      <c r="D28" s="5">
        <f t="shared" si="0"/>
        <v>9929</v>
      </c>
      <c r="E28" s="6">
        <f t="shared" si="1"/>
        <v>21.232598421829223</v>
      </c>
    </row>
    <row r="29" spans="1:5" ht="15.75" customHeight="1" x14ac:dyDescent="0.25">
      <c r="A29" s="5" t="s">
        <v>30</v>
      </c>
      <c r="B29" s="5">
        <v>43681</v>
      </c>
      <c r="C29" s="5">
        <v>36565</v>
      </c>
      <c r="D29" s="5">
        <f t="shared" si="0"/>
        <v>7116</v>
      </c>
      <c r="E29" s="6">
        <f t="shared" si="1"/>
        <v>16.290835832512993</v>
      </c>
    </row>
    <row r="30" spans="1:5" ht="15.75" customHeight="1" x14ac:dyDescent="0.25">
      <c r="A30" s="5" t="s">
        <v>31</v>
      </c>
      <c r="B30" s="5">
        <v>56525</v>
      </c>
      <c r="C30" s="5">
        <v>43172</v>
      </c>
      <c r="D30" s="5">
        <f t="shared" si="0"/>
        <v>13353</v>
      </c>
      <c r="E30" s="6">
        <f t="shared" si="1"/>
        <v>23.623175586023883</v>
      </c>
    </row>
    <row r="31" spans="1:5" ht="15.75" customHeight="1" x14ac:dyDescent="0.25">
      <c r="A31" s="5" t="s">
        <v>32</v>
      </c>
      <c r="B31" s="5">
        <v>61462</v>
      </c>
      <c r="C31" s="5">
        <v>50373</v>
      </c>
      <c r="D31" s="5">
        <f t="shared" si="0"/>
        <v>11089</v>
      </c>
      <c r="E31" s="6">
        <f t="shared" si="1"/>
        <v>18.042042237480068</v>
      </c>
    </row>
    <row r="32" spans="1:5" ht="15.75" customHeight="1" x14ac:dyDescent="0.25">
      <c r="A32" s="5" t="s">
        <v>33</v>
      </c>
      <c r="B32" s="5">
        <v>41440</v>
      </c>
      <c r="C32" s="5">
        <v>35070</v>
      </c>
      <c r="D32" s="5">
        <f t="shared" si="0"/>
        <v>6370</v>
      </c>
      <c r="E32" s="6">
        <f t="shared" si="1"/>
        <v>15.371621621621623</v>
      </c>
    </row>
    <row r="33" spans="1:5" ht="15.75" customHeight="1" x14ac:dyDescent="0.25">
      <c r="A33" s="5" t="s">
        <v>34</v>
      </c>
      <c r="B33" s="5">
        <v>52124</v>
      </c>
      <c r="C33" s="5">
        <v>46208</v>
      </c>
      <c r="D33" s="5">
        <f>B33-C33</f>
        <v>5916</v>
      </c>
      <c r="E33" s="6">
        <f t="shared" si="1"/>
        <v>11.349858030849514</v>
      </c>
    </row>
    <row r="34" spans="1:5" ht="15.75" customHeight="1" x14ac:dyDescent="0.25">
      <c r="A34" s="5" t="s">
        <v>35</v>
      </c>
      <c r="B34" s="5">
        <v>42039</v>
      </c>
      <c r="C34" s="5">
        <v>36113</v>
      </c>
      <c r="D34" s="5">
        <f t="shared" ref="D34:D51" si="2">(B34-C34)</f>
        <v>5926</v>
      </c>
      <c r="E34" s="6">
        <f t="shared" si="1"/>
        <v>14.096434263422061</v>
      </c>
    </row>
    <row r="35" spans="1:5" ht="15.75" customHeight="1" x14ac:dyDescent="0.25">
      <c r="A35" s="5" t="s">
        <v>36</v>
      </c>
      <c r="B35" s="5">
        <v>52031</v>
      </c>
      <c r="C35" s="5">
        <v>37016</v>
      </c>
      <c r="D35" s="5">
        <f t="shared" si="2"/>
        <v>15015</v>
      </c>
      <c r="E35" s="6">
        <f t="shared" si="1"/>
        <v>28.857796313736038</v>
      </c>
    </row>
    <row r="36" spans="1:5" ht="15.75" customHeight="1" x14ac:dyDescent="0.25">
      <c r="A36" s="5" t="s">
        <v>39</v>
      </c>
      <c r="B36" s="5">
        <v>50051</v>
      </c>
      <c r="C36" s="5">
        <v>37365</v>
      </c>
      <c r="D36" s="5">
        <f t="shared" si="2"/>
        <v>12686</v>
      </c>
      <c r="E36" s="6">
        <f t="shared" si="1"/>
        <v>25.346146930131262</v>
      </c>
    </row>
    <row r="37" spans="1:5" ht="15.75" customHeight="1" x14ac:dyDescent="0.25">
      <c r="A37" s="5" t="s">
        <v>40</v>
      </c>
      <c r="B37" s="5">
        <v>43829</v>
      </c>
      <c r="C37" s="5">
        <v>32096</v>
      </c>
      <c r="D37" s="5">
        <f t="shared" si="2"/>
        <v>11733</v>
      </c>
      <c r="E37" s="6">
        <f t="shared" si="1"/>
        <v>26.769946838850988</v>
      </c>
    </row>
    <row r="38" spans="1:5" ht="15.75" customHeight="1" x14ac:dyDescent="0.25">
      <c r="A38" s="5" t="s">
        <v>41</v>
      </c>
      <c r="B38" s="5">
        <v>48001</v>
      </c>
      <c r="C38" s="5">
        <v>38774</v>
      </c>
      <c r="D38" s="5">
        <f t="shared" si="2"/>
        <v>9227</v>
      </c>
      <c r="E38" s="6">
        <f t="shared" si="1"/>
        <v>19.222516197579218</v>
      </c>
    </row>
    <row r="39" spans="1:5" ht="15.75" customHeight="1" x14ac:dyDescent="0.25">
      <c r="A39" s="5" t="s">
        <v>42</v>
      </c>
      <c r="B39" s="5">
        <v>50976</v>
      </c>
      <c r="C39" s="5">
        <v>40214</v>
      </c>
      <c r="D39" s="5">
        <f t="shared" si="2"/>
        <v>10762</v>
      </c>
      <c r="E39" s="6">
        <f t="shared" si="1"/>
        <v>21.111895794099183</v>
      </c>
    </row>
    <row r="40" spans="1:5" ht="15.75" customHeight="1" x14ac:dyDescent="0.25">
      <c r="A40" s="5" t="s">
        <v>43</v>
      </c>
      <c r="B40" s="5">
        <v>51368</v>
      </c>
      <c r="C40" s="5">
        <v>44050</v>
      </c>
      <c r="D40" s="5">
        <f t="shared" si="2"/>
        <v>7318</v>
      </c>
      <c r="E40" s="6">
        <f t="shared" si="1"/>
        <v>14.246223329699422</v>
      </c>
    </row>
    <row r="41" spans="1:5" ht="15.75" customHeight="1" x14ac:dyDescent="0.25">
      <c r="A41" s="5" t="s">
        <v>44</v>
      </c>
      <c r="B41" s="5">
        <v>42238</v>
      </c>
      <c r="C41" s="5">
        <v>34182</v>
      </c>
      <c r="D41" s="5">
        <f t="shared" si="2"/>
        <v>8056</v>
      </c>
      <c r="E41" s="6">
        <f t="shared" si="1"/>
        <v>19.072872768596998</v>
      </c>
    </row>
    <row r="42" spans="1:5" ht="13.2" x14ac:dyDescent="0.25">
      <c r="A42" s="5" t="s">
        <v>45</v>
      </c>
      <c r="B42" s="5">
        <v>42605</v>
      </c>
      <c r="C42" s="5">
        <v>33268</v>
      </c>
      <c r="D42" s="5">
        <f t="shared" si="2"/>
        <v>9337</v>
      </c>
      <c r="E42" s="6">
        <f t="shared" si="1"/>
        <v>21.915268161013966</v>
      </c>
    </row>
    <row r="43" spans="1:5" ht="13.2" x14ac:dyDescent="0.25">
      <c r="A43" s="5" t="s">
        <v>46</v>
      </c>
      <c r="B43" s="5">
        <v>42525</v>
      </c>
      <c r="C43" s="5">
        <v>34427</v>
      </c>
      <c r="D43" s="5">
        <f t="shared" si="2"/>
        <v>8098</v>
      </c>
      <c r="E43" s="6">
        <f t="shared" si="1"/>
        <v>19.042915931804821</v>
      </c>
    </row>
    <row r="44" spans="1:5" ht="13.2" x14ac:dyDescent="0.25">
      <c r="A44" s="5" t="s">
        <v>47</v>
      </c>
      <c r="B44" s="5">
        <v>46791</v>
      </c>
      <c r="C44" s="5">
        <v>36934</v>
      </c>
      <c r="D44" s="5">
        <f t="shared" si="2"/>
        <v>9857</v>
      </c>
      <c r="E44" s="6">
        <f t="shared" si="1"/>
        <v>21.06601696907525</v>
      </c>
    </row>
    <row r="45" spans="1:5" ht="13.2" x14ac:dyDescent="0.25">
      <c r="A45" s="5" t="s">
        <v>48</v>
      </c>
      <c r="B45" s="5">
        <v>50741</v>
      </c>
      <c r="C45" s="5">
        <v>36060</v>
      </c>
      <c r="D45" s="5">
        <f t="shared" si="2"/>
        <v>14681</v>
      </c>
      <c r="E45" s="6">
        <f t="shared" si="1"/>
        <v>28.933209830314738</v>
      </c>
    </row>
    <row r="46" spans="1:5" ht="13.2" x14ac:dyDescent="0.25">
      <c r="A46" s="5" t="s">
        <v>49</v>
      </c>
      <c r="B46" s="5">
        <v>47960</v>
      </c>
      <c r="C46" s="5">
        <v>40173</v>
      </c>
      <c r="D46" s="5">
        <f t="shared" si="2"/>
        <v>7787</v>
      </c>
      <c r="E46" s="6">
        <f t="shared" si="1"/>
        <v>16.236447039199334</v>
      </c>
    </row>
    <row r="47" spans="1:5" ht="13.2" x14ac:dyDescent="0.25">
      <c r="A47" s="5" t="s">
        <v>50</v>
      </c>
      <c r="B47" s="5">
        <v>54392</v>
      </c>
      <c r="C47" s="5">
        <v>42342</v>
      </c>
      <c r="D47" s="5">
        <f t="shared" si="2"/>
        <v>12050</v>
      </c>
      <c r="E47" s="6">
        <f t="shared" si="1"/>
        <v>22.153993234299165</v>
      </c>
    </row>
    <row r="48" spans="1:5" ht="13.2" x14ac:dyDescent="0.25">
      <c r="A48" s="5" t="s">
        <v>51</v>
      </c>
      <c r="B48" s="5">
        <v>56215</v>
      </c>
      <c r="C48" s="5">
        <v>44422</v>
      </c>
      <c r="D48" s="5">
        <f t="shared" si="2"/>
        <v>11793</v>
      </c>
      <c r="E48" s="6">
        <f t="shared" si="1"/>
        <v>20.978386551632127</v>
      </c>
    </row>
    <row r="49" spans="1:5" ht="13.2" x14ac:dyDescent="0.25">
      <c r="A49" s="5" t="s">
        <v>52</v>
      </c>
      <c r="B49" s="5">
        <v>45082</v>
      </c>
      <c r="C49" s="5">
        <v>31824</v>
      </c>
      <c r="D49" s="5">
        <f t="shared" si="2"/>
        <v>13258</v>
      </c>
      <c r="E49" s="6">
        <f t="shared" si="1"/>
        <v>29.408633157357706</v>
      </c>
    </row>
    <row r="50" spans="1:5" ht="13.2" x14ac:dyDescent="0.25">
      <c r="A50" s="5" t="s">
        <v>53</v>
      </c>
      <c r="B50" s="5">
        <v>49306</v>
      </c>
      <c r="C50" s="5">
        <v>38594</v>
      </c>
      <c r="D50" s="5">
        <f t="shared" si="2"/>
        <v>10712</v>
      </c>
      <c r="E50" s="6">
        <f t="shared" si="1"/>
        <v>21.725550642923782</v>
      </c>
    </row>
    <row r="51" spans="1:5" ht="13.2" x14ac:dyDescent="0.25">
      <c r="A51" s="5" t="s">
        <v>54</v>
      </c>
      <c r="B51" s="5">
        <v>55965</v>
      </c>
      <c r="C51" s="5">
        <v>33064</v>
      </c>
      <c r="D51" s="5">
        <f t="shared" si="2"/>
        <v>22901</v>
      </c>
      <c r="E51" s="6">
        <f t="shared" si="1"/>
        <v>40.920217993388725</v>
      </c>
    </row>
    <row r="52" spans="1:5" ht="13.2" x14ac:dyDescent="0.25">
      <c r="A52" s="5" t="s">
        <v>55</v>
      </c>
      <c r="B52" s="5">
        <v>72230</v>
      </c>
      <c r="C52" s="5">
        <v>62191</v>
      </c>
      <c r="D52" s="5">
        <f t="shared" ref="D52:D53" si="3">(B52-C52)</f>
        <v>10039</v>
      </c>
      <c r="E52" s="6">
        <f t="shared" ref="E52:E53" si="4">(D52/B52)*100</f>
        <v>13.898657067700402</v>
      </c>
    </row>
    <row r="53" spans="1:5" ht="13.2" x14ac:dyDescent="0.25">
      <c r="A53" s="5" t="s">
        <v>56</v>
      </c>
      <c r="B53" s="5">
        <v>51212</v>
      </c>
      <c r="C53" s="5">
        <v>40742</v>
      </c>
      <c r="D53" s="5">
        <f t="shared" si="3"/>
        <v>10470</v>
      </c>
      <c r="E53" s="6">
        <f t="shared" si="4"/>
        <v>20.44442708740139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topLeftCell="F4" zoomScale="60" zoomScaleNormal="60" zoomScalePageLayoutView="60" workbookViewId="0">
      <selection activeCell="P22" sqref="P22"/>
    </sheetView>
  </sheetViews>
  <sheetFormatPr defaultColWidth="14.44140625" defaultRowHeight="15.75" customHeight="1" x14ac:dyDescent="0.25"/>
  <cols>
    <col min="1" max="1" width="16.109375" customWidth="1"/>
    <col min="2" max="2" width="24.109375" customWidth="1"/>
    <col min="3" max="3" width="21" customWidth="1"/>
    <col min="4" max="4" width="25.33203125" customWidth="1"/>
    <col min="5" max="5" width="36.77734375" customWidth="1"/>
    <col min="6" max="6" width="52.33203125" customWidth="1"/>
  </cols>
  <sheetData>
    <row r="1" spans="1:6" ht="15.75" customHeight="1" x14ac:dyDescent="0.25">
      <c r="A1" s="1" t="s">
        <v>0</v>
      </c>
      <c r="B1" s="7" t="s">
        <v>59</v>
      </c>
      <c r="C1" s="4" t="s">
        <v>60</v>
      </c>
      <c r="D1" s="3" t="s">
        <v>91</v>
      </c>
      <c r="E1" s="9" t="s">
        <v>61</v>
      </c>
      <c r="F1" s="8" t="s">
        <v>62</v>
      </c>
    </row>
    <row r="2" spans="1:6" ht="15.75" customHeight="1" x14ac:dyDescent="0.25">
      <c r="A2" s="5" t="s">
        <v>3</v>
      </c>
      <c r="B2" s="6">
        <v>23.852009676631823</v>
      </c>
      <c r="C2" s="5">
        <v>18.3</v>
      </c>
      <c r="D2" s="5">
        <v>23.5</v>
      </c>
      <c r="E2" s="5">
        <v>26.5</v>
      </c>
      <c r="F2" s="5">
        <v>38.5</v>
      </c>
    </row>
    <row r="3" spans="1:6" ht="15.75" customHeight="1" x14ac:dyDescent="0.25">
      <c r="A3" s="5" t="s">
        <v>4</v>
      </c>
      <c r="B3" s="6">
        <v>22.056607834696511</v>
      </c>
      <c r="C3" s="5">
        <v>9.9</v>
      </c>
      <c r="D3" s="5">
        <v>33.200000000000003</v>
      </c>
      <c r="E3" s="5">
        <v>25.2</v>
      </c>
      <c r="F3" s="5">
        <v>42</v>
      </c>
    </row>
    <row r="4" spans="1:6" ht="15.75" customHeight="1" x14ac:dyDescent="0.25">
      <c r="A4" s="5" t="s">
        <v>5</v>
      </c>
      <c r="B4" s="6">
        <v>16.5169626978231</v>
      </c>
      <c r="C4" s="5">
        <v>16.5</v>
      </c>
      <c r="D4" s="5">
        <v>26.8</v>
      </c>
      <c r="E4" s="5">
        <v>27.1</v>
      </c>
      <c r="F4" s="5">
        <v>37.9</v>
      </c>
    </row>
    <row r="5" spans="1:6" ht="15.75" customHeight="1" x14ac:dyDescent="0.25">
      <c r="A5" s="5" t="s">
        <v>6</v>
      </c>
      <c r="B5" s="6">
        <v>21.116588612275081</v>
      </c>
      <c r="C5" s="5">
        <v>18.600000000000001</v>
      </c>
      <c r="D5" s="5">
        <v>20.7</v>
      </c>
      <c r="E5" s="5">
        <v>30</v>
      </c>
      <c r="F5" s="5">
        <v>37.1</v>
      </c>
    </row>
    <row r="6" spans="1:6" ht="15.75" customHeight="1" x14ac:dyDescent="0.25">
      <c r="A6" s="5" t="s">
        <v>7</v>
      </c>
      <c r="B6" s="6">
        <v>14.295037873543896</v>
      </c>
      <c r="C6" s="5">
        <v>14.9</v>
      </c>
      <c r="D6" s="5">
        <v>30.9</v>
      </c>
      <c r="E6" s="5">
        <v>28.9</v>
      </c>
      <c r="F6" s="5">
        <v>39.6</v>
      </c>
    </row>
    <row r="7" spans="1:6" ht="15.75" customHeight="1" x14ac:dyDescent="0.25">
      <c r="A7" s="5" t="s">
        <v>8</v>
      </c>
      <c r="B7" s="6">
        <v>19.249244595955684</v>
      </c>
      <c r="C7" s="5">
        <v>11.6</v>
      </c>
      <c r="D7" s="5">
        <v>37.5</v>
      </c>
      <c r="E7" s="5">
        <v>28.9</v>
      </c>
      <c r="F7" s="5">
        <v>42.6</v>
      </c>
    </row>
    <row r="8" spans="1:6" ht="15.75" customHeight="1" x14ac:dyDescent="0.25">
      <c r="A8" s="5" t="s">
        <v>9</v>
      </c>
      <c r="B8" s="6">
        <v>17.617487756624396</v>
      </c>
      <c r="C8" s="5">
        <v>10.6</v>
      </c>
      <c r="D8" s="5">
        <v>37.4</v>
      </c>
      <c r="E8" s="5">
        <v>30.2</v>
      </c>
      <c r="F8" s="5">
        <v>43.9</v>
      </c>
    </row>
    <row r="9" spans="1:6" ht="15.75" customHeight="1" x14ac:dyDescent="0.25">
      <c r="A9" s="5" t="s">
        <v>10</v>
      </c>
      <c r="B9" s="6">
        <v>11.452475654917022</v>
      </c>
      <c r="C9" s="5">
        <v>12</v>
      </c>
      <c r="D9" s="5">
        <v>29.3</v>
      </c>
      <c r="E9" s="5">
        <v>29.8</v>
      </c>
      <c r="F9" s="5">
        <v>43</v>
      </c>
    </row>
    <row r="10" spans="1:6" ht="15.75" customHeight="1" x14ac:dyDescent="0.25">
      <c r="A10" s="5" t="s">
        <v>11</v>
      </c>
      <c r="B10" s="6">
        <v>13.382800145967643</v>
      </c>
      <c r="C10" s="5">
        <v>15.3</v>
      </c>
      <c r="D10" s="5">
        <v>26.7</v>
      </c>
      <c r="E10" s="5">
        <v>28.7</v>
      </c>
      <c r="F10" s="5">
        <v>36.9</v>
      </c>
    </row>
    <row r="11" spans="1:6" ht="15.75" customHeight="1" x14ac:dyDescent="0.25">
      <c r="A11" s="5" t="s">
        <v>12</v>
      </c>
      <c r="B11" s="6">
        <v>19.266014626839372</v>
      </c>
      <c r="C11" s="5">
        <v>16.7</v>
      </c>
      <c r="D11" s="5">
        <v>28.7</v>
      </c>
      <c r="E11" s="5">
        <v>27.8</v>
      </c>
      <c r="F11" s="5">
        <v>39.4</v>
      </c>
    </row>
    <row r="12" spans="1:6" ht="15.75" customHeight="1" x14ac:dyDescent="0.25">
      <c r="A12" s="5" t="s">
        <v>13</v>
      </c>
      <c r="B12" s="6">
        <v>15.892166243707617</v>
      </c>
      <c r="C12" s="5">
        <v>10.3</v>
      </c>
      <c r="D12" s="5">
        <v>36.200000000000003</v>
      </c>
      <c r="E12" s="5">
        <v>30</v>
      </c>
      <c r="F12" s="5">
        <v>37</v>
      </c>
    </row>
    <row r="13" spans="1:6" ht="15.75" customHeight="1" x14ac:dyDescent="0.25">
      <c r="A13" s="5" t="s">
        <v>14</v>
      </c>
      <c r="B13" s="6">
        <v>26.479289940828405</v>
      </c>
      <c r="C13" s="5">
        <v>13.4</v>
      </c>
      <c r="D13" s="5">
        <v>25.4</v>
      </c>
      <c r="E13" s="5">
        <v>26.1</v>
      </c>
      <c r="F13" s="5">
        <v>33.6</v>
      </c>
    </row>
    <row r="14" spans="1:6" ht="15.75" customHeight="1" x14ac:dyDescent="0.25">
      <c r="A14" s="5" t="s">
        <v>15</v>
      </c>
      <c r="B14" s="6">
        <v>20.770307317727806</v>
      </c>
      <c r="C14" s="5">
        <v>15.7</v>
      </c>
      <c r="D14" s="5">
        <v>32.6</v>
      </c>
      <c r="E14" s="5">
        <v>28.2</v>
      </c>
      <c r="F14" s="5">
        <v>40.1</v>
      </c>
    </row>
    <row r="15" spans="1:6" ht="15.75" customHeight="1" x14ac:dyDescent="0.25">
      <c r="A15" s="5" t="s">
        <v>16</v>
      </c>
      <c r="B15" s="6">
        <v>24.078399728191624</v>
      </c>
      <c r="C15" s="5">
        <v>14.5</v>
      </c>
      <c r="D15" s="5">
        <v>23.9</v>
      </c>
      <c r="E15" s="5">
        <v>25.7</v>
      </c>
      <c r="F15" s="5">
        <v>36.5</v>
      </c>
    </row>
    <row r="16" spans="1:6" ht="15.75" customHeight="1" x14ac:dyDescent="0.25">
      <c r="A16" s="5" t="s">
        <v>17</v>
      </c>
      <c r="B16" s="6">
        <v>23.32868197386782</v>
      </c>
      <c r="C16" s="5">
        <v>12.9</v>
      </c>
      <c r="D16" s="5">
        <v>26.7</v>
      </c>
      <c r="E16" s="5">
        <v>32.200000000000003</v>
      </c>
      <c r="F16" s="5">
        <v>38.1</v>
      </c>
    </row>
    <row r="17" spans="1:6" ht="15.75" customHeight="1" x14ac:dyDescent="0.25">
      <c r="A17" s="5" t="s">
        <v>18</v>
      </c>
      <c r="B17" s="6">
        <v>23.385007521310381</v>
      </c>
      <c r="C17" s="5">
        <v>12.7</v>
      </c>
      <c r="D17" s="5">
        <v>31.2</v>
      </c>
      <c r="E17" s="5">
        <v>28.7</v>
      </c>
      <c r="F17" s="5">
        <v>41.7</v>
      </c>
    </row>
    <row r="18" spans="1:6" ht="15.75" customHeight="1" x14ac:dyDescent="0.25">
      <c r="A18" s="5" t="s">
        <v>19</v>
      </c>
      <c r="B18" s="6">
        <v>17.991495689755325</v>
      </c>
      <c r="C18" s="5">
        <v>18.399999999999999</v>
      </c>
      <c r="D18" s="5">
        <v>22.7</v>
      </c>
      <c r="E18" s="5">
        <v>27</v>
      </c>
      <c r="F18" s="5">
        <v>37.700000000000003</v>
      </c>
    </row>
    <row r="19" spans="1:6" ht="15.75" customHeight="1" x14ac:dyDescent="0.25">
      <c r="A19" s="5" t="s">
        <v>20</v>
      </c>
      <c r="B19" s="6">
        <v>31.968630605268451</v>
      </c>
      <c r="C19" s="5">
        <v>19.600000000000001</v>
      </c>
      <c r="D19" s="5">
        <v>23.8</v>
      </c>
      <c r="E19" s="5">
        <v>27.7</v>
      </c>
      <c r="F19" s="5">
        <v>37.1</v>
      </c>
    </row>
    <row r="20" spans="1:6" ht="15.75" customHeight="1" x14ac:dyDescent="0.25">
      <c r="A20" s="5" t="s">
        <v>21</v>
      </c>
      <c r="B20" s="6">
        <v>21.504666126901604</v>
      </c>
      <c r="C20" s="5">
        <v>13.7</v>
      </c>
      <c r="D20" s="5">
        <v>29.9</v>
      </c>
      <c r="E20" s="5">
        <v>29.2</v>
      </c>
      <c r="F20" s="5">
        <v>39.700000000000003</v>
      </c>
    </row>
    <row r="21" spans="1:6" ht="15.75" customHeight="1" x14ac:dyDescent="0.25">
      <c r="A21" s="5" t="s">
        <v>22</v>
      </c>
      <c r="B21" s="6">
        <v>16.431483223581058</v>
      </c>
      <c r="C21" s="5">
        <v>10.1</v>
      </c>
      <c r="D21" s="5">
        <v>38.1</v>
      </c>
      <c r="E21" s="5">
        <v>34.4</v>
      </c>
      <c r="F21" s="5">
        <v>47.8</v>
      </c>
    </row>
    <row r="22" spans="1:6" ht="15.75" customHeight="1" x14ac:dyDescent="0.25">
      <c r="A22" s="5" t="s">
        <v>23</v>
      </c>
      <c r="B22" s="6">
        <v>16.868250190249508</v>
      </c>
      <c r="C22" s="5">
        <v>12.1</v>
      </c>
      <c r="D22" s="5">
        <v>40.299999999999997</v>
      </c>
      <c r="E22" s="5">
        <v>31.9</v>
      </c>
      <c r="F22" s="5">
        <v>47.5</v>
      </c>
    </row>
    <row r="23" spans="1:6" ht="15.75" customHeight="1" x14ac:dyDescent="0.25">
      <c r="A23" s="5" t="s">
        <v>24</v>
      </c>
      <c r="B23" s="6">
        <v>25.739416390974462</v>
      </c>
      <c r="C23" s="5">
        <v>15.6</v>
      </c>
      <c r="D23" s="5">
        <v>26.9</v>
      </c>
      <c r="E23" s="5">
        <v>26.5</v>
      </c>
      <c r="F23" s="5">
        <v>36.700000000000003</v>
      </c>
    </row>
    <row r="24" spans="1:6" ht="15.75" customHeight="1" x14ac:dyDescent="0.25">
      <c r="A24" s="5" t="s">
        <v>25</v>
      </c>
      <c r="B24" s="6">
        <v>18.934569730083304</v>
      </c>
      <c r="C24" s="5">
        <v>10.4</v>
      </c>
      <c r="D24" s="5">
        <v>34</v>
      </c>
      <c r="E24" s="5">
        <v>29.7</v>
      </c>
      <c r="F24" s="5">
        <v>41.5</v>
      </c>
    </row>
    <row r="25" spans="1:6" ht="15.75" customHeight="1" x14ac:dyDescent="0.25">
      <c r="A25" s="5" t="s">
        <v>26</v>
      </c>
      <c r="B25" s="6">
        <v>24.291832960186898</v>
      </c>
      <c r="C25" s="5">
        <v>21.6</v>
      </c>
      <c r="D25" s="5">
        <v>21.6</v>
      </c>
      <c r="E25" s="5">
        <v>32.9</v>
      </c>
      <c r="F25" s="5">
        <v>36</v>
      </c>
    </row>
    <row r="26" spans="1:6" ht="15.75" customHeight="1" x14ac:dyDescent="0.25">
      <c r="A26" s="5" t="s">
        <v>27</v>
      </c>
      <c r="B26" s="6">
        <v>22.088589668170034</v>
      </c>
      <c r="C26" s="5">
        <v>15</v>
      </c>
      <c r="D26" s="5">
        <v>27.1</v>
      </c>
      <c r="E26" s="5">
        <v>30.9</v>
      </c>
      <c r="F26" s="5">
        <v>38.299999999999997</v>
      </c>
    </row>
    <row r="27" spans="1:6" ht="15.75" customHeight="1" x14ac:dyDescent="0.25">
      <c r="A27" s="5" t="s">
        <v>57</v>
      </c>
      <c r="B27" s="6">
        <v>27.491706957483252</v>
      </c>
      <c r="C27" s="5">
        <v>14.2</v>
      </c>
      <c r="D27" s="5">
        <v>30</v>
      </c>
      <c r="E27" s="5">
        <v>32.4</v>
      </c>
      <c r="F27" s="5">
        <v>36.200000000000003</v>
      </c>
    </row>
    <row r="28" spans="1:6" ht="15.75" customHeight="1" x14ac:dyDescent="0.25">
      <c r="A28" s="5" t="s">
        <v>29</v>
      </c>
      <c r="B28" s="6">
        <v>21.232598421829223</v>
      </c>
      <c r="C28" s="5">
        <v>12.8</v>
      </c>
      <c r="D28" s="5">
        <v>30.7</v>
      </c>
      <c r="E28" s="5">
        <v>25.9</v>
      </c>
      <c r="F28" s="5">
        <v>38.700000000000003</v>
      </c>
    </row>
    <row r="29" spans="1:6" ht="15.75" customHeight="1" x14ac:dyDescent="0.25">
      <c r="A29" s="5" t="s">
        <v>30</v>
      </c>
      <c r="B29" s="6">
        <v>16.290835832512993</v>
      </c>
      <c r="C29" s="5">
        <v>14.3</v>
      </c>
      <c r="D29" s="5">
        <v>22.2</v>
      </c>
      <c r="E29" s="5">
        <v>31</v>
      </c>
      <c r="F29" s="5">
        <v>31</v>
      </c>
    </row>
    <row r="30" spans="1:6" ht="15.75" customHeight="1" x14ac:dyDescent="0.25">
      <c r="A30" s="5" t="s">
        <v>31</v>
      </c>
      <c r="B30" s="6">
        <v>23.623175586023883</v>
      </c>
      <c r="C30" s="5">
        <v>9.1999999999999993</v>
      </c>
      <c r="D30" s="5">
        <v>35.6</v>
      </c>
      <c r="E30" s="5">
        <v>24.6</v>
      </c>
      <c r="F30" s="5">
        <v>44.2</v>
      </c>
    </row>
    <row r="31" spans="1:6" ht="15.75" customHeight="1" x14ac:dyDescent="0.25">
      <c r="A31" s="5" t="s">
        <v>32</v>
      </c>
      <c r="B31" s="6">
        <v>18.042042237480068</v>
      </c>
      <c r="C31" s="5">
        <v>10.6</v>
      </c>
      <c r="D31" s="5">
        <v>35.799999999999997</v>
      </c>
      <c r="E31" s="5">
        <v>28.8</v>
      </c>
      <c r="F31" s="5">
        <v>43.2</v>
      </c>
    </row>
    <row r="32" spans="1:6" ht="15.75" customHeight="1" x14ac:dyDescent="0.25">
      <c r="A32" s="5" t="s">
        <v>33</v>
      </c>
      <c r="B32" s="6">
        <v>15.371621621621623</v>
      </c>
      <c r="C32" s="5">
        <v>18.8</v>
      </c>
      <c r="D32" s="5">
        <v>27</v>
      </c>
      <c r="E32" s="5">
        <v>25.4</v>
      </c>
      <c r="F32" s="5">
        <v>39</v>
      </c>
    </row>
    <row r="33" spans="1:6" ht="15.75" customHeight="1" x14ac:dyDescent="0.25">
      <c r="A33" s="5" t="s">
        <v>34</v>
      </c>
      <c r="B33" s="6">
        <v>11.349858030849514</v>
      </c>
      <c r="C33" s="5">
        <v>15.3</v>
      </c>
      <c r="D33" s="5">
        <v>34.5</v>
      </c>
      <c r="E33" s="5">
        <v>30.8</v>
      </c>
      <c r="F33" s="5">
        <v>42.8</v>
      </c>
    </row>
    <row r="34" spans="1:6" ht="15.75" customHeight="1" x14ac:dyDescent="0.25">
      <c r="A34" s="5" t="s">
        <v>35</v>
      </c>
      <c r="B34" s="6">
        <v>14.096434263422061</v>
      </c>
      <c r="C34" s="5">
        <v>16.2</v>
      </c>
      <c r="D34" s="5">
        <v>28.5</v>
      </c>
      <c r="E34" s="5">
        <v>30.5</v>
      </c>
      <c r="F34" s="5">
        <v>40.299999999999997</v>
      </c>
    </row>
    <row r="35" spans="1:6" ht="15.75" customHeight="1" x14ac:dyDescent="0.25">
      <c r="A35" s="5" t="s">
        <v>36</v>
      </c>
      <c r="B35" s="6">
        <v>28.857796313736038</v>
      </c>
      <c r="C35" s="5">
        <v>12.4</v>
      </c>
      <c r="D35" s="5">
        <v>28.2</v>
      </c>
      <c r="E35" s="5">
        <v>32.4</v>
      </c>
      <c r="F35" s="5">
        <v>38.4</v>
      </c>
    </row>
    <row r="36" spans="1:6" ht="15.75" customHeight="1" x14ac:dyDescent="0.25">
      <c r="A36" s="5" t="s">
        <v>39</v>
      </c>
      <c r="B36" s="6">
        <v>25.346146930131262</v>
      </c>
      <c r="C36" s="5">
        <v>14.6</v>
      </c>
      <c r="D36" s="5">
        <v>25.9</v>
      </c>
      <c r="E36" s="5">
        <v>28.6</v>
      </c>
      <c r="F36" s="5">
        <v>38.4</v>
      </c>
    </row>
    <row r="37" spans="1:6" ht="15.75" customHeight="1" x14ac:dyDescent="0.25">
      <c r="A37" s="5" t="s">
        <v>40</v>
      </c>
      <c r="B37" s="6">
        <v>26.769946838850988</v>
      </c>
      <c r="C37" s="5">
        <v>16.100000000000001</v>
      </c>
      <c r="D37" s="5">
        <v>24</v>
      </c>
      <c r="E37" s="5">
        <v>25.1</v>
      </c>
      <c r="F37" s="5">
        <v>38.799999999999997</v>
      </c>
    </row>
    <row r="38" spans="1:6" ht="15.75" customHeight="1" x14ac:dyDescent="0.25">
      <c r="A38" s="5" t="s">
        <v>41</v>
      </c>
      <c r="B38" s="6">
        <v>19.222516197579218</v>
      </c>
      <c r="C38" s="5">
        <v>15.3</v>
      </c>
      <c r="D38" s="5">
        <v>30</v>
      </c>
      <c r="E38" s="5">
        <v>28.2</v>
      </c>
      <c r="F38" s="5">
        <v>38.799999999999997</v>
      </c>
    </row>
    <row r="39" spans="1:6" ht="15.75" customHeight="1" x14ac:dyDescent="0.25">
      <c r="A39" s="5" t="s">
        <v>42</v>
      </c>
      <c r="B39" s="6">
        <v>21.111895794099183</v>
      </c>
      <c r="C39" s="5">
        <v>13</v>
      </c>
      <c r="D39" s="5">
        <v>28.6</v>
      </c>
      <c r="E39" s="5">
        <v>30.4</v>
      </c>
      <c r="F39" s="5">
        <v>40.5</v>
      </c>
    </row>
    <row r="40" spans="1:6" ht="15.75" customHeight="1" x14ac:dyDescent="0.25">
      <c r="A40" s="5" t="s">
        <v>43</v>
      </c>
      <c r="B40" s="6">
        <v>14.246223329699422</v>
      </c>
      <c r="C40" s="5">
        <v>13.7</v>
      </c>
      <c r="D40" s="5">
        <v>32</v>
      </c>
      <c r="E40" s="5">
        <v>29.6</v>
      </c>
      <c r="F40" s="5">
        <v>40.1</v>
      </c>
    </row>
    <row r="41" spans="1:6" ht="15.75" customHeight="1" x14ac:dyDescent="0.25">
      <c r="A41" s="5" t="s">
        <v>44</v>
      </c>
      <c r="B41" s="6">
        <v>19.072872768596998</v>
      </c>
      <c r="C41" s="5">
        <v>16.7</v>
      </c>
      <c r="D41" s="5">
        <v>25.5</v>
      </c>
      <c r="E41" s="5">
        <v>28.2</v>
      </c>
      <c r="F41" s="5">
        <v>36.4</v>
      </c>
    </row>
    <row r="42" spans="1:6" ht="13.2" x14ac:dyDescent="0.25">
      <c r="A42" s="5" t="s">
        <v>45</v>
      </c>
      <c r="B42" s="6">
        <v>21.915268161013966</v>
      </c>
      <c r="C42" s="5">
        <v>14.3</v>
      </c>
      <c r="D42" s="5">
        <v>26.4</v>
      </c>
      <c r="E42" s="5">
        <v>27.8</v>
      </c>
      <c r="F42" s="5">
        <v>34.200000000000003</v>
      </c>
    </row>
    <row r="43" spans="1:6" ht="13.2" x14ac:dyDescent="0.25">
      <c r="A43" s="5" t="s">
        <v>46</v>
      </c>
      <c r="B43" s="6">
        <v>19.042915931804821</v>
      </c>
      <c r="C43" s="5">
        <v>16.3</v>
      </c>
      <c r="D43" s="5">
        <v>24.8</v>
      </c>
      <c r="E43" s="5">
        <v>30.1</v>
      </c>
      <c r="F43" s="5">
        <v>38.1</v>
      </c>
    </row>
    <row r="44" spans="1:6" ht="13.2" x14ac:dyDescent="0.25">
      <c r="A44" s="5" t="s">
        <v>47</v>
      </c>
      <c r="B44" s="6">
        <v>21.06601696907525</v>
      </c>
      <c r="C44" s="5">
        <v>15.3</v>
      </c>
      <c r="D44" s="5">
        <v>27.4</v>
      </c>
      <c r="E44" s="5">
        <v>26.5</v>
      </c>
      <c r="F44" s="5">
        <v>38.9</v>
      </c>
    </row>
    <row r="45" spans="1:6" ht="13.2" x14ac:dyDescent="0.25">
      <c r="A45" s="5" t="s">
        <v>48</v>
      </c>
      <c r="B45" s="6">
        <v>28.933209830314738</v>
      </c>
      <c r="C45" s="5">
        <v>12</v>
      </c>
      <c r="D45" s="5">
        <v>28.9</v>
      </c>
      <c r="E45" s="5">
        <v>23.5</v>
      </c>
      <c r="F45" s="5">
        <v>38</v>
      </c>
    </row>
    <row r="46" spans="1:6" ht="13.2" x14ac:dyDescent="0.25">
      <c r="A46" s="5" t="s">
        <v>49</v>
      </c>
      <c r="B46" s="6">
        <v>16.236447039199334</v>
      </c>
      <c r="C46" s="5">
        <v>10.3</v>
      </c>
      <c r="D46" s="5">
        <v>37.200000000000003</v>
      </c>
      <c r="E46" s="5">
        <v>33.6</v>
      </c>
      <c r="F46" s="5">
        <v>42.6</v>
      </c>
    </row>
    <row r="47" spans="1:6" ht="13.2" x14ac:dyDescent="0.25">
      <c r="A47" s="5" t="s">
        <v>50</v>
      </c>
      <c r="B47" s="6">
        <v>22.153993234299165</v>
      </c>
      <c r="C47" s="5">
        <v>11.6</v>
      </c>
      <c r="D47" s="5">
        <v>35.799999999999997</v>
      </c>
      <c r="E47" s="5">
        <v>29.6</v>
      </c>
      <c r="F47" s="5">
        <v>45.1</v>
      </c>
    </row>
    <row r="48" spans="1:6" ht="13.2" x14ac:dyDescent="0.25">
      <c r="A48" s="5" t="s">
        <v>51</v>
      </c>
      <c r="B48" s="6">
        <v>20.978386551632127</v>
      </c>
      <c r="C48" s="5">
        <v>12.5</v>
      </c>
      <c r="D48" s="5">
        <v>32.4</v>
      </c>
      <c r="E48" s="5">
        <v>25.7</v>
      </c>
      <c r="F48" s="5">
        <v>40.6</v>
      </c>
    </row>
    <row r="49" spans="1:6" ht="13.2" x14ac:dyDescent="0.25">
      <c r="A49" s="5" t="s">
        <v>52</v>
      </c>
      <c r="B49" s="6">
        <v>29.408633157357706</v>
      </c>
      <c r="C49" s="5">
        <v>18.2</v>
      </c>
      <c r="D49" s="5">
        <v>19.100000000000001</v>
      </c>
      <c r="E49" s="5">
        <v>25.5</v>
      </c>
      <c r="F49" s="5">
        <v>37.4</v>
      </c>
    </row>
    <row r="50" spans="1:6" ht="13.2" x14ac:dyDescent="0.25">
      <c r="A50" s="5" t="s">
        <v>58</v>
      </c>
      <c r="B50" s="6">
        <v>21.725550642923782</v>
      </c>
      <c r="C50" s="5">
        <v>12.2</v>
      </c>
      <c r="D50" s="5">
        <v>28.8</v>
      </c>
      <c r="E50" s="5">
        <v>27.8</v>
      </c>
      <c r="F50" s="5">
        <v>38.200000000000003</v>
      </c>
    </row>
    <row r="51" spans="1:6" ht="13.2" x14ac:dyDescent="0.25">
      <c r="A51" s="5" t="s">
        <v>54</v>
      </c>
      <c r="B51" s="6">
        <v>40.920217993388725</v>
      </c>
      <c r="C51" s="5">
        <v>12.8</v>
      </c>
      <c r="D51" s="5">
        <v>26.9</v>
      </c>
      <c r="E51" s="5">
        <v>33</v>
      </c>
      <c r="F51" s="5">
        <v>41.3</v>
      </c>
    </row>
    <row r="52" spans="1:6" ht="13.2" x14ac:dyDescent="0.25">
      <c r="A52" s="5" t="s">
        <v>55</v>
      </c>
      <c r="B52" s="6">
        <v>13.898657067700402</v>
      </c>
      <c r="C52" s="5">
        <v>16.3</v>
      </c>
      <c r="D52" s="5">
        <v>53.5</v>
      </c>
      <c r="E52" s="5">
        <v>44.2</v>
      </c>
      <c r="F52" s="5">
        <v>61.9</v>
      </c>
    </row>
    <row r="53" spans="1:6" ht="13.2" x14ac:dyDescent="0.25">
      <c r="A53" s="5"/>
      <c r="B53" s="6"/>
      <c r="D53" s="5"/>
      <c r="E53" s="5"/>
      <c r="F53" s="5"/>
    </row>
    <row r="54" spans="1:6" ht="13.2" x14ac:dyDescent="0.25">
      <c r="D54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opLeftCell="G1" workbookViewId="0">
      <selection activeCell="A27" sqref="A27:C78"/>
    </sheetView>
  </sheetViews>
  <sheetFormatPr defaultColWidth="8.77734375" defaultRowHeight="13.2" x14ac:dyDescent="0.25"/>
  <sheetData>
    <row r="1" spans="1:9" x14ac:dyDescent="0.25">
      <c r="A1" t="s">
        <v>63</v>
      </c>
    </row>
    <row r="2" spans="1:9" ht="13.8" thickBot="1" x14ac:dyDescent="0.3"/>
    <row r="3" spans="1:9" x14ac:dyDescent="0.25">
      <c r="A3" s="18" t="s">
        <v>64</v>
      </c>
      <c r="B3" s="18"/>
    </row>
    <row r="4" spans="1:9" x14ac:dyDescent="0.25">
      <c r="A4" s="10" t="s">
        <v>65</v>
      </c>
      <c r="B4" s="10">
        <v>0.48527786807293033</v>
      </c>
    </row>
    <row r="5" spans="1:9" x14ac:dyDescent="0.25">
      <c r="A5" s="10" t="s">
        <v>66</v>
      </c>
      <c r="B5" s="10">
        <v>0.23549460924140836</v>
      </c>
    </row>
    <row r="6" spans="1:9" x14ac:dyDescent="0.25">
      <c r="A6" s="10" t="s">
        <v>67</v>
      </c>
      <c r="B6" s="10">
        <v>0.16901587961022646</v>
      </c>
    </row>
    <row r="7" spans="1:9" x14ac:dyDescent="0.25">
      <c r="A7" s="10" t="s">
        <v>68</v>
      </c>
      <c r="B7" s="10">
        <v>5.0799805260827773</v>
      </c>
    </row>
    <row r="8" spans="1:9" ht="13.8" thickBot="1" x14ac:dyDescent="0.3">
      <c r="A8" s="11" t="s">
        <v>69</v>
      </c>
      <c r="B8" s="11">
        <v>51</v>
      </c>
    </row>
    <row r="10" spans="1:9" ht="13.8" thickBot="1" x14ac:dyDescent="0.3">
      <c r="A10" t="s">
        <v>70</v>
      </c>
    </row>
    <row r="11" spans="1:9" x14ac:dyDescent="0.25">
      <c r="A11" s="17"/>
      <c r="B11" s="17" t="s">
        <v>75</v>
      </c>
      <c r="C11" s="17" t="s">
        <v>76</v>
      </c>
      <c r="D11" s="17" t="s">
        <v>77</v>
      </c>
      <c r="E11" s="17" t="s">
        <v>78</v>
      </c>
      <c r="F11" s="17" t="s">
        <v>79</v>
      </c>
    </row>
    <row r="12" spans="1:9" x14ac:dyDescent="0.25">
      <c r="A12" s="10" t="s">
        <v>71</v>
      </c>
      <c r="B12" s="10">
        <v>4</v>
      </c>
      <c r="C12" s="10">
        <v>365.66411686546985</v>
      </c>
      <c r="D12" s="10">
        <v>91.416029216367463</v>
      </c>
      <c r="E12" s="10">
        <v>3.5424053760941527</v>
      </c>
      <c r="F12" s="10">
        <v>1.3336519517368754E-2</v>
      </c>
    </row>
    <row r="13" spans="1:9" x14ac:dyDescent="0.25">
      <c r="A13" s="10" t="s">
        <v>72</v>
      </c>
      <c r="B13" s="10">
        <v>46</v>
      </c>
      <c r="C13" s="10">
        <v>1187.0852986874916</v>
      </c>
      <c r="D13" s="10">
        <v>25.806202145380251</v>
      </c>
      <c r="E13" s="10"/>
      <c r="F13" s="10"/>
    </row>
    <row r="14" spans="1:9" ht="13.8" thickBot="1" x14ac:dyDescent="0.3">
      <c r="A14" s="11" t="s">
        <v>73</v>
      </c>
      <c r="B14" s="11">
        <v>50</v>
      </c>
      <c r="C14" s="11">
        <v>1552.7494155529614</v>
      </c>
      <c r="D14" s="11"/>
      <c r="E14" s="11"/>
      <c r="F14" s="11"/>
    </row>
    <row r="15" spans="1:9" ht="13.8" thickBot="1" x14ac:dyDescent="0.3"/>
    <row r="16" spans="1:9" x14ac:dyDescent="0.25">
      <c r="A16" s="17"/>
      <c r="B16" s="17" t="s">
        <v>80</v>
      </c>
      <c r="C16" s="17" t="s">
        <v>68</v>
      </c>
      <c r="D16" s="17" t="s">
        <v>81</v>
      </c>
      <c r="E16" s="17" t="s">
        <v>82</v>
      </c>
      <c r="F16" s="17" t="s">
        <v>83</v>
      </c>
      <c r="G16" s="17" t="s">
        <v>84</v>
      </c>
      <c r="H16" s="17" t="s">
        <v>85</v>
      </c>
      <c r="I16" s="17" t="s">
        <v>86</v>
      </c>
    </row>
    <row r="17" spans="1:9" x14ac:dyDescent="0.25">
      <c r="A17" s="10" t="s">
        <v>74</v>
      </c>
      <c r="B17" s="10">
        <v>35.360654905339047</v>
      </c>
      <c r="C17" s="10">
        <v>8.9532680719868694</v>
      </c>
      <c r="D17" s="10">
        <v>3.9494690230460137</v>
      </c>
      <c r="E17" s="10">
        <v>2.6682123424698659E-4</v>
      </c>
      <c r="F17" s="10">
        <v>17.338661007290828</v>
      </c>
      <c r="G17" s="10">
        <v>53.382648803387269</v>
      </c>
      <c r="H17" s="10">
        <v>17.338661007290828</v>
      </c>
      <c r="I17" s="10">
        <v>53.382648803387269</v>
      </c>
    </row>
    <row r="18" spans="1:9" x14ac:dyDescent="0.25">
      <c r="A18" s="10" t="s">
        <v>60</v>
      </c>
      <c r="B18" s="10">
        <v>-0.68064126541659165</v>
      </c>
      <c r="C18" s="10">
        <v>0.35814084695302989</v>
      </c>
      <c r="D18" s="10">
        <v>-1.9004848824346965</v>
      </c>
      <c r="E18" s="10">
        <v>6.3646958618091734E-2</v>
      </c>
      <c r="F18" s="10">
        <v>-1.4015414000416226</v>
      </c>
      <c r="G18" s="10">
        <v>4.0258869208439352E-2</v>
      </c>
      <c r="H18" s="10">
        <v>-1.4015414000416226</v>
      </c>
      <c r="I18" s="10">
        <v>4.0258869208439352E-2</v>
      </c>
    </row>
    <row r="19" spans="1:9" x14ac:dyDescent="0.25">
      <c r="A19" s="10" t="s">
        <v>91</v>
      </c>
      <c r="B19" s="10">
        <v>-0.9013605837281613</v>
      </c>
      <c r="C19" s="10">
        <v>0.30508505537447245</v>
      </c>
      <c r="D19" s="10">
        <v>-2.9544566928124314</v>
      </c>
      <c r="E19" s="10">
        <v>4.9235396241102646E-3</v>
      </c>
      <c r="F19" s="10">
        <v>-1.5154649489875274</v>
      </c>
      <c r="G19" s="10">
        <v>-0.28725621846879512</v>
      </c>
      <c r="H19" s="10">
        <v>-1.5154649489875274</v>
      </c>
      <c r="I19" s="10">
        <v>-0.28725621846879512</v>
      </c>
    </row>
    <row r="20" spans="1:9" x14ac:dyDescent="0.25">
      <c r="A20" s="10" t="s">
        <v>61</v>
      </c>
      <c r="B20" s="10">
        <v>4.6174435302916317E-2</v>
      </c>
      <c r="C20" s="10">
        <v>0.27685693789508919</v>
      </c>
      <c r="D20" s="10">
        <v>0.16678084953902592</v>
      </c>
      <c r="E20" s="10">
        <v>0.86827347032611124</v>
      </c>
      <c r="F20" s="10">
        <v>-0.5111096765164187</v>
      </c>
      <c r="G20" s="10">
        <v>0.60345854712225133</v>
      </c>
      <c r="H20" s="10">
        <v>-0.5111096765164187</v>
      </c>
      <c r="I20" s="10">
        <v>0.60345854712225133</v>
      </c>
    </row>
    <row r="21" spans="1:9" ht="13.8" thickBot="1" x14ac:dyDescent="0.3">
      <c r="A21" s="11" t="s">
        <v>62</v>
      </c>
      <c r="B21" s="11">
        <v>0.51846388292562873</v>
      </c>
      <c r="C21" s="11">
        <v>0.34843457341774853</v>
      </c>
      <c r="D21" s="11">
        <v>1.4879805922818887</v>
      </c>
      <c r="E21" s="11">
        <v>0.14357971229392016</v>
      </c>
      <c r="F21" s="11">
        <v>-0.18289853641832632</v>
      </c>
      <c r="G21" s="11">
        <v>1.2198263022695839</v>
      </c>
      <c r="H21" s="11">
        <v>-0.18289853641832632</v>
      </c>
      <c r="I21" s="11">
        <v>1.2198263022695839</v>
      </c>
    </row>
    <row r="25" spans="1:9" x14ac:dyDescent="0.25">
      <c r="A25" t="s">
        <v>87</v>
      </c>
    </row>
    <row r="26" spans="1:9" ht="13.8" thickBot="1" x14ac:dyDescent="0.3"/>
    <row r="27" spans="1:9" x14ac:dyDescent="0.25">
      <c r="A27" s="17" t="s">
        <v>88</v>
      </c>
      <c r="B27" s="17" t="s">
        <v>92</v>
      </c>
      <c r="C27" s="17" t="s">
        <v>90</v>
      </c>
    </row>
    <row r="28" spans="1:9" x14ac:dyDescent="0.25">
      <c r="A28" s="10">
        <v>1</v>
      </c>
      <c r="B28" s="10">
        <v>22.907428058767621</v>
      </c>
      <c r="C28" s="10">
        <v>0.94458161786420192</v>
      </c>
    </row>
    <row r="29" spans="1:9" x14ac:dyDescent="0.25">
      <c r="A29" s="10">
        <v>2</v>
      </c>
      <c r="B29" s="10">
        <v>21.636213850449728</v>
      </c>
      <c r="C29" s="10">
        <v>0.42039398424678254</v>
      </c>
    </row>
    <row r="30" spans="1:9" x14ac:dyDescent="0.25">
      <c r="A30" s="10">
        <v>3</v>
      </c>
      <c r="B30" s="10">
        <v>20.874718741640923</v>
      </c>
      <c r="C30" s="10">
        <v>-4.3577560438178224</v>
      </c>
    </row>
    <row r="31" spans="1:9" x14ac:dyDescent="0.25">
      <c r="A31" s="10">
        <v>4</v>
      </c>
      <c r="B31" s="10">
        <v>24.66280640104582</v>
      </c>
      <c r="C31" s="10">
        <v>-3.5462177887707398</v>
      </c>
    </row>
    <row r="32" spans="1:9" x14ac:dyDescent="0.25">
      <c r="A32" s="10">
        <v>5</v>
      </c>
      <c r="B32" s="10">
        <v>19.232668957540827</v>
      </c>
      <c r="C32" s="10">
        <v>-4.9376310839969317</v>
      </c>
    </row>
    <row r="33" spans="1:3" x14ac:dyDescent="0.25">
      <c r="A33" s="10">
        <v>6</v>
      </c>
      <c r="B33" s="10">
        <v>17.085196929586598</v>
      </c>
      <c r="C33" s="10">
        <v>2.1640476663690862</v>
      </c>
    </row>
    <row r="34" spans="1:3" x14ac:dyDescent="0.25">
      <c r="A34" s="10">
        <v>7</v>
      </c>
      <c r="B34" s="10">
        <v>18.590004067073117</v>
      </c>
      <c r="C34" s="10">
        <v>-0.97251631044872155</v>
      </c>
    </row>
    <row r="35" spans="1:3" x14ac:dyDescent="0.25">
      <c r="A35" s="10">
        <v>8</v>
      </c>
      <c r="B35" s="10">
        <v>24.453039754933762</v>
      </c>
      <c r="C35" s="10">
        <v>-13.00056410001674</v>
      </c>
    </row>
    <row r="36" spans="1:3" x14ac:dyDescent="0.25">
      <c r="A36" s="10">
        <v>9</v>
      </c>
      <c r="B36" s="10">
        <v>21.337039532072687</v>
      </c>
      <c r="C36" s="10">
        <v>-7.9542393861050442</v>
      </c>
    </row>
    <row r="37" spans="1:3" x14ac:dyDescent="0.25">
      <c r="A37" s="10">
        <v>10</v>
      </c>
      <c r="B37" s="10">
        <v>19.836023308574582</v>
      </c>
      <c r="C37" s="10">
        <v>-0.57000868173521013</v>
      </c>
    </row>
    <row r="38" spans="1:3" x14ac:dyDescent="0.25">
      <c r="A38" s="10">
        <v>11</v>
      </c>
      <c r="B38" s="10">
        <v>16.289193467924463</v>
      </c>
      <c r="C38" s="10">
        <v>-0.39702722421684555</v>
      </c>
    </row>
    <row r="39" spans="1:3" x14ac:dyDescent="0.25">
      <c r="A39" s="10">
        <v>12</v>
      </c>
      <c r="B39" s="10">
        <v>21.971042349768663</v>
      </c>
      <c r="C39" s="10">
        <v>4.5082475910597424</v>
      </c>
    </row>
    <row r="40" spans="1:3" x14ac:dyDescent="0.25">
      <c r="A40" s="10">
        <v>13</v>
      </c>
      <c r="B40" s="10">
        <v>17.382752789620451</v>
      </c>
      <c r="C40" s="10">
        <v>3.3875545281073549</v>
      </c>
    </row>
    <row r="41" spans="1:3" x14ac:dyDescent="0.25">
      <c r="A41" s="10">
        <v>14</v>
      </c>
      <c r="B41" s="10">
        <v>24.059453319765812</v>
      </c>
      <c r="C41" s="10">
        <v>1.8946408425811967E-2</v>
      </c>
    </row>
    <row r="42" spans="1:3" x14ac:dyDescent="0.25">
      <c r="A42" s="10">
        <v>15</v>
      </c>
      <c r="B42" s="10">
        <v>23.754345752143472</v>
      </c>
      <c r="C42" s="10">
        <v>-0.42566377827565205</v>
      </c>
    </row>
    <row r="43" spans="1:3" x14ac:dyDescent="0.25">
      <c r="A43" s="10">
        <v>16</v>
      </c>
      <c r="B43" s="10">
        <v>21.539210833422118</v>
      </c>
      <c r="C43" s="10">
        <v>1.8457966878882637</v>
      </c>
    </row>
    <row r="44" spans="1:3" x14ac:dyDescent="0.25">
      <c r="A44" s="10">
        <v>17</v>
      </c>
      <c r="B44" s="10">
        <v>23.168768510519449</v>
      </c>
      <c r="C44" s="10">
        <v>-5.1772728207641237</v>
      </c>
    </row>
    <row r="45" spans="1:3" x14ac:dyDescent="0.25">
      <c r="A45" s="10">
        <v>18</v>
      </c>
      <c r="B45" s="10">
        <v>21.081746124875217</v>
      </c>
      <c r="C45" s="10">
        <v>10.886884480393235</v>
      </c>
    </row>
    <row r="46" spans="1:3" x14ac:dyDescent="0.25">
      <c r="A46" s="10">
        <v>19</v>
      </c>
      <c r="B46" s="10">
        <v>21.016497778652337</v>
      </c>
      <c r="C46" s="10">
        <v>0.48816834824926758</v>
      </c>
    </row>
    <row r="47" spans="1:3" x14ac:dyDescent="0.25">
      <c r="A47" s="10">
        <v>20</v>
      </c>
      <c r="B47" s="10">
        <v>20.515314062853896</v>
      </c>
      <c r="C47" s="10">
        <v>-4.0838308392728386</v>
      </c>
    </row>
    <row r="48" spans="1:3" x14ac:dyDescent="0.25">
      <c r="A48" s="10">
        <v>21</v>
      </c>
      <c r="B48" s="10">
        <v>16.900062994683779</v>
      </c>
      <c r="C48" s="10">
        <v>-3.1812804434270703E-2</v>
      </c>
    </row>
    <row r="49" spans="1:3" x14ac:dyDescent="0.25">
      <c r="A49" s="10">
        <v>22</v>
      </c>
      <c r="B49" s="10">
        <v>20.74729850145054</v>
      </c>
      <c r="C49" s="10">
        <v>4.9921178895239215</v>
      </c>
    </row>
    <row r="50" spans="1:3" x14ac:dyDescent="0.25">
      <c r="A50" s="10">
        <v>23</v>
      </c>
      <c r="B50" s="10">
        <v>20.523357768159215</v>
      </c>
      <c r="C50" s="10">
        <v>-1.5887880380759114</v>
      </c>
    </row>
    <row r="51" spans="1:3" x14ac:dyDescent="0.25">
      <c r="A51" s="10">
        <v>24</v>
      </c>
      <c r="B51" s="10">
        <v>21.37325367060096</v>
      </c>
      <c r="C51" s="10">
        <v>2.9185792895859386</v>
      </c>
    </row>
    <row r="52" spans="1:3" x14ac:dyDescent="0.25">
      <c r="A52" s="10">
        <v>25</v>
      </c>
      <c r="B52" s="10">
        <v>22.008120871968693</v>
      </c>
      <c r="C52" s="10">
        <v>8.0468796201341064E-2</v>
      </c>
    </row>
    <row r="53" spans="1:3" x14ac:dyDescent="0.25">
      <c r="A53" s="10">
        <v>26</v>
      </c>
      <c r="B53" s="10">
        <v>18.919175690300854</v>
      </c>
      <c r="C53" s="10">
        <v>8.5725312671823986</v>
      </c>
    </row>
    <row r="54" spans="1:3" x14ac:dyDescent="0.25">
      <c r="A54" s="10">
        <v>27</v>
      </c>
      <c r="B54" s="10">
        <v>20.23714693111949</v>
      </c>
      <c r="C54" s="10">
        <v>0.99545149070973338</v>
      </c>
    </row>
    <row r="55" spans="1:3" x14ac:dyDescent="0.25">
      <c r="A55" s="10">
        <v>28</v>
      </c>
      <c r="B55" s="10">
        <v>23.121067716201502</v>
      </c>
      <c r="C55" s="10">
        <v>-6.8302318836885085</v>
      </c>
    </row>
    <row r="56" spans="1:3" x14ac:dyDescent="0.25">
      <c r="A56" s="10">
        <v>29</v>
      </c>
      <c r="B56" s="10">
        <v>21.06231321654839</v>
      </c>
      <c r="C56" s="10">
        <v>2.5608623694754939</v>
      </c>
    </row>
    <row r="57" spans="1:3" x14ac:dyDescent="0.25">
      <c r="A57" s="10">
        <v>30</v>
      </c>
      <c r="B57" s="10">
        <v>19.604612073566155</v>
      </c>
      <c r="C57" s="10">
        <v>-1.5625698360860873</v>
      </c>
    </row>
    <row r="58" spans="1:3" x14ac:dyDescent="0.25">
      <c r="A58" s="10">
        <v>31</v>
      </c>
      <c r="B58" s="10">
        <v>19.620785445640362</v>
      </c>
      <c r="C58" s="10">
        <v>-4.2491638240187388</v>
      </c>
    </row>
    <row r="59" spans="1:3" x14ac:dyDescent="0.25">
      <c r="A59" s="10">
        <v>32</v>
      </c>
      <c r="B59" s="10">
        <v>17.462330202390362</v>
      </c>
      <c r="C59" s="10">
        <v>-6.1124721715408477</v>
      </c>
    </row>
    <row r="60" spans="1:3" x14ac:dyDescent="0.25">
      <c r="A60" s="10">
        <v>33</v>
      </c>
      <c r="B60" s="10">
        <v>20.94790452797945</v>
      </c>
      <c r="C60" s="10">
        <v>-6.8514702645573884</v>
      </c>
    </row>
    <row r="61" spans="1:3" x14ac:dyDescent="0.25">
      <c r="A61" s="10">
        <v>34</v>
      </c>
      <c r="B61" s="10">
        <v>22.907399561197792</v>
      </c>
      <c r="C61" s="10">
        <v>5.9503967525382464</v>
      </c>
    </row>
    <row r="62" spans="1:3" x14ac:dyDescent="0.25">
      <c r="A62" s="10">
        <v>35</v>
      </c>
      <c r="B62" s="10">
        <v>23.30765526570498</v>
      </c>
      <c r="C62" s="10">
        <v>2.0384916644262816</v>
      </c>
    </row>
    <row r="63" spans="1:3" x14ac:dyDescent="0.25">
      <c r="A63" s="10">
        <v>36</v>
      </c>
      <c r="B63" s="10">
        <v>24.045053506273639</v>
      </c>
      <c r="C63" s="10">
        <v>2.7248933325773486</v>
      </c>
    </row>
    <row r="64" spans="1:3" x14ac:dyDescent="0.25">
      <c r="A64" s="10">
        <v>37</v>
      </c>
      <c r="B64" s="10">
        <v>19.324543765676989</v>
      </c>
      <c r="C64" s="10">
        <v>-0.10202756809777114</v>
      </c>
    </row>
    <row r="65" spans="1:3" x14ac:dyDescent="0.25">
      <c r="A65" s="10">
        <v>38</v>
      </c>
      <c r="B65" s="10">
        <v>23.134895851994557</v>
      </c>
      <c r="C65" s="10">
        <v>-2.0230000578953735</v>
      </c>
    </row>
    <row r="66" spans="1:3" x14ac:dyDescent="0.25">
      <c r="A66" s="10">
        <v>39</v>
      </c>
      <c r="B66" s="10">
        <v>19.349495880114613</v>
      </c>
      <c r="C66" s="10">
        <v>-5.1032725504151912</v>
      </c>
    </row>
    <row r="67" spans="1:3" x14ac:dyDescent="0.25">
      <c r="A67" s="10">
        <v>40</v>
      </c>
      <c r="B67" s="10">
        <v>21.183455301848976</v>
      </c>
      <c r="C67" s="10">
        <v>-2.1105825332519785</v>
      </c>
    </row>
    <row r="68" spans="1:3" x14ac:dyDescent="0.25">
      <c r="A68" s="10">
        <v>41</v>
      </c>
      <c r="B68" s="10">
        <v>20.846679496935906</v>
      </c>
      <c r="C68" s="10">
        <v>1.0685886640780602</v>
      </c>
    </row>
    <row r="69" spans="1:3" x14ac:dyDescent="0.25">
      <c r="A69" s="10">
        <v>42</v>
      </c>
      <c r="B69" s="10">
        <v>23.055784244674442</v>
      </c>
      <c r="C69" s="10">
        <v>-4.012868312869621</v>
      </c>
    </row>
    <row r="70" spans="1:3" x14ac:dyDescent="0.25">
      <c r="A70" s="10">
        <v>43</v>
      </c>
      <c r="B70" s="10">
        <v>21.641431131647817</v>
      </c>
      <c r="C70" s="10">
        <v>-0.57541416257256728</v>
      </c>
    </row>
    <row r="71" spans="1:3" x14ac:dyDescent="0.25">
      <c r="A71" s="10">
        <v>44</v>
      </c>
      <c r="B71" s="10">
        <v>21.930365631388511</v>
      </c>
      <c r="C71" s="10">
        <v>7.0028441989262262</v>
      </c>
    </row>
    <row r="72" spans="1:3" x14ac:dyDescent="0.25">
      <c r="A72" s="10">
        <v>45</v>
      </c>
      <c r="B72" s="10">
        <v>18.457458595670321</v>
      </c>
      <c r="C72" s="10">
        <v>-2.2210115564709874</v>
      </c>
    </row>
    <row r="73" spans="1:3" x14ac:dyDescent="0.25">
      <c r="A73" s="10">
        <v>46</v>
      </c>
      <c r="B73" s="10">
        <v>19.945991733950592</v>
      </c>
      <c r="C73" s="10">
        <v>2.2080015003485727</v>
      </c>
    </row>
    <row r="74" spans="1:3" x14ac:dyDescent="0.25">
      <c r="A74" s="10">
        <v>47</v>
      </c>
      <c r="B74" s="10">
        <v>19.884872808904703</v>
      </c>
      <c r="C74" s="10">
        <v>1.0935137427274242</v>
      </c>
    </row>
    <row r="75" spans="1:3" x14ac:dyDescent="0.25">
      <c r="A75" s="10">
        <v>48</v>
      </c>
      <c r="B75" s="10">
        <v>26.324994047192071</v>
      </c>
      <c r="C75" s="10">
        <v>3.0836391101656346</v>
      </c>
    </row>
    <row r="76" spans="1:3" x14ac:dyDescent="0.25">
      <c r="A76" s="10">
        <v>49</v>
      </c>
      <c r="B76" s="10">
        <v>22.186616285065675</v>
      </c>
      <c r="C76" s="10">
        <v>-0.46106564214189305</v>
      </c>
    </row>
    <row r="77" spans="1:3" x14ac:dyDescent="0.25">
      <c r="A77" s="10">
        <v>50</v>
      </c>
      <c r="B77" s="10">
        <v>25.338161735543839</v>
      </c>
      <c r="C77" s="10">
        <v>15.582056257844886</v>
      </c>
    </row>
    <row r="78" spans="1:3" ht="13.8" thickBot="1" x14ac:dyDescent="0.3">
      <c r="A78" s="11">
        <v>51</v>
      </c>
      <c r="B78" s="11">
        <v>10.17723544307729</v>
      </c>
      <c r="C78" s="11">
        <v>3.7214216246231118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topLeftCell="S34" workbookViewId="0">
      <selection activeCell="B1" sqref="B1:B1048576"/>
    </sheetView>
  </sheetViews>
  <sheetFormatPr defaultColWidth="14.44140625" defaultRowHeight="15.75" customHeight="1" x14ac:dyDescent="0.25"/>
  <cols>
    <col min="1" max="1" width="16.109375" customWidth="1"/>
    <col min="2" max="2" width="24.109375" customWidth="1"/>
    <col min="3" max="3" width="21" customWidth="1"/>
    <col min="4" max="4" width="25.33203125" customWidth="1"/>
    <col min="5" max="5" width="36.77734375" customWidth="1"/>
    <col min="6" max="6" width="52.33203125" customWidth="1"/>
    <col min="11" max="16" width="23.109375" customWidth="1"/>
  </cols>
  <sheetData>
    <row r="1" spans="1:20" ht="15.75" customHeight="1" x14ac:dyDescent="0.25">
      <c r="A1" s="1" t="s">
        <v>0</v>
      </c>
      <c r="B1" s="7" t="s">
        <v>59</v>
      </c>
      <c r="C1" s="4" t="s">
        <v>93</v>
      </c>
      <c r="D1" s="3" t="s">
        <v>94</v>
      </c>
      <c r="E1" s="9" t="s">
        <v>95</v>
      </c>
      <c r="F1" s="8" t="s">
        <v>96</v>
      </c>
      <c r="G1" t="s">
        <v>98</v>
      </c>
      <c r="H1" t="s">
        <v>99</v>
      </c>
      <c r="I1" t="s">
        <v>100</v>
      </c>
      <c r="J1" t="s">
        <v>101</v>
      </c>
      <c r="K1" t="s">
        <v>107</v>
      </c>
      <c r="L1" t="s">
        <v>109</v>
      </c>
      <c r="M1" t="s">
        <v>110</v>
      </c>
      <c r="N1" t="s">
        <v>111</v>
      </c>
      <c r="O1" t="s">
        <v>112</v>
      </c>
      <c r="P1" t="s">
        <v>108</v>
      </c>
      <c r="Q1" t="s">
        <v>102</v>
      </c>
      <c r="R1" t="s">
        <v>103</v>
      </c>
      <c r="S1" t="s">
        <v>104</v>
      </c>
      <c r="T1" t="s">
        <v>105</v>
      </c>
    </row>
    <row r="2" spans="1:20" ht="15.75" customHeight="1" x14ac:dyDescent="0.25">
      <c r="A2" s="5" t="s">
        <v>3</v>
      </c>
      <c r="B2" s="6">
        <v>23.852009676631823</v>
      </c>
      <c r="C2" s="5">
        <v>18.3</v>
      </c>
      <c r="D2" s="5">
        <v>23.5</v>
      </c>
      <c r="E2" s="5">
        <v>26.5</v>
      </c>
      <c r="F2" s="5">
        <v>38.5</v>
      </c>
      <c r="G2">
        <f>C2-$C$54</f>
        <v>4.0764705882352956</v>
      </c>
      <c r="H2">
        <f>D2-$D$54</f>
        <v>-6.2019607843137301</v>
      </c>
      <c r="I2">
        <f>E2-$E$54</f>
        <v>-2.5862745098039142</v>
      </c>
      <c r="J2">
        <f>F2-$F$54</f>
        <v>-1.368627450980398</v>
      </c>
      <c r="K2">
        <f>G2*H2</f>
        <v>-25.282110726643626</v>
      </c>
      <c r="L2">
        <f>G2*I2</f>
        <v>-10.542871972318313</v>
      </c>
      <c r="M2">
        <f>G2*J2</f>
        <v>-5.5791695501730363</v>
      </c>
      <c r="N2">
        <f>H2*I2</f>
        <v>16.039973087274092</v>
      </c>
      <c r="O2">
        <f>H2*J2</f>
        <v>8.4881737793156908</v>
      </c>
      <c r="P2">
        <f>I2*J2</f>
        <v>3.539646289888509</v>
      </c>
      <c r="Q2">
        <f>G2^2</f>
        <v>16.617612456747416</v>
      </c>
      <c r="R2">
        <f t="shared" ref="R2:T17" si="0">H2^2</f>
        <v>38.464317570165377</v>
      </c>
      <c r="S2">
        <f t="shared" si="0"/>
        <v>6.6888158400614763</v>
      </c>
      <c r="T2">
        <f t="shared" si="0"/>
        <v>1.8731410995771016</v>
      </c>
    </row>
    <row r="3" spans="1:20" ht="15.75" customHeight="1" x14ac:dyDescent="0.25">
      <c r="A3" s="5" t="s">
        <v>4</v>
      </c>
      <c r="B3" s="6">
        <v>22.056607834696511</v>
      </c>
      <c r="C3" s="5">
        <v>9.9</v>
      </c>
      <c r="D3" s="5">
        <v>33.200000000000003</v>
      </c>
      <c r="E3" s="5">
        <v>25.2</v>
      </c>
      <c r="F3" s="5">
        <v>42</v>
      </c>
      <c r="G3">
        <f t="shared" ref="G3:G52" si="1">C3-$C$54</f>
        <v>-4.3235294117647047</v>
      </c>
      <c r="H3">
        <f t="shared" ref="H3:H52" si="2">D3-$D$54</f>
        <v>3.4980392156862727</v>
      </c>
      <c r="I3">
        <f t="shared" ref="I3:I52" si="3">E3-$E$54</f>
        <v>-3.8862745098039149</v>
      </c>
      <c r="J3">
        <f t="shared" ref="J3:J52" si="4">F3-$F$54</f>
        <v>2.131372549019602</v>
      </c>
      <c r="K3">
        <f t="shared" ref="K3:K52" si="5">G3*H3</f>
        <v>-15.12387543252594</v>
      </c>
      <c r="L3">
        <f t="shared" ref="L3:L52" si="6">G3*I3</f>
        <v>16.802422145328688</v>
      </c>
      <c r="M3">
        <f t="shared" ref="M3:M52" si="7">G3*J3</f>
        <v>-9.2150519031141602</v>
      </c>
      <c r="N3">
        <f t="shared" ref="N3:N52" si="8">H3*I3</f>
        <v>-13.594340638216041</v>
      </c>
      <c r="O3">
        <f t="shared" ref="O3:O52" si="9">H3*J3</f>
        <v>7.4556247597077805</v>
      </c>
      <c r="P3">
        <f t="shared" ref="P3:P52" si="10">I3*J3</f>
        <v>-8.2830988081506742</v>
      </c>
      <c r="Q3">
        <f t="shared" ref="Q3:T52" si="11">G3^2</f>
        <v>18.692906574394453</v>
      </c>
      <c r="R3">
        <f t="shared" si="0"/>
        <v>12.236278354479035</v>
      </c>
      <c r="S3">
        <f t="shared" si="0"/>
        <v>15.103129565551658</v>
      </c>
      <c r="T3">
        <f t="shared" si="0"/>
        <v>4.542748942714316</v>
      </c>
    </row>
    <row r="4" spans="1:20" ht="15.75" customHeight="1" x14ac:dyDescent="0.25">
      <c r="A4" s="5" t="s">
        <v>5</v>
      </c>
      <c r="B4" s="6">
        <v>16.5169626978231</v>
      </c>
      <c r="C4" s="5">
        <v>16.5</v>
      </c>
      <c r="D4" s="5">
        <v>26.8</v>
      </c>
      <c r="E4" s="5">
        <v>27.1</v>
      </c>
      <c r="F4" s="5">
        <v>37.9</v>
      </c>
      <c r="G4">
        <f t="shared" si="1"/>
        <v>2.2764705882352949</v>
      </c>
      <c r="H4">
        <f t="shared" si="2"/>
        <v>-2.9019607843137294</v>
      </c>
      <c r="I4">
        <f t="shared" si="3"/>
        <v>-1.9862745098039127</v>
      </c>
      <c r="J4">
        <f t="shared" si="4"/>
        <v>-1.9686274509803994</v>
      </c>
      <c r="K4">
        <f t="shared" si="5"/>
        <v>-6.6062283737024332</v>
      </c>
      <c r="L4">
        <f t="shared" si="6"/>
        <v>-4.5216955017300853</v>
      </c>
      <c r="M4">
        <f t="shared" si="7"/>
        <v>-4.4815224913494989</v>
      </c>
      <c r="N4">
        <f t="shared" si="8"/>
        <v>5.7640907343329308</v>
      </c>
      <c r="O4">
        <f t="shared" si="9"/>
        <v>5.7128796616686177</v>
      </c>
      <c r="P4">
        <f t="shared" si="10"/>
        <v>3.9102345251826192</v>
      </c>
      <c r="Q4">
        <f t="shared" si="11"/>
        <v>5.18231833910035</v>
      </c>
      <c r="R4">
        <f t="shared" si="0"/>
        <v>8.4213763936947554</v>
      </c>
      <c r="S4">
        <f t="shared" si="0"/>
        <v>3.9452864282967739</v>
      </c>
      <c r="T4">
        <f t="shared" si="0"/>
        <v>3.8754940407535847</v>
      </c>
    </row>
    <row r="5" spans="1:20" ht="15.75" customHeight="1" x14ac:dyDescent="0.25">
      <c r="A5" s="5" t="s">
        <v>6</v>
      </c>
      <c r="B5" s="6">
        <v>21.116588612275081</v>
      </c>
      <c r="C5" s="5">
        <v>18.600000000000001</v>
      </c>
      <c r="D5" s="5">
        <v>20.7</v>
      </c>
      <c r="E5" s="5">
        <v>30</v>
      </c>
      <c r="F5" s="5">
        <v>37.1</v>
      </c>
      <c r="G5">
        <f t="shared" si="1"/>
        <v>4.3764705882352963</v>
      </c>
      <c r="H5">
        <f t="shared" si="2"/>
        <v>-9.0019607843137308</v>
      </c>
      <c r="I5">
        <f t="shared" si="3"/>
        <v>0.91372549019608584</v>
      </c>
      <c r="J5">
        <f t="shared" si="4"/>
        <v>-2.7686274509803965</v>
      </c>
      <c r="K5">
        <f t="shared" si="5"/>
        <v>-39.396816608996581</v>
      </c>
      <c r="L5">
        <f t="shared" si="6"/>
        <v>3.9988927335640483</v>
      </c>
      <c r="M5">
        <f t="shared" si="7"/>
        <v>-12.116816608996565</v>
      </c>
      <c r="N5">
        <f t="shared" si="8"/>
        <v>-8.2253210303730047</v>
      </c>
      <c r="O5">
        <f t="shared" si="9"/>
        <v>24.923075740100014</v>
      </c>
      <c r="P5">
        <f t="shared" si="10"/>
        <v>-2.5297654748174025</v>
      </c>
      <c r="Q5">
        <f t="shared" si="11"/>
        <v>19.153494809688599</v>
      </c>
      <c r="R5">
        <f t="shared" si="0"/>
        <v>81.035297962322275</v>
      </c>
      <c r="S5">
        <f t="shared" si="0"/>
        <v>0.83489427143407735</v>
      </c>
      <c r="T5">
        <f t="shared" si="0"/>
        <v>7.6652979623222084</v>
      </c>
    </row>
    <row r="6" spans="1:20" ht="15.75" customHeight="1" x14ac:dyDescent="0.25">
      <c r="A6" s="5" t="s">
        <v>7</v>
      </c>
      <c r="B6" s="6">
        <v>14.295037873543896</v>
      </c>
      <c r="C6" s="5">
        <v>14.9</v>
      </c>
      <c r="D6" s="5">
        <v>30.9</v>
      </c>
      <c r="E6" s="5">
        <v>28.9</v>
      </c>
      <c r="F6" s="5">
        <v>39.6</v>
      </c>
      <c r="G6">
        <f t="shared" si="1"/>
        <v>0.67647058823529527</v>
      </c>
      <c r="H6">
        <f t="shared" si="2"/>
        <v>1.1980392156862685</v>
      </c>
      <c r="I6">
        <f t="shared" si="3"/>
        <v>-0.18627450980391558</v>
      </c>
      <c r="J6">
        <f t="shared" si="4"/>
        <v>-0.26862745098039653</v>
      </c>
      <c r="K6">
        <f t="shared" si="5"/>
        <v>0.81043829296424186</v>
      </c>
      <c r="L6">
        <f t="shared" si="6"/>
        <v>-0.12600922722029603</v>
      </c>
      <c r="M6">
        <f t="shared" si="7"/>
        <v>-0.18171856978085679</v>
      </c>
      <c r="N6">
        <f t="shared" si="8"/>
        <v>-0.22316416762782715</v>
      </c>
      <c r="O6">
        <f t="shared" si="9"/>
        <v>-0.32182622068435579</v>
      </c>
      <c r="P6">
        <f t="shared" si="10"/>
        <v>5.0038446751248723E-2</v>
      </c>
      <c r="Q6">
        <f t="shared" si="11"/>
        <v>0.45761245674740642</v>
      </c>
      <c r="R6">
        <f t="shared" si="0"/>
        <v>1.4352979623221693</v>
      </c>
      <c r="S6">
        <f t="shared" si="0"/>
        <v>3.4698193002689039E-2</v>
      </c>
      <c r="T6">
        <f t="shared" si="0"/>
        <v>7.2160707420225345E-2</v>
      </c>
    </row>
    <row r="7" spans="1:20" ht="15.75" customHeight="1" x14ac:dyDescent="0.25">
      <c r="A7" s="5" t="s">
        <v>8</v>
      </c>
      <c r="B7" s="6">
        <v>19.249244595955684</v>
      </c>
      <c r="C7" s="5">
        <v>11.6</v>
      </c>
      <c r="D7" s="5">
        <v>37.5</v>
      </c>
      <c r="E7" s="5">
        <v>28.9</v>
      </c>
      <c r="F7" s="5">
        <v>42.6</v>
      </c>
      <c r="G7">
        <f t="shared" si="1"/>
        <v>-2.6235294117647054</v>
      </c>
      <c r="H7">
        <f t="shared" si="2"/>
        <v>7.7980392156862699</v>
      </c>
      <c r="I7">
        <f t="shared" si="3"/>
        <v>-0.18627450980391558</v>
      </c>
      <c r="J7">
        <f t="shared" si="4"/>
        <v>2.7313725490196035</v>
      </c>
      <c r="K7">
        <f t="shared" si="5"/>
        <v>-20.458385236447505</v>
      </c>
      <c r="L7">
        <f t="shared" si="6"/>
        <v>0.4886966551326255</v>
      </c>
      <c r="M7">
        <f t="shared" si="7"/>
        <v>-7.1658362168396641</v>
      </c>
      <c r="N7">
        <f t="shared" si="8"/>
        <v>-1.4525759323336702</v>
      </c>
      <c r="O7">
        <f t="shared" si="9"/>
        <v>21.299350249903835</v>
      </c>
      <c r="P7">
        <f t="shared" si="10"/>
        <v>-0.50878508266049804</v>
      </c>
      <c r="Q7">
        <f t="shared" si="11"/>
        <v>6.8829065743944611</v>
      </c>
      <c r="R7">
        <f t="shared" si="0"/>
        <v>60.809415609380935</v>
      </c>
      <c r="S7">
        <f t="shared" si="0"/>
        <v>3.4698193002689039E-2</v>
      </c>
      <c r="T7">
        <f t="shared" si="0"/>
        <v>7.4603960015378465</v>
      </c>
    </row>
    <row r="8" spans="1:20" ht="15.75" customHeight="1" x14ac:dyDescent="0.25">
      <c r="A8" s="5" t="s">
        <v>9</v>
      </c>
      <c r="B8" s="6">
        <v>17.617487756624396</v>
      </c>
      <c r="C8" s="5">
        <v>10.6</v>
      </c>
      <c r="D8" s="5">
        <v>37.4</v>
      </c>
      <c r="E8" s="5">
        <v>30.2</v>
      </c>
      <c r="F8" s="5">
        <v>43.9</v>
      </c>
      <c r="G8">
        <f t="shared" si="1"/>
        <v>-3.6235294117647054</v>
      </c>
      <c r="H8">
        <f t="shared" si="2"/>
        <v>7.6980392156862685</v>
      </c>
      <c r="I8">
        <f t="shared" si="3"/>
        <v>1.1137254901960851</v>
      </c>
      <c r="J8">
        <f t="shared" si="4"/>
        <v>4.0313725490196006</v>
      </c>
      <c r="K8">
        <f t="shared" si="5"/>
        <v>-27.8940715109573</v>
      </c>
      <c r="L8">
        <f t="shared" si="6"/>
        <v>-4.0356170703575787</v>
      </c>
      <c r="M8">
        <f t="shared" si="7"/>
        <v>-14.607797001153374</v>
      </c>
      <c r="N8">
        <f t="shared" si="8"/>
        <v>8.5735024990388755</v>
      </c>
      <c r="O8">
        <f t="shared" si="9"/>
        <v>31.033663975393999</v>
      </c>
      <c r="P8">
        <f t="shared" si="10"/>
        <v>4.4898423683198958</v>
      </c>
      <c r="Q8">
        <f t="shared" si="11"/>
        <v>13.129965397923872</v>
      </c>
      <c r="R8">
        <f t="shared" si="0"/>
        <v>59.259807766243661</v>
      </c>
      <c r="S8">
        <f t="shared" si="0"/>
        <v>1.2403844675125102</v>
      </c>
      <c r="T8">
        <f t="shared" si="0"/>
        <v>16.251964628988791</v>
      </c>
    </row>
    <row r="9" spans="1:20" ht="15.75" customHeight="1" x14ac:dyDescent="0.25">
      <c r="A9" s="5" t="s">
        <v>10</v>
      </c>
      <c r="B9" s="6">
        <v>11.452475654917022</v>
      </c>
      <c r="C9" s="5">
        <v>12</v>
      </c>
      <c r="D9" s="5">
        <v>29.3</v>
      </c>
      <c r="E9" s="5">
        <v>29.8</v>
      </c>
      <c r="F9" s="5">
        <v>43</v>
      </c>
      <c r="G9">
        <f t="shared" si="1"/>
        <v>-2.2235294117647051</v>
      </c>
      <c r="H9">
        <f t="shared" si="2"/>
        <v>-0.40196078431372939</v>
      </c>
      <c r="I9">
        <f t="shared" si="3"/>
        <v>0.71372549019608655</v>
      </c>
      <c r="J9">
        <f t="shared" si="4"/>
        <v>3.131372549019602</v>
      </c>
      <c r="K9">
        <f t="shared" si="5"/>
        <v>0.89377162629758622</v>
      </c>
      <c r="L9">
        <f t="shared" si="6"/>
        <v>-1.5869896193771802</v>
      </c>
      <c r="M9">
        <f t="shared" si="7"/>
        <v>-6.9626989619377007</v>
      </c>
      <c r="N9">
        <f t="shared" si="8"/>
        <v>-0.28688965782391995</v>
      </c>
      <c r="O9">
        <f t="shared" si="9"/>
        <v>-1.2586889657824012</v>
      </c>
      <c r="P9">
        <f t="shared" si="10"/>
        <v>2.2349404075355848</v>
      </c>
      <c r="Q9">
        <f t="shared" si="11"/>
        <v>4.9440830449826958</v>
      </c>
      <c r="R9">
        <f t="shared" si="0"/>
        <v>0.16157247212610848</v>
      </c>
      <c r="S9">
        <f t="shared" si="0"/>
        <v>0.50940407535564403</v>
      </c>
      <c r="T9">
        <f t="shared" si="0"/>
        <v>9.8054940407535192</v>
      </c>
    </row>
    <row r="10" spans="1:20" ht="15.75" customHeight="1" x14ac:dyDescent="0.25">
      <c r="A10" s="5" t="s">
        <v>11</v>
      </c>
      <c r="B10" s="6">
        <v>13.382800145967643</v>
      </c>
      <c r="C10" s="5">
        <v>15.3</v>
      </c>
      <c r="D10" s="5">
        <v>26.7</v>
      </c>
      <c r="E10" s="5">
        <v>28.7</v>
      </c>
      <c r="F10" s="5">
        <v>36.9</v>
      </c>
      <c r="G10">
        <f t="shared" si="1"/>
        <v>1.0764705882352956</v>
      </c>
      <c r="H10">
        <f t="shared" si="2"/>
        <v>-3.0019607843137308</v>
      </c>
      <c r="I10">
        <f t="shared" si="3"/>
        <v>-0.38627450980391487</v>
      </c>
      <c r="J10">
        <f t="shared" si="4"/>
        <v>-2.9686274509803994</v>
      </c>
      <c r="K10">
        <f t="shared" si="5"/>
        <v>-3.2315224913494913</v>
      </c>
      <c r="L10">
        <f t="shared" si="6"/>
        <v>-0.41581314878892073</v>
      </c>
      <c r="M10">
        <f t="shared" si="7"/>
        <v>-3.1956401384083168</v>
      </c>
      <c r="N10">
        <f t="shared" si="8"/>
        <v>1.1595809304113622</v>
      </c>
      <c r="O10">
        <f t="shared" si="9"/>
        <v>8.9117031910803917</v>
      </c>
      <c r="P10">
        <f t="shared" si="10"/>
        <v>1.1467051134178992</v>
      </c>
      <c r="Q10">
        <f t="shared" si="11"/>
        <v>1.1587889273356433</v>
      </c>
      <c r="R10">
        <f t="shared" si="0"/>
        <v>9.0117685505575107</v>
      </c>
      <c r="S10">
        <f t="shared" si="0"/>
        <v>0.14920799692425471</v>
      </c>
      <c r="T10">
        <f t="shared" si="0"/>
        <v>8.8127489427143839</v>
      </c>
    </row>
    <row r="11" spans="1:20" ht="15.75" customHeight="1" x14ac:dyDescent="0.25">
      <c r="A11" s="5" t="s">
        <v>12</v>
      </c>
      <c r="B11" s="6">
        <v>19.266014626839372</v>
      </c>
      <c r="C11" s="5">
        <v>16.7</v>
      </c>
      <c r="D11" s="5">
        <v>28.7</v>
      </c>
      <c r="E11" s="5">
        <v>27.8</v>
      </c>
      <c r="F11" s="5">
        <v>39.4</v>
      </c>
      <c r="G11">
        <f t="shared" si="1"/>
        <v>2.4764705882352942</v>
      </c>
      <c r="H11">
        <f t="shared" si="2"/>
        <v>-1.0019607843137308</v>
      </c>
      <c r="I11">
        <f t="shared" si="3"/>
        <v>-1.2862745098039134</v>
      </c>
      <c r="J11">
        <f t="shared" si="4"/>
        <v>-0.46862745098039937</v>
      </c>
      <c r="K11">
        <f t="shared" si="5"/>
        <v>-2.4813264129181216</v>
      </c>
      <c r="L11">
        <f t="shared" si="6"/>
        <v>-3.1854209919261622</v>
      </c>
      <c r="M11">
        <f t="shared" si="7"/>
        <v>-1.1605420991926361</v>
      </c>
      <c r="N11">
        <f t="shared" si="8"/>
        <v>1.2887966166858889</v>
      </c>
      <c r="O11">
        <f t="shared" si="9"/>
        <v>0.46954632833526538</v>
      </c>
      <c r="P11">
        <f t="shared" si="10"/>
        <v>0.60278354479047069</v>
      </c>
      <c r="Q11">
        <f t="shared" si="11"/>
        <v>6.1329065743944637</v>
      </c>
      <c r="R11">
        <f t="shared" si="0"/>
        <v>1.0039254133025866</v>
      </c>
      <c r="S11">
        <f t="shared" si="0"/>
        <v>1.6545021145712979</v>
      </c>
      <c r="T11">
        <f t="shared" si="0"/>
        <v>0.21961168781238663</v>
      </c>
    </row>
    <row r="12" spans="1:20" ht="15.75" customHeight="1" x14ac:dyDescent="0.25">
      <c r="A12" s="5" t="s">
        <v>13</v>
      </c>
      <c r="B12" s="6">
        <v>15.892166243707617</v>
      </c>
      <c r="C12" s="5">
        <v>10.3</v>
      </c>
      <c r="D12" s="5">
        <v>36.200000000000003</v>
      </c>
      <c r="E12" s="5">
        <v>30</v>
      </c>
      <c r="F12" s="5">
        <v>37</v>
      </c>
      <c r="G12">
        <f t="shared" si="1"/>
        <v>-3.9235294117647044</v>
      </c>
      <c r="H12">
        <f t="shared" si="2"/>
        <v>6.4980392156862727</v>
      </c>
      <c r="I12">
        <f t="shared" si="3"/>
        <v>0.91372549019608584</v>
      </c>
      <c r="J12">
        <f t="shared" si="4"/>
        <v>-2.868627450980398</v>
      </c>
      <c r="K12">
        <f t="shared" si="5"/>
        <v>-25.495247981545543</v>
      </c>
      <c r="L12">
        <f t="shared" si="6"/>
        <v>-3.5850288350634649</v>
      </c>
      <c r="M12">
        <f t="shared" si="7"/>
        <v>11.255144175317204</v>
      </c>
      <c r="N12">
        <f t="shared" si="8"/>
        <v>5.9374240676663286</v>
      </c>
      <c r="O12">
        <f t="shared" si="9"/>
        <v>-18.640453671664776</v>
      </c>
      <c r="P12">
        <f t="shared" si="10"/>
        <v>-2.6211380238370126</v>
      </c>
      <c r="Q12">
        <f t="shared" si="11"/>
        <v>15.394083044982688</v>
      </c>
      <c r="R12">
        <f t="shared" si="0"/>
        <v>42.22451364859667</v>
      </c>
      <c r="S12">
        <f t="shared" si="0"/>
        <v>0.83489427143407735</v>
      </c>
      <c r="T12">
        <f t="shared" si="0"/>
        <v>8.2290234525182946</v>
      </c>
    </row>
    <row r="13" spans="1:20" ht="15.75" customHeight="1" x14ac:dyDescent="0.25">
      <c r="A13" s="5" t="s">
        <v>14</v>
      </c>
      <c r="B13" s="6">
        <v>26.479289940828405</v>
      </c>
      <c r="C13" s="5">
        <v>13.4</v>
      </c>
      <c r="D13" s="5">
        <v>25.4</v>
      </c>
      <c r="E13" s="5">
        <v>26.1</v>
      </c>
      <c r="F13" s="5">
        <v>33.6</v>
      </c>
      <c r="G13">
        <f t="shared" si="1"/>
        <v>-0.82352941176470473</v>
      </c>
      <c r="H13">
        <f t="shared" si="2"/>
        <v>-4.3019607843137315</v>
      </c>
      <c r="I13">
        <f t="shared" si="3"/>
        <v>-2.9862745098039127</v>
      </c>
      <c r="J13">
        <f t="shared" si="4"/>
        <v>-6.2686274509803965</v>
      </c>
      <c r="K13">
        <f t="shared" si="5"/>
        <v>3.5427912341407151</v>
      </c>
      <c r="L13">
        <f t="shared" si="6"/>
        <v>2.4592848904267481</v>
      </c>
      <c r="M13">
        <f t="shared" si="7"/>
        <v>5.162399077277966</v>
      </c>
      <c r="N13">
        <f t="shared" si="8"/>
        <v>12.846835832372145</v>
      </c>
      <c r="O13">
        <f t="shared" si="9"/>
        <v>26.967389465590216</v>
      </c>
      <c r="P13">
        <f t="shared" si="10"/>
        <v>18.719842368319835</v>
      </c>
      <c r="Q13">
        <f t="shared" si="11"/>
        <v>0.67820069204152056</v>
      </c>
      <c r="R13">
        <f t="shared" si="0"/>
        <v>18.506866589773217</v>
      </c>
      <c r="S13">
        <f t="shared" si="0"/>
        <v>8.9178354479045989</v>
      </c>
      <c r="T13">
        <f t="shared" si="0"/>
        <v>39.295690119184982</v>
      </c>
    </row>
    <row r="14" spans="1:20" ht="15.75" customHeight="1" x14ac:dyDescent="0.25">
      <c r="A14" s="5" t="s">
        <v>15</v>
      </c>
      <c r="B14" s="6">
        <v>20.770307317727806</v>
      </c>
      <c r="C14" s="5">
        <v>15.7</v>
      </c>
      <c r="D14" s="5">
        <v>32.6</v>
      </c>
      <c r="E14" s="5">
        <v>28.2</v>
      </c>
      <c r="F14" s="5">
        <v>40.1</v>
      </c>
      <c r="G14">
        <f t="shared" si="1"/>
        <v>1.4764705882352942</v>
      </c>
      <c r="H14">
        <f t="shared" si="2"/>
        <v>2.8980392156862713</v>
      </c>
      <c r="I14">
        <f t="shared" si="3"/>
        <v>-0.88627450980391487</v>
      </c>
      <c r="J14">
        <f t="shared" si="4"/>
        <v>0.23137254901960347</v>
      </c>
      <c r="K14">
        <f t="shared" si="5"/>
        <v>4.2788696655132599</v>
      </c>
      <c r="L14">
        <f t="shared" si="6"/>
        <v>-1.3085582468281332</v>
      </c>
      <c r="M14">
        <f t="shared" si="7"/>
        <v>0.34161476355247339</v>
      </c>
      <c r="N14">
        <f t="shared" si="8"/>
        <v>-2.5684582852748719</v>
      </c>
      <c r="O14">
        <f t="shared" si="9"/>
        <v>0.67052672049210504</v>
      </c>
      <c r="P14">
        <f t="shared" si="10"/>
        <v>-0.20505959246443134</v>
      </c>
      <c r="Q14">
        <f t="shared" si="11"/>
        <v>2.1799653979238758</v>
      </c>
      <c r="R14">
        <f t="shared" si="0"/>
        <v>8.3986312956554983</v>
      </c>
      <c r="S14">
        <f t="shared" si="0"/>
        <v>0.78548250672816955</v>
      </c>
      <c r="T14">
        <f t="shared" si="0"/>
        <v>5.3533256439828807E-2</v>
      </c>
    </row>
    <row r="15" spans="1:20" ht="15.75" customHeight="1" x14ac:dyDescent="0.25">
      <c r="A15" s="5" t="s">
        <v>16</v>
      </c>
      <c r="B15" s="6">
        <v>24.078399728191624</v>
      </c>
      <c r="C15" s="5">
        <v>14.5</v>
      </c>
      <c r="D15" s="5">
        <v>23.9</v>
      </c>
      <c r="E15" s="5">
        <v>25.7</v>
      </c>
      <c r="F15" s="5">
        <v>36.5</v>
      </c>
      <c r="G15">
        <f t="shared" si="1"/>
        <v>0.27647058823529491</v>
      </c>
      <c r="H15">
        <f t="shared" si="2"/>
        <v>-5.8019607843137315</v>
      </c>
      <c r="I15">
        <f t="shared" si="3"/>
        <v>-3.3862745098039149</v>
      </c>
      <c r="J15">
        <f t="shared" si="4"/>
        <v>-3.368627450980398</v>
      </c>
      <c r="K15">
        <f t="shared" si="5"/>
        <v>-1.6040715109573305</v>
      </c>
      <c r="L15">
        <f t="shared" si="6"/>
        <v>-0.93620530565167326</v>
      </c>
      <c r="M15">
        <f t="shared" si="7"/>
        <v>-0.93132641291811269</v>
      </c>
      <c r="N15">
        <f t="shared" si="8"/>
        <v>19.64703191080352</v>
      </c>
      <c r="O15">
        <f t="shared" si="9"/>
        <v>19.544644367550998</v>
      </c>
      <c r="P15">
        <f t="shared" si="10"/>
        <v>11.407097270280659</v>
      </c>
      <c r="Q15">
        <f t="shared" si="11"/>
        <v>7.6435986159169994E-2</v>
      </c>
      <c r="R15">
        <f t="shared" si="0"/>
        <v>33.662748942714408</v>
      </c>
      <c r="S15">
        <f t="shared" si="0"/>
        <v>11.466855055747743</v>
      </c>
      <c r="T15">
        <f t="shared" si="0"/>
        <v>11.347650903498693</v>
      </c>
    </row>
    <row r="16" spans="1:20" ht="15.75" customHeight="1" x14ac:dyDescent="0.25">
      <c r="A16" s="5" t="s">
        <v>17</v>
      </c>
      <c r="B16" s="6">
        <v>23.32868197386782</v>
      </c>
      <c r="C16" s="5">
        <v>12.9</v>
      </c>
      <c r="D16" s="5">
        <v>26.7</v>
      </c>
      <c r="E16" s="5">
        <v>32.200000000000003</v>
      </c>
      <c r="F16" s="5">
        <v>38.1</v>
      </c>
      <c r="G16">
        <f t="shared" si="1"/>
        <v>-1.3235294117647047</v>
      </c>
      <c r="H16">
        <f t="shared" si="2"/>
        <v>-3.0019607843137308</v>
      </c>
      <c r="I16">
        <f t="shared" si="3"/>
        <v>3.1137254901960887</v>
      </c>
      <c r="J16">
        <f t="shared" si="4"/>
        <v>-1.7686274509803965</v>
      </c>
      <c r="K16">
        <f t="shared" si="5"/>
        <v>3.973183391003464</v>
      </c>
      <c r="L16">
        <f t="shared" si="6"/>
        <v>-4.1211072664359962</v>
      </c>
      <c r="M16">
        <f t="shared" si="7"/>
        <v>2.3408304498269934</v>
      </c>
      <c r="N16">
        <f t="shared" si="8"/>
        <v>-9.3472818146867063</v>
      </c>
      <c r="O16">
        <f t="shared" si="9"/>
        <v>5.3093502499039058</v>
      </c>
      <c r="P16">
        <f t="shared" si="10"/>
        <v>-5.5070203767781942</v>
      </c>
      <c r="Q16">
        <f t="shared" si="11"/>
        <v>1.7517301038062254</v>
      </c>
      <c r="R16">
        <f t="shared" si="0"/>
        <v>9.0117685505575107</v>
      </c>
      <c r="S16">
        <f t="shared" si="0"/>
        <v>9.6952864282968729</v>
      </c>
      <c r="T16">
        <f t="shared" si="0"/>
        <v>3.1280430603614149</v>
      </c>
    </row>
    <row r="17" spans="1:20" ht="15.75" customHeight="1" x14ac:dyDescent="0.25">
      <c r="A17" s="5" t="s">
        <v>18</v>
      </c>
      <c r="B17" s="6">
        <v>23.385007521310381</v>
      </c>
      <c r="C17" s="5">
        <v>12.7</v>
      </c>
      <c r="D17" s="5">
        <v>31.2</v>
      </c>
      <c r="E17" s="5">
        <v>28.7</v>
      </c>
      <c r="F17" s="5">
        <v>41.7</v>
      </c>
      <c r="G17">
        <f t="shared" si="1"/>
        <v>-1.5235294117647058</v>
      </c>
      <c r="H17">
        <f t="shared" si="2"/>
        <v>1.4980392156862692</v>
      </c>
      <c r="I17">
        <f t="shared" si="3"/>
        <v>-0.38627450980391487</v>
      </c>
      <c r="J17">
        <f t="shared" si="4"/>
        <v>1.8313725490196049</v>
      </c>
      <c r="K17">
        <f t="shared" si="5"/>
        <v>-2.2823068050749629</v>
      </c>
      <c r="L17">
        <f t="shared" si="6"/>
        <v>0.58850057670125855</v>
      </c>
      <c r="M17">
        <f t="shared" si="7"/>
        <v>-2.7901499423298683</v>
      </c>
      <c r="N17">
        <f t="shared" si="8"/>
        <v>-0.57865436370625467</v>
      </c>
      <c r="O17">
        <f t="shared" si="9"/>
        <v>2.7434678969626924</v>
      </c>
      <c r="P17">
        <f t="shared" si="10"/>
        <v>-0.70741253364089396</v>
      </c>
      <c r="Q17">
        <f t="shared" si="11"/>
        <v>2.3211418685121106</v>
      </c>
      <c r="R17">
        <f t="shared" si="0"/>
        <v>2.2441214917339325</v>
      </c>
      <c r="S17">
        <f t="shared" si="0"/>
        <v>0.14920799692425471</v>
      </c>
      <c r="T17">
        <f t="shared" si="0"/>
        <v>3.3539254133025653</v>
      </c>
    </row>
    <row r="18" spans="1:20" ht="15.75" customHeight="1" x14ac:dyDescent="0.25">
      <c r="A18" s="5" t="s">
        <v>19</v>
      </c>
      <c r="B18" s="6">
        <v>17.991495689755325</v>
      </c>
      <c r="C18" s="5">
        <v>18.399999999999999</v>
      </c>
      <c r="D18" s="5">
        <v>22.7</v>
      </c>
      <c r="E18" s="5">
        <v>27</v>
      </c>
      <c r="F18" s="5">
        <v>37.700000000000003</v>
      </c>
      <c r="G18">
        <f t="shared" si="1"/>
        <v>4.1764705882352935</v>
      </c>
      <c r="H18">
        <f t="shared" si="2"/>
        <v>-7.0019607843137308</v>
      </c>
      <c r="I18">
        <f t="shared" si="3"/>
        <v>-2.0862745098039142</v>
      </c>
      <c r="J18">
        <f t="shared" si="4"/>
        <v>-2.1686274509803951</v>
      </c>
      <c r="K18">
        <f t="shared" si="5"/>
        <v>-29.243483275663223</v>
      </c>
      <c r="L18">
        <f t="shared" si="6"/>
        <v>-8.7132641291810522</v>
      </c>
      <c r="M18">
        <f t="shared" si="7"/>
        <v>-9.0572087658592952</v>
      </c>
      <c r="N18">
        <f t="shared" si="8"/>
        <v>14.608012302960359</v>
      </c>
      <c r="O18">
        <f t="shared" si="9"/>
        <v>15.184644367550975</v>
      </c>
      <c r="P18">
        <f t="shared" si="10"/>
        <v>4.5243521722414357</v>
      </c>
      <c r="Q18">
        <f t="shared" si="11"/>
        <v>17.44290657439446</v>
      </c>
      <c r="R18">
        <f t="shared" si="11"/>
        <v>49.027454825067359</v>
      </c>
      <c r="S18">
        <f t="shared" si="11"/>
        <v>4.3525413302575622</v>
      </c>
      <c r="T18">
        <f t="shared" si="11"/>
        <v>4.7029450211457258</v>
      </c>
    </row>
    <row r="19" spans="1:20" ht="15.75" customHeight="1" x14ac:dyDescent="0.25">
      <c r="A19" s="5" t="s">
        <v>20</v>
      </c>
      <c r="B19" s="6">
        <v>31.968630605268451</v>
      </c>
      <c r="C19" s="5">
        <v>19.600000000000001</v>
      </c>
      <c r="D19" s="5">
        <v>23.8</v>
      </c>
      <c r="E19" s="5">
        <v>27.7</v>
      </c>
      <c r="F19" s="5">
        <v>37.1</v>
      </c>
      <c r="G19">
        <f t="shared" si="1"/>
        <v>5.3764705882352963</v>
      </c>
      <c r="H19">
        <f t="shared" si="2"/>
        <v>-5.9019607843137294</v>
      </c>
      <c r="I19">
        <f t="shared" si="3"/>
        <v>-1.3862745098039149</v>
      </c>
      <c r="J19">
        <f t="shared" si="4"/>
        <v>-2.7686274509803965</v>
      </c>
      <c r="K19">
        <f t="shared" si="5"/>
        <v>-31.731718569780888</v>
      </c>
      <c r="L19">
        <f t="shared" si="6"/>
        <v>-7.4532641291810515</v>
      </c>
      <c r="M19">
        <f t="shared" si="7"/>
        <v>-14.885444059976962</v>
      </c>
      <c r="N19">
        <f t="shared" si="8"/>
        <v>8.1817377931564437</v>
      </c>
      <c r="O19">
        <f t="shared" si="9"/>
        <v>16.340330642060781</v>
      </c>
      <c r="P19">
        <f t="shared" si="10"/>
        <v>3.8380776624375117</v>
      </c>
      <c r="Q19">
        <f t="shared" si="11"/>
        <v>28.906435986159192</v>
      </c>
      <c r="R19">
        <f t="shared" si="11"/>
        <v>34.833141099577134</v>
      </c>
      <c r="S19">
        <f t="shared" si="11"/>
        <v>1.9217570165320845</v>
      </c>
      <c r="T19">
        <f t="shared" si="11"/>
        <v>7.6652979623222084</v>
      </c>
    </row>
    <row r="20" spans="1:20" ht="15.75" customHeight="1" x14ac:dyDescent="0.25">
      <c r="A20" s="5" t="s">
        <v>21</v>
      </c>
      <c r="B20" s="6">
        <v>21.504666126901604</v>
      </c>
      <c r="C20" s="5">
        <v>13.7</v>
      </c>
      <c r="D20" s="5">
        <v>29.9</v>
      </c>
      <c r="E20" s="5">
        <v>29.2</v>
      </c>
      <c r="F20" s="5">
        <v>39.700000000000003</v>
      </c>
      <c r="G20">
        <f t="shared" si="1"/>
        <v>-0.5235294117647058</v>
      </c>
      <c r="H20">
        <f t="shared" si="2"/>
        <v>0.19803921568626848</v>
      </c>
      <c r="I20">
        <f t="shared" si="3"/>
        <v>0.11372549019608513</v>
      </c>
      <c r="J20">
        <f t="shared" si="4"/>
        <v>-0.16862745098039511</v>
      </c>
      <c r="K20">
        <f t="shared" si="5"/>
        <v>-0.10367935409457583</v>
      </c>
      <c r="L20">
        <f t="shared" si="6"/>
        <v>-5.9538638985009266E-2</v>
      </c>
      <c r="M20">
        <f t="shared" si="7"/>
        <v>8.8281430219148013E-2</v>
      </c>
      <c r="N20">
        <f t="shared" si="8"/>
        <v>2.2522106881969116E-2</v>
      </c>
      <c r="O20">
        <f t="shared" si="9"/>
        <v>-3.3394848135332132E-2</v>
      </c>
      <c r="P20">
        <f t="shared" si="10"/>
        <v>-1.9177239523261752E-2</v>
      </c>
      <c r="Q20">
        <f t="shared" si="11"/>
        <v>0.27408304498269886</v>
      </c>
      <c r="R20">
        <f t="shared" si="11"/>
        <v>3.9219530949632368E-2</v>
      </c>
      <c r="S20">
        <f t="shared" si="11"/>
        <v>1.2933487120339855E-2</v>
      </c>
      <c r="T20">
        <f t="shared" si="11"/>
        <v>2.8435217224145555E-2</v>
      </c>
    </row>
    <row r="21" spans="1:20" ht="15.75" customHeight="1" x14ac:dyDescent="0.25">
      <c r="A21" s="5" t="s">
        <v>22</v>
      </c>
      <c r="B21" s="6">
        <v>16.431483223581058</v>
      </c>
      <c r="C21" s="5">
        <v>10.1</v>
      </c>
      <c r="D21" s="5">
        <v>38.1</v>
      </c>
      <c r="E21" s="5">
        <v>34.4</v>
      </c>
      <c r="F21" s="5">
        <v>47.8</v>
      </c>
      <c r="G21">
        <f t="shared" si="1"/>
        <v>-4.1235294117647054</v>
      </c>
      <c r="H21">
        <f t="shared" si="2"/>
        <v>8.3980392156862713</v>
      </c>
      <c r="I21">
        <f t="shared" si="3"/>
        <v>5.3137254901960844</v>
      </c>
      <c r="J21">
        <f t="shared" si="4"/>
        <v>7.9313725490195992</v>
      </c>
      <c r="K21">
        <f t="shared" si="5"/>
        <v>-34.629561707035741</v>
      </c>
      <c r="L21">
        <f t="shared" si="6"/>
        <v>-21.911303344867381</v>
      </c>
      <c r="M21">
        <f t="shared" si="7"/>
        <v>-32.705247981545519</v>
      </c>
      <c r="N21">
        <f t="shared" si="8"/>
        <v>44.62487504805847</v>
      </c>
      <c r="O21">
        <f t="shared" si="9"/>
        <v>66.607977700884177</v>
      </c>
      <c r="P21">
        <f t="shared" si="10"/>
        <v>42.145136485966937</v>
      </c>
      <c r="Q21">
        <f t="shared" si="11"/>
        <v>17.003494809688579</v>
      </c>
      <c r="R21">
        <f t="shared" si="11"/>
        <v>70.527062668204479</v>
      </c>
      <c r="S21">
        <f t="shared" si="11"/>
        <v>28.235678585159619</v>
      </c>
      <c r="T21">
        <f t="shared" si="11"/>
        <v>62.906670511341652</v>
      </c>
    </row>
    <row r="22" spans="1:20" ht="15.75" customHeight="1" x14ac:dyDescent="0.25">
      <c r="A22" s="5" t="s">
        <v>23</v>
      </c>
      <c r="B22" s="6">
        <v>16.868250190249508</v>
      </c>
      <c r="C22" s="5">
        <v>12.1</v>
      </c>
      <c r="D22" s="5">
        <v>40.299999999999997</v>
      </c>
      <c r="E22" s="5">
        <v>31.9</v>
      </c>
      <c r="F22" s="5">
        <v>47.5</v>
      </c>
      <c r="G22">
        <f t="shared" si="1"/>
        <v>-2.1235294117647054</v>
      </c>
      <c r="H22">
        <f t="shared" si="2"/>
        <v>10.598039215686267</v>
      </c>
      <c r="I22">
        <f t="shared" si="3"/>
        <v>2.8137254901960844</v>
      </c>
      <c r="J22">
        <f t="shared" si="4"/>
        <v>7.631372549019602</v>
      </c>
      <c r="K22">
        <f t="shared" si="5"/>
        <v>-22.505247981545541</v>
      </c>
      <c r="L22">
        <f t="shared" si="6"/>
        <v>-5.9750288350634486</v>
      </c>
      <c r="M22">
        <f t="shared" si="7"/>
        <v>-16.205444059976916</v>
      </c>
      <c r="N22">
        <f t="shared" si="8"/>
        <v>29.819973087274168</v>
      </c>
      <c r="O22">
        <f t="shared" si="9"/>
        <v>80.877585544021414</v>
      </c>
      <c r="P22">
        <f t="shared" si="10"/>
        <v>21.472587466359123</v>
      </c>
      <c r="Q22">
        <f t="shared" si="11"/>
        <v>4.5093771626297556</v>
      </c>
      <c r="R22">
        <f t="shared" si="11"/>
        <v>112.31843521722399</v>
      </c>
      <c r="S22">
        <f t="shared" si="11"/>
        <v>7.9170511341791956</v>
      </c>
      <c r="T22">
        <f t="shared" si="11"/>
        <v>58.237846981929941</v>
      </c>
    </row>
    <row r="23" spans="1:20" ht="15.75" customHeight="1" x14ac:dyDescent="0.25">
      <c r="A23" s="5" t="s">
        <v>24</v>
      </c>
      <c r="B23" s="6">
        <v>25.739416390974462</v>
      </c>
      <c r="C23" s="5">
        <v>15.6</v>
      </c>
      <c r="D23" s="5">
        <v>26.9</v>
      </c>
      <c r="E23" s="5">
        <v>26.5</v>
      </c>
      <c r="F23" s="5">
        <v>36.700000000000003</v>
      </c>
      <c r="G23">
        <f t="shared" si="1"/>
        <v>1.3764705882352946</v>
      </c>
      <c r="H23">
        <f t="shared" si="2"/>
        <v>-2.8019607843137315</v>
      </c>
      <c r="I23">
        <f t="shared" si="3"/>
        <v>-2.5862745098039142</v>
      </c>
      <c r="J23">
        <f t="shared" si="4"/>
        <v>-3.1686274509803951</v>
      </c>
      <c r="K23">
        <f t="shared" si="5"/>
        <v>-3.8568166089965494</v>
      </c>
      <c r="L23">
        <f t="shared" si="6"/>
        <v>-3.559930795847742</v>
      </c>
      <c r="M23">
        <f t="shared" si="7"/>
        <v>-4.3615224913494863</v>
      </c>
      <c r="N23">
        <f t="shared" si="8"/>
        <v>7.2466397539407872</v>
      </c>
      <c r="O23">
        <f t="shared" si="9"/>
        <v>8.8783698577470478</v>
      </c>
      <c r="P23">
        <f t="shared" si="10"/>
        <v>8.1949404075355474</v>
      </c>
      <c r="Q23">
        <f t="shared" si="11"/>
        <v>1.8946712802768177</v>
      </c>
      <c r="R23">
        <f t="shared" si="11"/>
        <v>7.8509842368320211</v>
      </c>
      <c r="S23">
        <f t="shared" si="11"/>
        <v>6.6888158400614763</v>
      </c>
      <c r="T23">
        <f t="shared" si="11"/>
        <v>10.040199923106517</v>
      </c>
    </row>
    <row r="24" spans="1:20" ht="15.75" customHeight="1" x14ac:dyDescent="0.25">
      <c r="A24" s="5" t="s">
        <v>25</v>
      </c>
      <c r="B24" s="6">
        <v>18.934569730083304</v>
      </c>
      <c r="C24" s="5">
        <v>10.4</v>
      </c>
      <c r="D24" s="5">
        <v>34</v>
      </c>
      <c r="E24" s="5">
        <v>29.7</v>
      </c>
      <c r="F24" s="5">
        <v>41.5</v>
      </c>
      <c r="G24">
        <f t="shared" si="1"/>
        <v>-3.8235294117647047</v>
      </c>
      <c r="H24">
        <f t="shared" si="2"/>
        <v>4.2980392156862699</v>
      </c>
      <c r="I24">
        <f t="shared" si="3"/>
        <v>0.61372549019608513</v>
      </c>
      <c r="J24">
        <f t="shared" si="4"/>
        <v>1.631372549019602</v>
      </c>
      <c r="K24">
        <f t="shared" si="5"/>
        <v>-16.433679354094558</v>
      </c>
      <c r="L24">
        <f t="shared" si="6"/>
        <v>-2.3465974625144423</v>
      </c>
      <c r="M24">
        <f t="shared" si="7"/>
        <v>-6.2376009227220059</v>
      </c>
      <c r="N24">
        <f t="shared" si="8"/>
        <v>2.6378162245290531</v>
      </c>
      <c r="O24">
        <f t="shared" si="9"/>
        <v>7.0117031910803211</v>
      </c>
      <c r="P24">
        <f t="shared" si="10"/>
        <v>1.0012149173394922</v>
      </c>
      <c r="Q24">
        <f t="shared" si="11"/>
        <v>14.61937716262975</v>
      </c>
      <c r="R24">
        <f t="shared" si="11"/>
        <v>18.473141099577045</v>
      </c>
      <c r="S24">
        <f t="shared" si="11"/>
        <v>0.376658977316425</v>
      </c>
      <c r="T24">
        <f t="shared" si="11"/>
        <v>2.6613763936947139</v>
      </c>
    </row>
    <row r="25" spans="1:20" ht="15.75" customHeight="1" x14ac:dyDescent="0.25">
      <c r="A25" s="5" t="s">
        <v>26</v>
      </c>
      <c r="B25" s="6">
        <v>24.291832960186898</v>
      </c>
      <c r="C25" s="5">
        <v>21.6</v>
      </c>
      <c r="D25" s="5">
        <v>21.6</v>
      </c>
      <c r="E25" s="5">
        <v>32.9</v>
      </c>
      <c r="F25" s="5">
        <v>36</v>
      </c>
      <c r="G25">
        <f t="shared" si="1"/>
        <v>7.3764705882352963</v>
      </c>
      <c r="H25">
        <f t="shared" si="2"/>
        <v>-8.1019607843137287</v>
      </c>
      <c r="I25">
        <f t="shared" si="3"/>
        <v>3.8137254901960844</v>
      </c>
      <c r="J25">
        <f t="shared" si="4"/>
        <v>-3.868627450980398</v>
      </c>
      <c r="K25">
        <f t="shared" si="5"/>
        <v>-59.763875432525992</v>
      </c>
      <c r="L25">
        <f t="shared" si="6"/>
        <v>28.131833910034654</v>
      </c>
      <c r="M25">
        <f t="shared" si="7"/>
        <v>-28.536816608996592</v>
      </c>
      <c r="N25">
        <f t="shared" si="8"/>
        <v>-30.898654363706328</v>
      </c>
      <c r="O25">
        <f t="shared" si="9"/>
        <v>31.343467896962768</v>
      </c>
      <c r="P25">
        <f t="shared" si="10"/>
        <v>-14.753883121876246</v>
      </c>
      <c r="Q25">
        <f t="shared" si="11"/>
        <v>54.412318339100381</v>
      </c>
      <c r="R25">
        <f t="shared" si="11"/>
        <v>65.641768550557529</v>
      </c>
      <c r="S25">
        <f t="shared" si="11"/>
        <v>14.544502114571364</v>
      </c>
      <c r="T25">
        <f t="shared" si="11"/>
        <v>14.96627835447909</v>
      </c>
    </row>
    <row r="26" spans="1:20" ht="15.75" customHeight="1" x14ac:dyDescent="0.25">
      <c r="A26" s="5" t="s">
        <v>27</v>
      </c>
      <c r="B26" s="6">
        <v>22.088589668170034</v>
      </c>
      <c r="C26" s="5">
        <v>15</v>
      </c>
      <c r="D26" s="5">
        <v>27.1</v>
      </c>
      <c r="E26" s="5">
        <v>30.9</v>
      </c>
      <c r="F26" s="5">
        <v>38.299999999999997</v>
      </c>
      <c r="G26">
        <f t="shared" si="1"/>
        <v>0.77647058823529491</v>
      </c>
      <c r="H26">
        <f t="shared" si="2"/>
        <v>-2.6019607843137287</v>
      </c>
      <c r="I26">
        <f t="shared" si="3"/>
        <v>1.8137254901960844</v>
      </c>
      <c r="J26">
        <f t="shared" si="4"/>
        <v>-1.5686274509804008</v>
      </c>
      <c r="K26">
        <f t="shared" si="5"/>
        <v>-2.02034602076125</v>
      </c>
      <c r="L26">
        <f t="shared" si="6"/>
        <v>1.4083044982699022</v>
      </c>
      <c r="M26">
        <f t="shared" si="7"/>
        <v>-1.2179930795847831</v>
      </c>
      <c r="N26">
        <f t="shared" si="8"/>
        <v>-4.7192425990004061</v>
      </c>
      <c r="O26">
        <f t="shared" si="9"/>
        <v>4.0815071126490086</v>
      </c>
      <c r="P26">
        <f t="shared" si="10"/>
        <v>-2.8450595924644619</v>
      </c>
      <c r="Q26">
        <f t="shared" si="11"/>
        <v>0.60290657439446493</v>
      </c>
      <c r="R26">
        <f t="shared" si="11"/>
        <v>6.7701999231065138</v>
      </c>
      <c r="S26">
        <f t="shared" si="11"/>
        <v>3.2896001537870267</v>
      </c>
      <c r="T26">
        <f t="shared" si="11"/>
        <v>2.4605920799692695</v>
      </c>
    </row>
    <row r="27" spans="1:20" ht="15.75" customHeight="1" x14ac:dyDescent="0.25">
      <c r="A27" s="5" t="s">
        <v>57</v>
      </c>
      <c r="B27" s="6">
        <v>27.491706957483252</v>
      </c>
      <c r="C27" s="5">
        <v>14.2</v>
      </c>
      <c r="D27" s="5">
        <v>30</v>
      </c>
      <c r="E27" s="5">
        <v>32.4</v>
      </c>
      <c r="F27" s="5">
        <v>36.200000000000003</v>
      </c>
      <c r="G27">
        <f t="shared" si="1"/>
        <v>-2.3529411764705799E-2</v>
      </c>
      <c r="H27">
        <f t="shared" si="2"/>
        <v>0.2980392156862699</v>
      </c>
      <c r="I27">
        <f t="shared" si="3"/>
        <v>3.3137254901960844</v>
      </c>
      <c r="J27">
        <f t="shared" si="4"/>
        <v>-3.6686274509803951</v>
      </c>
      <c r="K27">
        <f t="shared" si="5"/>
        <v>-7.0126874279122084E-3</v>
      </c>
      <c r="L27">
        <f t="shared" si="6"/>
        <v>-7.7970011534025233E-2</v>
      </c>
      <c r="M27">
        <f t="shared" si="7"/>
        <v>8.6320645905420754E-2</v>
      </c>
      <c r="N27">
        <f t="shared" si="8"/>
        <v>0.98762014609764126</v>
      </c>
      <c r="O27">
        <f t="shared" si="9"/>
        <v>-1.0933948481353166</v>
      </c>
      <c r="P27">
        <f t="shared" si="10"/>
        <v>-12.156824298346821</v>
      </c>
      <c r="Q27">
        <f t="shared" si="11"/>
        <v>5.5363321799307562E-4</v>
      </c>
      <c r="R27">
        <f t="shared" si="11"/>
        <v>8.8827374086886915E-2</v>
      </c>
      <c r="S27">
        <f t="shared" si="11"/>
        <v>10.980776624375279</v>
      </c>
      <c r="T27">
        <f t="shared" si="11"/>
        <v>13.458827374086912</v>
      </c>
    </row>
    <row r="28" spans="1:20" ht="15.75" customHeight="1" x14ac:dyDescent="0.25">
      <c r="A28" s="5" t="s">
        <v>29</v>
      </c>
      <c r="B28" s="6">
        <v>21.232598421829223</v>
      </c>
      <c r="C28" s="5">
        <v>12.8</v>
      </c>
      <c r="D28" s="5">
        <v>30.7</v>
      </c>
      <c r="E28" s="5">
        <v>25.9</v>
      </c>
      <c r="F28" s="5">
        <v>38.700000000000003</v>
      </c>
      <c r="G28">
        <f t="shared" si="1"/>
        <v>-1.4235294117647044</v>
      </c>
      <c r="H28">
        <f t="shared" si="2"/>
        <v>0.99803921568626919</v>
      </c>
      <c r="I28">
        <f t="shared" si="3"/>
        <v>-3.1862745098039156</v>
      </c>
      <c r="J28">
        <f t="shared" si="4"/>
        <v>-1.1686274509803951</v>
      </c>
      <c r="K28">
        <f t="shared" si="5"/>
        <v>-1.4207381776239818</v>
      </c>
      <c r="L28">
        <f t="shared" si="6"/>
        <v>4.5357554786620398</v>
      </c>
      <c r="M28">
        <f t="shared" si="7"/>
        <v>1.6635755478662078</v>
      </c>
      <c r="N28">
        <f t="shared" si="8"/>
        <v>-3.1800269127258516</v>
      </c>
      <c r="O28">
        <f t="shared" si="9"/>
        <v>-1.1663360246059176</v>
      </c>
      <c r="P28">
        <f t="shared" si="10"/>
        <v>3.723567858515958</v>
      </c>
      <c r="Q28">
        <f t="shared" si="11"/>
        <v>2.0264359861591652</v>
      </c>
      <c r="R28">
        <f t="shared" si="11"/>
        <v>0.99608227604766331</v>
      </c>
      <c r="S28">
        <f t="shared" si="11"/>
        <v>10.152345251826182</v>
      </c>
      <c r="T28">
        <f t="shared" si="11"/>
        <v>1.3656901191849358</v>
      </c>
    </row>
    <row r="29" spans="1:20" ht="15.75" customHeight="1" x14ac:dyDescent="0.25">
      <c r="A29" s="5" t="s">
        <v>30</v>
      </c>
      <c r="B29" s="6">
        <v>16.290835832512993</v>
      </c>
      <c r="C29" s="5">
        <v>14.3</v>
      </c>
      <c r="D29" s="5">
        <v>22.2</v>
      </c>
      <c r="E29" s="5">
        <v>31</v>
      </c>
      <c r="F29" s="5">
        <v>31</v>
      </c>
      <c r="G29">
        <f t="shared" si="1"/>
        <v>7.6470588235295622E-2</v>
      </c>
      <c r="H29">
        <f t="shared" si="2"/>
        <v>-7.5019607843137308</v>
      </c>
      <c r="I29">
        <f t="shared" si="3"/>
        <v>1.9137254901960858</v>
      </c>
      <c r="J29">
        <f t="shared" si="4"/>
        <v>-8.868627450980398</v>
      </c>
      <c r="K29">
        <f t="shared" si="5"/>
        <v>-0.5736793540945907</v>
      </c>
      <c r="L29">
        <f t="shared" si="6"/>
        <v>0.14634371395617415</v>
      </c>
      <c r="M29">
        <f t="shared" si="7"/>
        <v>-0.67818915801616142</v>
      </c>
      <c r="N29">
        <f t="shared" si="8"/>
        <v>-14.356693579392607</v>
      </c>
      <c r="O29">
        <f t="shared" si="9"/>
        <v>66.532095347943184</v>
      </c>
      <c r="P29">
        <f t="shared" si="10"/>
        <v>-16.972118415993926</v>
      </c>
      <c r="Q29">
        <f t="shared" si="11"/>
        <v>5.8477508650521329E-3</v>
      </c>
      <c r="R29">
        <f t="shared" si="11"/>
        <v>56.27941560938109</v>
      </c>
      <c r="S29">
        <f t="shared" si="11"/>
        <v>3.6623452518262489</v>
      </c>
      <c r="T29">
        <f t="shared" si="11"/>
        <v>78.652552864283066</v>
      </c>
    </row>
    <row r="30" spans="1:20" ht="15.75" customHeight="1" x14ac:dyDescent="0.25">
      <c r="A30" s="5" t="s">
        <v>31</v>
      </c>
      <c r="B30" s="6">
        <v>23.623175586023883</v>
      </c>
      <c r="C30" s="5">
        <v>9.1999999999999993</v>
      </c>
      <c r="D30" s="5">
        <v>35.6</v>
      </c>
      <c r="E30" s="5">
        <v>24.6</v>
      </c>
      <c r="F30" s="5">
        <v>44.2</v>
      </c>
      <c r="G30">
        <f t="shared" si="1"/>
        <v>-5.0235294117647058</v>
      </c>
      <c r="H30">
        <f t="shared" si="2"/>
        <v>5.8980392156862713</v>
      </c>
      <c r="I30">
        <f t="shared" si="3"/>
        <v>-4.4862745098039127</v>
      </c>
      <c r="J30">
        <f t="shared" si="4"/>
        <v>4.3313725490196049</v>
      </c>
      <c r="K30">
        <f t="shared" si="5"/>
        <v>-29.62897347174162</v>
      </c>
      <c r="L30">
        <f t="shared" si="6"/>
        <v>22.536931949250242</v>
      </c>
      <c r="M30">
        <f t="shared" si="7"/>
        <v>-21.75877739331025</v>
      </c>
      <c r="N30">
        <f t="shared" si="8"/>
        <v>-26.460222991157181</v>
      </c>
      <c r="O30">
        <f t="shared" si="9"/>
        <v>25.546605151864636</v>
      </c>
      <c r="P30">
        <f t="shared" si="10"/>
        <v>-19.43172625913105</v>
      </c>
      <c r="Q30">
        <f t="shared" si="11"/>
        <v>25.235847750865052</v>
      </c>
      <c r="R30">
        <f t="shared" si="11"/>
        <v>34.786866589773126</v>
      </c>
      <c r="S30">
        <f t="shared" si="11"/>
        <v>20.126658977316339</v>
      </c>
      <c r="T30">
        <f t="shared" si="11"/>
        <v>18.76078815840059</v>
      </c>
    </row>
    <row r="31" spans="1:20" ht="15.75" customHeight="1" x14ac:dyDescent="0.25">
      <c r="A31" s="5" t="s">
        <v>32</v>
      </c>
      <c r="B31" s="6">
        <v>18.042042237480068</v>
      </c>
      <c r="C31" s="5">
        <v>10.6</v>
      </c>
      <c r="D31" s="5">
        <v>35.799999999999997</v>
      </c>
      <c r="E31" s="5">
        <v>28.8</v>
      </c>
      <c r="F31" s="5">
        <v>43.2</v>
      </c>
      <c r="G31">
        <f t="shared" si="1"/>
        <v>-3.6235294117647054</v>
      </c>
      <c r="H31">
        <f t="shared" si="2"/>
        <v>6.0980392156862671</v>
      </c>
      <c r="I31">
        <f t="shared" si="3"/>
        <v>-0.28627450980391345</v>
      </c>
      <c r="J31">
        <f t="shared" si="4"/>
        <v>3.3313725490196049</v>
      </c>
      <c r="K31">
        <f t="shared" si="5"/>
        <v>-22.096424452133764</v>
      </c>
      <c r="L31">
        <f t="shared" si="6"/>
        <v>1.0373241061130039</v>
      </c>
      <c r="M31">
        <f t="shared" si="7"/>
        <v>-12.071326412918097</v>
      </c>
      <c r="N31">
        <f t="shared" si="8"/>
        <v>-1.7457131872356269</v>
      </c>
      <c r="O31">
        <f t="shared" si="9"/>
        <v>20.31484044598227</v>
      </c>
      <c r="P31">
        <f t="shared" si="10"/>
        <v>-0.95368704344480104</v>
      </c>
      <c r="Q31">
        <f t="shared" si="11"/>
        <v>13.129965397923872</v>
      </c>
      <c r="R31">
        <f t="shared" si="11"/>
        <v>37.186082276047586</v>
      </c>
      <c r="S31">
        <f t="shared" si="11"/>
        <v>8.1953094963470932E-2</v>
      </c>
      <c r="T31">
        <f t="shared" si="11"/>
        <v>11.09804306036138</v>
      </c>
    </row>
    <row r="32" spans="1:20" ht="15.75" customHeight="1" x14ac:dyDescent="0.25">
      <c r="A32" s="5" t="s">
        <v>33</v>
      </c>
      <c r="B32" s="6">
        <v>15.371621621621623</v>
      </c>
      <c r="C32" s="5">
        <v>18.8</v>
      </c>
      <c r="D32" s="5">
        <v>27</v>
      </c>
      <c r="E32" s="5">
        <v>25.4</v>
      </c>
      <c r="F32" s="5">
        <v>39</v>
      </c>
      <c r="G32">
        <f t="shared" si="1"/>
        <v>4.5764705882352956</v>
      </c>
      <c r="H32">
        <f t="shared" si="2"/>
        <v>-2.7019607843137301</v>
      </c>
      <c r="I32">
        <f t="shared" si="3"/>
        <v>-3.6862745098039156</v>
      </c>
      <c r="J32">
        <f t="shared" si="4"/>
        <v>-0.86862745098039795</v>
      </c>
      <c r="K32">
        <f t="shared" si="5"/>
        <v>-12.365444059976957</v>
      </c>
      <c r="L32">
        <f t="shared" si="6"/>
        <v>-16.870126874279102</v>
      </c>
      <c r="M32">
        <f t="shared" si="7"/>
        <v>-3.9752479815455875</v>
      </c>
      <c r="N32">
        <f t="shared" si="8"/>
        <v>9.9601691657054978</v>
      </c>
      <c r="O32">
        <f t="shared" si="9"/>
        <v>2.3469973087274321</v>
      </c>
      <c r="P32">
        <f t="shared" si="10"/>
        <v>3.201999231064991</v>
      </c>
      <c r="Q32">
        <f t="shared" si="11"/>
        <v>20.944083044982712</v>
      </c>
      <c r="R32">
        <f t="shared" si="11"/>
        <v>7.3005920799692676</v>
      </c>
      <c r="S32">
        <f t="shared" si="11"/>
        <v>13.588619761630097</v>
      </c>
      <c r="T32">
        <f t="shared" si="11"/>
        <v>0.75451364859670367</v>
      </c>
    </row>
    <row r="33" spans="1:20" ht="15.75" customHeight="1" x14ac:dyDescent="0.25">
      <c r="A33" s="5" t="s">
        <v>34</v>
      </c>
      <c r="B33" s="6">
        <v>11.349858030849514</v>
      </c>
      <c r="C33" s="5">
        <v>15.3</v>
      </c>
      <c r="D33" s="5">
        <v>34.5</v>
      </c>
      <c r="E33" s="5">
        <v>30.8</v>
      </c>
      <c r="F33" s="5">
        <v>42.8</v>
      </c>
      <c r="G33">
        <f t="shared" si="1"/>
        <v>1.0764705882352956</v>
      </c>
      <c r="H33">
        <f t="shared" si="2"/>
        <v>4.7980392156862699</v>
      </c>
      <c r="I33">
        <f t="shared" si="3"/>
        <v>1.7137254901960866</v>
      </c>
      <c r="J33">
        <f t="shared" si="4"/>
        <v>2.9313725490195992</v>
      </c>
      <c r="K33">
        <f t="shared" si="5"/>
        <v>5.1649480968858157</v>
      </c>
      <c r="L33">
        <f t="shared" si="6"/>
        <v>1.8447750865052017</v>
      </c>
      <c r="M33">
        <f t="shared" si="7"/>
        <v>3.1555363321799259</v>
      </c>
      <c r="N33">
        <f t="shared" si="8"/>
        <v>8.2225221068819998</v>
      </c>
      <c r="O33">
        <f t="shared" si="9"/>
        <v>14.064840445982259</v>
      </c>
      <c r="P33">
        <f t="shared" si="10"/>
        <v>5.023567858515964</v>
      </c>
      <c r="Q33">
        <f t="shared" si="11"/>
        <v>1.1587889273356433</v>
      </c>
      <c r="R33">
        <f t="shared" si="11"/>
        <v>23.021180315263315</v>
      </c>
      <c r="S33">
        <f t="shared" si="11"/>
        <v>2.936855055747817</v>
      </c>
      <c r="T33">
        <f t="shared" si="11"/>
        <v>8.5929450211456633</v>
      </c>
    </row>
    <row r="34" spans="1:20" ht="15.75" customHeight="1" x14ac:dyDescent="0.25">
      <c r="A34" s="5" t="s">
        <v>35</v>
      </c>
      <c r="B34" s="6">
        <v>14.096434263422061</v>
      </c>
      <c r="C34" s="5">
        <v>16.2</v>
      </c>
      <c r="D34" s="5">
        <v>28.5</v>
      </c>
      <c r="E34" s="5">
        <v>30.5</v>
      </c>
      <c r="F34" s="5">
        <v>40.299999999999997</v>
      </c>
      <c r="G34">
        <f t="shared" si="1"/>
        <v>1.9764705882352942</v>
      </c>
      <c r="H34">
        <f t="shared" si="2"/>
        <v>-1.2019607843137301</v>
      </c>
      <c r="I34">
        <f t="shared" si="3"/>
        <v>1.4137254901960858</v>
      </c>
      <c r="J34">
        <f t="shared" si="4"/>
        <v>0.43137254901959921</v>
      </c>
      <c r="K34">
        <f t="shared" si="5"/>
        <v>-2.3756401384083139</v>
      </c>
      <c r="L34">
        <f t="shared" si="6"/>
        <v>2.7941868512110872</v>
      </c>
      <c r="M34">
        <f t="shared" si="7"/>
        <v>0.85259515570932554</v>
      </c>
      <c r="N34">
        <f t="shared" si="8"/>
        <v>-1.6992425990003999</v>
      </c>
      <c r="O34">
        <f t="shared" si="9"/>
        <v>-0.5184928873510104</v>
      </c>
      <c r="P34">
        <f t="shared" si="10"/>
        <v>0.60984236831986793</v>
      </c>
      <c r="Q34">
        <f t="shared" si="11"/>
        <v>3.90643598615917</v>
      </c>
      <c r="R34">
        <f t="shared" si="11"/>
        <v>1.4447097270280773</v>
      </c>
      <c r="S34">
        <f t="shared" si="11"/>
        <v>1.9986197616301633</v>
      </c>
      <c r="T34">
        <f t="shared" si="11"/>
        <v>0.18608227604766653</v>
      </c>
    </row>
    <row r="35" spans="1:20" ht="15.75" customHeight="1" x14ac:dyDescent="0.25">
      <c r="A35" s="5" t="s">
        <v>36</v>
      </c>
      <c r="B35" s="6">
        <v>28.857796313736038</v>
      </c>
      <c r="C35" s="5">
        <v>12.4</v>
      </c>
      <c r="D35" s="5">
        <v>28.2</v>
      </c>
      <c r="E35" s="5">
        <v>32.4</v>
      </c>
      <c r="F35" s="5">
        <v>38.4</v>
      </c>
      <c r="G35">
        <f t="shared" si="1"/>
        <v>-1.8235294117647047</v>
      </c>
      <c r="H35">
        <f t="shared" si="2"/>
        <v>-1.5019607843137308</v>
      </c>
      <c r="I35">
        <f t="shared" si="3"/>
        <v>3.3137254901960844</v>
      </c>
      <c r="J35">
        <f t="shared" si="4"/>
        <v>-1.4686274509803994</v>
      </c>
      <c r="K35">
        <f t="shared" si="5"/>
        <v>2.7388696655132723</v>
      </c>
      <c r="L35">
        <f t="shared" si="6"/>
        <v>-6.0426758938869733</v>
      </c>
      <c r="M35">
        <f t="shared" si="7"/>
        <v>2.6780853517877854</v>
      </c>
      <c r="N35">
        <f t="shared" si="8"/>
        <v>-4.9770857362553134</v>
      </c>
      <c r="O35">
        <f t="shared" si="9"/>
        <v>2.2058208381391959</v>
      </c>
      <c r="P35">
        <f t="shared" si="10"/>
        <v>-4.8666282199154498</v>
      </c>
      <c r="Q35">
        <f t="shared" si="11"/>
        <v>3.3252595155709299</v>
      </c>
      <c r="R35">
        <f t="shared" si="11"/>
        <v>2.2558861976163174</v>
      </c>
      <c r="S35">
        <f t="shared" si="11"/>
        <v>10.980776624375279</v>
      </c>
      <c r="T35">
        <f t="shared" si="11"/>
        <v>2.1568665897731853</v>
      </c>
    </row>
    <row r="36" spans="1:20" ht="15.75" customHeight="1" x14ac:dyDescent="0.25">
      <c r="A36" s="5" t="s">
        <v>39</v>
      </c>
      <c r="B36" s="6">
        <v>25.346146930131262</v>
      </c>
      <c r="C36" s="5">
        <v>14.6</v>
      </c>
      <c r="D36" s="5">
        <v>25.9</v>
      </c>
      <c r="E36" s="5">
        <v>28.6</v>
      </c>
      <c r="F36" s="5">
        <v>38.4</v>
      </c>
      <c r="G36">
        <f t="shared" si="1"/>
        <v>0.37647058823529456</v>
      </c>
      <c r="H36">
        <f t="shared" si="2"/>
        <v>-3.8019607843137315</v>
      </c>
      <c r="I36">
        <f t="shared" si="3"/>
        <v>-0.48627450980391274</v>
      </c>
      <c r="J36">
        <f t="shared" si="4"/>
        <v>-1.4686274509803994</v>
      </c>
      <c r="K36">
        <f t="shared" si="5"/>
        <v>-1.4313264129181125</v>
      </c>
      <c r="L36">
        <f t="shared" si="6"/>
        <v>-0.18306805074970853</v>
      </c>
      <c r="M36">
        <f t="shared" si="7"/>
        <v>-0.55289504036909221</v>
      </c>
      <c r="N36">
        <f t="shared" si="8"/>
        <v>1.8487966166858594</v>
      </c>
      <c r="O36">
        <f t="shared" si="9"/>
        <v>5.5836639753941153</v>
      </c>
      <c r="P36">
        <f t="shared" si="10"/>
        <v>0.71415609381006362</v>
      </c>
      <c r="Q36">
        <f t="shared" si="11"/>
        <v>0.14173010380622869</v>
      </c>
      <c r="R36">
        <f t="shared" si="11"/>
        <v>14.454905805459484</v>
      </c>
      <c r="S36">
        <f t="shared" si="11"/>
        <v>0.23646289888503563</v>
      </c>
      <c r="T36">
        <f t="shared" si="11"/>
        <v>2.1568665897731853</v>
      </c>
    </row>
    <row r="37" spans="1:20" ht="15.75" customHeight="1" x14ac:dyDescent="0.25">
      <c r="A37" s="5" t="s">
        <v>40</v>
      </c>
      <c r="B37" s="6">
        <v>26.769946838850988</v>
      </c>
      <c r="C37" s="5">
        <v>16.100000000000001</v>
      </c>
      <c r="D37" s="5">
        <v>24</v>
      </c>
      <c r="E37" s="5">
        <v>25.1</v>
      </c>
      <c r="F37" s="5">
        <v>38.799999999999997</v>
      </c>
      <c r="G37">
        <f t="shared" si="1"/>
        <v>1.8764705882352963</v>
      </c>
      <c r="H37">
        <f t="shared" si="2"/>
        <v>-5.7019607843137301</v>
      </c>
      <c r="I37">
        <f t="shared" si="3"/>
        <v>-3.9862745098039127</v>
      </c>
      <c r="J37">
        <f t="shared" si="4"/>
        <v>-1.0686274509804008</v>
      </c>
      <c r="K37">
        <f t="shared" si="5"/>
        <v>-10.699561707035777</v>
      </c>
      <c r="L37">
        <f t="shared" si="6"/>
        <v>-7.480126874279116</v>
      </c>
      <c r="M37">
        <f t="shared" si="7"/>
        <v>-2.0052479815455779</v>
      </c>
      <c r="N37">
        <f t="shared" si="8"/>
        <v>22.729580930411348</v>
      </c>
      <c r="O37">
        <f t="shared" si="9"/>
        <v>6.0932718185313881</v>
      </c>
      <c r="P37">
        <f t="shared" si="10"/>
        <v>4.2598423683199016</v>
      </c>
      <c r="Q37">
        <f t="shared" si="11"/>
        <v>3.5211418685121192</v>
      </c>
      <c r="R37">
        <f t="shared" si="11"/>
        <v>32.512356785851651</v>
      </c>
      <c r="S37">
        <f t="shared" si="11"/>
        <v>15.890384467512424</v>
      </c>
      <c r="T37">
        <f t="shared" si="11"/>
        <v>1.141964628988869</v>
      </c>
    </row>
    <row r="38" spans="1:20" ht="15.75" customHeight="1" x14ac:dyDescent="0.25">
      <c r="A38" s="5" t="s">
        <v>41</v>
      </c>
      <c r="B38" s="6">
        <v>19.222516197579218</v>
      </c>
      <c r="C38" s="5">
        <v>15.3</v>
      </c>
      <c r="D38" s="5">
        <v>30</v>
      </c>
      <c r="E38" s="5">
        <v>28.2</v>
      </c>
      <c r="F38" s="5">
        <v>38.799999999999997</v>
      </c>
      <c r="G38">
        <f t="shared" si="1"/>
        <v>1.0764705882352956</v>
      </c>
      <c r="H38">
        <f t="shared" si="2"/>
        <v>0.2980392156862699</v>
      </c>
      <c r="I38">
        <f t="shared" si="3"/>
        <v>-0.88627450980391487</v>
      </c>
      <c r="J38">
        <f t="shared" si="4"/>
        <v>-1.0686274509804008</v>
      </c>
      <c r="K38">
        <f t="shared" si="5"/>
        <v>0.32083044982698511</v>
      </c>
      <c r="L38">
        <f t="shared" si="6"/>
        <v>-0.95404844290656854</v>
      </c>
      <c r="M38">
        <f t="shared" si="7"/>
        <v>-1.1503460207612566</v>
      </c>
      <c r="N38">
        <f t="shared" si="8"/>
        <v>-0.26414455978469209</v>
      </c>
      <c r="O38">
        <f t="shared" si="9"/>
        <v>-0.3184928873510165</v>
      </c>
      <c r="P38">
        <f t="shared" si="10"/>
        <v>0.94709727028066182</v>
      </c>
      <c r="Q38">
        <f t="shared" si="11"/>
        <v>1.1587889273356433</v>
      </c>
      <c r="R38">
        <f t="shared" si="11"/>
        <v>8.8827374086886915E-2</v>
      </c>
      <c r="S38">
        <f t="shared" si="11"/>
        <v>0.78548250672816955</v>
      </c>
      <c r="T38">
        <f t="shared" si="11"/>
        <v>1.141964628988869</v>
      </c>
    </row>
    <row r="39" spans="1:20" ht="15.75" customHeight="1" x14ac:dyDescent="0.25">
      <c r="A39" s="5" t="s">
        <v>42</v>
      </c>
      <c r="B39" s="6">
        <v>21.111895794099183</v>
      </c>
      <c r="C39" s="5">
        <v>13</v>
      </c>
      <c r="D39" s="5">
        <v>28.6</v>
      </c>
      <c r="E39" s="5">
        <v>30.4</v>
      </c>
      <c r="F39" s="5">
        <v>40.5</v>
      </c>
      <c r="G39">
        <f t="shared" si="1"/>
        <v>-1.2235294117647051</v>
      </c>
      <c r="H39">
        <f t="shared" si="2"/>
        <v>-1.1019607843137287</v>
      </c>
      <c r="I39">
        <f t="shared" si="3"/>
        <v>1.3137254901960844</v>
      </c>
      <c r="J39">
        <f t="shared" si="4"/>
        <v>0.63137254901960205</v>
      </c>
      <c r="K39">
        <f t="shared" si="5"/>
        <v>1.3482814302191495</v>
      </c>
      <c r="L39">
        <f t="shared" si="6"/>
        <v>-1.6073817762399141</v>
      </c>
      <c r="M39">
        <f t="shared" si="7"/>
        <v>-0.77250288350633611</v>
      </c>
      <c r="N39">
        <f t="shared" si="8"/>
        <v>-1.4476739715494149</v>
      </c>
      <c r="O39">
        <f t="shared" si="9"/>
        <v>-0.69574778931179881</v>
      </c>
      <c r="P39">
        <f t="shared" si="10"/>
        <v>0.82945021145712805</v>
      </c>
      <c r="Q39">
        <f t="shared" si="11"/>
        <v>1.4970242214532852</v>
      </c>
      <c r="R39">
        <f t="shared" si="11"/>
        <v>1.2143175701653282</v>
      </c>
      <c r="S39">
        <f t="shared" si="11"/>
        <v>1.7258746635909423</v>
      </c>
      <c r="T39">
        <f t="shared" si="11"/>
        <v>0.39863129565550981</v>
      </c>
    </row>
    <row r="40" spans="1:20" ht="15.75" customHeight="1" x14ac:dyDescent="0.25">
      <c r="A40" s="5" t="s">
        <v>43</v>
      </c>
      <c r="B40" s="6">
        <v>14.246223329699422</v>
      </c>
      <c r="C40" s="5">
        <v>13.7</v>
      </c>
      <c r="D40" s="5">
        <v>32</v>
      </c>
      <c r="E40" s="5">
        <v>29.6</v>
      </c>
      <c r="F40" s="5">
        <v>40.1</v>
      </c>
      <c r="G40">
        <f t="shared" si="1"/>
        <v>-0.5235294117647058</v>
      </c>
      <c r="H40">
        <f t="shared" si="2"/>
        <v>2.2980392156862699</v>
      </c>
      <c r="I40">
        <f t="shared" si="3"/>
        <v>0.51372549019608726</v>
      </c>
      <c r="J40">
        <f t="shared" si="4"/>
        <v>0.23137254901960347</v>
      </c>
      <c r="K40">
        <f t="shared" si="5"/>
        <v>-1.2030911188004587</v>
      </c>
      <c r="L40">
        <f t="shared" si="6"/>
        <v>-0.26895040369089268</v>
      </c>
      <c r="M40">
        <f t="shared" si="7"/>
        <v>-0.12113033448673356</v>
      </c>
      <c r="N40">
        <f t="shared" si="8"/>
        <v>1.180561322568261</v>
      </c>
      <c r="O40">
        <f t="shared" si="9"/>
        <v>0.53170319108034259</v>
      </c>
      <c r="P40">
        <f t="shared" si="10"/>
        <v>0.11886197616301403</v>
      </c>
      <c r="Q40">
        <f t="shared" si="11"/>
        <v>0.27408304498269886</v>
      </c>
      <c r="R40">
        <f t="shared" si="11"/>
        <v>5.2809842368319666</v>
      </c>
      <c r="S40">
        <f t="shared" si="11"/>
        <v>0.26391387927721016</v>
      </c>
      <c r="T40">
        <f t="shared" si="11"/>
        <v>5.3533256439828807E-2</v>
      </c>
    </row>
    <row r="41" spans="1:20" ht="15.75" customHeight="1" x14ac:dyDescent="0.25">
      <c r="A41" s="5" t="s">
        <v>44</v>
      </c>
      <c r="B41" s="6">
        <v>19.072872768596998</v>
      </c>
      <c r="C41" s="5">
        <v>16.7</v>
      </c>
      <c r="D41" s="5">
        <v>25.5</v>
      </c>
      <c r="E41" s="5">
        <v>28.2</v>
      </c>
      <c r="F41" s="5">
        <v>36.4</v>
      </c>
      <c r="G41">
        <f t="shared" si="1"/>
        <v>2.4764705882352942</v>
      </c>
      <c r="H41">
        <f t="shared" si="2"/>
        <v>-4.2019607843137301</v>
      </c>
      <c r="I41">
        <f t="shared" si="3"/>
        <v>-0.88627450980391487</v>
      </c>
      <c r="J41">
        <f t="shared" si="4"/>
        <v>-3.4686274509803994</v>
      </c>
      <c r="K41">
        <f t="shared" si="5"/>
        <v>-10.406032295271061</v>
      </c>
      <c r="L41">
        <f t="shared" si="6"/>
        <v>-2.194832756632048</v>
      </c>
      <c r="M41">
        <f t="shared" si="7"/>
        <v>-8.5899538638985184</v>
      </c>
      <c r="N41">
        <f t="shared" si="8"/>
        <v>3.7240907343329246</v>
      </c>
      <c r="O41">
        <f t="shared" si="9"/>
        <v>14.575036524413733</v>
      </c>
      <c r="P41">
        <f t="shared" si="10"/>
        <v>3.0741560938100561</v>
      </c>
      <c r="Q41">
        <f t="shared" si="11"/>
        <v>6.1329065743944637</v>
      </c>
      <c r="R41">
        <f t="shared" si="11"/>
        <v>17.656474432910457</v>
      </c>
      <c r="S41">
        <f t="shared" si="11"/>
        <v>0.78548250672816955</v>
      </c>
      <c r="T41">
        <f t="shared" si="11"/>
        <v>12.031376393694783</v>
      </c>
    </row>
    <row r="42" spans="1:20" ht="13.2" x14ac:dyDescent="0.25">
      <c r="A42" s="5" t="s">
        <v>45</v>
      </c>
      <c r="B42" s="6">
        <v>21.915268161013966</v>
      </c>
      <c r="C42" s="5">
        <v>14.3</v>
      </c>
      <c r="D42" s="5">
        <v>26.4</v>
      </c>
      <c r="E42" s="5">
        <v>27.8</v>
      </c>
      <c r="F42" s="5">
        <v>34.200000000000003</v>
      </c>
      <c r="G42">
        <f t="shared" si="1"/>
        <v>7.6470588235295622E-2</v>
      </c>
      <c r="H42">
        <f t="shared" si="2"/>
        <v>-3.3019607843137315</v>
      </c>
      <c r="I42">
        <f t="shared" si="3"/>
        <v>-1.2862745098039134</v>
      </c>
      <c r="J42">
        <f t="shared" si="4"/>
        <v>-5.6686274509803951</v>
      </c>
      <c r="K42">
        <f t="shared" si="5"/>
        <v>-0.25250288350634914</v>
      </c>
      <c r="L42">
        <f t="shared" si="6"/>
        <v>-9.8362168396771782E-2</v>
      </c>
      <c r="M42">
        <f t="shared" si="7"/>
        <v>-0.43348327566321521</v>
      </c>
      <c r="N42">
        <f t="shared" si="8"/>
        <v>4.247227989234891</v>
      </c>
      <c r="O42">
        <f t="shared" si="9"/>
        <v>18.717585544021574</v>
      </c>
      <c r="P42">
        <f t="shared" si="10"/>
        <v>7.2914109957708151</v>
      </c>
      <c r="Q42">
        <f t="shared" si="11"/>
        <v>5.8477508650521329E-3</v>
      </c>
      <c r="R42">
        <f t="shared" si="11"/>
        <v>10.902945021145753</v>
      </c>
      <c r="S42">
        <f t="shared" si="11"/>
        <v>1.6545021145712979</v>
      </c>
      <c r="T42">
        <f t="shared" si="11"/>
        <v>32.133337178008489</v>
      </c>
    </row>
    <row r="43" spans="1:20" ht="13.2" x14ac:dyDescent="0.25">
      <c r="A43" s="5" t="s">
        <v>46</v>
      </c>
      <c r="B43" s="6">
        <v>19.042915931804821</v>
      </c>
      <c r="C43" s="5">
        <v>16.3</v>
      </c>
      <c r="D43" s="5">
        <v>24.8</v>
      </c>
      <c r="E43" s="5">
        <v>30.1</v>
      </c>
      <c r="F43" s="5">
        <v>38.1</v>
      </c>
      <c r="G43">
        <f t="shared" si="1"/>
        <v>2.0764705882352956</v>
      </c>
      <c r="H43">
        <f t="shared" si="2"/>
        <v>-4.9019607843137294</v>
      </c>
      <c r="I43">
        <f t="shared" si="3"/>
        <v>1.0137254901960873</v>
      </c>
      <c r="J43">
        <f t="shared" si="4"/>
        <v>-1.7686274509803965</v>
      </c>
      <c r="K43">
        <f t="shared" si="5"/>
        <v>-10.178777393310281</v>
      </c>
      <c r="L43">
        <f t="shared" si="6"/>
        <v>2.1049711649365825</v>
      </c>
      <c r="M43">
        <f t="shared" si="7"/>
        <v>-3.6725028835063553</v>
      </c>
      <c r="N43">
        <f t="shared" si="8"/>
        <v>-4.9692425990004319</v>
      </c>
      <c r="O43">
        <f t="shared" si="9"/>
        <v>8.6697424067666571</v>
      </c>
      <c r="P43">
        <f t="shared" si="10"/>
        <v>-1.7929027297193587</v>
      </c>
      <c r="Q43">
        <f t="shared" si="11"/>
        <v>4.3117301038062346</v>
      </c>
      <c r="R43">
        <f t="shared" si="11"/>
        <v>24.029219530949675</v>
      </c>
      <c r="S43">
        <f t="shared" si="11"/>
        <v>1.0276393694732975</v>
      </c>
      <c r="T43">
        <f t="shared" si="11"/>
        <v>3.1280430603614149</v>
      </c>
    </row>
    <row r="44" spans="1:20" ht="13.2" x14ac:dyDescent="0.25">
      <c r="A44" s="5" t="s">
        <v>47</v>
      </c>
      <c r="B44" s="6">
        <v>21.06601696907525</v>
      </c>
      <c r="C44" s="5">
        <v>15.3</v>
      </c>
      <c r="D44" s="5">
        <v>27.4</v>
      </c>
      <c r="E44" s="5">
        <v>26.5</v>
      </c>
      <c r="F44" s="5">
        <v>38.9</v>
      </c>
      <c r="G44">
        <f t="shared" si="1"/>
        <v>1.0764705882352956</v>
      </c>
      <c r="H44">
        <f t="shared" si="2"/>
        <v>-2.3019607843137315</v>
      </c>
      <c r="I44">
        <f t="shared" si="3"/>
        <v>-2.5862745098039142</v>
      </c>
      <c r="J44">
        <f t="shared" si="4"/>
        <v>-0.96862745098039937</v>
      </c>
      <c r="K44">
        <f t="shared" si="5"/>
        <v>-2.4779930795847851</v>
      </c>
      <c r="L44">
        <f t="shared" si="6"/>
        <v>-2.7840484429065704</v>
      </c>
      <c r="M44">
        <f t="shared" si="7"/>
        <v>-1.0426989619377256</v>
      </c>
      <c r="N44">
        <f t="shared" si="8"/>
        <v>5.9535024990388301</v>
      </c>
      <c r="O44">
        <f t="shared" si="9"/>
        <v>2.2297424067666505</v>
      </c>
      <c r="P44">
        <f t="shared" si="10"/>
        <v>2.5051364859669474</v>
      </c>
      <c r="Q44">
        <f t="shared" si="11"/>
        <v>1.1587889273356433</v>
      </c>
      <c r="R44">
        <f t="shared" si="11"/>
        <v>5.2990234525182895</v>
      </c>
      <c r="S44">
        <f t="shared" si="11"/>
        <v>6.6888158400614763</v>
      </c>
      <c r="T44">
        <f t="shared" si="11"/>
        <v>0.93823913879278598</v>
      </c>
    </row>
    <row r="45" spans="1:20" ht="13.2" x14ac:dyDescent="0.25">
      <c r="A45" s="5" t="s">
        <v>48</v>
      </c>
      <c r="B45" s="6">
        <v>28.933209830314738</v>
      </c>
      <c r="C45" s="5">
        <v>12</v>
      </c>
      <c r="D45" s="5">
        <v>28.9</v>
      </c>
      <c r="E45" s="5">
        <v>23.5</v>
      </c>
      <c r="F45" s="5">
        <v>38</v>
      </c>
      <c r="G45">
        <f t="shared" si="1"/>
        <v>-2.2235294117647051</v>
      </c>
      <c r="H45">
        <f t="shared" si="2"/>
        <v>-0.80196078431373152</v>
      </c>
      <c r="I45">
        <f t="shared" si="3"/>
        <v>-5.5862745098039142</v>
      </c>
      <c r="J45">
        <f t="shared" si="4"/>
        <v>-1.868627450980398</v>
      </c>
      <c r="K45">
        <f t="shared" si="5"/>
        <v>1.7831833910034729</v>
      </c>
      <c r="L45">
        <f t="shared" si="6"/>
        <v>12.421245674740463</v>
      </c>
      <c r="M45">
        <f t="shared" si="7"/>
        <v>4.1549480968858248</v>
      </c>
      <c r="N45">
        <f t="shared" si="8"/>
        <v>4.4799730872741534</v>
      </c>
      <c r="O45">
        <f t="shared" si="9"/>
        <v>1.4985659361784089</v>
      </c>
      <c r="P45">
        <f t="shared" si="10"/>
        <v>10.43866589773166</v>
      </c>
      <c r="Q45">
        <f t="shared" si="11"/>
        <v>4.9440830449826958</v>
      </c>
      <c r="R45">
        <f t="shared" si="11"/>
        <v>0.64314109957709542</v>
      </c>
      <c r="S45">
        <f t="shared" si="11"/>
        <v>31.206462898884961</v>
      </c>
      <c r="T45">
        <f t="shared" si="11"/>
        <v>3.4917685505574996</v>
      </c>
    </row>
    <row r="46" spans="1:20" ht="13.2" x14ac:dyDescent="0.25">
      <c r="A46" s="5" t="s">
        <v>49</v>
      </c>
      <c r="B46" s="6">
        <v>16.236447039199334</v>
      </c>
      <c r="C46" s="5">
        <v>10.3</v>
      </c>
      <c r="D46" s="5">
        <v>37.200000000000003</v>
      </c>
      <c r="E46" s="5">
        <v>33.6</v>
      </c>
      <c r="F46" s="5">
        <v>42.6</v>
      </c>
      <c r="G46">
        <f t="shared" si="1"/>
        <v>-3.9235294117647044</v>
      </c>
      <c r="H46">
        <f t="shared" si="2"/>
        <v>7.4980392156862727</v>
      </c>
      <c r="I46">
        <f t="shared" si="3"/>
        <v>4.5137254901960873</v>
      </c>
      <c r="J46">
        <f t="shared" si="4"/>
        <v>2.7313725490196035</v>
      </c>
      <c r="K46">
        <f t="shared" si="5"/>
        <v>-29.418777393310247</v>
      </c>
      <c r="L46">
        <f t="shared" si="6"/>
        <v>-17.709734717416406</v>
      </c>
      <c r="M46">
        <f t="shared" si="7"/>
        <v>-10.716620530565146</v>
      </c>
      <c r="N46">
        <f t="shared" si="8"/>
        <v>33.844090734333008</v>
      </c>
      <c r="O46">
        <f t="shared" si="9"/>
        <v>20.479938485197962</v>
      </c>
      <c r="P46">
        <f t="shared" si="10"/>
        <v>12.328665897731646</v>
      </c>
      <c r="Q46">
        <f t="shared" si="11"/>
        <v>15.394083044982688</v>
      </c>
      <c r="R46">
        <f t="shared" si="11"/>
        <v>56.220592079969215</v>
      </c>
      <c r="S46">
        <f t="shared" si="11"/>
        <v>20.37371780084591</v>
      </c>
      <c r="T46">
        <f t="shared" si="11"/>
        <v>7.4603960015378465</v>
      </c>
    </row>
    <row r="47" spans="1:20" ht="13.2" x14ac:dyDescent="0.25">
      <c r="A47" s="5" t="s">
        <v>50</v>
      </c>
      <c r="B47" s="6">
        <v>22.153993234299165</v>
      </c>
      <c r="C47" s="5">
        <v>11.6</v>
      </c>
      <c r="D47" s="5">
        <v>35.799999999999997</v>
      </c>
      <c r="E47" s="5">
        <v>29.6</v>
      </c>
      <c r="F47" s="5">
        <v>45.1</v>
      </c>
      <c r="G47">
        <f t="shared" si="1"/>
        <v>-2.6235294117647054</v>
      </c>
      <c r="H47">
        <f t="shared" si="2"/>
        <v>6.0980392156862671</v>
      </c>
      <c r="I47">
        <f t="shared" si="3"/>
        <v>0.51372549019608726</v>
      </c>
      <c r="J47">
        <f t="shared" si="4"/>
        <v>5.2313725490196035</v>
      </c>
      <c r="K47">
        <f t="shared" si="5"/>
        <v>-15.998385236447499</v>
      </c>
      <c r="L47">
        <f t="shared" si="6"/>
        <v>-1.3477739331026757</v>
      </c>
      <c r="M47">
        <f t="shared" si="7"/>
        <v>-13.724659746251428</v>
      </c>
      <c r="N47">
        <f t="shared" si="8"/>
        <v>3.132718185313391</v>
      </c>
      <c r="O47">
        <f t="shared" si="9"/>
        <v>31.90111495578617</v>
      </c>
      <c r="P47">
        <f t="shared" si="10"/>
        <v>2.6874894271434502</v>
      </c>
      <c r="Q47">
        <f t="shared" si="11"/>
        <v>6.8829065743944611</v>
      </c>
      <c r="R47">
        <f t="shared" si="11"/>
        <v>37.186082276047586</v>
      </c>
      <c r="S47">
        <f t="shared" si="11"/>
        <v>0.26391387927721016</v>
      </c>
      <c r="T47">
        <f t="shared" si="11"/>
        <v>27.367258746635862</v>
      </c>
    </row>
    <row r="48" spans="1:20" ht="13.2" x14ac:dyDescent="0.25">
      <c r="A48" s="5" t="s">
        <v>51</v>
      </c>
      <c r="B48" s="6">
        <v>20.978386551632127</v>
      </c>
      <c r="C48" s="5">
        <v>12.5</v>
      </c>
      <c r="D48" s="5">
        <v>32.4</v>
      </c>
      <c r="E48" s="5">
        <v>25.7</v>
      </c>
      <c r="F48" s="5">
        <v>40.6</v>
      </c>
      <c r="G48">
        <f t="shared" si="1"/>
        <v>-1.7235294117647051</v>
      </c>
      <c r="H48">
        <f t="shared" si="2"/>
        <v>2.6980392156862685</v>
      </c>
      <c r="I48">
        <f t="shared" si="3"/>
        <v>-3.3862745098039149</v>
      </c>
      <c r="J48">
        <f t="shared" si="4"/>
        <v>0.73137254901960347</v>
      </c>
      <c r="K48">
        <f t="shared" si="5"/>
        <v>-4.6501499423298602</v>
      </c>
      <c r="L48">
        <f t="shared" si="6"/>
        <v>5.8363437139561567</v>
      </c>
      <c r="M48">
        <f t="shared" si="7"/>
        <v>-1.2605420991926102</v>
      </c>
      <c r="N48">
        <f t="shared" si="8"/>
        <v>-9.1363014225297583</v>
      </c>
      <c r="O48">
        <f t="shared" si="9"/>
        <v>1.9732718185313178</v>
      </c>
      <c r="P48">
        <f t="shared" si="10"/>
        <v>-2.4766282199153973</v>
      </c>
      <c r="Q48">
        <f t="shared" si="11"/>
        <v>2.9705536332179903</v>
      </c>
      <c r="R48">
        <f t="shared" si="11"/>
        <v>7.2794156093809743</v>
      </c>
      <c r="S48">
        <f t="shared" si="11"/>
        <v>11.466855055747743</v>
      </c>
      <c r="T48">
        <f t="shared" si="11"/>
        <v>0.53490580545943223</v>
      </c>
    </row>
    <row r="49" spans="1:20" ht="13.2" x14ac:dyDescent="0.25">
      <c r="A49" s="5" t="s">
        <v>52</v>
      </c>
      <c r="B49" s="6">
        <v>29.408633157357706</v>
      </c>
      <c r="C49" s="5">
        <v>18.2</v>
      </c>
      <c r="D49" s="5">
        <v>19.100000000000001</v>
      </c>
      <c r="E49" s="5">
        <v>25.5</v>
      </c>
      <c r="F49" s="5">
        <v>37.4</v>
      </c>
      <c r="G49">
        <f t="shared" si="1"/>
        <v>3.9764705882352942</v>
      </c>
      <c r="H49">
        <f t="shared" si="2"/>
        <v>-10.601960784313729</v>
      </c>
      <c r="I49">
        <f t="shared" si="3"/>
        <v>-3.5862745098039142</v>
      </c>
      <c r="J49">
        <f t="shared" si="4"/>
        <v>-2.4686274509803994</v>
      </c>
      <c r="K49">
        <f t="shared" si="5"/>
        <v>-42.158385236447536</v>
      </c>
      <c r="L49">
        <f t="shared" si="6"/>
        <v>-14.260715109573212</v>
      </c>
      <c r="M49">
        <f t="shared" si="7"/>
        <v>-9.8164244521338233</v>
      </c>
      <c r="N49">
        <f t="shared" si="8"/>
        <v>38.021541714725039</v>
      </c>
      <c r="O49">
        <f t="shared" si="9"/>
        <v>26.172291426374557</v>
      </c>
      <c r="P49">
        <f t="shared" si="10"/>
        <v>8.8531757016532175</v>
      </c>
      <c r="Q49">
        <f t="shared" si="11"/>
        <v>15.812318339100347</v>
      </c>
      <c r="R49">
        <f t="shared" si="11"/>
        <v>112.40157247212618</v>
      </c>
      <c r="S49">
        <f t="shared" si="11"/>
        <v>12.861364859669305</v>
      </c>
      <c r="T49">
        <f t="shared" si="11"/>
        <v>6.0941214917339845</v>
      </c>
    </row>
    <row r="50" spans="1:20" ht="13.2" x14ac:dyDescent="0.25">
      <c r="A50" s="5" t="s">
        <v>58</v>
      </c>
      <c r="B50" s="6">
        <v>21.725550642923782</v>
      </c>
      <c r="C50" s="5">
        <v>12.2</v>
      </c>
      <c r="D50" s="5">
        <v>28.8</v>
      </c>
      <c r="E50" s="5">
        <v>27.8</v>
      </c>
      <c r="F50" s="5">
        <v>38.200000000000003</v>
      </c>
      <c r="G50">
        <f t="shared" si="1"/>
        <v>-2.0235294117647058</v>
      </c>
      <c r="H50">
        <f t="shared" si="2"/>
        <v>-0.90196078431372939</v>
      </c>
      <c r="I50">
        <f t="shared" si="3"/>
        <v>-1.2862745098039134</v>
      </c>
      <c r="J50">
        <f t="shared" si="4"/>
        <v>-1.6686274509803951</v>
      </c>
      <c r="K50">
        <f t="shared" si="5"/>
        <v>1.8251441753171935</v>
      </c>
      <c r="L50">
        <f t="shared" si="6"/>
        <v>2.6028143021914483</v>
      </c>
      <c r="M50">
        <f t="shared" si="7"/>
        <v>3.3765167243367995</v>
      </c>
      <c r="N50">
        <f t="shared" si="8"/>
        <v>1.1601691657054956</v>
      </c>
      <c r="O50">
        <f t="shared" si="9"/>
        <v>1.5050365244136963</v>
      </c>
      <c r="P50">
        <f t="shared" si="10"/>
        <v>2.1463129565551613</v>
      </c>
      <c r="Q50">
        <f t="shared" si="11"/>
        <v>4.0946712802768159</v>
      </c>
      <c r="R50">
        <f t="shared" si="11"/>
        <v>0.81353325643983787</v>
      </c>
      <c r="S50">
        <f t="shared" si="11"/>
        <v>1.6545021145712979</v>
      </c>
      <c r="T50">
        <f t="shared" si="11"/>
        <v>2.7843175701653311</v>
      </c>
    </row>
    <row r="51" spans="1:20" ht="13.2" x14ac:dyDescent="0.25">
      <c r="A51" s="5" t="s">
        <v>54</v>
      </c>
      <c r="B51" s="6">
        <v>40.920217993388725</v>
      </c>
      <c r="C51" s="5">
        <v>12.8</v>
      </c>
      <c r="D51" s="5">
        <v>26.9</v>
      </c>
      <c r="E51" s="5">
        <v>33</v>
      </c>
      <c r="F51" s="5">
        <v>41.3</v>
      </c>
      <c r="G51">
        <f t="shared" si="1"/>
        <v>-1.4235294117647044</v>
      </c>
      <c r="H51">
        <f t="shared" si="2"/>
        <v>-2.8019607843137315</v>
      </c>
      <c r="I51">
        <f t="shared" si="3"/>
        <v>3.9137254901960858</v>
      </c>
      <c r="J51">
        <f t="shared" si="4"/>
        <v>1.4313725490195992</v>
      </c>
      <c r="K51">
        <f t="shared" si="5"/>
        <v>3.9886735870818959</v>
      </c>
      <c r="L51">
        <f t="shared" si="6"/>
        <v>-5.5713033448673634</v>
      </c>
      <c r="M51">
        <f t="shared" si="7"/>
        <v>-2.0376009227220155</v>
      </c>
      <c r="N51">
        <f t="shared" si="8"/>
        <v>-10.966105344098468</v>
      </c>
      <c r="O51">
        <f t="shared" si="9"/>
        <v>-4.0106497500961016</v>
      </c>
      <c r="P51">
        <f t="shared" si="10"/>
        <v>5.6019992310649522</v>
      </c>
      <c r="Q51">
        <f t="shared" si="11"/>
        <v>2.0264359861591652</v>
      </c>
      <c r="R51">
        <f t="shared" si="11"/>
        <v>7.8509842368320211</v>
      </c>
      <c r="S51">
        <f t="shared" si="11"/>
        <v>15.317247212610592</v>
      </c>
      <c r="T51">
        <f t="shared" si="11"/>
        <v>2.0488273740868648</v>
      </c>
    </row>
    <row r="52" spans="1:20" ht="13.2" x14ac:dyDescent="0.25">
      <c r="A52" s="5" t="s">
        <v>55</v>
      </c>
      <c r="B52" s="6">
        <v>13.898657067700402</v>
      </c>
      <c r="C52" s="5">
        <v>16.3</v>
      </c>
      <c r="D52" s="5">
        <v>53.5</v>
      </c>
      <c r="E52" s="5">
        <v>44.2</v>
      </c>
      <c r="F52" s="5">
        <v>61.9</v>
      </c>
      <c r="G52">
        <f t="shared" si="1"/>
        <v>2.0764705882352956</v>
      </c>
      <c r="H52">
        <f t="shared" si="2"/>
        <v>23.79803921568627</v>
      </c>
      <c r="I52">
        <f t="shared" si="3"/>
        <v>15.113725490196089</v>
      </c>
      <c r="J52">
        <f t="shared" si="4"/>
        <v>22.031372549019601</v>
      </c>
      <c r="K52">
        <f t="shared" si="5"/>
        <v>49.415928489042699</v>
      </c>
      <c r="L52">
        <f t="shared" si="6"/>
        <v>31.383206459054254</v>
      </c>
      <c r="M52">
        <f t="shared" si="7"/>
        <v>45.747497116493676</v>
      </c>
      <c r="N52">
        <f t="shared" si="8"/>
        <v>359.67703191080369</v>
      </c>
      <c r="O52">
        <f t="shared" si="9"/>
        <v>524.30346789696239</v>
      </c>
      <c r="P52">
        <f t="shared" si="10"/>
        <v>332.97611687812389</v>
      </c>
      <c r="Q52">
        <f t="shared" si="11"/>
        <v>4.3117301038062346</v>
      </c>
      <c r="R52">
        <f t="shared" si="11"/>
        <v>566.34667051134159</v>
      </c>
      <c r="S52">
        <f t="shared" si="11"/>
        <v>228.424698193003</v>
      </c>
      <c r="T52">
        <f t="shared" si="11"/>
        <v>485.38137639369444</v>
      </c>
    </row>
    <row r="53" spans="1:20" ht="13.2" x14ac:dyDescent="0.25">
      <c r="D53" s="5"/>
    </row>
    <row r="54" spans="1:20" ht="15.75" customHeight="1" x14ac:dyDescent="0.25">
      <c r="B54" t="s">
        <v>97</v>
      </c>
      <c r="C54">
        <f>AVERAGE(C2:C52)</f>
        <v>14.223529411764705</v>
      </c>
      <c r="D54">
        <f>AVERAGE(D2:D52)</f>
        <v>29.70196078431373</v>
      </c>
      <c r="E54">
        <f>AVERAGE(E2:E52)</f>
        <v>29.086274509803914</v>
      </c>
      <c r="F54">
        <f>AVERAGE(F2:F52)</f>
        <v>39.868627450980398</v>
      </c>
      <c r="J54" t="s">
        <v>106</v>
      </c>
      <c r="K54">
        <f>SUM(K2:K52)</f>
        <v>-487.40235294117645</v>
      </c>
      <c r="L54">
        <f t="shared" ref="L54:P54" si="12">SUM(L2:L52)</f>
        <v>-20.713529411764693</v>
      </c>
      <c r="M54">
        <f t="shared" si="12"/>
        <v>-195.07235294117646</v>
      </c>
      <c r="N54">
        <f t="shared" si="12"/>
        <v>526.47137254901963</v>
      </c>
      <c r="O54">
        <f t="shared" si="12"/>
        <v>1161.0431372549019</v>
      </c>
      <c r="P54">
        <f t="shared" si="12"/>
        <v>437.97803921568618</v>
      </c>
      <c r="Q54">
        <f>SUM(Q2:Q52)</f>
        <v>398.79176470588231</v>
      </c>
      <c r="R54">
        <f t="shared" ref="R54:T54" si="13">SUM(R2:R52)</f>
        <v>1814.9098039215692</v>
      </c>
      <c r="S54">
        <f t="shared" si="13"/>
        <v>554.52039215686273</v>
      </c>
      <c r="T54">
        <f t="shared" si="13"/>
        <v>1012.9698039215682</v>
      </c>
    </row>
    <row r="57" spans="1:20" ht="15.75" customHeight="1" x14ac:dyDescent="0.25">
      <c r="Q57" t="s">
        <v>113</v>
      </c>
      <c r="R57">
        <f>K54/SQRT(Q54*R54)</f>
        <v>-0.57291079761192032</v>
      </c>
    </row>
    <row r="58" spans="1:20" ht="15.75" customHeight="1" x14ac:dyDescent="0.25">
      <c r="Q58" t="s">
        <v>114</v>
      </c>
      <c r="R58">
        <f>L54/SQRT(Q54*S54)</f>
        <v>-4.4047600369498993E-2</v>
      </c>
    </row>
    <row r="59" spans="1:20" ht="15.75" customHeight="1" x14ac:dyDescent="0.25">
      <c r="Q59" t="s">
        <v>115</v>
      </c>
      <c r="R59">
        <f>M54/SQRT(Q54*T54)</f>
        <v>-0.30691942933767946</v>
      </c>
    </row>
    <row r="60" spans="1:20" ht="15.75" customHeight="1" x14ac:dyDescent="0.25">
      <c r="Q60" t="s">
        <v>116</v>
      </c>
      <c r="R60">
        <f>N54/SQRT(R54*S54)</f>
        <v>0.5247935355843576</v>
      </c>
    </row>
    <row r="61" spans="1:20" ht="15.75" customHeight="1" x14ac:dyDescent="0.25">
      <c r="Q61" t="s">
        <v>117</v>
      </c>
      <c r="R61">
        <f>O54/SQRT(R54*T54)</f>
        <v>0.85629337249463566</v>
      </c>
    </row>
    <row r="62" spans="1:20" ht="15.75" customHeight="1" x14ac:dyDescent="0.25">
      <c r="Q62" t="s">
        <v>118</v>
      </c>
      <c r="R62">
        <f>P54/SQRT(S54*T54)</f>
        <v>0.58437997347769255</v>
      </c>
    </row>
  </sheetData>
  <autoFilter ref="A1:Q52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6" sqref="D6"/>
    </sheetView>
  </sheetViews>
  <sheetFormatPr defaultColWidth="11.44140625" defaultRowHeight="13.2" x14ac:dyDescent="0.25"/>
  <cols>
    <col min="1" max="1" width="32.6640625" customWidth="1"/>
    <col min="2" max="2" width="29.6640625" customWidth="1"/>
    <col min="3" max="3" width="34.33203125" customWidth="1"/>
  </cols>
  <sheetData>
    <row r="1" spans="1:6" x14ac:dyDescent="0.25">
      <c r="A1" s="12"/>
      <c r="B1" s="12" t="s">
        <v>59</v>
      </c>
      <c r="C1" s="12" t="s">
        <v>93</v>
      </c>
      <c r="D1" s="12" t="s">
        <v>94</v>
      </c>
      <c r="E1" s="12" t="s">
        <v>95</v>
      </c>
      <c r="F1" s="12" t="s">
        <v>96</v>
      </c>
    </row>
    <row r="2" spans="1:6" x14ac:dyDescent="0.25">
      <c r="A2" s="10" t="s">
        <v>59</v>
      </c>
      <c r="B2" s="10">
        <v>1</v>
      </c>
      <c r="C2" s="10"/>
      <c r="D2" s="10"/>
      <c r="E2" s="10"/>
      <c r="F2" s="10"/>
    </row>
    <row r="3" spans="1:6" x14ac:dyDescent="0.25">
      <c r="A3" s="10" t="s">
        <v>93</v>
      </c>
      <c r="B3" s="10">
        <v>8.3614298727931677E-2</v>
      </c>
      <c r="C3" s="10">
        <v>1</v>
      </c>
      <c r="D3" s="10"/>
      <c r="E3" s="10"/>
      <c r="F3" s="10"/>
    </row>
    <row r="4" spans="1:6" x14ac:dyDescent="0.25">
      <c r="A4" s="10" t="s">
        <v>94</v>
      </c>
      <c r="B4" s="10">
        <v>-0.40380387367020826</v>
      </c>
      <c r="C4" s="10">
        <v>-0.57291079761192021</v>
      </c>
      <c r="D4" s="10">
        <v>1</v>
      </c>
      <c r="E4" s="10"/>
      <c r="F4" s="10"/>
    </row>
    <row r="5" spans="1:6" x14ac:dyDescent="0.25">
      <c r="A5" s="10" t="s">
        <v>95</v>
      </c>
      <c r="B5" s="10">
        <v>-0.22390089680563566</v>
      </c>
      <c r="C5" s="10">
        <v>-4.4047600369498993E-2</v>
      </c>
      <c r="D5" s="10">
        <v>0.52479353558435748</v>
      </c>
      <c r="E5" s="10">
        <v>1</v>
      </c>
      <c r="F5" s="10"/>
    </row>
    <row r="6" spans="1:6" ht="13.8" thickBot="1" x14ac:dyDescent="0.3">
      <c r="A6" s="11" t="s">
        <v>96</v>
      </c>
      <c r="B6" s="11">
        <v>-0.29369137900883685</v>
      </c>
      <c r="C6" s="11">
        <v>-0.30691942933767946</v>
      </c>
      <c r="D6" s="11">
        <v>0.85629337249463555</v>
      </c>
      <c r="E6" s="11">
        <v>0.58437997347769244</v>
      </c>
      <c r="F6" s="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C3" workbookViewId="0">
      <selection activeCell="C9" sqref="C9"/>
    </sheetView>
  </sheetViews>
  <sheetFormatPr defaultColWidth="11.44140625" defaultRowHeight="13.2" x14ac:dyDescent="0.25"/>
  <cols>
    <col min="2" max="2" width="21" customWidth="1"/>
    <col min="3" max="3" width="25.33203125" customWidth="1"/>
    <col min="4" max="4" width="36.77734375" customWidth="1"/>
    <col min="5" max="5" width="52.33203125" customWidth="1"/>
    <col min="6" max="6" width="51.77734375" customWidth="1"/>
    <col min="7" max="7" width="11.44140625" customWidth="1"/>
  </cols>
  <sheetData>
    <row r="1" spans="1:6" x14ac:dyDescent="0.25">
      <c r="A1" s="21" t="s">
        <v>90</v>
      </c>
      <c r="B1" s="7" t="s">
        <v>59</v>
      </c>
      <c r="C1" s="4" t="s">
        <v>60</v>
      </c>
      <c r="D1" s="3" t="s">
        <v>91</v>
      </c>
      <c r="E1" s="9" t="s">
        <v>61</v>
      </c>
      <c r="F1" s="8" t="s">
        <v>62</v>
      </c>
    </row>
    <row r="2" spans="1:6" x14ac:dyDescent="0.25">
      <c r="A2" s="10">
        <v>0.94458161786420192</v>
      </c>
      <c r="B2" s="6">
        <v>11.349858030849514</v>
      </c>
      <c r="C2" s="16">
        <v>9.1999999999999993</v>
      </c>
      <c r="D2" s="5">
        <v>19.100000000000001</v>
      </c>
      <c r="E2" s="5">
        <v>23.5</v>
      </c>
      <c r="F2" s="16">
        <v>31</v>
      </c>
    </row>
    <row r="3" spans="1:6" x14ac:dyDescent="0.25">
      <c r="A3" s="10">
        <v>0.42039398424678254</v>
      </c>
      <c r="B3" s="6">
        <v>11.452475654917022</v>
      </c>
      <c r="C3" s="5">
        <v>9.9</v>
      </c>
      <c r="D3" s="5">
        <v>20.7</v>
      </c>
      <c r="E3" s="16">
        <v>24.6</v>
      </c>
      <c r="F3" s="5">
        <v>33.6</v>
      </c>
    </row>
    <row r="4" spans="1:6" x14ac:dyDescent="0.25">
      <c r="A4" s="10">
        <v>-4.3577560438178224</v>
      </c>
      <c r="B4" s="6">
        <v>13.382800145967643</v>
      </c>
      <c r="C4" s="5">
        <v>10.1</v>
      </c>
      <c r="D4" s="16">
        <v>21.6</v>
      </c>
      <c r="E4" s="5">
        <v>25.1</v>
      </c>
      <c r="F4" s="5">
        <v>34.200000000000003</v>
      </c>
    </row>
    <row r="5" spans="1:6" x14ac:dyDescent="0.25">
      <c r="A5" s="10">
        <v>-3.5462177887707398</v>
      </c>
      <c r="B5" s="6">
        <v>13.898657067700402</v>
      </c>
      <c r="C5" s="5">
        <v>10.3</v>
      </c>
      <c r="D5" s="16">
        <v>22.2</v>
      </c>
      <c r="E5" s="5">
        <v>25.2</v>
      </c>
      <c r="F5" s="16">
        <v>36</v>
      </c>
    </row>
    <row r="6" spans="1:6" x14ac:dyDescent="0.25">
      <c r="A6" s="10">
        <v>-4.9376310839969317</v>
      </c>
      <c r="B6" s="6">
        <v>14.096434263422061</v>
      </c>
      <c r="C6" s="5">
        <v>10.3</v>
      </c>
      <c r="D6" s="5">
        <v>22.7</v>
      </c>
      <c r="E6" s="16">
        <v>25.4</v>
      </c>
      <c r="F6" s="16">
        <v>36.200000000000003</v>
      </c>
    </row>
    <row r="7" spans="1:6" x14ac:dyDescent="0.25">
      <c r="A7" s="10">
        <v>2.1640476663690862</v>
      </c>
      <c r="B7" s="6">
        <v>14.246223329699422</v>
      </c>
      <c r="C7" s="16">
        <v>10.4</v>
      </c>
      <c r="D7" s="5">
        <v>23.5</v>
      </c>
      <c r="E7" s="5">
        <v>25.5</v>
      </c>
      <c r="F7" s="5">
        <v>36.4</v>
      </c>
    </row>
    <row r="8" spans="1:6" x14ac:dyDescent="0.25">
      <c r="A8" s="10">
        <v>-0.97251631044872155</v>
      </c>
      <c r="B8" s="6">
        <v>14.295037873543896</v>
      </c>
      <c r="C8" s="5">
        <v>10.6</v>
      </c>
      <c r="D8" s="5">
        <v>23.8</v>
      </c>
      <c r="E8" s="5">
        <v>25.7</v>
      </c>
      <c r="F8" s="5">
        <v>36.5</v>
      </c>
    </row>
    <row r="9" spans="1:6" x14ac:dyDescent="0.25">
      <c r="A9" s="10">
        <v>-13.00056410001674</v>
      </c>
      <c r="B9" s="15">
        <v>15.371621621621623</v>
      </c>
      <c r="C9" s="16">
        <v>10.6</v>
      </c>
      <c r="D9" s="5">
        <v>23.9</v>
      </c>
      <c r="E9" s="5">
        <v>25.7</v>
      </c>
      <c r="F9" s="16">
        <v>36.700000000000003</v>
      </c>
    </row>
    <row r="10" spans="1:6" x14ac:dyDescent="0.25">
      <c r="A10" s="10">
        <v>-7.9542393861050442</v>
      </c>
      <c r="B10" s="6">
        <v>15.892166243707617</v>
      </c>
      <c r="C10" s="5">
        <v>11.6</v>
      </c>
      <c r="D10" s="5">
        <v>24</v>
      </c>
      <c r="E10" s="16">
        <v>25.9</v>
      </c>
      <c r="F10" s="5">
        <v>36.9</v>
      </c>
    </row>
    <row r="11" spans="1:6" x14ac:dyDescent="0.25">
      <c r="A11" s="10">
        <v>-0.57000868173521013</v>
      </c>
      <c r="B11" s="6">
        <v>16.236447039199334</v>
      </c>
      <c r="C11" s="5">
        <v>11.6</v>
      </c>
      <c r="D11" s="5">
        <v>24.8</v>
      </c>
      <c r="E11" s="5">
        <v>26.1</v>
      </c>
      <c r="F11" s="5">
        <v>37</v>
      </c>
    </row>
    <row r="12" spans="1:6" x14ac:dyDescent="0.25">
      <c r="A12" s="10">
        <v>-0.39702722421684555</v>
      </c>
      <c r="B12" s="15">
        <v>16.290835832512993</v>
      </c>
      <c r="C12" s="5">
        <v>12</v>
      </c>
      <c r="D12" s="5">
        <v>25.4</v>
      </c>
      <c r="E12" s="5">
        <v>26.5</v>
      </c>
      <c r="F12" s="5">
        <v>37.1</v>
      </c>
    </row>
    <row r="13" spans="1:6" x14ac:dyDescent="0.25">
      <c r="A13" s="10">
        <v>4.5082475910597424</v>
      </c>
      <c r="B13" s="6">
        <v>16.431483223581058</v>
      </c>
      <c r="C13" s="5">
        <v>12</v>
      </c>
      <c r="D13" s="5">
        <v>25.5</v>
      </c>
      <c r="E13" s="16">
        <v>26.5</v>
      </c>
      <c r="F13" s="5">
        <v>37.1</v>
      </c>
    </row>
    <row r="14" spans="1:6" x14ac:dyDescent="0.25">
      <c r="A14" s="10">
        <v>3.3875545281073549</v>
      </c>
      <c r="B14" s="6">
        <v>16.5169626978231</v>
      </c>
      <c r="C14" s="16">
        <v>12.1</v>
      </c>
      <c r="D14" s="5">
        <v>25.9</v>
      </c>
      <c r="E14" s="5">
        <v>26.5</v>
      </c>
      <c r="F14" s="5">
        <v>37.4</v>
      </c>
    </row>
    <row r="15" spans="1:6" x14ac:dyDescent="0.25">
      <c r="A15" s="10">
        <v>1.8946408425811967E-2</v>
      </c>
      <c r="B15" s="15">
        <v>16.868250190249508</v>
      </c>
      <c r="C15" s="5">
        <v>12.2</v>
      </c>
      <c r="D15" s="5">
        <v>26.4</v>
      </c>
      <c r="E15" s="5">
        <v>27</v>
      </c>
      <c r="F15" s="5">
        <v>37.700000000000003</v>
      </c>
    </row>
    <row r="16" spans="1:6" x14ac:dyDescent="0.25">
      <c r="A16" s="10">
        <v>-0.42566377827565205</v>
      </c>
      <c r="B16" s="6">
        <v>17.617487756624396</v>
      </c>
      <c r="C16" s="5">
        <v>12.4</v>
      </c>
      <c r="D16" s="5">
        <v>26.7</v>
      </c>
      <c r="E16" s="5">
        <v>27.1</v>
      </c>
      <c r="F16" s="5">
        <v>37.9</v>
      </c>
    </row>
    <row r="17" spans="1:6" x14ac:dyDescent="0.25">
      <c r="A17" s="10">
        <v>1.8457966878882637</v>
      </c>
      <c r="B17" s="6">
        <v>17.991495689755325</v>
      </c>
      <c r="C17" s="5">
        <v>12.5</v>
      </c>
      <c r="D17" s="5">
        <v>26.7</v>
      </c>
      <c r="E17" s="5">
        <v>27.7</v>
      </c>
      <c r="F17" s="5">
        <v>38</v>
      </c>
    </row>
    <row r="18" spans="1:6" x14ac:dyDescent="0.25">
      <c r="A18" s="10">
        <v>-5.1772728207641237</v>
      </c>
      <c r="B18" s="15">
        <v>18.042042237480068</v>
      </c>
      <c r="C18" s="5">
        <v>12.7</v>
      </c>
      <c r="D18" s="5">
        <v>26.8</v>
      </c>
      <c r="E18" s="5">
        <v>27.8</v>
      </c>
      <c r="F18" s="5">
        <v>38.1</v>
      </c>
    </row>
    <row r="19" spans="1:6" x14ac:dyDescent="0.25">
      <c r="A19" s="10">
        <v>10.886884480393235</v>
      </c>
      <c r="B19" s="15">
        <v>18.934569730083304</v>
      </c>
      <c r="C19" s="16">
        <v>12.8</v>
      </c>
      <c r="D19" s="16">
        <v>26.9</v>
      </c>
      <c r="E19" s="5">
        <v>27.8</v>
      </c>
      <c r="F19" s="5">
        <v>38.1</v>
      </c>
    </row>
    <row r="20" spans="1:6" x14ac:dyDescent="0.25">
      <c r="A20" s="10">
        <v>0.48816834824926758</v>
      </c>
      <c r="B20" s="6">
        <v>19.042915931804821</v>
      </c>
      <c r="C20" s="5">
        <v>12.8</v>
      </c>
      <c r="D20" s="5">
        <v>26.9</v>
      </c>
      <c r="E20" s="5">
        <v>27.8</v>
      </c>
      <c r="F20" s="5">
        <v>38.200000000000003</v>
      </c>
    </row>
    <row r="21" spans="1:6" x14ac:dyDescent="0.25">
      <c r="A21" s="10">
        <v>-4.0838308392728386</v>
      </c>
      <c r="B21" s="6">
        <v>19.072872768596998</v>
      </c>
      <c r="C21" s="5">
        <v>12.9</v>
      </c>
      <c r="D21" s="16">
        <v>27</v>
      </c>
      <c r="E21" s="5">
        <v>28.2</v>
      </c>
      <c r="F21" s="16">
        <v>38.299999999999997</v>
      </c>
    </row>
    <row r="22" spans="1:6" x14ac:dyDescent="0.25">
      <c r="A22" s="10">
        <v>-3.1812804434270703E-2</v>
      </c>
      <c r="B22" s="14">
        <v>19.222516197579218</v>
      </c>
      <c r="C22" s="13">
        <v>13</v>
      </c>
      <c r="D22" s="13">
        <v>27.1</v>
      </c>
      <c r="E22" s="13">
        <v>28.2</v>
      </c>
      <c r="F22" s="13">
        <v>38.4</v>
      </c>
    </row>
    <row r="23" spans="1:6" x14ac:dyDescent="0.25">
      <c r="A23" s="10">
        <v>4.9921178895239215</v>
      </c>
      <c r="B23" s="14">
        <v>19.249244595955684</v>
      </c>
      <c r="C23" s="13">
        <v>13.4</v>
      </c>
      <c r="D23" s="13">
        <v>27.4</v>
      </c>
      <c r="E23" s="13">
        <v>28.2</v>
      </c>
      <c r="F23" s="13">
        <v>38.4</v>
      </c>
    </row>
    <row r="24" spans="1:6" x14ac:dyDescent="0.25">
      <c r="A24" s="10">
        <v>-1.5887880380759114</v>
      </c>
      <c r="B24" s="14">
        <v>19.266014626839372</v>
      </c>
      <c r="C24" s="13">
        <v>13.7</v>
      </c>
      <c r="D24" s="13">
        <v>28.2</v>
      </c>
      <c r="E24" s="13">
        <v>28.6</v>
      </c>
      <c r="F24" s="13">
        <v>38.5</v>
      </c>
    </row>
    <row r="25" spans="1:6" x14ac:dyDescent="0.25">
      <c r="A25" s="10">
        <v>2.9185792895859386</v>
      </c>
      <c r="B25" s="14">
        <v>20.770307317727806</v>
      </c>
      <c r="C25" s="13">
        <v>13.7</v>
      </c>
      <c r="D25" s="13">
        <v>28.5</v>
      </c>
      <c r="E25" s="13">
        <v>28.7</v>
      </c>
      <c r="F25" s="13">
        <v>38.700000000000003</v>
      </c>
    </row>
    <row r="26" spans="1:6" x14ac:dyDescent="0.25">
      <c r="A26" s="10">
        <v>8.0468796201341064E-2</v>
      </c>
      <c r="B26" s="14">
        <v>20.978386551632127</v>
      </c>
      <c r="C26" s="13">
        <v>14.2</v>
      </c>
      <c r="D26" s="13">
        <v>28.6</v>
      </c>
      <c r="E26" s="13">
        <v>28.7</v>
      </c>
      <c r="F26" s="13">
        <v>38.799999999999997</v>
      </c>
    </row>
    <row r="27" spans="1:6" x14ac:dyDescent="0.25">
      <c r="A27" s="10">
        <v>8.5725312671823986</v>
      </c>
      <c r="B27" s="14">
        <v>21.06601696907525</v>
      </c>
      <c r="C27" s="13">
        <v>14.3</v>
      </c>
      <c r="D27" s="13">
        <v>28.7</v>
      </c>
      <c r="E27" s="13">
        <v>28.8</v>
      </c>
      <c r="F27" s="13">
        <v>38.799999999999997</v>
      </c>
    </row>
    <row r="28" spans="1:6" x14ac:dyDescent="0.25">
      <c r="A28" s="10">
        <v>0.99545149070973338</v>
      </c>
      <c r="B28" s="14">
        <v>21.111895794099183</v>
      </c>
      <c r="C28" s="13">
        <v>14.3</v>
      </c>
      <c r="D28" s="13">
        <v>28.8</v>
      </c>
      <c r="E28" s="13">
        <v>28.9</v>
      </c>
      <c r="F28" s="13">
        <v>38.9</v>
      </c>
    </row>
    <row r="29" spans="1:6" x14ac:dyDescent="0.25">
      <c r="A29" s="10">
        <v>-6.8302318836885085</v>
      </c>
      <c r="B29" s="14">
        <v>21.116588612275081</v>
      </c>
      <c r="C29" s="13">
        <v>14.5</v>
      </c>
      <c r="D29" s="13">
        <v>28.9</v>
      </c>
      <c r="E29" s="13">
        <v>28.9</v>
      </c>
      <c r="F29" s="13">
        <v>39</v>
      </c>
    </row>
    <row r="30" spans="1:6" x14ac:dyDescent="0.25">
      <c r="A30" s="10">
        <v>2.5608623694754939</v>
      </c>
      <c r="B30" s="14">
        <v>21.232598421829223</v>
      </c>
      <c r="C30" s="13">
        <v>14.6</v>
      </c>
      <c r="D30" s="13">
        <v>29.3</v>
      </c>
      <c r="E30" s="13">
        <v>29.2</v>
      </c>
      <c r="F30" s="13">
        <v>39.4</v>
      </c>
    </row>
    <row r="31" spans="1:6" x14ac:dyDescent="0.25">
      <c r="A31" s="10">
        <v>-1.5625698360860873</v>
      </c>
      <c r="B31" s="14">
        <v>21.504666126901604</v>
      </c>
      <c r="C31" s="13">
        <v>14.9</v>
      </c>
      <c r="D31" s="13">
        <v>29.9</v>
      </c>
      <c r="E31" s="13">
        <v>29.6</v>
      </c>
      <c r="F31" s="13">
        <v>39.6</v>
      </c>
    </row>
    <row r="32" spans="1:6" x14ac:dyDescent="0.25">
      <c r="A32" s="10">
        <v>-4.2491638240187388</v>
      </c>
      <c r="B32" s="14">
        <v>21.725550642923782</v>
      </c>
      <c r="C32" s="13">
        <v>15</v>
      </c>
      <c r="D32" s="13">
        <v>30</v>
      </c>
      <c r="E32" s="13">
        <v>29.6</v>
      </c>
      <c r="F32" s="13">
        <v>39.700000000000003</v>
      </c>
    </row>
    <row r="33" spans="1:6" x14ac:dyDescent="0.25">
      <c r="A33" s="10">
        <v>-6.1124721715408477</v>
      </c>
      <c r="B33" s="6">
        <v>21.915268161013966</v>
      </c>
      <c r="C33" s="5">
        <v>15.3</v>
      </c>
      <c r="D33" s="5">
        <v>30</v>
      </c>
      <c r="E33" s="16">
        <v>29.7</v>
      </c>
      <c r="F33" s="5">
        <v>40.1</v>
      </c>
    </row>
    <row r="34" spans="1:6" x14ac:dyDescent="0.25">
      <c r="A34" s="10">
        <v>-6.8514702645573884</v>
      </c>
      <c r="B34" s="6">
        <v>22.056607834696511</v>
      </c>
      <c r="C34" s="5">
        <v>15.3</v>
      </c>
      <c r="D34" s="16">
        <v>30.7</v>
      </c>
      <c r="E34" s="5">
        <v>29.8</v>
      </c>
      <c r="F34" s="5">
        <v>40.1</v>
      </c>
    </row>
    <row r="35" spans="1:6" x14ac:dyDescent="0.25">
      <c r="A35" s="10">
        <v>5.9503967525382464</v>
      </c>
      <c r="B35" s="15">
        <v>22.088589668170034</v>
      </c>
      <c r="C35" s="5">
        <v>15.3</v>
      </c>
      <c r="D35" s="5">
        <v>30.9</v>
      </c>
      <c r="E35" s="5">
        <v>30</v>
      </c>
      <c r="F35" s="5">
        <v>40.299999999999997</v>
      </c>
    </row>
    <row r="36" spans="1:6" x14ac:dyDescent="0.25">
      <c r="A36" s="10">
        <v>2.0384916644262816</v>
      </c>
      <c r="B36" s="6">
        <v>22.153993234299165</v>
      </c>
      <c r="C36" s="5">
        <v>15.3</v>
      </c>
      <c r="D36" s="5">
        <v>31.2</v>
      </c>
      <c r="E36" s="5">
        <v>30</v>
      </c>
      <c r="F36" s="5">
        <v>40.5</v>
      </c>
    </row>
    <row r="37" spans="1:6" x14ac:dyDescent="0.25">
      <c r="A37" s="10">
        <v>2.7248933325773486</v>
      </c>
      <c r="B37" s="6">
        <v>23.32868197386782</v>
      </c>
      <c r="C37" s="16">
        <v>15.6</v>
      </c>
      <c r="D37" s="5">
        <v>32</v>
      </c>
      <c r="E37" s="5">
        <v>30.1</v>
      </c>
      <c r="F37" s="5">
        <v>40.6</v>
      </c>
    </row>
    <row r="38" spans="1:6" x14ac:dyDescent="0.25">
      <c r="A38" s="10">
        <v>-0.10202756809777114</v>
      </c>
      <c r="B38" s="6">
        <v>23.385007521310381</v>
      </c>
      <c r="C38" s="5">
        <v>15.7</v>
      </c>
      <c r="D38" s="5">
        <v>32.4</v>
      </c>
      <c r="E38" s="5">
        <v>30.2</v>
      </c>
      <c r="F38" s="5">
        <v>41.3</v>
      </c>
    </row>
    <row r="39" spans="1:6" x14ac:dyDescent="0.25">
      <c r="A39" s="10">
        <v>-2.0230000578953735</v>
      </c>
      <c r="B39" s="15">
        <v>23.623175586023883</v>
      </c>
      <c r="C39" s="5">
        <v>16.100000000000001</v>
      </c>
      <c r="D39" s="5">
        <v>32.6</v>
      </c>
      <c r="E39" s="5">
        <v>30.4</v>
      </c>
      <c r="F39" s="16">
        <v>41.5</v>
      </c>
    </row>
    <row r="40" spans="1:6" x14ac:dyDescent="0.25">
      <c r="A40" s="10">
        <v>-5.1032725504151912</v>
      </c>
      <c r="B40" s="6">
        <v>23.852009676631823</v>
      </c>
      <c r="C40" s="5">
        <v>16.2</v>
      </c>
      <c r="D40" s="5">
        <v>33.200000000000003</v>
      </c>
      <c r="E40" s="5">
        <v>30.5</v>
      </c>
      <c r="F40" s="5">
        <v>41.7</v>
      </c>
    </row>
    <row r="41" spans="1:6" x14ac:dyDescent="0.25">
      <c r="A41" s="10">
        <v>-2.1105825332519785</v>
      </c>
      <c r="B41" s="6">
        <v>24.078399728191624</v>
      </c>
      <c r="C41" s="5">
        <v>16.3</v>
      </c>
      <c r="D41" s="16">
        <v>34</v>
      </c>
      <c r="E41" s="5">
        <v>30.8</v>
      </c>
      <c r="F41" s="5">
        <v>42</v>
      </c>
    </row>
    <row r="42" spans="1:6" x14ac:dyDescent="0.25">
      <c r="A42" s="10">
        <v>1.0685886640780602</v>
      </c>
      <c r="B42" s="15">
        <v>24.291832960186898</v>
      </c>
      <c r="C42" s="5">
        <v>16.3</v>
      </c>
      <c r="D42" s="5">
        <v>34.5</v>
      </c>
      <c r="E42" s="16">
        <v>30.9</v>
      </c>
      <c r="F42" s="5">
        <v>42.6</v>
      </c>
    </row>
    <row r="43" spans="1:6" x14ac:dyDescent="0.25">
      <c r="A43" s="10">
        <v>-4.012868312869621</v>
      </c>
      <c r="B43" s="6">
        <v>25.346146930131262</v>
      </c>
      <c r="C43" s="5">
        <v>16.5</v>
      </c>
      <c r="D43" s="16">
        <v>35.6</v>
      </c>
      <c r="E43" s="16">
        <v>31</v>
      </c>
      <c r="F43" s="5">
        <v>42.6</v>
      </c>
    </row>
    <row r="44" spans="1:6" x14ac:dyDescent="0.25">
      <c r="A44" s="10">
        <v>-0.57541416257256728</v>
      </c>
      <c r="B44" s="15">
        <v>25.739416390974462</v>
      </c>
      <c r="C44" s="5">
        <v>16.7</v>
      </c>
      <c r="D44" s="16">
        <v>35.799999999999997</v>
      </c>
      <c r="E44" s="16">
        <v>31.9</v>
      </c>
      <c r="F44" s="5">
        <v>42.8</v>
      </c>
    </row>
    <row r="45" spans="1:6" x14ac:dyDescent="0.25">
      <c r="A45" s="10">
        <v>7.0028441989262262</v>
      </c>
      <c r="B45" s="6">
        <v>26.479289940828405</v>
      </c>
      <c r="C45" s="5">
        <v>16.7</v>
      </c>
      <c r="D45" s="5">
        <v>35.799999999999997</v>
      </c>
      <c r="E45" s="5">
        <v>32.200000000000003</v>
      </c>
      <c r="F45" s="5">
        <v>43</v>
      </c>
    </row>
    <row r="46" spans="1:6" x14ac:dyDescent="0.25">
      <c r="A46" s="10">
        <v>-2.2210115564709874</v>
      </c>
      <c r="B46" s="6">
        <v>26.769946838850988</v>
      </c>
      <c r="C46" s="5">
        <v>18.2</v>
      </c>
      <c r="D46" s="5">
        <v>36.200000000000003</v>
      </c>
      <c r="E46" s="16">
        <v>32.4</v>
      </c>
      <c r="F46" s="16">
        <v>43.2</v>
      </c>
    </row>
    <row r="47" spans="1:6" x14ac:dyDescent="0.25">
      <c r="A47" s="10">
        <v>2.2080015003485727</v>
      </c>
      <c r="B47" s="15">
        <v>27.491706957483252</v>
      </c>
      <c r="C47" s="5">
        <v>18.3</v>
      </c>
      <c r="D47" s="5">
        <v>37.200000000000003</v>
      </c>
      <c r="E47" s="5">
        <v>32.4</v>
      </c>
      <c r="F47" s="5">
        <v>43.9</v>
      </c>
    </row>
    <row r="48" spans="1:6" x14ac:dyDescent="0.25">
      <c r="A48" s="10">
        <v>1.0935137427274242</v>
      </c>
      <c r="B48" s="6">
        <v>28.857796313736038</v>
      </c>
      <c r="C48" s="5">
        <v>18.399999999999999</v>
      </c>
      <c r="D48" s="5">
        <v>37.4</v>
      </c>
      <c r="E48" s="16">
        <v>32.9</v>
      </c>
      <c r="F48" s="16">
        <v>44.2</v>
      </c>
    </row>
    <row r="49" spans="1:6" x14ac:dyDescent="0.25">
      <c r="A49" s="10">
        <v>3.0836391101656346</v>
      </c>
      <c r="B49" s="6">
        <v>28.933209830314738</v>
      </c>
      <c r="C49" s="5">
        <v>18.600000000000001</v>
      </c>
      <c r="D49" s="5">
        <v>37.5</v>
      </c>
      <c r="E49" s="5">
        <v>33</v>
      </c>
      <c r="F49" s="5">
        <v>45.1</v>
      </c>
    </row>
    <row r="50" spans="1:6" x14ac:dyDescent="0.25">
      <c r="A50" s="10">
        <v>-0.46106564214189305</v>
      </c>
      <c r="B50" s="6">
        <v>29.408633157357706</v>
      </c>
      <c r="C50" s="16">
        <v>18.8</v>
      </c>
      <c r="D50" s="5">
        <v>38.1</v>
      </c>
      <c r="E50" s="5">
        <v>33.6</v>
      </c>
      <c r="F50" s="16">
        <v>47.5</v>
      </c>
    </row>
    <row r="51" spans="1:6" x14ac:dyDescent="0.25">
      <c r="A51" s="10">
        <v>15.582056257844886</v>
      </c>
      <c r="B51" s="6">
        <v>31.968630605268451</v>
      </c>
      <c r="C51" s="5">
        <v>19.600000000000001</v>
      </c>
      <c r="D51" s="16">
        <v>40.299999999999997</v>
      </c>
      <c r="E51" s="5">
        <v>34.4</v>
      </c>
      <c r="F51" s="5">
        <v>47.8</v>
      </c>
    </row>
    <row r="52" spans="1:6" ht="13.8" thickBot="1" x14ac:dyDescent="0.3">
      <c r="A52" s="11">
        <v>3.7214216246231118</v>
      </c>
      <c r="B52" s="6">
        <v>40.920217993388725</v>
      </c>
      <c r="C52" s="16">
        <v>21.6</v>
      </c>
      <c r="D52" s="5">
        <v>53.5</v>
      </c>
      <c r="E52" s="5">
        <v>44.2</v>
      </c>
      <c r="F52" s="5">
        <v>61.9</v>
      </c>
    </row>
    <row r="53" spans="1:6" x14ac:dyDescent="0.25">
      <c r="C53" s="5"/>
      <c r="D53" s="5"/>
      <c r="E53" s="5"/>
    </row>
    <row r="54" spans="1:6" x14ac:dyDescent="0.25">
      <c r="C54" s="5"/>
    </row>
  </sheetData>
  <sortState ref="F2:F52">
    <sortCondition ref="F2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3" workbookViewId="0">
      <selection activeCell="A17" sqref="A17:A21"/>
    </sheetView>
  </sheetViews>
  <sheetFormatPr defaultColWidth="8.77734375" defaultRowHeight="13.2" x14ac:dyDescent="0.25"/>
  <sheetData>
    <row r="1" spans="1:9" x14ac:dyDescent="0.25">
      <c r="A1" t="s">
        <v>63</v>
      </c>
    </row>
    <row r="2" spans="1:9" ht="13.8" thickBot="1" x14ac:dyDescent="0.3"/>
    <row r="3" spans="1:9" x14ac:dyDescent="0.25">
      <c r="A3" s="18" t="s">
        <v>64</v>
      </c>
      <c r="B3" s="18"/>
    </row>
    <row r="4" spans="1:9" x14ac:dyDescent="0.25">
      <c r="A4" s="10" t="s">
        <v>65</v>
      </c>
      <c r="B4" s="10">
        <v>0.98269033760749469</v>
      </c>
    </row>
    <row r="5" spans="1:9" x14ac:dyDescent="0.25">
      <c r="A5" s="10" t="s">
        <v>66</v>
      </c>
      <c r="B5" s="10">
        <v>0.96568029962713187</v>
      </c>
    </row>
    <row r="6" spans="1:9" x14ac:dyDescent="0.25">
      <c r="A6" s="10" t="s">
        <v>67</v>
      </c>
      <c r="B6" s="10">
        <v>0.95652837952770042</v>
      </c>
    </row>
    <row r="7" spans="1:9" x14ac:dyDescent="0.25">
      <c r="A7" s="10" t="s">
        <v>68</v>
      </c>
      <c r="B7" s="10">
        <v>0.48439954642394134</v>
      </c>
    </row>
    <row r="8" spans="1:9" ht="13.8" thickBot="1" x14ac:dyDescent="0.3">
      <c r="A8" s="11" t="s">
        <v>69</v>
      </c>
      <c r="B8" s="11">
        <v>20</v>
      </c>
    </row>
    <row r="10" spans="1:9" ht="13.8" thickBot="1" x14ac:dyDescent="0.3">
      <c r="A10" t="s">
        <v>70</v>
      </c>
    </row>
    <row r="11" spans="1:9" x14ac:dyDescent="0.25">
      <c r="A11" s="17"/>
      <c r="B11" s="17" t="s">
        <v>75</v>
      </c>
      <c r="C11" s="17" t="s">
        <v>76</v>
      </c>
      <c r="D11" s="17" t="s">
        <v>77</v>
      </c>
      <c r="E11" s="17" t="s">
        <v>78</v>
      </c>
      <c r="F11" s="17" t="s">
        <v>79</v>
      </c>
    </row>
    <row r="12" spans="1:9" x14ac:dyDescent="0.25">
      <c r="A12" s="10" t="s">
        <v>71</v>
      </c>
      <c r="B12" s="10">
        <v>4</v>
      </c>
      <c r="C12" s="10">
        <v>99.034975561476998</v>
      </c>
      <c r="D12" s="10">
        <v>24.758743890369249</v>
      </c>
      <c r="E12" s="10">
        <v>105.51668820700479</v>
      </c>
      <c r="F12" s="10">
        <v>8.5632870082608468E-11</v>
      </c>
    </row>
    <row r="13" spans="1:9" x14ac:dyDescent="0.25">
      <c r="A13" s="10" t="s">
        <v>72</v>
      </c>
      <c r="B13" s="10">
        <v>15</v>
      </c>
      <c r="C13" s="10">
        <v>3.5196438086358017</v>
      </c>
      <c r="D13" s="10">
        <v>0.23464292057572012</v>
      </c>
      <c r="E13" s="10"/>
      <c r="F13" s="10"/>
    </row>
    <row r="14" spans="1:9" ht="13.8" thickBot="1" x14ac:dyDescent="0.3">
      <c r="A14" s="11" t="s">
        <v>73</v>
      </c>
      <c r="B14" s="11">
        <v>19</v>
      </c>
      <c r="C14" s="11">
        <v>102.5546193701128</v>
      </c>
      <c r="D14" s="11"/>
      <c r="E14" s="11"/>
      <c r="F14" s="11"/>
    </row>
    <row r="15" spans="1:9" ht="13.8" thickBot="1" x14ac:dyDescent="0.3"/>
    <row r="16" spans="1:9" x14ac:dyDescent="0.25">
      <c r="A16" s="17"/>
      <c r="B16" s="17" t="s">
        <v>80</v>
      </c>
      <c r="C16" s="17" t="s">
        <v>68</v>
      </c>
      <c r="D16" s="17" t="s">
        <v>81</v>
      </c>
      <c r="E16" s="17" t="s">
        <v>82</v>
      </c>
      <c r="F16" s="17" t="s">
        <v>83</v>
      </c>
      <c r="G16" s="17" t="s">
        <v>84</v>
      </c>
      <c r="H16" s="17" t="s">
        <v>85</v>
      </c>
      <c r="I16" s="17" t="s">
        <v>86</v>
      </c>
    </row>
    <row r="17" spans="1:9" x14ac:dyDescent="0.25">
      <c r="A17" s="10" t="s">
        <v>74</v>
      </c>
      <c r="B17" s="10">
        <v>-20.462294406586278</v>
      </c>
      <c r="C17" s="10">
        <v>6.5610667878218898</v>
      </c>
      <c r="D17" s="10">
        <v>-3.1187450255142499</v>
      </c>
      <c r="E17" s="10">
        <v>7.0422836240106937E-3</v>
      </c>
      <c r="F17" s="10">
        <v>-34.44687722987657</v>
      </c>
      <c r="G17" s="10">
        <v>-6.4777115832959833</v>
      </c>
      <c r="H17" s="10">
        <v>-34.44687722987657</v>
      </c>
      <c r="I17" s="10">
        <v>-6.4777115832959833</v>
      </c>
    </row>
    <row r="18" spans="1:9" x14ac:dyDescent="0.25">
      <c r="A18" s="10" t="s">
        <v>60</v>
      </c>
      <c r="B18" s="10">
        <v>0.75075611882914917</v>
      </c>
      <c r="C18" s="10">
        <v>0.50950016930483244</v>
      </c>
      <c r="D18" s="10">
        <v>1.4735149545749691</v>
      </c>
      <c r="E18" s="10">
        <v>0.16128681925851732</v>
      </c>
      <c r="F18" s="10">
        <v>-0.33521778549826386</v>
      </c>
      <c r="G18" s="10">
        <v>1.8367300231565622</v>
      </c>
      <c r="H18" s="10">
        <v>-0.33521778549826386</v>
      </c>
      <c r="I18" s="10">
        <v>1.8367300231565622</v>
      </c>
    </row>
    <row r="19" spans="1:9" x14ac:dyDescent="0.25">
      <c r="A19" s="10" t="s">
        <v>91</v>
      </c>
      <c r="B19" s="10">
        <v>0.11290113929071462</v>
      </c>
      <c r="C19" s="10">
        <v>0.34012192998074864</v>
      </c>
      <c r="D19" s="10">
        <v>0.33194313373767159</v>
      </c>
      <c r="E19" s="10">
        <v>0.74452508090841407</v>
      </c>
      <c r="F19" s="10">
        <v>-0.61205159380166541</v>
      </c>
      <c r="G19" s="10">
        <v>0.83785387238309472</v>
      </c>
      <c r="H19" s="10">
        <v>-0.61205159380166541</v>
      </c>
      <c r="I19" s="10">
        <v>0.83785387238309472</v>
      </c>
    </row>
    <row r="20" spans="1:9" x14ac:dyDescent="0.25">
      <c r="A20" s="10" t="s">
        <v>61</v>
      </c>
      <c r="B20" s="10">
        <v>0.8082406202854685</v>
      </c>
      <c r="C20" s="10">
        <v>0.41043562631393921</v>
      </c>
      <c r="D20" s="10">
        <v>1.969226276832146</v>
      </c>
      <c r="E20" s="10">
        <v>6.7684886963649271E-2</v>
      </c>
      <c r="F20" s="10">
        <v>-6.6582208902918549E-2</v>
      </c>
      <c r="G20" s="10">
        <v>1.6830634494738557</v>
      </c>
      <c r="H20" s="10">
        <v>-6.6582208902918549E-2</v>
      </c>
      <c r="I20" s="10">
        <v>1.6830634494738557</v>
      </c>
    </row>
    <row r="21" spans="1:9" ht="13.8" thickBot="1" x14ac:dyDescent="0.3">
      <c r="A21" s="11" t="s">
        <v>62</v>
      </c>
      <c r="B21" s="11">
        <v>0.1012617359432724</v>
      </c>
      <c r="C21" s="11">
        <v>0.22051287253507826</v>
      </c>
      <c r="D21" s="11">
        <v>0.45921008954778414</v>
      </c>
      <c r="E21" s="11">
        <v>0.65266770466990409</v>
      </c>
      <c r="F21" s="11">
        <v>-0.36875032601170055</v>
      </c>
      <c r="G21" s="11">
        <v>0.57127379789824539</v>
      </c>
      <c r="H21" s="11">
        <v>-0.36875032601170055</v>
      </c>
      <c r="I21" s="11">
        <v>0.57127379789824539</v>
      </c>
    </row>
    <row r="25" spans="1:9" x14ac:dyDescent="0.25">
      <c r="A25" t="s">
        <v>87</v>
      </c>
    </row>
    <row r="26" spans="1:9" ht="13.8" thickBot="1" x14ac:dyDescent="0.3"/>
    <row r="27" spans="1:9" x14ac:dyDescent="0.25">
      <c r="A27" s="17" t="s">
        <v>88</v>
      </c>
      <c r="B27" s="17" t="s">
        <v>92</v>
      </c>
      <c r="C27" s="17" t="s">
        <v>90</v>
      </c>
    </row>
    <row r="28" spans="1:9" x14ac:dyDescent="0.25">
      <c r="A28" s="10">
        <v>1</v>
      </c>
      <c r="B28" s="10">
        <v>10.733842038044498</v>
      </c>
      <c r="C28" s="10">
        <v>0.61601599280501596</v>
      </c>
    </row>
    <row r="29" spans="1:9" x14ac:dyDescent="0.25">
      <c r="A29" s="10">
        <v>2</v>
      </c>
      <c r="B29" s="10">
        <v>12.592358339856572</v>
      </c>
      <c r="C29" s="10">
        <v>-1.1398826849395505</v>
      </c>
    </row>
    <row r="30" spans="1:9" x14ac:dyDescent="0.25">
      <c r="A30" s="10">
        <v>3</v>
      </c>
      <c r="B30" s="10">
        <v>13.308997940692739</v>
      </c>
      <c r="C30" s="10">
        <v>7.3802205274903443E-2</v>
      </c>
    </row>
    <row r="31" spans="1:9" x14ac:dyDescent="0.25">
      <c r="A31" s="10">
        <v>4</v>
      </c>
      <c r="B31" s="10">
        <v>13.789985034759438</v>
      </c>
      <c r="C31" s="10">
        <v>0.10867203294096406</v>
      </c>
    </row>
    <row r="32" spans="1:9" x14ac:dyDescent="0.25">
      <c r="A32" s="10">
        <v>5</v>
      </c>
      <c r="B32" s="10">
        <v>14.02833607565054</v>
      </c>
      <c r="C32" s="10">
        <v>6.8098187771521879E-2</v>
      </c>
    </row>
    <row r="33" spans="1:3" x14ac:dyDescent="0.25">
      <c r="A33" s="10">
        <v>6</v>
      </c>
      <c r="B33" s="10">
        <v>14.294809008183229</v>
      </c>
      <c r="C33" s="10">
        <v>-4.8585678483807015E-2</v>
      </c>
    </row>
    <row r="34" spans="1:3" x14ac:dyDescent="0.25">
      <c r="A34" s="10">
        <v>7</v>
      </c>
      <c r="B34" s="10">
        <v>14.650604871387694</v>
      </c>
      <c r="C34" s="10">
        <v>-0.3555669978437983</v>
      </c>
    </row>
    <row r="35" spans="1:3" x14ac:dyDescent="0.25">
      <c r="A35" s="10">
        <v>8</v>
      </c>
      <c r="B35" s="10">
        <v>14.682147332505421</v>
      </c>
      <c r="C35" s="10">
        <v>0.68947428911620179</v>
      </c>
    </row>
    <row r="36" spans="1:3" x14ac:dyDescent="0.25">
      <c r="A36" s="10">
        <v>9</v>
      </c>
      <c r="B36" s="10">
        <v>15.626094036509386</v>
      </c>
      <c r="C36" s="10">
        <v>0.26607220719823133</v>
      </c>
    </row>
    <row r="37" spans="1:3" x14ac:dyDescent="0.25">
      <c r="A37" s="10">
        <v>10</v>
      </c>
      <c r="B37" s="10">
        <v>15.888189245593384</v>
      </c>
      <c r="C37" s="10">
        <v>0.34825779360594922</v>
      </c>
    </row>
    <row r="38" spans="1:3" x14ac:dyDescent="0.25">
      <c r="A38" s="10">
        <v>11</v>
      </c>
      <c r="B38" s="10">
        <v>16.589654798407988</v>
      </c>
      <c r="C38" s="10">
        <v>-0.2988189658949949</v>
      </c>
    </row>
    <row r="39" spans="1:3" x14ac:dyDescent="0.25">
      <c r="A39" s="10">
        <v>12</v>
      </c>
      <c r="B39" s="10">
        <v>16.600944912337059</v>
      </c>
      <c r="C39" s="10">
        <v>-0.16946168875600165</v>
      </c>
    </row>
    <row r="40" spans="1:3" x14ac:dyDescent="0.25">
      <c r="A40" s="10">
        <v>13</v>
      </c>
      <c r="B40" s="10">
        <v>16.751559500719239</v>
      </c>
      <c r="C40" s="10">
        <v>-0.23459680289613871</v>
      </c>
    </row>
    <row r="41" spans="1:3" x14ac:dyDescent="0.25">
      <c r="A41" s="10">
        <v>14</v>
      </c>
      <c r="B41" s="10">
        <v>17.31758451317323</v>
      </c>
      <c r="C41" s="10">
        <v>-0.44933432292372188</v>
      </c>
    </row>
    <row r="42" spans="1:3" x14ac:dyDescent="0.25">
      <c r="A42" s="10">
        <v>15</v>
      </c>
      <c r="B42" s="10">
        <v>17.602682487943476</v>
      </c>
      <c r="C42" s="10">
        <v>1.4805268680920136E-2</v>
      </c>
    </row>
    <row r="43" spans="1:3" x14ac:dyDescent="0.25">
      <c r="A43" s="10">
        <v>16</v>
      </c>
      <c r="B43" s="10">
        <v>18.172828645591995</v>
      </c>
      <c r="C43" s="10">
        <v>-0.18133295583666964</v>
      </c>
    </row>
    <row r="44" spans="1:3" x14ac:dyDescent="0.25">
      <c r="A44" s="10">
        <v>17</v>
      </c>
      <c r="B44" s="10">
        <v>18.425220218909772</v>
      </c>
      <c r="C44" s="10">
        <v>-0.38317798142970361</v>
      </c>
    </row>
    <row r="45" spans="1:3" x14ac:dyDescent="0.25">
      <c r="A45" s="10">
        <v>18</v>
      </c>
      <c r="B45" s="10">
        <v>18.511585944721759</v>
      </c>
      <c r="C45" s="10">
        <v>0.42298378536154502</v>
      </c>
    </row>
    <row r="46" spans="1:3" x14ac:dyDescent="0.25">
      <c r="A46" s="10">
        <v>19</v>
      </c>
      <c r="B46" s="10">
        <v>18.521712118316088</v>
      </c>
      <c r="C46" s="10">
        <v>0.52120381348873224</v>
      </c>
    </row>
    <row r="47" spans="1:3" ht="13.8" thickBot="1" x14ac:dyDescent="0.3">
      <c r="A47" s="11">
        <v>20</v>
      </c>
      <c r="B47" s="11">
        <v>18.941500265836584</v>
      </c>
      <c r="C47" s="11">
        <v>0.13137250276041357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11" workbookViewId="0">
      <selection activeCell="H29" sqref="H29"/>
    </sheetView>
  </sheetViews>
  <sheetFormatPr defaultColWidth="8.77734375" defaultRowHeight="13.2" x14ac:dyDescent="0.25"/>
  <cols>
    <col min="1" max="1" width="40.44140625" customWidth="1"/>
  </cols>
  <sheetData>
    <row r="1" spans="1:9" x14ac:dyDescent="0.25">
      <c r="A1" t="s">
        <v>63</v>
      </c>
    </row>
    <row r="2" spans="1:9" ht="13.8" thickBot="1" x14ac:dyDescent="0.3"/>
    <row r="3" spans="1:9" x14ac:dyDescent="0.25">
      <c r="A3" s="18" t="s">
        <v>64</v>
      </c>
      <c r="B3" s="18"/>
    </row>
    <row r="4" spans="1:9" x14ac:dyDescent="0.25">
      <c r="A4" s="10" t="s">
        <v>65</v>
      </c>
      <c r="B4" s="10">
        <v>0.99615869209048979</v>
      </c>
    </row>
    <row r="5" spans="1:9" x14ac:dyDescent="0.25">
      <c r="A5" s="10" t="s">
        <v>66</v>
      </c>
      <c r="B5" s="10">
        <v>0.99233213982743518</v>
      </c>
    </row>
    <row r="6" spans="1:9" x14ac:dyDescent="0.25">
      <c r="A6" s="10" t="s">
        <v>67</v>
      </c>
      <c r="B6" s="10">
        <v>0.99028737711475112</v>
      </c>
    </row>
    <row r="7" spans="1:9" x14ac:dyDescent="0.25">
      <c r="A7" s="10" t="s">
        <v>68</v>
      </c>
      <c r="B7" s="10">
        <v>0.44246711872689493</v>
      </c>
    </row>
    <row r="8" spans="1:9" ht="13.8" thickBot="1" x14ac:dyDescent="0.3">
      <c r="A8" s="11" t="s">
        <v>69</v>
      </c>
      <c r="B8" s="11">
        <v>20</v>
      </c>
    </row>
    <row r="10" spans="1:9" ht="13.8" thickBot="1" x14ac:dyDescent="0.3">
      <c r="A10" t="s">
        <v>70</v>
      </c>
    </row>
    <row r="11" spans="1:9" x14ac:dyDescent="0.25">
      <c r="A11" s="17"/>
      <c r="B11" s="17" t="s">
        <v>75</v>
      </c>
      <c r="C11" s="17" t="s">
        <v>76</v>
      </c>
      <c r="D11" s="17" t="s">
        <v>77</v>
      </c>
      <c r="E11" s="17" t="s">
        <v>78</v>
      </c>
      <c r="F11" s="17" t="s">
        <v>79</v>
      </c>
    </row>
    <row r="12" spans="1:9" x14ac:dyDescent="0.25">
      <c r="A12" s="10" t="s">
        <v>71</v>
      </c>
      <c r="B12" s="10">
        <v>4</v>
      </c>
      <c r="C12" s="10">
        <v>380.04597429193302</v>
      </c>
      <c r="D12" s="10">
        <v>95.011493572983255</v>
      </c>
      <c r="E12" s="10">
        <v>485.30430140958271</v>
      </c>
      <c r="F12" s="10">
        <v>1.1521976736469749E-15</v>
      </c>
    </row>
    <row r="13" spans="1:9" x14ac:dyDescent="0.25">
      <c r="A13" s="10" t="s">
        <v>72</v>
      </c>
      <c r="B13" s="10">
        <v>15</v>
      </c>
      <c r="C13" s="10">
        <v>2.936657267317202</v>
      </c>
      <c r="D13" s="10">
        <v>0.19577715115448013</v>
      </c>
      <c r="E13" s="10"/>
      <c r="F13" s="10"/>
    </row>
    <row r="14" spans="1:9" ht="13.8" thickBot="1" x14ac:dyDescent="0.3">
      <c r="A14" s="11" t="s">
        <v>73</v>
      </c>
      <c r="B14" s="11">
        <v>19</v>
      </c>
      <c r="C14" s="11">
        <v>382.98263155925025</v>
      </c>
      <c r="D14" s="11"/>
      <c r="E14" s="11"/>
      <c r="F14" s="11"/>
    </row>
    <row r="15" spans="1:9" ht="13.8" thickBot="1" x14ac:dyDescent="0.3"/>
    <row r="16" spans="1:9" x14ac:dyDescent="0.25">
      <c r="A16" s="17"/>
      <c r="B16" s="17" t="s">
        <v>80</v>
      </c>
      <c r="C16" s="17" t="s">
        <v>68</v>
      </c>
      <c r="D16" s="17" t="s">
        <v>81</v>
      </c>
      <c r="E16" s="17" t="s">
        <v>82</v>
      </c>
      <c r="F16" s="17" t="s">
        <v>83</v>
      </c>
      <c r="G16" s="17" t="s">
        <v>84</v>
      </c>
      <c r="H16" s="17" t="s">
        <v>85</v>
      </c>
      <c r="I16" s="17" t="s">
        <v>86</v>
      </c>
    </row>
    <row r="17" spans="1:9" x14ac:dyDescent="0.25">
      <c r="A17" s="10" t="s">
        <v>74</v>
      </c>
      <c r="B17" s="10">
        <v>-14.417172754492643</v>
      </c>
      <c r="C17" s="10">
        <v>2.6167535002702067</v>
      </c>
      <c r="D17" s="10">
        <v>-5.5095647155927843</v>
      </c>
      <c r="E17" s="10">
        <v>5.9969524128141253E-5</v>
      </c>
      <c r="F17" s="10">
        <v>-19.994650813485524</v>
      </c>
      <c r="G17" s="10">
        <v>-8.8396946954997624</v>
      </c>
      <c r="H17" s="10">
        <v>-19.994650813485524</v>
      </c>
      <c r="I17" s="10">
        <v>-8.8396946954997624</v>
      </c>
    </row>
    <row r="18" spans="1:9" x14ac:dyDescent="0.25">
      <c r="A18" s="10" t="s">
        <v>60</v>
      </c>
      <c r="B18" s="10">
        <v>1.0323184897232063</v>
      </c>
      <c r="C18" s="10">
        <v>0.17262605925362812</v>
      </c>
      <c r="D18" s="10">
        <v>5.9800848967216975</v>
      </c>
      <c r="E18" s="10">
        <v>2.5218264068012778E-5</v>
      </c>
      <c r="F18" s="10">
        <v>0.66437475417528602</v>
      </c>
      <c r="G18" s="10">
        <v>1.4002622252711265</v>
      </c>
      <c r="H18" s="10">
        <v>0.66437475417528602</v>
      </c>
      <c r="I18" s="10">
        <v>1.4002622252711265</v>
      </c>
    </row>
    <row r="19" spans="1:9" x14ac:dyDescent="0.25">
      <c r="A19" s="10" t="s">
        <v>91</v>
      </c>
      <c r="B19" s="10">
        <v>0.28594867994307854</v>
      </c>
      <c r="C19" s="10">
        <v>0.14544628770968632</v>
      </c>
      <c r="D19" s="10">
        <v>1.966008788851578</v>
      </c>
      <c r="E19" s="10">
        <v>6.8087140399784404E-2</v>
      </c>
      <c r="F19" s="10">
        <v>-2.4062743899088523E-2</v>
      </c>
      <c r="G19" s="10">
        <v>0.59596010378524555</v>
      </c>
      <c r="H19" s="10">
        <v>-2.4062743899088523E-2</v>
      </c>
      <c r="I19" s="10">
        <v>0.59596010378524555</v>
      </c>
    </row>
    <row r="20" spans="1:9" x14ac:dyDescent="0.25">
      <c r="A20" s="10" t="s">
        <v>61</v>
      </c>
      <c r="B20" s="10">
        <v>0.24828264224047863</v>
      </c>
      <c r="C20" s="10">
        <v>0.2953648042602916</v>
      </c>
      <c r="D20" s="10">
        <v>0.84059657298124935</v>
      </c>
      <c r="E20" s="10">
        <v>0.41377321255305066</v>
      </c>
      <c r="F20" s="10">
        <v>-0.38127253557447155</v>
      </c>
      <c r="G20" s="10">
        <v>0.87783782005542887</v>
      </c>
      <c r="H20" s="10">
        <v>-0.38127253557447155</v>
      </c>
      <c r="I20" s="10">
        <v>0.87783782005542887</v>
      </c>
    </row>
    <row r="21" spans="1:9" ht="13.8" thickBot="1" x14ac:dyDescent="0.3">
      <c r="A21" s="11" t="s">
        <v>62</v>
      </c>
      <c r="B21" s="11">
        <v>0.1117321551420412</v>
      </c>
      <c r="C21" s="11">
        <v>0.17316370938946352</v>
      </c>
      <c r="D21" s="11">
        <v>0.64524001903160755</v>
      </c>
      <c r="E21" s="11">
        <v>0.52851838640027926</v>
      </c>
      <c r="F21" s="11">
        <v>-0.25735755454357562</v>
      </c>
      <c r="G21" s="11">
        <v>0.48082186482765804</v>
      </c>
      <c r="H21" s="11">
        <v>-0.25735755454357562</v>
      </c>
      <c r="I21" s="11">
        <v>0.48082186482765804</v>
      </c>
    </row>
    <row r="25" spans="1:9" x14ac:dyDescent="0.25">
      <c r="A25" t="s">
        <v>87</v>
      </c>
    </row>
    <row r="26" spans="1:9" ht="13.8" thickBot="1" x14ac:dyDescent="0.3"/>
    <row r="27" spans="1:9" x14ac:dyDescent="0.25">
      <c r="A27" s="17" t="s">
        <v>88</v>
      </c>
      <c r="B27" s="17" t="s">
        <v>89</v>
      </c>
      <c r="C27" s="17" t="s">
        <v>90</v>
      </c>
    </row>
    <row r="28" spans="1:9" x14ac:dyDescent="0.25">
      <c r="A28" s="10">
        <v>1</v>
      </c>
      <c r="B28" s="10">
        <v>21.810214432302839</v>
      </c>
      <c r="C28" s="10">
        <v>0.10505372871112684</v>
      </c>
    </row>
    <row r="29" spans="1:9" x14ac:dyDescent="0.25">
      <c r="A29" s="10">
        <v>2</v>
      </c>
      <c r="B29" s="10">
        <v>22.035206772487044</v>
      </c>
      <c r="C29" s="10">
        <v>2.1401062209466915E-2</v>
      </c>
    </row>
    <row r="30" spans="1:9" x14ac:dyDescent="0.25">
      <c r="A30" s="10">
        <v>3</v>
      </c>
      <c r="B30" s="10">
        <v>22.164399467952158</v>
      </c>
      <c r="C30" s="10">
        <v>-7.5809799782124543E-2</v>
      </c>
    </row>
    <row r="31" spans="1:9" x14ac:dyDescent="0.25">
      <c r="A31" s="10">
        <v>4</v>
      </c>
      <c r="B31" s="10">
        <v>22.272530502963495</v>
      </c>
      <c r="C31" s="10">
        <v>-0.11853726866432979</v>
      </c>
    </row>
    <row r="32" spans="1:9" x14ac:dyDescent="0.25">
      <c r="A32" s="10">
        <v>5</v>
      </c>
      <c r="B32" s="10">
        <v>22.846986473573168</v>
      </c>
      <c r="C32" s="10">
        <v>0.48169550029465213</v>
      </c>
    </row>
    <row r="33" spans="1:3" x14ac:dyDescent="0.25">
      <c r="A33" s="10">
        <v>6</v>
      </c>
      <c r="B33" s="10">
        <v>23.167638567346195</v>
      </c>
      <c r="C33" s="10">
        <v>0.21736895396418632</v>
      </c>
    </row>
    <row r="34" spans="1:3" x14ac:dyDescent="0.25">
      <c r="A34" s="10">
        <v>7</v>
      </c>
      <c r="B34" s="10">
        <v>23.709758658700597</v>
      </c>
      <c r="C34" s="10">
        <v>-8.6583072676713613E-2</v>
      </c>
    </row>
    <row r="35" spans="1:3" x14ac:dyDescent="0.25">
      <c r="A35" s="10">
        <v>8</v>
      </c>
      <c r="B35" s="10">
        <v>24.031734410891225</v>
      </c>
      <c r="C35" s="10">
        <v>-0.17972473425940194</v>
      </c>
    </row>
    <row r="36" spans="1:3" x14ac:dyDescent="0.25">
      <c r="A36" s="10">
        <v>9</v>
      </c>
      <c r="B36" s="10">
        <v>24.471729643032763</v>
      </c>
      <c r="C36" s="10">
        <v>-0.39332991484113933</v>
      </c>
    </row>
    <row r="37" spans="1:3" x14ac:dyDescent="0.25">
      <c r="A37" s="10">
        <v>10</v>
      </c>
      <c r="B37" s="10">
        <v>24.706571540313575</v>
      </c>
      <c r="C37" s="10">
        <v>-0.41473858012667719</v>
      </c>
    </row>
    <row r="38" spans="1:3" x14ac:dyDescent="0.25">
      <c r="A38" s="10">
        <v>11</v>
      </c>
      <c r="B38" s="10">
        <v>25.252407050419649</v>
      </c>
      <c r="C38" s="10">
        <v>9.3739879711613128E-2</v>
      </c>
    </row>
    <row r="39" spans="1:3" x14ac:dyDescent="0.25">
      <c r="A39" s="10">
        <v>12</v>
      </c>
      <c r="B39" s="10">
        <v>25.761861293397743</v>
      </c>
      <c r="C39" s="10">
        <v>-2.2444902423281121E-2</v>
      </c>
    </row>
    <row r="40" spans="1:3" x14ac:dyDescent="0.25">
      <c r="A40" s="10">
        <v>13</v>
      </c>
      <c r="B40" s="10">
        <v>25.858692517098294</v>
      </c>
      <c r="C40" s="10">
        <v>0.62059742373011062</v>
      </c>
    </row>
    <row r="41" spans="1:3" x14ac:dyDescent="0.25">
      <c r="A41" s="10">
        <v>14</v>
      </c>
      <c r="B41" s="10">
        <v>27.593552683136842</v>
      </c>
      <c r="C41" s="10">
        <v>-0.82360584428585426</v>
      </c>
    </row>
    <row r="42" spans="1:3" x14ac:dyDescent="0.25">
      <c r="A42" s="10">
        <v>15</v>
      </c>
      <c r="B42" s="10">
        <v>28.06094572065167</v>
      </c>
      <c r="C42" s="10">
        <v>-0.56923876316841771</v>
      </c>
    </row>
    <row r="43" spans="1:3" x14ac:dyDescent="0.25">
      <c r="A43" s="10">
        <v>16</v>
      </c>
      <c r="B43" s="10">
        <v>28.379028273275456</v>
      </c>
      <c r="C43" s="10">
        <v>0.47876804046058297</v>
      </c>
    </row>
    <row r="44" spans="1:3" x14ac:dyDescent="0.25">
      <c r="A44" s="10">
        <v>17</v>
      </c>
      <c r="B44" s="10">
        <v>28.739474043066291</v>
      </c>
      <c r="C44" s="10">
        <v>0.1937357872484462</v>
      </c>
    </row>
    <row r="45" spans="1:3" x14ac:dyDescent="0.25">
      <c r="A45" s="10">
        <v>18</v>
      </c>
      <c r="B45" s="10">
        <v>29.534633706661971</v>
      </c>
      <c r="C45" s="10">
        <v>-0.12600054930426552</v>
      </c>
    </row>
    <row r="46" spans="1:3" x14ac:dyDescent="0.25">
      <c r="A46" s="10">
        <v>19</v>
      </c>
      <c r="B46" s="10">
        <v>31.221721354650299</v>
      </c>
      <c r="C46" s="10">
        <v>0.7469092506181525</v>
      </c>
    </row>
    <row r="47" spans="1:3" ht="13.8" thickBot="1" x14ac:dyDescent="0.3">
      <c r="A47" s="11">
        <v>20</v>
      </c>
      <c r="B47" s="11">
        <v>41.069474190804819</v>
      </c>
      <c r="C47" s="11">
        <v>-0.14925619741609353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opLeftCell="H1" workbookViewId="0">
      <selection activeCell="T20" sqref="T20"/>
    </sheetView>
  </sheetViews>
  <sheetFormatPr defaultColWidth="14.44140625" defaultRowHeight="15.75" customHeight="1" x14ac:dyDescent="0.25"/>
  <cols>
    <col min="1" max="1" width="16.109375" customWidth="1"/>
    <col min="2" max="2" width="24.109375" customWidth="1"/>
    <col min="3" max="3" width="21" customWidth="1"/>
    <col min="4" max="4" width="28" customWidth="1"/>
    <col min="5" max="5" width="36.77734375" customWidth="1"/>
    <col min="6" max="6" width="52.33203125" customWidth="1"/>
    <col min="7" max="7" width="13.6640625" style="22" customWidth="1"/>
    <col min="9" max="9" width="29.77734375" customWidth="1"/>
  </cols>
  <sheetData>
    <row r="1" spans="1:13" ht="15.75" customHeight="1" x14ac:dyDescent="0.25">
      <c r="A1" s="1" t="s">
        <v>0</v>
      </c>
      <c r="B1" s="7" t="s">
        <v>59</v>
      </c>
      <c r="C1" s="4" t="s">
        <v>60</v>
      </c>
      <c r="D1" s="3" t="s">
        <v>91</v>
      </c>
      <c r="E1" s="9" t="s">
        <v>61</v>
      </c>
      <c r="F1" s="8" t="s">
        <v>62</v>
      </c>
      <c r="G1" s="16"/>
      <c r="H1" s="19" t="s">
        <v>88</v>
      </c>
      <c r="I1" s="19" t="s">
        <v>92</v>
      </c>
      <c r="J1" s="19" t="s">
        <v>90</v>
      </c>
      <c r="K1" s="16" t="s">
        <v>0</v>
      </c>
      <c r="L1" s="19" t="s">
        <v>119</v>
      </c>
      <c r="M1" s="19" t="s">
        <v>120</v>
      </c>
    </row>
    <row r="2" spans="1:13" ht="15.75" customHeight="1" x14ac:dyDescent="0.25">
      <c r="A2" s="5" t="s">
        <v>3</v>
      </c>
      <c r="B2" s="6">
        <v>23.852009676631823</v>
      </c>
      <c r="C2" s="5">
        <v>18.3</v>
      </c>
      <c r="D2" s="5">
        <v>23.5</v>
      </c>
      <c r="E2" s="5">
        <v>26.5</v>
      </c>
      <c r="F2" s="5"/>
      <c r="G2" s="16"/>
      <c r="H2" s="10">
        <v>1</v>
      </c>
      <c r="I2" s="10">
        <v>22.907428058767621</v>
      </c>
      <c r="J2" s="10">
        <v>0.94458161786420192</v>
      </c>
      <c r="K2" s="5" t="s">
        <v>3</v>
      </c>
      <c r="M2">
        <f>J2^2</f>
        <v>0.89223443280695314</v>
      </c>
    </row>
    <row r="3" spans="1:13" ht="15.75" customHeight="1" x14ac:dyDescent="0.25">
      <c r="A3" s="5" t="s">
        <v>4</v>
      </c>
      <c r="B3" s="6">
        <v>22.056607834696511</v>
      </c>
      <c r="C3" s="5">
        <v>9.9</v>
      </c>
      <c r="D3" s="5">
        <v>33.200000000000003</v>
      </c>
      <c r="E3" s="5">
        <v>25.2</v>
      </c>
      <c r="F3" s="5">
        <v>42</v>
      </c>
      <c r="G3" s="16"/>
      <c r="H3" s="10">
        <v>2</v>
      </c>
      <c r="I3" s="10">
        <v>21.636213850449728</v>
      </c>
      <c r="J3" s="10">
        <v>0.42039398424678254</v>
      </c>
      <c r="K3" s="5" t="s">
        <v>4</v>
      </c>
      <c r="L3">
        <f>(J3-J2)/2</f>
        <v>-0.26209381680870969</v>
      </c>
      <c r="M3">
        <f t="shared" ref="M3:M52" si="0">J3^2</f>
        <v>0.17673110199088404</v>
      </c>
    </row>
    <row r="4" spans="1:13" ht="15.75" customHeight="1" x14ac:dyDescent="0.25">
      <c r="A4" s="5" t="s">
        <v>5</v>
      </c>
      <c r="B4" s="6">
        <v>16.5169626978231</v>
      </c>
      <c r="C4" s="5">
        <v>16.5</v>
      </c>
      <c r="D4" s="5">
        <v>26.8</v>
      </c>
      <c r="E4" s="5">
        <v>27.1</v>
      </c>
      <c r="F4" s="5">
        <v>37.9</v>
      </c>
      <c r="G4" s="16"/>
      <c r="H4" s="10">
        <v>3</v>
      </c>
      <c r="I4" s="10">
        <v>20.874718741640923</v>
      </c>
      <c r="J4" s="10">
        <v>-4.3577560438178224</v>
      </c>
      <c r="K4" s="5" t="s">
        <v>5</v>
      </c>
      <c r="L4">
        <f t="shared" ref="L4:L52" si="1">(J4-J3)/2</f>
        <v>-2.3890750140323025</v>
      </c>
      <c r="M4">
        <f t="shared" si="0"/>
        <v>18.990037737430761</v>
      </c>
    </row>
    <row r="5" spans="1:13" ht="15.75" customHeight="1" x14ac:dyDescent="0.25">
      <c r="A5" s="5" t="s">
        <v>6</v>
      </c>
      <c r="B5" s="6">
        <v>21.116588612275081</v>
      </c>
      <c r="C5" s="5">
        <v>18.600000000000001</v>
      </c>
      <c r="D5" s="5">
        <v>20.7</v>
      </c>
      <c r="E5" s="5">
        <v>30</v>
      </c>
      <c r="F5" s="5">
        <v>37.1</v>
      </c>
      <c r="G5" s="16"/>
      <c r="H5" s="10">
        <v>4</v>
      </c>
      <c r="I5" s="10">
        <v>24.66280640104582</v>
      </c>
      <c r="J5" s="10">
        <v>-3.5462177887707398</v>
      </c>
      <c r="K5" s="5" t="s">
        <v>6</v>
      </c>
      <c r="L5">
        <f t="shared" si="1"/>
        <v>0.40576912752354133</v>
      </c>
      <c r="M5">
        <f t="shared" si="0"/>
        <v>12.575660605394035</v>
      </c>
    </row>
    <row r="6" spans="1:13" ht="15.75" customHeight="1" x14ac:dyDescent="0.25">
      <c r="A6" s="5" t="s">
        <v>7</v>
      </c>
      <c r="B6" s="6">
        <v>14.295037873543896</v>
      </c>
      <c r="C6" s="5">
        <v>14.9</v>
      </c>
      <c r="D6" s="5">
        <v>30.9</v>
      </c>
      <c r="E6" s="5">
        <v>28.9</v>
      </c>
      <c r="F6" s="5">
        <v>39.6</v>
      </c>
      <c r="G6" s="16"/>
      <c r="H6" s="10">
        <v>5</v>
      </c>
      <c r="I6" s="10">
        <v>19.232668957540827</v>
      </c>
      <c r="J6" s="10">
        <v>-4.9376310839969317</v>
      </c>
      <c r="K6" s="5" t="s">
        <v>7</v>
      </c>
      <c r="L6">
        <f t="shared" si="1"/>
        <v>-0.69570664761309597</v>
      </c>
      <c r="M6">
        <f t="shared" si="0"/>
        <v>24.380200721652717</v>
      </c>
    </row>
    <row r="7" spans="1:13" ht="15.75" customHeight="1" x14ac:dyDescent="0.25">
      <c r="A7" s="5" t="s">
        <v>8</v>
      </c>
      <c r="B7" s="6">
        <v>19.249244595955684</v>
      </c>
      <c r="C7" s="5">
        <v>11.6</v>
      </c>
      <c r="D7" s="5">
        <v>37.5</v>
      </c>
      <c r="E7" s="5">
        <v>28.9</v>
      </c>
      <c r="F7" s="5">
        <v>42.6</v>
      </c>
      <c r="G7" s="16"/>
      <c r="H7" s="10">
        <v>6</v>
      </c>
      <c r="I7" s="10">
        <v>17.085196929586598</v>
      </c>
      <c r="J7" s="10">
        <v>2.1640476663690862</v>
      </c>
      <c r="K7" s="5" t="s">
        <v>8</v>
      </c>
      <c r="L7">
        <f t="shared" si="1"/>
        <v>3.550839375183009</v>
      </c>
      <c r="M7">
        <f t="shared" si="0"/>
        <v>4.6831023023174874</v>
      </c>
    </row>
    <row r="8" spans="1:13" ht="15.75" customHeight="1" x14ac:dyDescent="0.25">
      <c r="A8" s="5" t="s">
        <v>9</v>
      </c>
      <c r="B8" s="6">
        <v>17.617487756624396</v>
      </c>
      <c r="C8" s="5">
        <v>10.6</v>
      </c>
      <c r="D8" s="5">
        <v>37.4</v>
      </c>
      <c r="E8" s="5">
        <v>30.2</v>
      </c>
      <c r="F8" s="5">
        <v>43.9</v>
      </c>
      <c r="G8" s="16"/>
      <c r="H8" s="10">
        <v>7</v>
      </c>
      <c r="I8" s="10">
        <v>18.590004067073117</v>
      </c>
      <c r="J8" s="10">
        <v>-0.97251631044872155</v>
      </c>
      <c r="K8" s="5" t="s">
        <v>9</v>
      </c>
      <c r="L8">
        <f t="shared" si="1"/>
        <v>-1.5682819884089039</v>
      </c>
      <c r="M8">
        <f t="shared" si="0"/>
        <v>0.94578797408879411</v>
      </c>
    </row>
    <row r="9" spans="1:13" ht="15.75" customHeight="1" x14ac:dyDescent="0.25">
      <c r="A9" s="5" t="s">
        <v>10</v>
      </c>
      <c r="B9" s="6">
        <v>11.452475654917022</v>
      </c>
      <c r="C9" s="5">
        <v>12</v>
      </c>
      <c r="D9" s="5">
        <v>29.3</v>
      </c>
      <c r="E9" s="5">
        <v>29.8</v>
      </c>
      <c r="F9" s="5">
        <v>43</v>
      </c>
      <c r="G9" s="16"/>
      <c r="H9" s="10">
        <v>8</v>
      </c>
      <c r="I9" s="10">
        <v>24.453039754933762</v>
      </c>
      <c r="J9" s="10">
        <v>-13.00056410001674</v>
      </c>
      <c r="K9" s="5" t="s">
        <v>10</v>
      </c>
      <c r="L9">
        <f t="shared" si="1"/>
        <v>-6.0140238947840094</v>
      </c>
      <c r="M9">
        <f t="shared" si="0"/>
        <v>169.01466691864408</v>
      </c>
    </row>
    <row r="10" spans="1:13" ht="15.75" customHeight="1" x14ac:dyDescent="0.25">
      <c r="A10" s="5" t="s">
        <v>11</v>
      </c>
      <c r="B10" s="6">
        <v>13.382800145967643</v>
      </c>
      <c r="C10" s="5">
        <v>15.3</v>
      </c>
      <c r="D10" s="5">
        <v>26.7</v>
      </c>
      <c r="E10" s="5">
        <v>28.7</v>
      </c>
      <c r="F10" s="5">
        <v>36.9</v>
      </c>
      <c r="G10" s="16"/>
      <c r="H10" s="10">
        <v>9</v>
      </c>
      <c r="I10" s="10">
        <v>21.337039532072687</v>
      </c>
      <c r="J10" s="10">
        <v>-7.9542393861050442</v>
      </c>
      <c r="K10" s="5" t="s">
        <v>11</v>
      </c>
      <c r="L10">
        <f t="shared" si="1"/>
        <v>2.5231623569558481</v>
      </c>
      <c r="M10">
        <f t="shared" si="0"/>
        <v>63.269924211464748</v>
      </c>
    </row>
    <row r="11" spans="1:13" ht="15.75" customHeight="1" x14ac:dyDescent="0.25">
      <c r="A11" s="5" t="s">
        <v>12</v>
      </c>
      <c r="B11" s="6">
        <v>19.266014626839372</v>
      </c>
      <c r="C11" s="5">
        <v>16.7</v>
      </c>
      <c r="D11" s="5">
        <v>28.7</v>
      </c>
      <c r="E11" s="5">
        <v>27.8</v>
      </c>
      <c r="F11" s="5">
        <v>39.4</v>
      </c>
      <c r="G11" s="16"/>
      <c r="H11" s="10">
        <v>10</v>
      </c>
      <c r="I11" s="10">
        <v>19.836023308574582</v>
      </c>
      <c r="J11" s="10">
        <v>-0.57000868173521013</v>
      </c>
      <c r="K11" s="5" t="s">
        <v>12</v>
      </c>
      <c r="L11">
        <f t="shared" si="1"/>
        <v>3.692115352184917</v>
      </c>
      <c r="M11">
        <f t="shared" si="0"/>
        <v>0.3249098972535121</v>
      </c>
    </row>
    <row r="12" spans="1:13" ht="15.75" customHeight="1" x14ac:dyDescent="0.25">
      <c r="A12" s="5" t="s">
        <v>13</v>
      </c>
      <c r="B12" s="6">
        <v>15.892166243707617</v>
      </c>
      <c r="C12" s="5">
        <v>10.3</v>
      </c>
      <c r="D12" s="5">
        <v>36.200000000000003</v>
      </c>
      <c r="E12" s="5">
        <v>30</v>
      </c>
      <c r="F12" s="5">
        <v>37</v>
      </c>
      <c r="G12" s="16"/>
      <c r="H12" s="10">
        <v>11</v>
      </c>
      <c r="I12" s="10">
        <v>16.289193467924463</v>
      </c>
      <c r="J12" s="10">
        <v>-0.39702722421684555</v>
      </c>
      <c r="K12" s="5" t="s">
        <v>13</v>
      </c>
      <c r="L12">
        <f t="shared" si="1"/>
        <v>8.6490728759182289E-2</v>
      </c>
      <c r="M12">
        <f t="shared" si="0"/>
        <v>0.15763061676933335</v>
      </c>
    </row>
    <row r="13" spans="1:13" ht="15.75" customHeight="1" x14ac:dyDescent="0.25">
      <c r="A13" s="5" t="s">
        <v>14</v>
      </c>
      <c r="B13" s="6">
        <v>26.479289940828405</v>
      </c>
      <c r="C13" s="5">
        <v>13.4</v>
      </c>
      <c r="D13" s="5">
        <v>25.4</v>
      </c>
      <c r="E13" s="5">
        <v>26.1</v>
      </c>
      <c r="F13" s="5">
        <v>33.6</v>
      </c>
      <c r="G13" s="16"/>
      <c r="H13" s="10">
        <v>12</v>
      </c>
      <c r="I13" s="10">
        <v>21.971042349768663</v>
      </c>
      <c r="J13" s="10">
        <v>4.5082475910597424</v>
      </c>
      <c r="K13" s="5" t="s">
        <v>14</v>
      </c>
      <c r="L13">
        <f t="shared" si="1"/>
        <v>2.452637407638294</v>
      </c>
      <c r="M13">
        <f t="shared" si="0"/>
        <v>20.32429634229597</v>
      </c>
    </row>
    <row r="14" spans="1:13" ht="15.75" customHeight="1" x14ac:dyDescent="0.25">
      <c r="A14" s="5" t="s">
        <v>15</v>
      </c>
      <c r="B14" s="6">
        <v>20.770307317727806</v>
      </c>
      <c r="C14" s="5">
        <v>15.7</v>
      </c>
      <c r="D14" s="5">
        <v>32.6</v>
      </c>
      <c r="E14" s="5">
        <v>28.2</v>
      </c>
      <c r="F14" s="5">
        <v>40.1</v>
      </c>
      <c r="G14" s="16"/>
      <c r="H14" s="10">
        <v>13</v>
      </c>
      <c r="I14" s="10">
        <v>17.382752789620451</v>
      </c>
      <c r="J14" s="10">
        <v>3.3875545281073549</v>
      </c>
      <c r="K14" s="5" t="s">
        <v>15</v>
      </c>
      <c r="L14">
        <f t="shared" si="1"/>
        <v>-0.56034653147619373</v>
      </c>
      <c r="M14">
        <f t="shared" si="0"/>
        <v>11.475525680900644</v>
      </c>
    </row>
    <row r="15" spans="1:13" ht="15.75" customHeight="1" x14ac:dyDescent="0.25">
      <c r="A15" s="5" t="s">
        <v>16</v>
      </c>
      <c r="B15" s="6">
        <v>24.078399728191624</v>
      </c>
      <c r="C15" s="5">
        <v>14.5</v>
      </c>
      <c r="D15" s="5">
        <v>23.9</v>
      </c>
      <c r="E15" s="5">
        <v>25.7</v>
      </c>
      <c r="F15" s="5">
        <v>36.5</v>
      </c>
      <c r="G15" s="16"/>
      <c r="H15" s="10">
        <v>14</v>
      </c>
      <c r="I15" s="10">
        <v>24.059453319765812</v>
      </c>
      <c r="J15" s="10">
        <v>1.8946408425811967E-2</v>
      </c>
      <c r="K15" s="5" t="s">
        <v>16</v>
      </c>
      <c r="L15">
        <f t="shared" si="1"/>
        <v>-1.6843040598407715</v>
      </c>
      <c r="M15">
        <f t="shared" si="0"/>
        <v>3.589663922376787E-4</v>
      </c>
    </row>
    <row r="16" spans="1:13" ht="15.75" customHeight="1" x14ac:dyDescent="0.25">
      <c r="A16" s="5" t="s">
        <v>17</v>
      </c>
      <c r="B16" s="6">
        <v>23.32868197386782</v>
      </c>
      <c r="C16" s="5">
        <v>12.9</v>
      </c>
      <c r="D16" s="5">
        <v>26.7</v>
      </c>
      <c r="E16" s="5">
        <v>32.200000000000003</v>
      </c>
      <c r="F16" s="5">
        <v>38.1</v>
      </c>
      <c r="G16" s="16"/>
      <c r="H16" s="10">
        <v>15</v>
      </c>
      <c r="I16" s="10">
        <v>23.754345752143472</v>
      </c>
      <c r="J16" s="10">
        <v>-0.42566377827565205</v>
      </c>
      <c r="K16" s="5" t="s">
        <v>17</v>
      </c>
      <c r="L16">
        <f t="shared" si="1"/>
        <v>-0.22230509335073201</v>
      </c>
      <c r="M16">
        <f t="shared" si="0"/>
        <v>0.18118965213590346</v>
      </c>
    </row>
    <row r="17" spans="1:13" ht="15.75" customHeight="1" x14ac:dyDescent="0.25">
      <c r="A17" s="5" t="s">
        <v>18</v>
      </c>
      <c r="B17" s="6">
        <v>23.385007521310381</v>
      </c>
      <c r="C17" s="5">
        <v>12.7</v>
      </c>
      <c r="D17" s="5">
        <v>31.2</v>
      </c>
      <c r="E17" s="5">
        <v>28.7</v>
      </c>
      <c r="F17" s="5">
        <v>41.7</v>
      </c>
      <c r="G17" s="16"/>
      <c r="H17" s="10">
        <v>16</v>
      </c>
      <c r="I17" s="10">
        <v>21.539210833422118</v>
      </c>
      <c r="J17" s="10">
        <v>1.8457966878882637</v>
      </c>
      <c r="K17" s="5" t="s">
        <v>18</v>
      </c>
      <c r="L17">
        <f t="shared" si="1"/>
        <v>1.1357302330819579</v>
      </c>
      <c r="M17">
        <f t="shared" si="0"/>
        <v>3.4069654130192841</v>
      </c>
    </row>
    <row r="18" spans="1:13" ht="15.75" customHeight="1" x14ac:dyDescent="0.25">
      <c r="A18" s="5" t="s">
        <v>19</v>
      </c>
      <c r="B18" s="6">
        <v>17.991495689755325</v>
      </c>
      <c r="C18" s="5">
        <v>18.399999999999999</v>
      </c>
      <c r="D18" s="5">
        <v>22.7</v>
      </c>
      <c r="E18" s="5">
        <v>27</v>
      </c>
      <c r="F18" s="5">
        <v>37.700000000000003</v>
      </c>
      <c r="G18" s="16"/>
      <c r="H18" s="10">
        <v>17</v>
      </c>
      <c r="I18" s="10">
        <v>23.168768510519449</v>
      </c>
      <c r="J18" s="10">
        <v>-5.1772728207641237</v>
      </c>
      <c r="K18" s="5" t="s">
        <v>19</v>
      </c>
      <c r="L18">
        <f t="shared" si="1"/>
        <v>-3.5115347543261937</v>
      </c>
      <c r="M18">
        <f t="shared" si="0"/>
        <v>26.804153860622904</v>
      </c>
    </row>
    <row r="19" spans="1:13" ht="15.75" customHeight="1" x14ac:dyDescent="0.25">
      <c r="A19" s="5" t="s">
        <v>20</v>
      </c>
      <c r="B19" s="6">
        <v>31.968630605268451</v>
      </c>
      <c r="C19" s="5">
        <v>19.600000000000001</v>
      </c>
      <c r="D19" s="5">
        <v>23.8</v>
      </c>
      <c r="E19" s="5">
        <v>27.7</v>
      </c>
      <c r="F19" s="5">
        <v>37.1</v>
      </c>
      <c r="G19" s="16"/>
      <c r="H19" s="10">
        <v>18</v>
      </c>
      <c r="I19" s="10">
        <v>21.081746124875217</v>
      </c>
      <c r="J19" s="10">
        <v>10.886884480393235</v>
      </c>
      <c r="K19" s="5" t="s">
        <v>20</v>
      </c>
      <c r="L19">
        <f t="shared" si="1"/>
        <v>8.0320786505786792</v>
      </c>
      <c r="M19">
        <f t="shared" si="0"/>
        <v>118.52425368942707</v>
      </c>
    </row>
    <row r="20" spans="1:13" ht="15.75" customHeight="1" x14ac:dyDescent="0.25">
      <c r="A20" s="5" t="s">
        <v>21</v>
      </c>
      <c r="B20" s="6">
        <v>21.504666126901604</v>
      </c>
      <c r="C20" s="5">
        <v>13.7</v>
      </c>
      <c r="D20" s="5">
        <v>29.9</v>
      </c>
      <c r="E20" s="5">
        <v>29.2</v>
      </c>
      <c r="F20" s="5">
        <v>39.700000000000003</v>
      </c>
      <c r="G20" s="16"/>
      <c r="H20" s="10">
        <v>19</v>
      </c>
      <c r="I20" s="10">
        <v>21.016497778652337</v>
      </c>
      <c r="J20" s="10">
        <v>0.48816834824926758</v>
      </c>
      <c r="K20" s="5" t="s">
        <v>21</v>
      </c>
      <c r="L20">
        <f t="shared" si="1"/>
        <v>-5.1993580660719836</v>
      </c>
      <c r="M20">
        <f t="shared" si="0"/>
        <v>0.23830833623241818</v>
      </c>
    </row>
    <row r="21" spans="1:13" ht="15.75" customHeight="1" x14ac:dyDescent="0.25">
      <c r="A21" s="5" t="s">
        <v>22</v>
      </c>
      <c r="B21" s="6">
        <v>16.431483223581058</v>
      </c>
      <c r="C21" s="5">
        <v>10.1</v>
      </c>
      <c r="D21" s="5">
        <v>38.1</v>
      </c>
      <c r="E21" s="5">
        <v>34.4</v>
      </c>
      <c r="F21" s="5">
        <v>47.8</v>
      </c>
      <c r="G21" s="16"/>
      <c r="H21" s="10">
        <v>20</v>
      </c>
      <c r="I21" s="10">
        <v>20.515314062853896</v>
      </c>
      <c r="J21" s="10">
        <v>-4.0838308392728386</v>
      </c>
      <c r="K21" s="5" t="s">
        <v>22</v>
      </c>
      <c r="L21">
        <f t="shared" si="1"/>
        <v>-2.2859995937610531</v>
      </c>
      <c r="M21">
        <f t="shared" si="0"/>
        <v>16.677674323795898</v>
      </c>
    </row>
    <row r="22" spans="1:13" ht="15.75" customHeight="1" x14ac:dyDescent="0.25">
      <c r="A22" s="5" t="s">
        <v>23</v>
      </c>
      <c r="B22" s="6">
        <v>16.868250190249508</v>
      </c>
      <c r="C22" s="5">
        <v>12.1</v>
      </c>
      <c r="D22" s="5">
        <v>40.299999999999997</v>
      </c>
      <c r="E22" s="5">
        <v>31.9</v>
      </c>
      <c r="F22" s="5">
        <v>47.5</v>
      </c>
      <c r="G22" s="16"/>
      <c r="H22" s="10">
        <v>21</v>
      </c>
      <c r="I22" s="10">
        <v>16.900062994683779</v>
      </c>
      <c r="J22" s="10">
        <v>-3.1812804434270703E-2</v>
      </c>
      <c r="K22" s="5" t="s">
        <v>23</v>
      </c>
      <c r="L22">
        <f t="shared" si="1"/>
        <v>2.026009017419284</v>
      </c>
      <c r="M22">
        <f t="shared" si="0"/>
        <v>1.0120545259731538E-3</v>
      </c>
    </row>
    <row r="23" spans="1:13" ht="15.75" customHeight="1" x14ac:dyDescent="0.25">
      <c r="A23" s="5" t="s">
        <v>24</v>
      </c>
      <c r="B23" s="6">
        <v>25.739416390974462</v>
      </c>
      <c r="C23" s="5">
        <v>15.6</v>
      </c>
      <c r="D23" s="5">
        <v>26.9</v>
      </c>
      <c r="E23" s="5">
        <v>26.5</v>
      </c>
      <c r="F23" s="5">
        <v>36.700000000000003</v>
      </c>
      <c r="G23" s="16"/>
      <c r="H23" s="10">
        <v>22</v>
      </c>
      <c r="I23" s="10">
        <v>20.74729850145054</v>
      </c>
      <c r="J23" s="10">
        <v>4.9921178895239215</v>
      </c>
      <c r="K23" s="5" t="s">
        <v>24</v>
      </c>
      <c r="L23">
        <f t="shared" si="1"/>
        <v>2.5119653469790961</v>
      </c>
      <c r="M23">
        <f t="shared" si="0"/>
        <v>24.921241022904773</v>
      </c>
    </row>
    <row r="24" spans="1:13" ht="15.75" customHeight="1" x14ac:dyDescent="0.25">
      <c r="A24" s="5" t="s">
        <v>25</v>
      </c>
      <c r="B24" s="6">
        <v>18.934569730083304</v>
      </c>
      <c r="C24" s="5">
        <v>10.4</v>
      </c>
      <c r="D24" s="5">
        <v>34</v>
      </c>
      <c r="E24" s="5">
        <v>29.7</v>
      </c>
      <c r="F24" s="5">
        <v>41.5</v>
      </c>
      <c r="G24" s="16"/>
      <c r="H24" s="10">
        <v>23</v>
      </c>
      <c r="I24" s="10">
        <v>20.523357768159215</v>
      </c>
      <c r="J24" s="10">
        <v>-1.5887880380759114</v>
      </c>
      <c r="K24" s="5" t="s">
        <v>25</v>
      </c>
      <c r="L24">
        <f t="shared" si="1"/>
        <v>-3.2904529637999165</v>
      </c>
      <c r="M24">
        <f t="shared" si="0"/>
        <v>2.5242474299331037</v>
      </c>
    </row>
    <row r="25" spans="1:13" ht="15.75" customHeight="1" x14ac:dyDescent="0.25">
      <c r="A25" s="5" t="s">
        <v>26</v>
      </c>
      <c r="B25" s="6">
        <v>24.291832960186898</v>
      </c>
      <c r="C25" s="5">
        <v>21.6</v>
      </c>
      <c r="D25" s="5">
        <v>21.6</v>
      </c>
      <c r="E25" s="5">
        <v>32.9</v>
      </c>
      <c r="F25" s="5">
        <v>36</v>
      </c>
      <c r="G25" s="16"/>
      <c r="H25" s="10">
        <v>24</v>
      </c>
      <c r="I25" s="10">
        <v>21.37325367060096</v>
      </c>
      <c r="J25" s="10">
        <v>2.9185792895859386</v>
      </c>
      <c r="K25" s="5" t="s">
        <v>26</v>
      </c>
      <c r="L25">
        <f t="shared" si="1"/>
        <v>2.253683663830925</v>
      </c>
      <c r="M25">
        <f t="shared" si="0"/>
        <v>8.5181050695999616</v>
      </c>
    </row>
    <row r="26" spans="1:13" ht="15.75" customHeight="1" x14ac:dyDescent="0.25">
      <c r="A26" s="5" t="s">
        <v>27</v>
      </c>
      <c r="B26" s="6">
        <v>22.088589668170034</v>
      </c>
      <c r="C26" s="5">
        <v>15</v>
      </c>
      <c r="D26" s="5">
        <v>27.1</v>
      </c>
      <c r="E26" s="5">
        <v>30.9</v>
      </c>
      <c r="F26" s="5">
        <v>38.299999999999997</v>
      </c>
      <c r="G26" s="16"/>
      <c r="H26" s="10">
        <v>25</v>
      </c>
      <c r="I26" s="10">
        <v>22.008120871968693</v>
      </c>
      <c r="J26" s="10">
        <v>8.0468796201341064E-2</v>
      </c>
      <c r="K26" s="5" t="s">
        <v>27</v>
      </c>
      <c r="L26">
        <f t="shared" si="1"/>
        <v>-1.4190552466922988</v>
      </c>
      <c r="M26">
        <f t="shared" si="0"/>
        <v>6.4752271620929624E-3</v>
      </c>
    </row>
    <row r="27" spans="1:13" ht="15.75" customHeight="1" x14ac:dyDescent="0.25">
      <c r="A27" s="5" t="s">
        <v>57</v>
      </c>
      <c r="B27" s="6">
        <v>27.491706957483252</v>
      </c>
      <c r="C27" s="5">
        <v>14.2</v>
      </c>
      <c r="D27" s="5">
        <v>30</v>
      </c>
      <c r="E27" s="5">
        <v>32.4</v>
      </c>
      <c r="F27" s="5">
        <v>36.200000000000003</v>
      </c>
      <c r="G27" s="16"/>
      <c r="H27" s="10">
        <v>26</v>
      </c>
      <c r="I27" s="10">
        <v>18.919175690300854</v>
      </c>
      <c r="J27" s="10">
        <v>8.5725312671823986</v>
      </c>
      <c r="K27" s="5" t="s">
        <v>57</v>
      </c>
      <c r="L27">
        <f t="shared" si="1"/>
        <v>4.2460312354905287</v>
      </c>
      <c r="M27">
        <f t="shared" si="0"/>
        <v>73.48829232681986</v>
      </c>
    </row>
    <row r="28" spans="1:13" ht="15.75" customHeight="1" x14ac:dyDescent="0.25">
      <c r="A28" s="5" t="s">
        <v>29</v>
      </c>
      <c r="B28" s="6">
        <v>21.232598421829223</v>
      </c>
      <c r="C28" s="5">
        <v>12.8</v>
      </c>
      <c r="D28" s="5">
        <v>30.7</v>
      </c>
      <c r="E28" s="5">
        <v>25.9</v>
      </c>
      <c r="F28" s="5">
        <v>38.700000000000003</v>
      </c>
      <c r="G28" s="16"/>
      <c r="H28" s="10">
        <v>27</v>
      </c>
      <c r="I28" s="10">
        <v>20.23714693111949</v>
      </c>
      <c r="J28" s="10">
        <v>0.99545149070973338</v>
      </c>
      <c r="K28" s="5" t="s">
        <v>29</v>
      </c>
      <c r="L28">
        <f t="shared" si="1"/>
        <v>-3.7885398882363326</v>
      </c>
      <c r="M28">
        <f t="shared" si="0"/>
        <v>0.99092367035623041</v>
      </c>
    </row>
    <row r="29" spans="1:13" ht="15.75" customHeight="1" x14ac:dyDescent="0.25">
      <c r="A29" s="5" t="s">
        <v>30</v>
      </c>
      <c r="B29" s="6">
        <v>16.290835832512993</v>
      </c>
      <c r="C29" s="5">
        <v>14.3</v>
      </c>
      <c r="D29" s="5">
        <v>22.2</v>
      </c>
      <c r="E29" s="5">
        <v>31</v>
      </c>
      <c r="F29" s="5">
        <v>31</v>
      </c>
      <c r="G29" s="16"/>
      <c r="H29" s="10">
        <v>28</v>
      </c>
      <c r="I29" s="10">
        <v>23.121067716201502</v>
      </c>
      <c r="J29" s="10">
        <v>-6.8302318836885085</v>
      </c>
      <c r="K29" s="5" t="s">
        <v>30</v>
      </c>
      <c r="L29">
        <f t="shared" si="1"/>
        <v>-3.912841687199121</v>
      </c>
      <c r="M29">
        <f t="shared" si="0"/>
        <v>46.65206758495507</v>
      </c>
    </row>
    <row r="30" spans="1:13" ht="15.75" customHeight="1" x14ac:dyDescent="0.25">
      <c r="A30" s="5" t="s">
        <v>31</v>
      </c>
      <c r="B30" s="6">
        <v>23.623175586023883</v>
      </c>
      <c r="C30" s="5">
        <v>9.1999999999999993</v>
      </c>
      <c r="D30" s="5">
        <v>35.6</v>
      </c>
      <c r="E30" s="5">
        <v>24.6</v>
      </c>
      <c r="F30" s="5">
        <v>44.2</v>
      </c>
      <c r="G30" s="16"/>
      <c r="H30" s="10">
        <v>29</v>
      </c>
      <c r="I30" s="10">
        <v>21.06231321654839</v>
      </c>
      <c r="J30" s="10">
        <v>2.5608623694754939</v>
      </c>
      <c r="K30" s="5" t="s">
        <v>31</v>
      </c>
      <c r="L30">
        <f t="shared" si="1"/>
        <v>4.6955471265820012</v>
      </c>
      <c r="M30">
        <f t="shared" si="0"/>
        <v>6.5580160753956411</v>
      </c>
    </row>
    <row r="31" spans="1:13" ht="15.75" customHeight="1" x14ac:dyDescent="0.25">
      <c r="A31" s="5" t="s">
        <v>32</v>
      </c>
      <c r="B31" s="6">
        <v>18.042042237480068</v>
      </c>
      <c r="C31" s="5">
        <v>10.6</v>
      </c>
      <c r="D31" s="5">
        <v>35.799999999999997</v>
      </c>
      <c r="E31" s="5">
        <v>28.8</v>
      </c>
      <c r="F31" s="5">
        <v>43.2</v>
      </c>
      <c r="G31" s="16"/>
      <c r="H31" s="10">
        <v>30</v>
      </c>
      <c r="I31" s="10">
        <v>19.604612073566155</v>
      </c>
      <c r="J31" s="10">
        <v>-1.5625698360860873</v>
      </c>
      <c r="K31" s="5" t="s">
        <v>32</v>
      </c>
      <c r="L31">
        <f t="shared" si="1"/>
        <v>-2.0617161027807906</v>
      </c>
      <c r="M31">
        <f t="shared" si="0"/>
        <v>2.4416244926461017</v>
      </c>
    </row>
    <row r="32" spans="1:13" ht="15.75" customHeight="1" x14ac:dyDescent="0.25">
      <c r="A32" s="5" t="s">
        <v>33</v>
      </c>
      <c r="B32" s="6">
        <v>15.371621621621623</v>
      </c>
      <c r="C32" s="5">
        <v>18.8</v>
      </c>
      <c r="D32" s="5">
        <v>27</v>
      </c>
      <c r="E32" s="5">
        <v>25.4</v>
      </c>
      <c r="F32" s="5">
        <v>39</v>
      </c>
      <c r="G32" s="16"/>
      <c r="H32" s="10">
        <v>31</v>
      </c>
      <c r="I32" s="10">
        <v>19.620785445640362</v>
      </c>
      <c r="J32" s="10">
        <v>-4.2491638240187388</v>
      </c>
      <c r="K32" s="5" t="s">
        <v>33</v>
      </c>
      <c r="L32">
        <f t="shared" si="1"/>
        <v>-1.3432969939663257</v>
      </c>
      <c r="M32">
        <f t="shared" si="0"/>
        <v>18.055393203349553</v>
      </c>
    </row>
    <row r="33" spans="1:13" ht="15.75" customHeight="1" x14ac:dyDescent="0.25">
      <c r="A33" s="5" t="s">
        <v>34</v>
      </c>
      <c r="B33" s="6">
        <v>11.349858030849514</v>
      </c>
      <c r="C33" s="5">
        <v>15.3</v>
      </c>
      <c r="D33" s="5">
        <v>34.5</v>
      </c>
      <c r="E33" s="5">
        <v>30.8</v>
      </c>
      <c r="F33" s="5">
        <v>42.8</v>
      </c>
      <c r="G33" s="16"/>
      <c r="H33" s="10">
        <v>32</v>
      </c>
      <c r="I33" s="10">
        <v>17.462330202390362</v>
      </c>
      <c r="J33" s="10">
        <v>-6.1124721715408477</v>
      </c>
      <c r="K33" s="5" t="s">
        <v>34</v>
      </c>
      <c r="L33">
        <f t="shared" si="1"/>
        <v>-0.93165417376105442</v>
      </c>
      <c r="M33">
        <f t="shared" si="0"/>
        <v>37.362316047861285</v>
      </c>
    </row>
    <row r="34" spans="1:13" ht="15.75" customHeight="1" x14ac:dyDescent="0.25">
      <c r="A34" s="5" t="s">
        <v>35</v>
      </c>
      <c r="B34" s="6">
        <v>14.096434263422061</v>
      </c>
      <c r="C34" s="5">
        <v>16.2</v>
      </c>
      <c r="D34" s="5">
        <v>28.5</v>
      </c>
      <c r="E34" s="5">
        <v>30.5</v>
      </c>
      <c r="F34" s="5">
        <v>40.299999999999997</v>
      </c>
      <c r="G34" s="16"/>
      <c r="H34" s="10">
        <v>33</v>
      </c>
      <c r="I34" s="10">
        <v>20.94790452797945</v>
      </c>
      <c r="J34" s="10">
        <v>-6.8514702645573884</v>
      </c>
      <c r="K34" s="5" t="s">
        <v>35</v>
      </c>
      <c r="L34">
        <f t="shared" si="1"/>
        <v>-0.36949904650827037</v>
      </c>
      <c r="M34">
        <f t="shared" si="0"/>
        <v>46.942644786114087</v>
      </c>
    </row>
    <row r="35" spans="1:13" ht="15.75" customHeight="1" x14ac:dyDescent="0.25">
      <c r="A35" s="5" t="s">
        <v>36</v>
      </c>
      <c r="B35" s="6">
        <v>28.857796313736038</v>
      </c>
      <c r="C35" s="5">
        <v>12.4</v>
      </c>
      <c r="D35" s="5">
        <v>28.2</v>
      </c>
      <c r="E35" s="5">
        <v>32.4</v>
      </c>
      <c r="F35" s="5">
        <v>38.4</v>
      </c>
      <c r="G35" s="16"/>
      <c r="H35" s="10">
        <v>34</v>
      </c>
      <c r="I35" s="10">
        <v>22.907399561197792</v>
      </c>
      <c r="J35" s="10">
        <v>5.9503967525382464</v>
      </c>
      <c r="K35" s="5" t="s">
        <v>36</v>
      </c>
      <c r="L35">
        <f t="shared" si="1"/>
        <v>6.4009335085478174</v>
      </c>
      <c r="M35">
        <f t="shared" si="0"/>
        <v>35.40722151261771</v>
      </c>
    </row>
    <row r="36" spans="1:13" ht="15.75" customHeight="1" x14ac:dyDescent="0.25">
      <c r="A36" s="5" t="s">
        <v>39</v>
      </c>
      <c r="B36" s="6">
        <v>25.346146930131262</v>
      </c>
      <c r="C36" s="5">
        <v>14.6</v>
      </c>
      <c r="D36" s="5">
        <v>25.9</v>
      </c>
      <c r="E36" s="5">
        <v>28.6</v>
      </c>
      <c r="F36" s="5">
        <v>38.4</v>
      </c>
      <c r="G36" s="16"/>
      <c r="H36" s="10">
        <v>35</v>
      </c>
      <c r="I36" s="10">
        <v>23.30765526570498</v>
      </c>
      <c r="J36" s="10">
        <v>2.0384916644262816</v>
      </c>
      <c r="K36" s="5" t="s">
        <v>39</v>
      </c>
      <c r="L36">
        <f t="shared" si="1"/>
        <v>-1.9559525440559824</v>
      </c>
      <c r="M36">
        <f t="shared" si="0"/>
        <v>4.1554482659354317</v>
      </c>
    </row>
    <row r="37" spans="1:13" ht="15.75" customHeight="1" x14ac:dyDescent="0.25">
      <c r="A37" s="5" t="s">
        <v>40</v>
      </c>
      <c r="B37" s="6">
        <v>26.769946838850988</v>
      </c>
      <c r="C37" s="5">
        <v>16.100000000000001</v>
      </c>
      <c r="D37" s="5">
        <v>24</v>
      </c>
      <c r="E37" s="5">
        <v>25.1</v>
      </c>
      <c r="F37" s="5">
        <v>38.799999999999997</v>
      </c>
      <c r="G37" s="16"/>
      <c r="H37" s="10">
        <v>36</v>
      </c>
      <c r="I37" s="10">
        <v>24.045053506273639</v>
      </c>
      <c r="J37" s="10">
        <v>2.7248933325773486</v>
      </c>
      <c r="K37" s="5" t="s">
        <v>40</v>
      </c>
      <c r="L37">
        <f t="shared" si="1"/>
        <v>0.34320083407553348</v>
      </c>
      <c r="M37">
        <f t="shared" si="0"/>
        <v>7.4250436739244883</v>
      </c>
    </row>
    <row r="38" spans="1:13" ht="15.75" customHeight="1" x14ac:dyDescent="0.25">
      <c r="A38" s="5" t="s">
        <v>41</v>
      </c>
      <c r="B38" s="6">
        <v>19.222516197579218</v>
      </c>
      <c r="C38" s="5">
        <v>15.3</v>
      </c>
      <c r="D38" s="5">
        <v>30</v>
      </c>
      <c r="E38" s="5">
        <v>28.2</v>
      </c>
      <c r="F38" s="5">
        <v>38.799999999999997</v>
      </c>
      <c r="G38" s="16"/>
      <c r="H38" s="10">
        <v>37</v>
      </c>
      <c r="I38" s="10">
        <v>19.324543765676989</v>
      </c>
      <c r="J38" s="10">
        <v>-0.10202756809777114</v>
      </c>
      <c r="K38" s="5" t="s">
        <v>41</v>
      </c>
      <c r="L38">
        <f t="shared" si="1"/>
        <v>-1.4134604503375598</v>
      </c>
      <c r="M38">
        <f t="shared" si="0"/>
        <v>1.0409624651945327E-2</v>
      </c>
    </row>
    <row r="39" spans="1:13" ht="15.75" customHeight="1" x14ac:dyDescent="0.25">
      <c r="A39" s="5" t="s">
        <v>42</v>
      </c>
      <c r="B39" s="6">
        <v>21.111895794099183</v>
      </c>
      <c r="C39" s="5">
        <v>13</v>
      </c>
      <c r="D39" s="5">
        <v>28.6</v>
      </c>
      <c r="E39" s="5">
        <v>30.4</v>
      </c>
      <c r="F39" s="5">
        <v>40.5</v>
      </c>
      <c r="G39" s="16"/>
      <c r="H39" s="10">
        <v>38</v>
      </c>
      <c r="I39" s="10">
        <v>23.134895851994557</v>
      </c>
      <c r="J39" s="10">
        <v>-2.0230000578953735</v>
      </c>
      <c r="K39" s="5" t="s">
        <v>42</v>
      </c>
      <c r="L39">
        <f t="shared" si="1"/>
        <v>-0.96048624489880119</v>
      </c>
      <c r="M39">
        <f t="shared" si="0"/>
        <v>4.0925292342446848</v>
      </c>
    </row>
    <row r="40" spans="1:13" ht="15.75" customHeight="1" x14ac:dyDescent="0.25">
      <c r="A40" s="5" t="s">
        <v>43</v>
      </c>
      <c r="B40" s="6">
        <v>14.246223329699422</v>
      </c>
      <c r="C40" s="5">
        <v>13.7</v>
      </c>
      <c r="D40" s="5">
        <v>32</v>
      </c>
      <c r="E40" s="5">
        <v>29.6</v>
      </c>
      <c r="F40" s="5">
        <v>40.1</v>
      </c>
      <c r="G40" s="16"/>
      <c r="H40" s="10">
        <v>39</v>
      </c>
      <c r="I40" s="10">
        <v>19.349495880114613</v>
      </c>
      <c r="J40" s="10">
        <v>-5.1032725504151912</v>
      </c>
      <c r="K40" s="5" t="s">
        <v>43</v>
      </c>
      <c r="L40">
        <f t="shared" si="1"/>
        <v>-1.5401362462599089</v>
      </c>
      <c r="M40">
        <f t="shared" si="0"/>
        <v>26.043390723821169</v>
      </c>
    </row>
    <row r="41" spans="1:13" ht="15.75" customHeight="1" x14ac:dyDescent="0.25">
      <c r="A41" s="5" t="s">
        <v>44</v>
      </c>
      <c r="B41" s="6">
        <v>19.072872768596998</v>
      </c>
      <c r="C41" s="5">
        <v>16.7</v>
      </c>
      <c r="D41" s="5">
        <v>25.5</v>
      </c>
      <c r="E41" s="5">
        <v>28.2</v>
      </c>
      <c r="F41" s="5">
        <v>36.4</v>
      </c>
      <c r="G41" s="16"/>
      <c r="H41" s="10">
        <v>40</v>
      </c>
      <c r="I41" s="10">
        <v>21.183455301848976</v>
      </c>
      <c r="J41" s="10">
        <v>-2.1105825332519785</v>
      </c>
      <c r="K41" s="5" t="s">
        <v>44</v>
      </c>
      <c r="L41">
        <f t="shared" si="1"/>
        <v>1.4963450085816064</v>
      </c>
      <c r="M41">
        <f t="shared" si="0"/>
        <v>4.4545586296683393</v>
      </c>
    </row>
    <row r="42" spans="1:13" ht="13.2" x14ac:dyDescent="0.25">
      <c r="A42" s="5" t="s">
        <v>45</v>
      </c>
      <c r="B42" s="6">
        <v>21.915268161013966</v>
      </c>
      <c r="C42" s="5">
        <v>14.3</v>
      </c>
      <c r="D42" s="5">
        <v>26.4</v>
      </c>
      <c r="E42" s="5">
        <v>27.8</v>
      </c>
      <c r="F42" s="5">
        <v>34.200000000000003</v>
      </c>
      <c r="G42" s="16"/>
      <c r="H42" s="10">
        <v>41</v>
      </c>
      <c r="I42" s="10">
        <v>20.846679496935906</v>
      </c>
      <c r="J42" s="10">
        <v>1.0685886640780602</v>
      </c>
      <c r="K42" s="5" t="s">
        <v>45</v>
      </c>
      <c r="L42">
        <f t="shared" si="1"/>
        <v>1.5895855986650194</v>
      </c>
      <c r="M42">
        <f t="shared" si="0"/>
        <v>1.1418817329961333</v>
      </c>
    </row>
    <row r="43" spans="1:13" ht="13.2" x14ac:dyDescent="0.25">
      <c r="A43" s="5" t="s">
        <v>46</v>
      </c>
      <c r="B43" s="6">
        <v>19.042915931804821</v>
      </c>
      <c r="C43" s="5">
        <v>16.3</v>
      </c>
      <c r="D43" s="5">
        <v>24.8</v>
      </c>
      <c r="E43" s="5">
        <v>30.1</v>
      </c>
      <c r="F43" s="5">
        <v>38.1</v>
      </c>
      <c r="G43" s="16"/>
      <c r="H43" s="10">
        <v>42</v>
      </c>
      <c r="I43" s="10">
        <v>23.055784244674442</v>
      </c>
      <c r="J43" s="10">
        <v>-4.012868312869621</v>
      </c>
      <c r="K43" s="5" t="s">
        <v>46</v>
      </c>
      <c r="L43">
        <f t="shared" si="1"/>
        <v>-2.5407284884738406</v>
      </c>
      <c r="M43">
        <f t="shared" si="0"/>
        <v>16.10311209643308</v>
      </c>
    </row>
    <row r="44" spans="1:13" ht="13.2" x14ac:dyDescent="0.25">
      <c r="A44" s="5" t="s">
        <v>47</v>
      </c>
      <c r="B44" s="6">
        <v>21.06601696907525</v>
      </c>
      <c r="C44" s="5">
        <v>15.3</v>
      </c>
      <c r="D44" s="5">
        <v>27.4</v>
      </c>
      <c r="E44" s="5">
        <v>26.5</v>
      </c>
      <c r="F44" s="5">
        <v>38.9</v>
      </c>
      <c r="G44" s="16"/>
      <c r="H44" s="10">
        <v>43</v>
      </c>
      <c r="I44" s="10">
        <v>21.641431131647817</v>
      </c>
      <c r="J44" s="10">
        <v>-0.57541416257256728</v>
      </c>
      <c r="K44" s="5" t="s">
        <v>47</v>
      </c>
      <c r="L44">
        <f t="shared" si="1"/>
        <v>1.7187270751485269</v>
      </c>
      <c r="M44">
        <f t="shared" si="0"/>
        <v>0.3311014584890889</v>
      </c>
    </row>
    <row r="45" spans="1:13" ht="13.2" x14ac:dyDescent="0.25">
      <c r="A45" s="5" t="s">
        <v>48</v>
      </c>
      <c r="B45" s="6">
        <v>28.933209830314738</v>
      </c>
      <c r="C45" s="5">
        <v>12</v>
      </c>
      <c r="D45" s="5">
        <v>28.9</v>
      </c>
      <c r="E45" s="5">
        <v>23.5</v>
      </c>
      <c r="F45" s="5">
        <v>38</v>
      </c>
      <c r="G45" s="16"/>
      <c r="H45" s="10">
        <v>44</v>
      </c>
      <c r="I45" s="10">
        <v>21.930365631388511</v>
      </c>
      <c r="J45" s="10">
        <v>7.0028441989262262</v>
      </c>
      <c r="K45" s="5" t="s">
        <v>48</v>
      </c>
      <c r="L45">
        <f t="shared" si="1"/>
        <v>3.7891291807493968</v>
      </c>
      <c r="M45">
        <f t="shared" si="0"/>
        <v>49.039826874434702</v>
      </c>
    </row>
    <row r="46" spans="1:13" ht="13.2" x14ac:dyDescent="0.25">
      <c r="A46" s="5" t="s">
        <v>49</v>
      </c>
      <c r="B46" s="6">
        <v>16.236447039199334</v>
      </c>
      <c r="C46" s="5">
        <v>10.3</v>
      </c>
      <c r="D46" s="5">
        <v>37.200000000000003</v>
      </c>
      <c r="E46" s="5">
        <v>33.6</v>
      </c>
      <c r="F46" s="5">
        <v>42.6</v>
      </c>
      <c r="G46" s="16"/>
      <c r="H46" s="10">
        <v>45</v>
      </c>
      <c r="I46" s="10">
        <v>18.457458595670321</v>
      </c>
      <c r="J46" s="10">
        <v>-2.2210115564709874</v>
      </c>
      <c r="K46" s="5" t="s">
        <v>49</v>
      </c>
      <c r="L46">
        <f t="shared" si="1"/>
        <v>-4.6119278776986068</v>
      </c>
      <c r="M46">
        <f t="shared" si="0"/>
        <v>4.9328923339776782</v>
      </c>
    </row>
    <row r="47" spans="1:13" ht="13.2" x14ac:dyDescent="0.25">
      <c r="A47" s="5" t="s">
        <v>50</v>
      </c>
      <c r="B47" s="6">
        <v>22.153993234299165</v>
      </c>
      <c r="C47" s="5">
        <v>11.6</v>
      </c>
      <c r="D47" s="5">
        <v>35.799999999999997</v>
      </c>
      <c r="E47" s="5">
        <v>29.6</v>
      </c>
      <c r="F47" s="5">
        <v>45.1</v>
      </c>
      <c r="G47" s="16"/>
      <c r="H47" s="10">
        <v>46</v>
      </c>
      <c r="I47" s="10">
        <v>19.945991733950592</v>
      </c>
      <c r="J47" s="10">
        <v>2.2080015003485727</v>
      </c>
      <c r="K47" s="5" t="s">
        <v>50</v>
      </c>
      <c r="L47">
        <f t="shared" si="1"/>
        <v>2.21450652840978</v>
      </c>
      <c r="M47">
        <f t="shared" si="0"/>
        <v>4.8752706255415479</v>
      </c>
    </row>
    <row r="48" spans="1:13" ht="13.2" x14ac:dyDescent="0.25">
      <c r="A48" s="5" t="s">
        <v>51</v>
      </c>
      <c r="B48" s="6">
        <v>20.978386551632127</v>
      </c>
      <c r="C48" s="5">
        <v>12.5</v>
      </c>
      <c r="D48" s="5">
        <v>32.4</v>
      </c>
      <c r="E48" s="5">
        <v>25.7</v>
      </c>
      <c r="F48" s="5">
        <v>40.6</v>
      </c>
      <c r="G48" s="16"/>
      <c r="H48" s="10">
        <v>47</v>
      </c>
      <c r="I48" s="10">
        <v>19.884872808904703</v>
      </c>
      <c r="J48" s="10">
        <v>1.0935137427274242</v>
      </c>
      <c r="K48" s="5" t="s">
        <v>51</v>
      </c>
      <c r="L48">
        <f t="shared" si="1"/>
        <v>-0.55724387881057424</v>
      </c>
      <c r="M48">
        <f t="shared" si="0"/>
        <v>1.1957723055337393</v>
      </c>
    </row>
    <row r="49" spans="1:13" ht="13.2" x14ac:dyDescent="0.25">
      <c r="A49" s="5" t="s">
        <v>52</v>
      </c>
      <c r="B49" s="6">
        <v>29.408633157357706</v>
      </c>
      <c r="C49" s="5">
        <v>18.2</v>
      </c>
      <c r="D49" s="5">
        <v>19.100000000000001</v>
      </c>
      <c r="E49" s="5">
        <v>25.5</v>
      </c>
      <c r="F49" s="5">
        <v>37.4</v>
      </c>
      <c r="G49" s="16"/>
      <c r="H49" s="10">
        <v>48</v>
      </c>
      <c r="I49" s="10">
        <v>26.324994047192071</v>
      </c>
      <c r="J49" s="10">
        <v>3.0836391101656346</v>
      </c>
      <c r="K49" s="5" t="s">
        <v>52</v>
      </c>
      <c r="L49">
        <f t="shared" si="1"/>
        <v>0.99506268371910522</v>
      </c>
      <c r="M49">
        <f t="shared" si="0"/>
        <v>9.5088301617431075</v>
      </c>
    </row>
    <row r="50" spans="1:13" ht="13.2" x14ac:dyDescent="0.25">
      <c r="A50" s="5" t="s">
        <v>58</v>
      </c>
      <c r="B50" s="6">
        <v>21.725550642923782</v>
      </c>
      <c r="C50" s="5">
        <v>12.2</v>
      </c>
      <c r="D50" s="5">
        <v>28.8</v>
      </c>
      <c r="E50" s="5">
        <v>27.8</v>
      </c>
      <c r="F50" s="5">
        <v>38.200000000000003</v>
      </c>
      <c r="G50" s="16"/>
      <c r="H50" s="10">
        <v>49</v>
      </c>
      <c r="I50" s="10">
        <v>22.186616285065675</v>
      </c>
      <c r="J50" s="10">
        <v>-0.46106564214189305</v>
      </c>
      <c r="K50" s="5" t="s">
        <v>58</v>
      </c>
      <c r="L50">
        <f t="shared" si="1"/>
        <v>-1.7723523761537638</v>
      </c>
      <c r="M50">
        <f>J50^2</f>
        <v>0.21258152636371619</v>
      </c>
    </row>
    <row r="51" spans="1:13" ht="13.2" x14ac:dyDescent="0.25">
      <c r="A51" s="5" t="s">
        <v>54</v>
      </c>
      <c r="B51" s="6">
        <v>40.920217993388725</v>
      </c>
      <c r="C51" s="5">
        <v>12.8</v>
      </c>
      <c r="D51" s="5">
        <v>26.9</v>
      </c>
      <c r="E51" s="5">
        <v>33</v>
      </c>
      <c r="F51" s="5">
        <v>41.3</v>
      </c>
      <c r="G51" s="16"/>
      <c r="H51" s="10">
        <v>50</v>
      </c>
      <c r="I51" s="10">
        <v>25.338161735543839</v>
      </c>
      <c r="J51" s="10">
        <v>15.582056257844886</v>
      </c>
      <c r="K51" s="5" t="s">
        <v>54</v>
      </c>
      <c r="L51">
        <f t="shared" si="1"/>
        <v>8.0215609499933898</v>
      </c>
      <c r="M51">
        <f t="shared" si="0"/>
        <v>242.800477222643</v>
      </c>
    </row>
    <row r="52" spans="1:13" ht="13.2" x14ac:dyDescent="0.25">
      <c r="A52" s="5" t="s">
        <v>55</v>
      </c>
      <c r="B52" s="6">
        <v>13.898657067700402</v>
      </c>
      <c r="C52" s="5">
        <v>16.3</v>
      </c>
      <c r="D52" s="5">
        <v>53.5</v>
      </c>
      <c r="E52" s="5">
        <v>44.2</v>
      </c>
      <c r="F52" s="5">
        <v>61.9</v>
      </c>
      <c r="G52" s="16"/>
      <c r="H52" s="23">
        <v>51</v>
      </c>
      <c r="I52" s="23">
        <v>10.17723544307729</v>
      </c>
      <c r="J52" s="23">
        <v>3.7214216246231118</v>
      </c>
      <c r="K52" s="5" t="s">
        <v>55</v>
      </c>
      <c r="L52">
        <f t="shared" si="1"/>
        <v>-5.9303173166108873</v>
      </c>
      <c r="M52">
        <f t="shared" si="0"/>
        <v>13.848978908212521</v>
      </c>
    </row>
    <row r="53" spans="1:13" ht="13.2" x14ac:dyDescent="0.25">
      <c r="A53" s="5"/>
      <c r="B53" s="6"/>
      <c r="D53" s="5"/>
      <c r="E53" s="5"/>
      <c r="F53" s="5"/>
      <c r="G53" s="16"/>
    </row>
    <row r="54" spans="1:13" ht="13.2" x14ac:dyDescent="0.25">
      <c r="D54" s="5"/>
      <c r="K54" s="20" t="s">
        <v>106</v>
      </c>
      <c r="L54">
        <f>SUM(L3:L53)</f>
        <v>1.3884200033794549</v>
      </c>
      <c r="M54">
        <f>SUM(M2:M53)</f>
        <v>1187.0852986874916</v>
      </c>
    </row>
    <row r="55" spans="1:13" ht="15.75" customHeight="1" x14ac:dyDescent="0.25">
      <c r="K55" s="20" t="s">
        <v>121</v>
      </c>
      <c r="L55">
        <f>L54/M54</f>
        <v>1.1696042440375348E-3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Location</vt:lpstr>
      <vt:lpstr>Main Data</vt:lpstr>
      <vt:lpstr>Regression</vt:lpstr>
      <vt:lpstr>Multicollinearity Manual</vt:lpstr>
      <vt:lpstr>Multicollinearity auto</vt:lpstr>
      <vt:lpstr>Hetero- Data</vt:lpstr>
      <vt:lpstr>Hetero- Top</vt:lpstr>
      <vt:lpstr>Hetero- Bottom</vt:lpstr>
      <vt:lpstr>Autocorrelation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Tyler Schaefers</cp:lastModifiedBy>
  <dcterms:created xsi:type="dcterms:W3CDTF">2016-12-09T05:08:50Z</dcterms:created>
  <dcterms:modified xsi:type="dcterms:W3CDTF">2016-12-09T05:57:08Z</dcterms:modified>
</cp:coreProperties>
</file>