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35da4974f454ba/Documents/"/>
    </mc:Choice>
  </mc:AlternateContent>
  <xr:revisionPtr revIDLastSave="8311" documentId="8_{46EBA254-EADB-45E7-A299-52278BA7F6EC}" xr6:coauthVersionLast="47" xr6:coauthVersionMax="47" xr10:uidLastSave="{44C5B4E8-C68C-446D-8DA2-337BF5A767B0}"/>
  <bookViews>
    <workbookView xWindow="-120" yWindow="600" windowWidth="29040" windowHeight="15120" activeTab="3" xr2:uid="{6CCDAF75-EEA0-43E5-9BCA-AAA02E992321}"/>
  </bookViews>
  <sheets>
    <sheet name="tomato" sheetId="5" r:id="rId1"/>
    <sheet name="formula" sheetId="2" r:id="rId2"/>
    <sheet name="strawberry " sheetId="1" r:id="rId3"/>
    <sheet name="Combined AV profit Tomato" sheetId="9" r:id="rId4"/>
    <sheet name="Combined AV profit Strawberry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b0ee72e3-92c6-4fbe-b3de-94b5b653d461" name="Table001  Page 1" connection="Query - Table001 (Page 1)"/>
          <x15:modelTable id="Table003  Page 1_b1637994-4f87-4f00-a811-0622dc9e9ea2" name="Table003  Page 1" connection="Query - Table003 (Page 1)"/>
          <x15:modelTable id="Table002  Page 1_bb9d6d6b-5efc-4ace-8b49-b147432c39a5" name="Table002  Page 1" connection="Query - Table002 (Page 1)"/>
          <x15:modelTable id="Table004  Page 2_037944ea-f479-4f3d-b4e4-ea531848985e" name="Table004  Page 2" connection="Query - Table004 (Page 2)"/>
          <x15:modelTable id="Table006  Page 3_64efdea7-c0fd-44f4-af83-7a892b83aee7" name="Table006  Page 3" connection="Query - Table006 (Page 3)"/>
          <x15:modelTable id="Table005  Page 2_2a09ced3-3e5d-44d3-ac00-4f11a1ef2c12" name="Table005  Page 2" connection="Query - Table005 (Page 2)"/>
          <x15:modelTable id="Table007  Page 4_e7430f88-1e68-4c92-b884-ed5e63c26f80" name="Table007  Page 4" connection="Query - Table007 (Page 4)"/>
          <x15:modelTable id="Table008  Page 5_0c51cd09-bd2a-49c4-b20a-ff271f6e812a" name="Table008  Page 5" connection="Query - Table008 (Page 5)"/>
          <x15:modelTable id="Table009  Page 5_5438153c-3a6e-4bae-9bf7-6deca6b2d562" name="Table009  Page 5" connection="Query - Table009 (Page 5)"/>
          <x15:modelTable id="Table010  Page 6_b2a74dbc-f81a-411e-8390-c26c38a5fdb8" name="Table010  Page 6" connection="Query - Table010 (Page 6)"/>
          <x15:modelTable id="Page001_3e267c17-8a80-4b79-b8b4-6790b87fa9f0" name="Page001" connection="Query - Page001"/>
          <x15:modelTable id="Page002_747b271b-1d29-43b7-8af6-fc6a5dd24b68" name="Page002" connection="Query - Page002"/>
          <x15:modelTable id="Page003_92fb9dcb-5d96-4eff-9bb2-5218d9563ae5" name="Page003" connection="Query - Page003"/>
          <x15:modelTable id="Page004_e16ce54b-1eee-42d0-90f1-caf0377d50f2" name="Page004" connection="Query - Page004"/>
          <x15:modelTable id="Page005_d8e5b0c0-dae3-4323-9362-972abdc0ba00" name="Page005" connection="Query - Page005"/>
          <x15:modelTable id="Page006_fb17ff82-eb2e-4b42-90b4-317bd0b08fc0" name="Page006" connection="Query - Page00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1" i="9" l="1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E81" i="9"/>
  <c r="F81" i="9"/>
  <c r="G81" i="9"/>
  <c r="H81" i="9"/>
  <c r="I81" i="9"/>
  <c r="J81" i="9"/>
  <c r="K81" i="9"/>
  <c r="L81" i="9"/>
  <c r="M81" i="9"/>
  <c r="N81" i="9"/>
  <c r="O81" i="9"/>
  <c r="Q81" i="9"/>
  <c r="R81" i="9"/>
  <c r="S81" i="9"/>
  <c r="T81" i="9"/>
  <c r="U81" i="9"/>
  <c r="V81" i="9"/>
  <c r="W81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69" i="9"/>
  <c r="D28" i="9"/>
  <c r="D27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D26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25" i="9"/>
  <c r="D47" i="9"/>
  <c r="D139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T34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76" i="5"/>
  <c r="AE75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76" i="5"/>
  <c r="AD75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76" i="5"/>
  <c r="AC75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76" i="5"/>
  <c r="AB75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76" i="5"/>
  <c r="AA75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76" i="5"/>
  <c r="Z75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77" i="5"/>
  <c r="Y76" i="5"/>
  <c r="Y75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76" i="5"/>
  <c r="X75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76" i="5"/>
  <c r="W75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76" i="5"/>
  <c r="U75" i="5"/>
  <c r="V75" i="5"/>
  <c r="U15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76" i="5"/>
  <c r="T75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76" i="5"/>
  <c r="S75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76" i="5"/>
  <c r="R75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76" i="5"/>
  <c r="Q75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76" i="5"/>
  <c r="P75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76" i="5"/>
  <c r="O75" i="5"/>
  <c r="N75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76" i="5"/>
  <c r="M75" i="5"/>
  <c r="L94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75" i="5"/>
  <c r="J73" i="1"/>
  <c r="J71" i="1"/>
  <c r="J43" i="1"/>
  <c r="J85" i="5"/>
  <c r="L15" i="5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S78" i="11"/>
  <c r="S83" i="11"/>
  <c r="N73" i="11"/>
  <c r="L78" i="11"/>
  <c r="U194" i="11" l="1"/>
  <c r="U195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V194" i="11"/>
  <c r="W194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93" i="11"/>
  <c r="V193" i="11"/>
  <c r="W193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92" i="11"/>
  <c r="V192" i="11"/>
  <c r="W19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91" i="11"/>
  <c r="V191" i="11"/>
  <c r="W191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90" i="11"/>
  <c r="V190" i="11"/>
  <c r="W190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9" i="11"/>
  <c r="V189" i="11"/>
  <c r="W189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8" i="11"/>
  <c r="V188" i="11"/>
  <c r="W188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7" i="11"/>
  <c r="V187" i="11"/>
  <c r="W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6" i="11"/>
  <c r="V186" i="11"/>
  <c r="W186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5" i="11"/>
  <c r="V185" i="11"/>
  <c r="W185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4" i="11"/>
  <c r="V184" i="11"/>
  <c r="W184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83" i="11"/>
  <c r="V183" i="11"/>
  <c r="W183" i="11"/>
  <c r="D191" i="11"/>
  <c r="E191" i="11"/>
  <c r="F191" i="11"/>
  <c r="G191" i="11"/>
  <c r="H191" i="11"/>
  <c r="I191" i="11"/>
  <c r="J191" i="11"/>
  <c r="K191" i="11"/>
  <c r="L191" i="11"/>
  <c r="M191" i="11"/>
  <c r="N191" i="11"/>
  <c r="O191" i="11"/>
  <c r="P191" i="11"/>
  <c r="Q191" i="11"/>
  <c r="R191" i="11"/>
  <c r="S191" i="11"/>
  <c r="T191" i="11"/>
  <c r="U182" i="11"/>
  <c r="V182" i="11"/>
  <c r="W182" i="11"/>
  <c r="D192" i="11"/>
  <c r="E192" i="11"/>
  <c r="F192" i="11"/>
  <c r="G192" i="11"/>
  <c r="H192" i="11"/>
  <c r="I192" i="11"/>
  <c r="J192" i="11"/>
  <c r="K192" i="11"/>
  <c r="L192" i="11"/>
  <c r="M192" i="11"/>
  <c r="N192" i="11"/>
  <c r="O192" i="11"/>
  <c r="P192" i="11"/>
  <c r="Q192" i="11"/>
  <c r="R192" i="11"/>
  <c r="S192" i="11"/>
  <c r="T192" i="11"/>
  <c r="U181" i="11"/>
  <c r="V181" i="11"/>
  <c r="W181" i="11"/>
  <c r="D193" i="11"/>
  <c r="E193" i="11"/>
  <c r="F193" i="11"/>
  <c r="G193" i="11"/>
  <c r="H193" i="11"/>
  <c r="I193" i="11"/>
  <c r="J193" i="11"/>
  <c r="K193" i="11"/>
  <c r="L193" i="11"/>
  <c r="M193" i="11"/>
  <c r="N193" i="11"/>
  <c r="O193" i="11"/>
  <c r="P193" i="11"/>
  <c r="Q193" i="11"/>
  <c r="R193" i="11"/>
  <c r="S193" i="11"/>
  <c r="T193" i="11"/>
  <c r="U180" i="11"/>
  <c r="V180" i="11"/>
  <c r="W180" i="11"/>
  <c r="D194" i="11"/>
  <c r="E194" i="11"/>
  <c r="F194" i="11"/>
  <c r="G194" i="11"/>
  <c r="H194" i="11"/>
  <c r="I194" i="11"/>
  <c r="J194" i="11"/>
  <c r="K194" i="11"/>
  <c r="L194" i="11"/>
  <c r="M194" i="11"/>
  <c r="N194" i="11"/>
  <c r="O194" i="11"/>
  <c r="P194" i="11"/>
  <c r="Q194" i="11"/>
  <c r="R194" i="11"/>
  <c r="S194" i="11"/>
  <c r="T194" i="11"/>
  <c r="U179" i="11"/>
  <c r="V179" i="11"/>
  <c r="W179" i="11"/>
  <c r="D195" i="11"/>
  <c r="E195" i="11"/>
  <c r="F195" i="11"/>
  <c r="G195" i="11"/>
  <c r="H195" i="11"/>
  <c r="I195" i="11"/>
  <c r="J195" i="11"/>
  <c r="K195" i="11"/>
  <c r="L195" i="11"/>
  <c r="M195" i="11"/>
  <c r="N195" i="11"/>
  <c r="O195" i="11"/>
  <c r="P195" i="11"/>
  <c r="Q195" i="11"/>
  <c r="R195" i="11"/>
  <c r="S195" i="11"/>
  <c r="T195" i="11"/>
  <c r="U178" i="11"/>
  <c r="V178" i="11"/>
  <c r="W178" i="11"/>
  <c r="D196" i="11"/>
  <c r="E196" i="11"/>
  <c r="F196" i="11"/>
  <c r="G196" i="11"/>
  <c r="H196" i="11"/>
  <c r="I196" i="11"/>
  <c r="J196" i="11"/>
  <c r="K196" i="11"/>
  <c r="L196" i="11"/>
  <c r="M196" i="11"/>
  <c r="N196" i="11"/>
  <c r="O196" i="11"/>
  <c r="P196" i="11"/>
  <c r="Q196" i="11"/>
  <c r="R196" i="11"/>
  <c r="S196" i="11"/>
  <c r="T196" i="11"/>
  <c r="U196" i="11"/>
  <c r="V196" i="11"/>
  <c r="W196" i="11"/>
  <c r="D197" i="11"/>
  <c r="E197" i="11"/>
  <c r="F197" i="11"/>
  <c r="G197" i="11"/>
  <c r="H197" i="11"/>
  <c r="I197" i="11"/>
  <c r="J197" i="11"/>
  <c r="K197" i="11"/>
  <c r="L197" i="11"/>
  <c r="M197" i="11"/>
  <c r="N197" i="11"/>
  <c r="O197" i="11"/>
  <c r="P197" i="11"/>
  <c r="Q197" i="11"/>
  <c r="R197" i="11"/>
  <c r="S197" i="11"/>
  <c r="T197" i="11"/>
  <c r="U197" i="11"/>
  <c r="V197" i="11"/>
  <c r="W197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V195" i="11"/>
  <c r="W195" i="11"/>
  <c r="D202" i="9"/>
  <c r="D183" i="9"/>
  <c r="P184" i="9"/>
  <c r="P183" i="9"/>
  <c r="D178" i="11"/>
  <c r="D118" i="11"/>
  <c r="D69" i="11"/>
  <c r="S76" i="11"/>
  <c r="P83" i="11"/>
  <c r="L83" i="11"/>
  <c r="D68" i="11"/>
  <c r="I80" i="11"/>
  <c r="I76" i="11"/>
  <c r="F245" i="9" l="1"/>
  <c r="D24" i="11"/>
  <c r="S80" i="11" l="1"/>
  <c r="AC19" i="1"/>
  <c r="J30" i="5"/>
  <c r="T25" i="5"/>
  <c r="H54" i="1"/>
  <c r="H51" i="1"/>
  <c r="H49" i="1"/>
  <c r="H47" i="1"/>
  <c r="H46" i="1"/>
  <c r="H44" i="1"/>
  <c r="H43" i="1"/>
  <c r="H53" i="1"/>
  <c r="H87" i="1"/>
  <c r="H86" i="1"/>
  <c r="H85" i="1"/>
  <c r="H84" i="1"/>
  <c r="H83" i="1"/>
  <c r="H82" i="1"/>
  <c r="H81" i="1"/>
  <c r="W24" i="11"/>
  <c r="W43" i="11"/>
  <c r="AC71" i="1"/>
  <c r="AC28" i="1"/>
  <c r="AC9" i="1"/>
  <c r="AC10" i="1"/>
  <c r="AC11" i="1"/>
  <c r="AC12" i="1"/>
  <c r="AC13" i="1"/>
  <c r="AC14" i="1"/>
  <c r="AC15" i="1"/>
  <c r="J77" i="1" s="1"/>
  <c r="AC16" i="1"/>
  <c r="AC17" i="1"/>
  <c r="AC20" i="1"/>
  <c r="AC21" i="1"/>
  <c r="AC22" i="1"/>
  <c r="AC23" i="1"/>
  <c r="AC85" i="1" s="1"/>
  <c r="AC24" i="1"/>
  <c r="AC25" i="1"/>
  <c r="AC26" i="1"/>
  <c r="AC88" i="1" s="1"/>
  <c r="AC27" i="1"/>
  <c r="K90" i="1"/>
  <c r="AC18" i="1"/>
  <c r="P80" i="1" s="1"/>
  <c r="L49" i="1"/>
  <c r="L50" i="1"/>
  <c r="L51" i="1"/>
  <c r="L52" i="1"/>
  <c r="L53" i="1"/>
  <c r="L54" i="1"/>
  <c r="L55" i="1"/>
  <c r="L56" i="1"/>
  <c r="L57" i="1"/>
  <c r="L58" i="1"/>
  <c r="L59" i="1"/>
  <c r="L87" i="1" s="1"/>
  <c r="L60" i="1"/>
  <c r="L61" i="1"/>
  <c r="L62" i="1"/>
  <c r="S73" i="1"/>
  <c r="S79" i="1"/>
  <c r="U81" i="1"/>
  <c r="AC47" i="1"/>
  <c r="AA47" i="1"/>
  <c r="P89" i="1"/>
  <c r="M90" i="1"/>
  <c r="V86" i="1"/>
  <c r="N87" i="1"/>
  <c r="X77" i="1"/>
  <c r="AB72" i="1"/>
  <c r="X72" i="1"/>
  <c r="S71" i="1"/>
  <c r="K71" i="1"/>
  <c r="H79" i="1"/>
  <c r="H78" i="1"/>
  <c r="H77" i="1"/>
  <c r="H76" i="1"/>
  <c r="H75" i="1"/>
  <c r="H74" i="1"/>
  <c r="H72" i="1"/>
  <c r="H71" i="1"/>
  <c r="H80" i="1"/>
  <c r="P58" i="5"/>
  <c r="P60" i="5"/>
  <c r="P54" i="5"/>
  <c r="J24" i="5"/>
  <c r="J25" i="5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Q222" i="11"/>
  <c r="R222" i="11"/>
  <c r="S222" i="11"/>
  <c r="T222" i="11"/>
  <c r="U222" i="11"/>
  <c r="V222" i="11"/>
  <c r="W222" i="11"/>
  <c r="E223" i="11"/>
  <c r="F223" i="11"/>
  <c r="G223" i="11"/>
  <c r="H223" i="11"/>
  <c r="I223" i="11"/>
  <c r="J223" i="11"/>
  <c r="K223" i="11"/>
  <c r="L223" i="11"/>
  <c r="M223" i="11"/>
  <c r="N223" i="11"/>
  <c r="O223" i="11"/>
  <c r="P223" i="11"/>
  <c r="Q223" i="11"/>
  <c r="R223" i="11"/>
  <c r="S223" i="11"/>
  <c r="T223" i="11"/>
  <c r="U223" i="11"/>
  <c r="V223" i="11"/>
  <c r="W223" i="11"/>
  <c r="E224" i="11"/>
  <c r="F224" i="11"/>
  <c r="G224" i="11"/>
  <c r="H224" i="11"/>
  <c r="I224" i="11"/>
  <c r="J224" i="11"/>
  <c r="K224" i="11"/>
  <c r="L224" i="11"/>
  <c r="M224" i="11"/>
  <c r="N224" i="11"/>
  <c r="O224" i="11"/>
  <c r="P224" i="11"/>
  <c r="Q224" i="11"/>
  <c r="R224" i="11"/>
  <c r="S224" i="11"/>
  <c r="T224" i="11"/>
  <c r="U224" i="11"/>
  <c r="V224" i="11"/>
  <c r="W224" i="11"/>
  <c r="E225" i="11"/>
  <c r="F225" i="11"/>
  <c r="G225" i="11"/>
  <c r="H225" i="11"/>
  <c r="I225" i="11"/>
  <c r="J225" i="11"/>
  <c r="K225" i="11"/>
  <c r="L225" i="11"/>
  <c r="M225" i="11"/>
  <c r="N225" i="11"/>
  <c r="O225" i="11"/>
  <c r="P225" i="11"/>
  <c r="Q225" i="11"/>
  <c r="R225" i="11"/>
  <c r="S225" i="11"/>
  <c r="T225" i="11"/>
  <c r="U225" i="11"/>
  <c r="V225" i="11"/>
  <c r="W225" i="11"/>
  <c r="E226" i="11"/>
  <c r="F226" i="11"/>
  <c r="G226" i="11"/>
  <c r="H226" i="11"/>
  <c r="I226" i="11"/>
  <c r="J226" i="11"/>
  <c r="K226" i="11"/>
  <c r="L226" i="11"/>
  <c r="M226" i="11"/>
  <c r="N226" i="11"/>
  <c r="O226" i="11"/>
  <c r="P226" i="11"/>
  <c r="Q226" i="11"/>
  <c r="R226" i="11"/>
  <c r="S226" i="11"/>
  <c r="T226" i="11"/>
  <c r="U226" i="11"/>
  <c r="V226" i="11"/>
  <c r="W226" i="11"/>
  <c r="E227" i="11"/>
  <c r="F227" i="11"/>
  <c r="G227" i="11"/>
  <c r="H227" i="11"/>
  <c r="I227" i="11"/>
  <c r="J227" i="11"/>
  <c r="K227" i="11"/>
  <c r="L227" i="11"/>
  <c r="M227" i="11"/>
  <c r="N227" i="11"/>
  <c r="O227" i="11"/>
  <c r="P227" i="11"/>
  <c r="Q227" i="11"/>
  <c r="R227" i="11"/>
  <c r="S227" i="11"/>
  <c r="T227" i="11"/>
  <c r="U227" i="11"/>
  <c r="V227" i="11"/>
  <c r="W227" i="11"/>
  <c r="E228" i="11"/>
  <c r="F228" i="11"/>
  <c r="G228" i="11"/>
  <c r="H228" i="11"/>
  <c r="I228" i="11"/>
  <c r="J228" i="11"/>
  <c r="K228" i="11"/>
  <c r="L228" i="11"/>
  <c r="M228" i="11"/>
  <c r="N228" i="11"/>
  <c r="O228" i="11"/>
  <c r="P228" i="11"/>
  <c r="Q228" i="11"/>
  <c r="R228" i="11"/>
  <c r="S228" i="11"/>
  <c r="T228" i="11"/>
  <c r="U228" i="11"/>
  <c r="V228" i="11"/>
  <c r="W228" i="11"/>
  <c r="E229" i="11"/>
  <c r="F229" i="11"/>
  <c r="G229" i="11"/>
  <c r="H229" i="11"/>
  <c r="I229" i="11"/>
  <c r="J229" i="11"/>
  <c r="K229" i="11"/>
  <c r="L229" i="11"/>
  <c r="M229" i="11"/>
  <c r="N229" i="11"/>
  <c r="O229" i="11"/>
  <c r="P229" i="11"/>
  <c r="Q229" i="11"/>
  <c r="R229" i="11"/>
  <c r="S229" i="11"/>
  <c r="T229" i="11"/>
  <c r="U229" i="11"/>
  <c r="V229" i="11"/>
  <c r="W229" i="11"/>
  <c r="E230" i="11"/>
  <c r="F230" i="11"/>
  <c r="G230" i="11"/>
  <c r="H230" i="11"/>
  <c r="I230" i="11"/>
  <c r="J230" i="11"/>
  <c r="K230" i="11"/>
  <c r="L230" i="11"/>
  <c r="M230" i="11"/>
  <c r="N230" i="11"/>
  <c r="O230" i="11"/>
  <c r="P230" i="11"/>
  <c r="Q230" i="11"/>
  <c r="R230" i="11"/>
  <c r="S230" i="11"/>
  <c r="T230" i="11"/>
  <c r="U230" i="11"/>
  <c r="V230" i="11"/>
  <c r="W230" i="11"/>
  <c r="E231" i="11"/>
  <c r="F231" i="11"/>
  <c r="G231" i="11"/>
  <c r="H231" i="11"/>
  <c r="I231" i="11"/>
  <c r="J231" i="11"/>
  <c r="K231" i="11"/>
  <c r="L231" i="11"/>
  <c r="M231" i="11"/>
  <c r="N231" i="11"/>
  <c r="O231" i="11"/>
  <c r="P231" i="11"/>
  <c r="Q231" i="11"/>
  <c r="R231" i="11"/>
  <c r="S231" i="11"/>
  <c r="T231" i="11"/>
  <c r="U231" i="11"/>
  <c r="V231" i="11"/>
  <c r="W231" i="11"/>
  <c r="E232" i="11"/>
  <c r="F232" i="11"/>
  <c r="G232" i="11"/>
  <c r="H232" i="11"/>
  <c r="I232" i="11"/>
  <c r="J232" i="11"/>
  <c r="K232" i="11"/>
  <c r="L232" i="11"/>
  <c r="M232" i="11"/>
  <c r="N232" i="11"/>
  <c r="O232" i="11"/>
  <c r="P232" i="11"/>
  <c r="Q232" i="11"/>
  <c r="R232" i="11"/>
  <c r="S232" i="11"/>
  <c r="T232" i="11"/>
  <c r="U232" i="11"/>
  <c r="V232" i="11"/>
  <c r="W232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Q233" i="11"/>
  <c r="R233" i="11"/>
  <c r="S233" i="11"/>
  <c r="T233" i="11"/>
  <c r="U233" i="11"/>
  <c r="V233" i="11"/>
  <c r="W233" i="11"/>
  <c r="E234" i="11"/>
  <c r="F234" i="11"/>
  <c r="G234" i="11"/>
  <c r="H234" i="11"/>
  <c r="I234" i="11"/>
  <c r="J234" i="11"/>
  <c r="K234" i="11"/>
  <c r="L234" i="11"/>
  <c r="M234" i="11"/>
  <c r="N234" i="11"/>
  <c r="O234" i="11"/>
  <c r="P234" i="11"/>
  <c r="Q234" i="11"/>
  <c r="R234" i="11"/>
  <c r="S234" i="11"/>
  <c r="T234" i="11"/>
  <c r="U234" i="11"/>
  <c r="V234" i="11"/>
  <c r="W234" i="11"/>
  <c r="E235" i="11"/>
  <c r="F235" i="11"/>
  <c r="G235" i="11"/>
  <c r="H235" i="11"/>
  <c r="I235" i="11"/>
  <c r="J235" i="11"/>
  <c r="K235" i="11"/>
  <c r="L235" i="11"/>
  <c r="M235" i="11"/>
  <c r="N235" i="11"/>
  <c r="O235" i="11"/>
  <c r="P235" i="11"/>
  <c r="Q235" i="11"/>
  <c r="R235" i="11"/>
  <c r="S235" i="11"/>
  <c r="T235" i="11"/>
  <c r="U235" i="11"/>
  <c r="V235" i="11"/>
  <c r="W235" i="11"/>
  <c r="E236" i="11"/>
  <c r="F236" i="11"/>
  <c r="G236" i="11"/>
  <c r="H236" i="11"/>
  <c r="I236" i="11"/>
  <c r="J236" i="11"/>
  <c r="K236" i="11"/>
  <c r="L236" i="11"/>
  <c r="M236" i="11"/>
  <c r="N236" i="11"/>
  <c r="O236" i="11"/>
  <c r="P236" i="11"/>
  <c r="Q236" i="11"/>
  <c r="R236" i="11"/>
  <c r="S236" i="11"/>
  <c r="T236" i="11"/>
  <c r="U236" i="11"/>
  <c r="V236" i="11"/>
  <c r="W236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Q237" i="11"/>
  <c r="R237" i="11"/>
  <c r="S237" i="11"/>
  <c r="T237" i="11"/>
  <c r="U237" i="11"/>
  <c r="V237" i="11"/>
  <c r="W237" i="11"/>
  <c r="E238" i="11"/>
  <c r="F238" i="11"/>
  <c r="G238" i="11"/>
  <c r="H238" i="11"/>
  <c r="I238" i="11"/>
  <c r="J238" i="11"/>
  <c r="K238" i="11"/>
  <c r="L238" i="11"/>
  <c r="M238" i="11"/>
  <c r="N238" i="11"/>
  <c r="O238" i="11"/>
  <c r="P238" i="11"/>
  <c r="Q238" i="11"/>
  <c r="R238" i="11"/>
  <c r="S238" i="11"/>
  <c r="T238" i="11"/>
  <c r="U238" i="11"/>
  <c r="V238" i="11"/>
  <c r="W238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Q239" i="11"/>
  <c r="R239" i="11"/>
  <c r="S239" i="11"/>
  <c r="T239" i="11"/>
  <c r="U239" i="11"/>
  <c r="V239" i="11"/>
  <c r="W239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Q240" i="11"/>
  <c r="R240" i="11"/>
  <c r="S240" i="11"/>
  <c r="T240" i="11"/>
  <c r="U240" i="11"/>
  <c r="V240" i="11"/>
  <c r="W240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Q241" i="11"/>
  <c r="R241" i="11"/>
  <c r="S241" i="11"/>
  <c r="T241" i="11"/>
  <c r="U241" i="11"/>
  <c r="V241" i="11"/>
  <c r="W241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22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Q200" i="11"/>
  <c r="R200" i="11"/>
  <c r="S200" i="11"/>
  <c r="T200" i="11"/>
  <c r="U200" i="11"/>
  <c r="V200" i="11"/>
  <c r="W200" i="11"/>
  <c r="E201" i="11"/>
  <c r="F201" i="11"/>
  <c r="G201" i="11"/>
  <c r="H201" i="11"/>
  <c r="I201" i="11"/>
  <c r="J201" i="11"/>
  <c r="K201" i="11"/>
  <c r="L201" i="11"/>
  <c r="M201" i="11"/>
  <c r="N201" i="11"/>
  <c r="O201" i="11"/>
  <c r="P201" i="11"/>
  <c r="Q201" i="11"/>
  <c r="R201" i="11"/>
  <c r="S201" i="11"/>
  <c r="T201" i="11"/>
  <c r="U201" i="11"/>
  <c r="V201" i="11"/>
  <c r="W201" i="11"/>
  <c r="E202" i="11"/>
  <c r="F202" i="11"/>
  <c r="G202" i="11"/>
  <c r="H202" i="11"/>
  <c r="I202" i="11"/>
  <c r="J202" i="11"/>
  <c r="K202" i="11"/>
  <c r="L202" i="11"/>
  <c r="M202" i="11"/>
  <c r="N202" i="11"/>
  <c r="O202" i="11"/>
  <c r="P202" i="11"/>
  <c r="Q202" i="11"/>
  <c r="R202" i="11"/>
  <c r="S202" i="11"/>
  <c r="T202" i="11"/>
  <c r="U202" i="11"/>
  <c r="V202" i="11"/>
  <c r="W202" i="11"/>
  <c r="E203" i="11"/>
  <c r="F203" i="11"/>
  <c r="G203" i="11"/>
  <c r="H203" i="11"/>
  <c r="I203" i="11"/>
  <c r="J203" i="11"/>
  <c r="K203" i="11"/>
  <c r="L203" i="11"/>
  <c r="M203" i="11"/>
  <c r="N203" i="11"/>
  <c r="O203" i="11"/>
  <c r="P203" i="11"/>
  <c r="Q203" i="11"/>
  <c r="R203" i="11"/>
  <c r="S203" i="11"/>
  <c r="T203" i="11"/>
  <c r="U203" i="11"/>
  <c r="V203" i="11"/>
  <c r="W203" i="11"/>
  <c r="E204" i="11"/>
  <c r="F204" i="11"/>
  <c r="G204" i="11"/>
  <c r="H204" i="11"/>
  <c r="I204" i="11"/>
  <c r="J204" i="11"/>
  <c r="K204" i="11"/>
  <c r="L204" i="11"/>
  <c r="M204" i="11"/>
  <c r="N204" i="11"/>
  <c r="O204" i="11"/>
  <c r="P204" i="11"/>
  <c r="Q204" i="11"/>
  <c r="R204" i="11"/>
  <c r="S204" i="11"/>
  <c r="T204" i="11"/>
  <c r="U204" i="11"/>
  <c r="V204" i="11"/>
  <c r="W204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R205" i="11"/>
  <c r="S205" i="11"/>
  <c r="T205" i="11"/>
  <c r="U205" i="11"/>
  <c r="V205" i="11"/>
  <c r="W205" i="11"/>
  <c r="E206" i="11"/>
  <c r="F206" i="11"/>
  <c r="G206" i="11"/>
  <c r="H206" i="11"/>
  <c r="I206" i="11"/>
  <c r="J206" i="11"/>
  <c r="K206" i="11"/>
  <c r="L206" i="11"/>
  <c r="M206" i="11"/>
  <c r="N206" i="11"/>
  <c r="O206" i="11"/>
  <c r="P206" i="11"/>
  <c r="Q206" i="11"/>
  <c r="R206" i="11"/>
  <c r="S206" i="11"/>
  <c r="T206" i="11"/>
  <c r="U206" i="11"/>
  <c r="V206" i="11"/>
  <c r="W206" i="11"/>
  <c r="E207" i="11"/>
  <c r="F207" i="11"/>
  <c r="G207" i="11"/>
  <c r="H207" i="11"/>
  <c r="I207" i="11"/>
  <c r="J207" i="11"/>
  <c r="K207" i="11"/>
  <c r="L207" i="11"/>
  <c r="M207" i="11"/>
  <c r="N207" i="11"/>
  <c r="O207" i="11"/>
  <c r="P207" i="11"/>
  <c r="Q207" i="11"/>
  <c r="R207" i="11"/>
  <c r="S207" i="11"/>
  <c r="T207" i="11"/>
  <c r="U207" i="11"/>
  <c r="V207" i="11"/>
  <c r="W207" i="11"/>
  <c r="E208" i="11"/>
  <c r="F208" i="11"/>
  <c r="G208" i="11"/>
  <c r="H208" i="11"/>
  <c r="I208" i="11"/>
  <c r="J208" i="11"/>
  <c r="K208" i="11"/>
  <c r="L208" i="11"/>
  <c r="M208" i="11"/>
  <c r="N208" i="11"/>
  <c r="O208" i="11"/>
  <c r="P208" i="11"/>
  <c r="Q208" i="11"/>
  <c r="R208" i="11"/>
  <c r="S208" i="11"/>
  <c r="T208" i="11"/>
  <c r="U208" i="11"/>
  <c r="V208" i="11"/>
  <c r="W208" i="11"/>
  <c r="E209" i="11"/>
  <c r="F209" i="11"/>
  <c r="G209" i="11"/>
  <c r="H209" i="11"/>
  <c r="I209" i="11"/>
  <c r="J209" i="11"/>
  <c r="K209" i="11"/>
  <c r="L209" i="11"/>
  <c r="M209" i="11"/>
  <c r="N209" i="11"/>
  <c r="O209" i="11"/>
  <c r="P209" i="11"/>
  <c r="Q209" i="11"/>
  <c r="R209" i="11"/>
  <c r="S209" i="11"/>
  <c r="T209" i="11"/>
  <c r="U209" i="11"/>
  <c r="V209" i="11"/>
  <c r="W209" i="11"/>
  <c r="E210" i="11"/>
  <c r="F210" i="11"/>
  <c r="G210" i="11"/>
  <c r="H210" i="11"/>
  <c r="I210" i="11"/>
  <c r="J210" i="11"/>
  <c r="K210" i="11"/>
  <c r="L210" i="11"/>
  <c r="M210" i="11"/>
  <c r="N210" i="11"/>
  <c r="O210" i="11"/>
  <c r="P210" i="11"/>
  <c r="Q210" i="11"/>
  <c r="R210" i="11"/>
  <c r="S210" i="11"/>
  <c r="T210" i="11"/>
  <c r="U210" i="11"/>
  <c r="V210" i="11"/>
  <c r="W210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R211" i="11"/>
  <c r="S211" i="11"/>
  <c r="T211" i="11"/>
  <c r="U211" i="11"/>
  <c r="V211" i="11"/>
  <c r="W211" i="11"/>
  <c r="E212" i="11"/>
  <c r="F212" i="11"/>
  <c r="G212" i="11"/>
  <c r="H212" i="11"/>
  <c r="I212" i="11"/>
  <c r="J212" i="11"/>
  <c r="K212" i="11"/>
  <c r="L212" i="11"/>
  <c r="M212" i="11"/>
  <c r="N212" i="11"/>
  <c r="O212" i="11"/>
  <c r="P212" i="11"/>
  <c r="Q212" i="11"/>
  <c r="R212" i="11"/>
  <c r="S212" i="11"/>
  <c r="T212" i="11"/>
  <c r="U212" i="11"/>
  <c r="V212" i="11"/>
  <c r="W212" i="11"/>
  <c r="E213" i="11"/>
  <c r="F213" i="11"/>
  <c r="G213" i="11"/>
  <c r="H213" i="11"/>
  <c r="I213" i="11"/>
  <c r="J213" i="11"/>
  <c r="K213" i="11"/>
  <c r="L213" i="11"/>
  <c r="M213" i="11"/>
  <c r="N213" i="11"/>
  <c r="O213" i="11"/>
  <c r="P213" i="11"/>
  <c r="Q213" i="11"/>
  <c r="R213" i="11"/>
  <c r="S213" i="11"/>
  <c r="T213" i="11"/>
  <c r="U213" i="11"/>
  <c r="V213" i="11"/>
  <c r="W213" i="11"/>
  <c r="E214" i="11"/>
  <c r="F214" i="11"/>
  <c r="G214" i="11"/>
  <c r="H214" i="11"/>
  <c r="I214" i="11"/>
  <c r="J214" i="11"/>
  <c r="K214" i="11"/>
  <c r="L214" i="11"/>
  <c r="M214" i="11"/>
  <c r="N214" i="11"/>
  <c r="O214" i="11"/>
  <c r="P214" i="11"/>
  <c r="Q214" i="11"/>
  <c r="R214" i="11"/>
  <c r="S214" i="11"/>
  <c r="T214" i="11"/>
  <c r="U214" i="11"/>
  <c r="V214" i="11"/>
  <c r="W214" i="11"/>
  <c r="E215" i="11"/>
  <c r="F215" i="11"/>
  <c r="G215" i="11"/>
  <c r="H215" i="11"/>
  <c r="I215" i="11"/>
  <c r="J215" i="11"/>
  <c r="K215" i="11"/>
  <c r="L215" i="11"/>
  <c r="M215" i="11"/>
  <c r="N215" i="11"/>
  <c r="O215" i="11"/>
  <c r="P215" i="11"/>
  <c r="Q215" i="11"/>
  <c r="R215" i="11"/>
  <c r="S215" i="11"/>
  <c r="T215" i="11"/>
  <c r="U215" i="11"/>
  <c r="V215" i="11"/>
  <c r="W215" i="11"/>
  <c r="E216" i="11"/>
  <c r="F216" i="11"/>
  <c r="G216" i="11"/>
  <c r="H216" i="11"/>
  <c r="I216" i="11"/>
  <c r="J216" i="11"/>
  <c r="K216" i="11"/>
  <c r="L216" i="11"/>
  <c r="M216" i="11"/>
  <c r="N216" i="11"/>
  <c r="O216" i="11"/>
  <c r="P216" i="11"/>
  <c r="Q216" i="11"/>
  <c r="R216" i="11"/>
  <c r="S216" i="11"/>
  <c r="T216" i="11"/>
  <c r="U216" i="11"/>
  <c r="V216" i="11"/>
  <c r="W216" i="11"/>
  <c r="E217" i="11"/>
  <c r="F217" i="11"/>
  <c r="G217" i="11"/>
  <c r="H217" i="11"/>
  <c r="I217" i="11"/>
  <c r="J217" i="11"/>
  <c r="K217" i="11"/>
  <c r="L217" i="11"/>
  <c r="M217" i="11"/>
  <c r="N217" i="11"/>
  <c r="O217" i="11"/>
  <c r="P217" i="11"/>
  <c r="Q217" i="11"/>
  <c r="R217" i="11"/>
  <c r="S217" i="11"/>
  <c r="T217" i="11"/>
  <c r="U217" i="11"/>
  <c r="V217" i="11"/>
  <c r="W217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R218" i="11"/>
  <c r="S218" i="11"/>
  <c r="T218" i="11"/>
  <c r="U218" i="11"/>
  <c r="V218" i="11"/>
  <c r="W218" i="11"/>
  <c r="E219" i="11"/>
  <c r="F219" i="11"/>
  <c r="G219" i="11"/>
  <c r="H219" i="11"/>
  <c r="I219" i="11"/>
  <c r="J219" i="11"/>
  <c r="K219" i="11"/>
  <c r="L219" i="11"/>
  <c r="M219" i="11"/>
  <c r="N219" i="11"/>
  <c r="O219" i="11"/>
  <c r="P219" i="11"/>
  <c r="Q219" i="11"/>
  <c r="R219" i="11"/>
  <c r="S219" i="11"/>
  <c r="T219" i="11"/>
  <c r="U219" i="11"/>
  <c r="V219" i="11"/>
  <c r="W219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00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R156" i="11"/>
  <c r="S156" i="11"/>
  <c r="T156" i="11"/>
  <c r="U156" i="11"/>
  <c r="V156" i="11"/>
  <c r="W156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R158" i="11"/>
  <c r="S158" i="11"/>
  <c r="T158" i="11"/>
  <c r="U158" i="11"/>
  <c r="V158" i="11"/>
  <c r="W158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R160" i="11"/>
  <c r="S160" i="11"/>
  <c r="T160" i="11"/>
  <c r="U160" i="11"/>
  <c r="V160" i="11"/>
  <c r="W160" i="11"/>
  <c r="E161" i="11"/>
  <c r="F161" i="11"/>
  <c r="G161" i="11"/>
  <c r="H161" i="11"/>
  <c r="I161" i="11"/>
  <c r="J161" i="11"/>
  <c r="K161" i="11"/>
  <c r="L161" i="11"/>
  <c r="M161" i="11"/>
  <c r="N161" i="11"/>
  <c r="O161" i="11"/>
  <c r="P161" i="11"/>
  <c r="Q161" i="11"/>
  <c r="R161" i="11"/>
  <c r="S161" i="11"/>
  <c r="T161" i="11"/>
  <c r="U161" i="11"/>
  <c r="V161" i="11"/>
  <c r="W161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E163" i="11"/>
  <c r="F163" i="11"/>
  <c r="G163" i="11"/>
  <c r="H163" i="11"/>
  <c r="I163" i="11"/>
  <c r="J163" i="11"/>
  <c r="K163" i="11"/>
  <c r="L163" i="11"/>
  <c r="M163" i="11"/>
  <c r="N163" i="11"/>
  <c r="O163" i="11"/>
  <c r="P163" i="11"/>
  <c r="Q163" i="11"/>
  <c r="R163" i="11"/>
  <c r="S163" i="11"/>
  <c r="T163" i="11"/>
  <c r="U163" i="11"/>
  <c r="V163" i="11"/>
  <c r="W163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R164" i="11"/>
  <c r="S164" i="11"/>
  <c r="T164" i="11"/>
  <c r="U164" i="11"/>
  <c r="V164" i="11"/>
  <c r="W164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56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Q150" i="11"/>
  <c r="R150" i="11"/>
  <c r="S150" i="11"/>
  <c r="T150" i="11"/>
  <c r="U150" i="11"/>
  <c r="V150" i="11"/>
  <c r="W150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Q152" i="11"/>
  <c r="R152" i="11"/>
  <c r="S152" i="11"/>
  <c r="T152" i="11"/>
  <c r="U152" i="11"/>
  <c r="V152" i="11"/>
  <c r="W152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R153" i="11"/>
  <c r="S153" i="11"/>
  <c r="T153" i="11"/>
  <c r="U153" i="11"/>
  <c r="V153" i="11"/>
  <c r="W153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34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D113" i="11"/>
  <c r="D114" i="11"/>
  <c r="D115" i="11"/>
  <c r="D116" i="11"/>
  <c r="D117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12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E73" i="11"/>
  <c r="F73" i="11"/>
  <c r="G73" i="11"/>
  <c r="H73" i="11"/>
  <c r="I73" i="11"/>
  <c r="J73" i="11"/>
  <c r="K73" i="11"/>
  <c r="L73" i="11"/>
  <c r="M73" i="11"/>
  <c r="O73" i="11"/>
  <c r="P73" i="11"/>
  <c r="Q73" i="11"/>
  <c r="R73" i="11"/>
  <c r="S73" i="11"/>
  <c r="T73" i="11"/>
  <c r="U73" i="11"/>
  <c r="V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E76" i="11"/>
  <c r="F76" i="11"/>
  <c r="G76" i="11"/>
  <c r="H76" i="11"/>
  <c r="J76" i="11"/>
  <c r="K76" i="11"/>
  <c r="L76" i="11"/>
  <c r="M76" i="11"/>
  <c r="N76" i="11"/>
  <c r="O76" i="11"/>
  <c r="P76" i="11"/>
  <c r="Q76" i="11"/>
  <c r="R76" i="11"/>
  <c r="T76" i="11"/>
  <c r="U76" i="11"/>
  <c r="V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E78" i="11"/>
  <c r="F78" i="11"/>
  <c r="G78" i="11"/>
  <c r="H78" i="11"/>
  <c r="I78" i="11"/>
  <c r="J78" i="11"/>
  <c r="K78" i="11"/>
  <c r="M78" i="11"/>
  <c r="N78" i="11"/>
  <c r="O78" i="11"/>
  <c r="P78" i="11"/>
  <c r="Q78" i="11"/>
  <c r="R78" i="11"/>
  <c r="T78" i="11"/>
  <c r="U78" i="11"/>
  <c r="V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E80" i="11"/>
  <c r="F80" i="11"/>
  <c r="G80" i="11"/>
  <c r="H80" i="11"/>
  <c r="J80" i="11"/>
  <c r="K80" i="11"/>
  <c r="L80" i="11"/>
  <c r="M80" i="11"/>
  <c r="N80" i="11"/>
  <c r="O80" i="11"/>
  <c r="P80" i="11"/>
  <c r="Q80" i="11"/>
  <c r="R80" i="11"/>
  <c r="T80" i="11"/>
  <c r="U80" i="11"/>
  <c r="V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E83" i="11"/>
  <c r="F83" i="11"/>
  <c r="G83" i="11"/>
  <c r="H83" i="11"/>
  <c r="I83" i="11"/>
  <c r="J83" i="11"/>
  <c r="K83" i="11"/>
  <c r="M83" i="11"/>
  <c r="N83" i="11"/>
  <c r="O83" i="11"/>
  <c r="Q83" i="11"/>
  <c r="R83" i="11"/>
  <c r="T83" i="11"/>
  <c r="U83" i="11"/>
  <c r="V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E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27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05" i="9"/>
  <c r="D91" i="9"/>
  <c r="P96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15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61" i="9"/>
  <c r="E183" i="9"/>
  <c r="F183" i="9"/>
  <c r="G183" i="9"/>
  <c r="H183" i="9"/>
  <c r="I183" i="9"/>
  <c r="J183" i="9"/>
  <c r="K183" i="9"/>
  <c r="L183" i="9"/>
  <c r="M183" i="9"/>
  <c r="N183" i="9"/>
  <c r="O183" i="9"/>
  <c r="Q183" i="9"/>
  <c r="R183" i="9"/>
  <c r="S183" i="9"/>
  <c r="T183" i="9"/>
  <c r="U183" i="9"/>
  <c r="V183" i="9"/>
  <c r="W183" i="9"/>
  <c r="E184" i="9"/>
  <c r="F184" i="9"/>
  <c r="G184" i="9"/>
  <c r="H184" i="9"/>
  <c r="I184" i="9"/>
  <c r="J184" i="9"/>
  <c r="K184" i="9"/>
  <c r="L184" i="9"/>
  <c r="M184" i="9"/>
  <c r="N184" i="9"/>
  <c r="O184" i="9"/>
  <c r="Q184" i="9"/>
  <c r="R184" i="9"/>
  <c r="S184" i="9"/>
  <c r="T184" i="9"/>
  <c r="U184" i="9"/>
  <c r="V184" i="9"/>
  <c r="W184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E96" i="9"/>
  <c r="F96" i="9"/>
  <c r="G96" i="9"/>
  <c r="H96" i="9"/>
  <c r="I96" i="9"/>
  <c r="J96" i="9"/>
  <c r="K96" i="9"/>
  <c r="L96" i="9"/>
  <c r="M96" i="9"/>
  <c r="N96" i="9"/>
  <c r="O96" i="9"/>
  <c r="Q96" i="9"/>
  <c r="R96" i="9"/>
  <c r="S96" i="9"/>
  <c r="T96" i="9"/>
  <c r="U96" i="9"/>
  <c r="V96" i="9"/>
  <c r="W96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AD25" i="5"/>
  <c r="M59" i="5"/>
  <c r="AE25" i="5" s="1"/>
  <c r="M58" i="5"/>
  <c r="M68" i="5"/>
  <c r="M67" i="5"/>
  <c r="M66" i="5"/>
  <c r="M65" i="5"/>
  <c r="M64" i="5"/>
  <c r="M63" i="5"/>
  <c r="M62" i="5"/>
  <c r="M61" i="5"/>
  <c r="M60" i="5"/>
  <c r="M49" i="5"/>
  <c r="M50" i="5"/>
  <c r="M51" i="5"/>
  <c r="M52" i="5"/>
  <c r="M53" i="5"/>
  <c r="M54" i="5"/>
  <c r="M55" i="5"/>
  <c r="M56" i="5"/>
  <c r="M57" i="5"/>
  <c r="Q23" i="5" l="1"/>
  <c r="Q25" i="5"/>
  <c r="T59" i="5"/>
  <c r="J34" i="5"/>
  <c r="J33" i="5"/>
  <c r="J32" i="5"/>
  <c r="J31" i="5"/>
  <c r="J29" i="5"/>
  <c r="J28" i="5"/>
  <c r="J27" i="5"/>
  <c r="J26" i="5"/>
  <c r="J23" i="5"/>
  <c r="J22" i="5"/>
  <c r="J21" i="5"/>
  <c r="J20" i="5"/>
  <c r="J19" i="5"/>
  <c r="J18" i="5"/>
  <c r="J17" i="5"/>
  <c r="J16" i="5"/>
  <c r="J15" i="5"/>
  <c r="J78" i="5"/>
  <c r="J75" i="5"/>
  <c r="J84" i="5"/>
  <c r="H62" i="1"/>
  <c r="H61" i="1"/>
  <c r="H60" i="1"/>
  <c r="H59" i="1"/>
  <c r="H58" i="1"/>
  <c r="H57" i="1"/>
  <c r="H56" i="1"/>
  <c r="H55" i="1"/>
  <c r="H52" i="1"/>
  <c r="H50" i="1"/>
  <c r="H48" i="1"/>
  <c r="H45" i="1"/>
  <c r="H90" i="1"/>
  <c r="H89" i="1"/>
  <c r="H88" i="1"/>
  <c r="H73" i="1"/>
  <c r="E90" i="11" l="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D109" i="11"/>
  <c r="D108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90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K44" i="1"/>
  <c r="J46" i="1"/>
  <c r="J44" i="1"/>
  <c r="K50" i="1"/>
  <c r="K46" i="1"/>
  <c r="M16" i="5"/>
  <c r="L18" i="5"/>
  <c r="L19" i="5"/>
  <c r="L21" i="5"/>
  <c r="L24" i="5"/>
  <c r="L25" i="5"/>
  <c r="L26" i="5"/>
  <c r="L27" i="5"/>
  <c r="L29" i="5"/>
  <c r="L34" i="5"/>
  <c r="L16" i="5"/>
  <c r="K45" i="1"/>
  <c r="K51" i="1"/>
  <c r="K52" i="1"/>
  <c r="K53" i="1"/>
  <c r="K55" i="1"/>
  <c r="K54" i="1"/>
  <c r="K56" i="1"/>
  <c r="K57" i="1"/>
  <c r="K58" i="1"/>
  <c r="K59" i="1"/>
  <c r="K60" i="1"/>
  <c r="K61" i="1"/>
  <c r="K62" i="1"/>
  <c r="AB60" i="5"/>
  <c r="AB59" i="5"/>
  <c r="AB58" i="5"/>
  <c r="AB57" i="5"/>
  <c r="AB56" i="5"/>
  <c r="AB55" i="5"/>
  <c r="AA60" i="5"/>
  <c r="AA59" i="5"/>
  <c r="AA58" i="5"/>
  <c r="AA57" i="5"/>
  <c r="AA56" i="5"/>
  <c r="AA55" i="5"/>
  <c r="Z60" i="5"/>
  <c r="Z59" i="5"/>
  <c r="Z58" i="5"/>
  <c r="Z57" i="5"/>
  <c r="Z56" i="5"/>
  <c r="Z55" i="5"/>
  <c r="Y60" i="5"/>
  <c r="Y59" i="5"/>
  <c r="Y58" i="5"/>
  <c r="Y57" i="5"/>
  <c r="Y56" i="5"/>
  <c r="Y55" i="5"/>
  <c r="X60" i="5"/>
  <c r="X59" i="5"/>
  <c r="X58" i="5"/>
  <c r="X57" i="5"/>
  <c r="X56" i="5"/>
  <c r="X55" i="5"/>
  <c r="W60" i="5"/>
  <c r="W59" i="5"/>
  <c r="W58" i="5"/>
  <c r="W57" i="5"/>
  <c r="W56" i="5"/>
  <c r="W55" i="5"/>
  <c r="AB51" i="5"/>
  <c r="AA51" i="5"/>
  <c r="W51" i="5"/>
  <c r="AB50" i="5"/>
  <c r="AA50" i="5"/>
  <c r="Z50" i="5"/>
  <c r="Y50" i="5"/>
  <c r="X50" i="5"/>
  <c r="W50" i="5"/>
  <c r="P36" i="1"/>
  <c r="R36" i="1"/>
  <c r="T36" i="1"/>
  <c r="S66" i="1"/>
  <c r="T66" i="1"/>
  <c r="U66" i="1"/>
  <c r="Q36" i="1"/>
  <c r="Q35" i="1"/>
  <c r="T40" i="1"/>
  <c r="P35" i="1"/>
  <c r="AC66" i="1"/>
  <c r="AB66" i="1"/>
  <c r="AA66" i="1"/>
  <c r="Z66" i="1"/>
  <c r="Y66" i="1"/>
  <c r="X66" i="1"/>
  <c r="W66" i="1"/>
  <c r="S68" i="1"/>
  <c r="J68" i="1"/>
  <c r="K68" i="1"/>
  <c r="L68" i="1"/>
  <c r="M68" i="1"/>
  <c r="N68" i="1"/>
  <c r="O68" i="1"/>
  <c r="P68" i="1"/>
  <c r="Q68" i="1"/>
  <c r="R68" i="1"/>
  <c r="AC68" i="1"/>
  <c r="AB68" i="1"/>
  <c r="AA68" i="1"/>
  <c r="Z68" i="1"/>
  <c r="Y68" i="1"/>
  <c r="X68" i="1"/>
  <c r="V68" i="1"/>
  <c r="U68" i="1"/>
  <c r="V66" i="1" s="1"/>
  <c r="V40" i="1" s="1"/>
  <c r="N66" i="1"/>
  <c r="L66" i="1"/>
  <c r="K66" i="1"/>
  <c r="J66" i="1"/>
  <c r="L40" i="1"/>
  <c r="M66" i="1"/>
  <c r="O66" i="1"/>
  <c r="P66" i="1"/>
  <c r="Q66" i="1"/>
  <c r="Q40" i="1" s="1"/>
  <c r="R66" i="1"/>
  <c r="X40" i="1"/>
  <c r="U40" i="1"/>
  <c r="K40" i="1"/>
  <c r="J40" i="1"/>
  <c r="S40" i="1"/>
  <c r="S53" i="1" s="1"/>
  <c r="S81" i="1" s="1"/>
  <c r="AB40" i="1"/>
  <c r="AB62" i="1" s="1"/>
  <c r="AB90" i="1" s="1"/>
  <c r="AA40" i="1"/>
  <c r="AA53" i="1" s="1"/>
  <c r="AA81" i="1" s="1"/>
  <c r="O40" i="1"/>
  <c r="N40" i="1"/>
  <c r="N53" i="1" s="1"/>
  <c r="N81" i="1" s="1"/>
  <c r="M40" i="1"/>
  <c r="P40" i="1"/>
  <c r="R40" i="1"/>
  <c r="Z40" i="1"/>
  <c r="N45" i="1"/>
  <c r="P49" i="5"/>
  <c r="W13" i="1"/>
  <c r="W17" i="1"/>
  <c r="AF85" i="5"/>
  <c r="AF84" i="5"/>
  <c r="AF78" i="5"/>
  <c r="J76" i="5"/>
  <c r="J77" i="5"/>
  <c r="J79" i="5"/>
  <c r="J80" i="5"/>
  <c r="J81" i="5"/>
  <c r="J82" i="5"/>
  <c r="L22" i="5" s="1"/>
  <c r="J83" i="5"/>
  <c r="L23" i="5" s="1"/>
  <c r="J94" i="5"/>
  <c r="J93" i="5"/>
  <c r="J92" i="5"/>
  <c r="J91" i="5"/>
  <c r="L31" i="5" s="1"/>
  <c r="J90" i="5"/>
  <c r="L30" i="5" s="1"/>
  <c r="J89" i="5"/>
  <c r="J88" i="5"/>
  <c r="J87" i="5"/>
  <c r="J86" i="5"/>
  <c r="R68" i="5"/>
  <c r="R64" i="5"/>
  <c r="R62" i="5"/>
  <c r="R61" i="5"/>
  <c r="R59" i="5"/>
  <c r="R58" i="5"/>
  <c r="R55" i="5"/>
  <c r="R54" i="5"/>
  <c r="R50" i="5"/>
  <c r="R49" i="5"/>
  <c r="P50" i="5"/>
  <c r="P51" i="5"/>
  <c r="R51" i="5" s="1"/>
  <c r="P52" i="5"/>
  <c r="R52" i="5" s="1"/>
  <c r="P53" i="5"/>
  <c r="R53" i="5" s="1"/>
  <c r="P55" i="5"/>
  <c r="P56" i="5"/>
  <c r="R56" i="5" s="1"/>
  <c r="P57" i="5"/>
  <c r="R57" i="5" s="1"/>
  <c r="P68" i="5"/>
  <c r="P67" i="5"/>
  <c r="R67" i="5" s="1"/>
  <c r="P66" i="5"/>
  <c r="R66" i="5" s="1"/>
  <c r="P65" i="5"/>
  <c r="R65" i="5" s="1"/>
  <c r="P64" i="5"/>
  <c r="P63" i="5"/>
  <c r="R63" i="5" s="1"/>
  <c r="P62" i="5"/>
  <c r="P61" i="5"/>
  <c r="R60" i="5"/>
  <c r="E58" i="5"/>
  <c r="F12" i="5"/>
  <c r="F42" i="5"/>
  <c r="F78" i="5"/>
  <c r="D78" i="5"/>
  <c r="C78" i="5"/>
  <c r="B80" i="5"/>
  <c r="B88" i="5"/>
  <c r="B86" i="5"/>
  <c r="B82" i="5"/>
  <c r="G78" i="5"/>
  <c r="F17" i="5"/>
  <c r="F18" i="5"/>
  <c r="F19" i="5"/>
  <c r="F21" i="5"/>
  <c r="F22" i="5"/>
  <c r="F23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43" i="5"/>
  <c r="F44" i="5"/>
  <c r="D45" i="5"/>
  <c r="E45" i="5"/>
  <c r="F53" i="5"/>
  <c r="F56" i="5"/>
  <c r="F66" i="5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AF80" i="5" l="1"/>
  <c r="L28" i="5"/>
  <c r="L20" i="5"/>
  <c r="AF87" i="5"/>
  <c r="L33" i="5"/>
  <c r="L17" i="5"/>
  <c r="L32" i="5"/>
  <c r="M15" i="5"/>
  <c r="N23" i="5"/>
  <c r="O15" i="5"/>
  <c r="AF76" i="5"/>
  <c r="O61" i="1"/>
  <c r="K47" i="1"/>
  <c r="K48" i="1"/>
  <c r="K43" i="1"/>
  <c r="K49" i="1"/>
  <c r="K77" i="1" s="1"/>
  <c r="F45" i="5"/>
  <c r="AF90" i="5"/>
  <c r="AF91" i="5"/>
  <c r="AF92" i="5"/>
  <c r="E48" i="5"/>
  <c r="AF86" i="5"/>
  <c r="AF94" i="5"/>
  <c r="AF89" i="5"/>
  <c r="AF93" i="5"/>
  <c r="AF77" i="5"/>
  <c r="AF79" i="5"/>
  <c r="AF81" i="5"/>
  <c r="AF83" i="5"/>
  <c r="AF75" i="5"/>
  <c r="E39" i="5"/>
  <c r="AF88" i="5"/>
  <c r="AF82" i="5"/>
  <c r="Q59" i="1"/>
  <c r="Q87" i="1" s="1"/>
  <c r="U35" i="1"/>
  <c r="T35" i="1"/>
  <c r="S35" i="1"/>
  <c r="X43" i="1"/>
  <c r="X71" i="1" s="1"/>
  <c r="Z48" i="1"/>
  <c r="Z76" i="1" s="1"/>
  <c r="R35" i="1"/>
  <c r="X46" i="1"/>
  <c r="X74" i="1" s="1"/>
  <c r="X58" i="1"/>
  <c r="X86" i="1" s="1"/>
  <c r="L45" i="1"/>
  <c r="AC40" i="1"/>
  <c r="AC53" i="1" s="1"/>
  <c r="AC81" i="1" s="1"/>
  <c r="W40" i="1"/>
  <c r="Q61" i="1"/>
  <c r="Q89" i="1" s="1"/>
  <c r="AA61" i="1"/>
  <c r="AA89" i="1" s="1"/>
  <c r="N49" i="1"/>
  <c r="N77" i="1" s="1"/>
  <c r="N60" i="1"/>
  <c r="AB61" i="1"/>
  <c r="AB89" i="1" s="1"/>
  <c r="S54" i="1"/>
  <c r="AC55" i="1"/>
  <c r="AC83" i="1" s="1"/>
  <c r="AC54" i="1"/>
  <c r="AC82" i="1" s="1"/>
  <c r="AC61" i="1"/>
  <c r="AC89" i="1" s="1"/>
  <c r="AC75" i="1"/>
  <c r="AB45" i="1"/>
  <c r="AB73" i="1" s="1"/>
  <c r="AB51" i="1"/>
  <c r="AB79" i="1" s="1"/>
  <c r="AB47" i="1"/>
  <c r="AB75" i="1" s="1"/>
  <c r="AB60" i="1"/>
  <c r="AB88" i="1" s="1"/>
  <c r="AA60" i="1"/>
  <c r="AA88" i="1" s="1"/>
  <c r="AA62" i="1"/>
  <c r="AA90" i="1" s="1"/>
  <c r="Z58" i="1"/>
  <c r="Z86" i="1" s="1"/>
  <c r="Z61" i="1"/>
  <c r="Z89" i="1" s="1"/>
  <c r="Z53" i="1"/>
  <c r="Z81" i="1" s="1"/>
  <c r="Z62" i="1"/>
  <c r="Z90" i="1" s="1"/>
  <c r="Z46" i="1"/>
  <c r="Z74" i="1" s="1"/>
  <c r="Z60" i="1"/>
  <c r="Z88" i="1" s="1"/>
  <c r="Y40" i="1"/>
  <c r="X50" i="1"/>
  <c r="X78" i="1" s="1"/>
  <c r="X61" i="1"/>
  <c r="X89" i="1" s="1"/>
  <c r="X62" i="1"/>
  <c r="X90" i="1" s="1"/>
  <c r="X60" i="1"/>
  <c r="X88" i="1" s="1"/>
  <c r="V55" i="1"/>
  <c r="V83" i="1" s="1"/>
  <c r="V45" i="1"/>
  <c r="V54" i="1"/>
  <c r="V62" i="1"/>
  <c r="V59" i="1"/>
  <c r="V61" i="1"/>
  <c r="V89" i="1" s="1"/>
  <c r="V60" i="1"/>
  <c r="V47" i="1"/>
  <c r="V49" i="1"/>
  <c r="V77" i="1" s="1"/>
  <c r="U53" i="1"/>
  <c r="U62" i="1"/>
  <c r="U57" i="1"/>
  <c r="U85" i="1" s="1"/>
  <c r="U50" i="1"/>
  <c r="U45" i="1"/>
  <c r="U61" i="1"/>
  <c r="U47" i="1"/>
  <c r="U75" i="1" s="1"/>
  <c r="U60" i="1"/>
  <c r="U55" i="1"/>
  <c r="U54" i="1"/>
  <c r="U49" i="1"/>
  <c r="T53" i="1"/>
  <c r="T81" i="1" s="1"/>
  <c r="T55" i="1"/>
  <c r="T45" i="1"/>
  <c r="T62" i="1"/>
  <c r="T60" i="1"/>
  <c r="T51" i="1"/>
  <c r="T79" i="1" s="1"/>
  <c r="T61" i="1"/>
  <c r="T89" i="1" s="1"/>
  <c r="T49" i="1"/>
  <c r="S61" i="1"/>
  <c r="S52" i="1"/>
  <c r="S80" i="1" s="1"/>
  <c r="S62" i="1"/>
  <c r="S46" i="1"/>
  <c r="S43" i="1"/>
  <c r="S60" i="1"/>
  <c r="S88" i="1" s="1"/>
  <c r="R55" i="1"/>
  <c r="R83" i="1" s="1"/>
  <c r="R50" i="1"/>
  <c r="R78" i="1" s="1"/>
  <c r="R61" i="1"/>
  <c r="R43" i="1"/>
  <c r="R62" i="1"/>
  <c r="R60" i="1"/>
  <c r="R53" i="1"/>
  <c r="R81" i="1" s="1"/>
  <c r="Q58" i="1"/>
  <c r="Q60" i="1"/>
  <c r="Q53" i="1"/>
  <c r="Q81" i="1" s="1"/>
  <c r="Q55" i="1"/>
  <c r="Q51" i="1"/>
  <c r="Q79" i="1" s="1"/>
  <c r="Q62" i="1"/>
  <c r="Q45" i="1"/>
  <c r="Q52" i="1"/>
  <c r="Q80" i="1" s="1"/>
  <c r="P46" i="1"/>
  <c r="P74" i="1" s="1"/>
  <c r="P61" i="1"/>
  <c r="P53" i="1"/>
  <c r="P81" i="1" s="1"/>
  <c r="P50" i="1"/>
  <c r="P78" i="1" s="1"/>
  <c r="P62" i="1"/>
  <c r="P60" i="1"/>
  <c r="P88" i="1" s="1"/>
  <c r="P54" i="1"/>
  <c r="O59" i="1"/>
  <c r="O51" i="1"/>
  <c r="O79" i="1" s="1"/>
  <c r="O45" i="1"/>
  <c r="O60" i="1"/>
  <c r="O55" i="1"/>
  <c r="O53" i="1"/>
  <c r="O81" i="1" s="1"/>
  <c r="O62" i="1"/>
  <c r="N51" i="1"/>
  <c r="N79" i="1" s="1"/>
  <c r="N61" i="1"/>
  <c r="N62" i="1"/>
  <c r="N47" i="1"/>
  <c r="N75" i="1" s="1"/>
  <c r="M53" i="1"/>
  <c r="M81" i="1" s="1"/>
  <c r="M49" i="1"/>
  <c r="M50" i="1"/>
  <c r="M62" i="1"/>
  <c r="M61" i="1"/>
  <c r="M89" i="1" s="1"/>
  <c r="M60" i="1"/>
  <c r="M54" i="1"/>
  <c r="M46" i="1"/>
  <c r="L79" i="1"/>
  <c r="L47" i="1"/>
  <c r="L81" i="1"/>
  <c r="L89" i="1"/>
  <c r="K89" i="1"/>
  <c r="K79" i="1"/>
  <c r="J53" i="1"/>
  <c r="J81" i="1" s="1"/>
  <c r="J62" i="1"/>
  <c r="J60" i="1"/>
  <c r="J61" i="1"/>
  <c r="J89" i="1" s="1"/>
  <c r="AC59" i="1"/>
  <c r="AC87" i="1" s="1"/>
  <c r="AC45" i="1"/>
  <c r="AC73" i="1" s="1"/>
  <c r="AC46" i="1"/>
  <c r="AC74" i="1" s="1"/>
  <c r="AB59" i="1"/>
  <c r="AB87" i="1" s="1"/>
  <c r="AB49" i="1"/>
  <c r="AB77" i="1" s="1"/>
  <c r="AB53" i="1"/>
  <c r="AB81" i="1" s="1"/>
  <c r="AB55" i="1"/>
  <c r="AB83" i="1" s="1"/>
  <c r="Z45" i="1"/>
  <c r="Z73" i="1" s="1"/>
  <c r="Z56" i="1"/>
  <c r="Z84" i="1" s="1"/>
  <c r="Z54" i="1"/>
  <c r="Z82" i="1" s="1"/>
  <c r="Z52" i="1"/>
  <c r="Z80" i="1" s="1"/>
  <c r="Z55" i="1"/>
  <c r="Z83" i="1" s="1"/>
  <c r="Z59" i="1"/>
  <c r="Z87" i="1" s="1"/>
  <c r="Z50" i="1"/>
  <c r="Z78" i="1" s="1"/>
  <c r="Y46" i="1"/>
  <c r="Y74" i="1" s="1"/>
  <c r="X52" i="1"/>
  <c r="X80" i="1" s="1"/>
  <c r="X53" i="1"/>
  <c r="X81" i="1" s="1"/>
  <c r="X54" i="1"/>
  <c r="X82" i="1" s="1"/>
  <c r="X56" i="1"/>
  <c r="X84" i="1" s="1"/>
  <c r="V50" i="1"/>
  <c r="V78" i="1" s="1"/>
  <c r="V51" i="1"/>
  <c r="V79" i="1" s="1"/>
  <c r="V53" i="1"/>
  <c r="V81" i="1" s="1"/>
  <c r="V46" i="1"/>
  <c r="U51" i="1"/>
  <c r="U79" i="1" s="1"/>
  <c r="U59" i="1"/>
  <c r="U46" i="1"/>
  <c r="T59" i="1"/>
  <c r="S50" i="1"/>
  <c r="R45" i="1"/>
  <c r="R58" i="1"/>
  <c r="R86" i="1" s="1"/>
  <c r="R52" i="1"/>
  <c r="R80" i="1" s="1"/>
  <c r="R46" i="1"/>
  <c r="R54" i="1"/>
  <c r="R59" i="1"/>
  <c r="R56" i="1"/>
  <c r="Q46" i="1"/>
  <c r="Q74" i="1" s="1"/>
  <c r="Q50" i="1"/>
  <c r="Q78" i="1" s="1"/>
  <c r="Q54" i="1"/>
  <c r="P52" i="1"/>
  <c r="P58" i="1"/>
  <c r="P56" i="1"/>
  <c r="P84" i="1" s="1"/>
  <c r="P43" i="1"/>
  <c r="N46" i="1"/>
  <c r="N59" i="1"/>
  <c r="N50" i="1"/>
  <c r="N78" i="1" s="1"/>
  <c r="N55" i="1"/>
  <c r="N57" i="1"/>
  <c r="N85" i="1" s="1"/>
  <c r="M45" i="1"/>
  <c r="M51" i="1"/>
  <c r="M79" i="1" s="1"/>
  <c r="M55" i="1"/>
  <c r="M59" i="1"/>
  <c r="L44" i="1"/>
  <c r="K81" i="1"/>
  <c r="R48" i="1"/>
  <c r="R76" i="1" s="1"/>
  <c r="T57" i="1"/>
  <c r="T85" i="1" s="1"/>
  <c r="O47" i="1"/>
  <c r="J47" i="1"/>
  <c r="P47" i="1"/>
  <c r="X47" i="1"/>
  <c r="X75" i="1" s="1"/>
  <c r="Q47" i="1"/>
  <c r="Q75" i="1" s="1"/>
  <c r="R47" i="1"/>
  <c r="Z47" i="1"/>
  <c r="Z75" i="1" s="1"/>
  <c r="S47" i="1"/>
  <c r="AA75" i="1"/>
  <c r="S56" i="1"/>
  <c r="S84" i="1" s="1"/>
  <c r="AA56" i="1"/>
  <c r="AA84" i="1" s="1"/>
  <c r="L84" i="1"/>
  <c r="T56" i="1"/>
  <c r="T84" i="1" s="1"/>
  <c r="AB56" i="1"/>
  <c r="AB84" i="1" s="1"/>
  <c r="M56" i="1"/>
  <c r="U56" i="1"/>
  <c r="U84" i="1" s="1"/>
  <c r="AC56" i="1"/>
  <c r="AC84" i="1" s="1"/>
  <c r="N56" i="1"/>
  <c r="N84" i="1" s="1"/>
  <c r="V56" i="1"/>
  <c r="V84" i="1" s="1"/>
  <c r="J56" i="1"/>
  <c r="J84" i="1" s="1"/>
  <c r="O56" i="1"/>
  <c r="O84" i="1" s="1"/>
  <c r="T47" i="1"/>
  <c r="Q56" i="1"/>
  <c r="Q84" i="1" s="1"/>
  <c r="S48" i="1"/>
  <c r="AA48" i="1"/>
  <c r="AA76" i="1" s="1"/>
  <c r="L48" i="1"/>
  <c r="T48" i="1"/>
  <c r="T76" i="1" s="1"/>
  <c r="AB48" i="1"/>
  <c r="AB76" i="1" s="1"/>
  <c r="M48" i="1"/>
  <c r="M76" i="1" s="1"/>
  <c r="U48" i="1"/>
  <c r="U76" i="1" s="1"/>
  <c r="AC48" i="1"/>
  <c r="AC76" i="1" s="1"/>
  <c r="N48" i="1"/>
  <c r="V48" i="1"/>
  <c r="V76" i="1" s="1"/>
  <c r="O48" i="1"/>
  <c r="O76" i="1" s="1"/>
  <c r="J48" i="1"/>
  <c r="J76" i="1" s="1"/>
  <c r="P48" i="1"/>
  <c r="P76" i="1" s="1"/>
  <c r="O57" i="1"/>
  <c r="O85" i="1" s="1"/>
  <c r="J57" i="1"/>
  <c r="J85" i="1" s="1"/>
  <c r="P57" i="1"/>
  <c r="P85" i="1" s="1"/>
  <c r="X57" i="1"/>
  <c r="X85" i="1" s="1"/>
  <c r="Q57" i="1"/>
  <c r="Q85" i="1" s="1"/>
  <c r="Y57" i="1"/>
  <c r="Y85" i="1" s="1"/>
  <c r="R57" i="1"/>
  <c r="R85" i="1" s="1"/>
  <c r="Z57" i="1"/>
  <c r="Z85" i="1" s="1"/>
  <c r="S57" i="1"/>
  <c r="S85" i="1" s="1"/>
  <c r="AA57" i="1"/>
  <c r="AA85" i="1" s="1"/>
  <c r="M57" i="1"/>
  <c r="M85" i="1" s="1"/>
  <c r="O49" i="1"/>
  <c r="J49" i="1"/>
  <c r="P49" i="1"/>
  <c r="X49" i="1"/>
  <c r="Q49" i="1"/>
  <c r="Q77" i="1" s="1"/>
  <c r="R49" i="1"/>
  <c r="Z49" i="1"/>
  <c r="Z77" i="1" s="1"/>
  <c r="S49" i="1"/>
  <c r="AA49" i="1"/>
  <c r="AA77" i="1" s="1"/>
  <c r="S58" i="1"/>
  <c r="AA58" i="1"/>
  <c r="AA86" i="1" s="1"/>
  <c r="T58" i="1"/>
  <c r="AB58" i="1"/>
  <c r="AB86" i="1" s="1"/>
  <c r="M58" i="1"/>
  <c r="U58" i="1"/>
  <c r="AC58" i="1"/>
  <c r="AC86" i="1" s="1"/>
  <c r="N58" i="1"/>
  <c r="V58" i="1"/>
  <c r="O58" i="1"/>
  <c r="J58" i="1"/>
  <c r="J86" i="1" s="1"/>
  <c r="M47" i="1"/>
  <c r="M75" i="1" s="1"/>
  <c r="K85" i="1"/>
  <c r="L85" i="1"/>
  <c r="AC57" i="1"/>
  <c r="O89" i="1"/>
  <c r="N73" i="1"/>
  <c r="AB57" i="1"/>
  <c r="AB85" i="1" s="1"/>
  <c r="V57" i="1"/>
  <c r="V85" i="1" s="1"/>
  <c r="AA45" i="1"/>
  <c r="AA73" i="1" s="1"/>
  <c r="S45" i="1"/>
  <c r="O46" i="1"/>
  <c r="J50" i="1"/>
  <c r="J78" i="1" s="1"/>
  <c r="O50" i="1"/>
  <c r="O78" i="1" s="1"/>
  <c r="AA51" i="1"/>
  <c r="AA79" i="1" s="1"/>
  <c r="S51" i="1"/>
  <c r="J52" i="1"/>
  <c r="J80" i="1" s="1"/>
  <c r="O52" i="1"/>
  <c r="O80" i="1" s="1"/>
  <c r="J54" i="1"/>
  <c r="J82" i="1" s="1"/>
  <c r="O54" i="1"/>
  <c r="AA55" i="1"/>
  <c r="AA83" i="1" s="1"/>
  <c r="S55" i="1"/>
  <c r="AA59" i="1"/>
  <c r="AA87" i="1" s="1"/>
  <c r="S59" i="1"/>
  <c r="Z51" i="1"/>
  <c r="Z79" i="1" s="1"/>
  <c r="R51" i="1"/>
  <c r="R79" i="1" s="1"/>
  <c r="K80" i="1"/>
  <c r="V52" i="1"/>
  <c r="V80" i="1" s="1"/>
  <c r="N52" i="1"/>
  <c r="N80" i="1" s="1"/>
  <c r="N54" i="1"/>
  <c r="U52" i="1"/>
  <c r="U80" i="1" s="1"/>
  <c r="M52" i="1"/>
  <c r="M80" i="1" s="1"/>
  <c r="V44" i="1"/>
  <c r="V72" i="1" s="1"/>
  <c r="X45" i="1"/>
  <c r="X73" i="1" s="1"/>
  <c r="P45" i="1"/>
  <c r="AB46" i="1"/>
  <c r="AB74" i="1" s="1"/>
  <c r="T46" i="1"/>
  <c r="L46" i="1"/>
  <c r="AB50" i="1"/>
  <c r="AB78" i="1" s="1"/>
  <c r="T50" i="1"/>
  <c r="T78" i="1" s="1"/>
  <c r="L78" i="1"/>
  <c r="X51" i="1"/>
  <c r="X79" i="1" s="1"/>
  <c r="P51" i="1"/>
  <c r="P79" i="1" s="1"/>
  <c r="AB52" i="1"/>
  <c r="AB80" i="1" s="1"/>
  <c r="T52" i="1"/>
  <c r="T80" i="1" s="1"/>
  <c r="L80" i="1"/>
  <c r="AB54" i="1"/>
  <c r="AB82" i="1" s="1"/>
  <c r="T54" i="1"/>
  <c r="T82" i="1" s="1"/>
  <c r="X55" i="1"/>
  <c r="X83" i="1" s="1"/>
  <c r="P55" i="1"/>
  <c r="X59" i="1"/>
  <c r="X87" i="1" s="1"/>
  <c r="P59" i="1"/>
  <c r="P87" i="1" s="1"/>
  <c r="AA43" i="1"/>
  <c r="AA71" i="1" s="1"/>
  <c r="J45" i="1"/>
  <c r="AA46" i="1"/>
  <c r="AA74" i="1" s="1"/>
  <c r="AA50" i="1"/>
  <c r="AA78" i="1" s="1"/>
  <c r="J51" i="1"/>
  <c r="J79" i="1" s="1"/>
  <c r="AA52" i="1"/>
  <c r="AA80" i="1" s="1"/>
  <c r="AA54" i="1"/>
  <c r="AA82" i="1" s="1"/>
  <c r="J55" i="1"/>
  <c r="J59" i="1"/>
  <c r="Z43" i="1"/>
  <c r="Z71" i="1" s="1"/>
  <c r="AC44" i="1"/>
  <c r="AC72" i="1" s="1"/>
  <c r="L43" i="1"/>
  <c r="L71" i="1" s="1"/>
  <c r="AA44" i="1"/>
  <c r="AA72" i="1" s="1"/>
  <c r="S44" i="1"/>
  <c r="S72" i="1" s="1"/>
  <c r="Q43" i="1"/>
  <c r="Q71" i="1" s="1"/>
  <c r="T88" i="1"/>
  <c r="V43" i="1"/>
  <c r="V71" i="1" s="1"/>
  <c r="M43" i="1"/>
  <c r="Z44" i="1"/>
  <c r="Z72" i="1" s="1"/>
  <c r="R44" i="1"/>
  <c r="R72" i="1" s="1"/>
  <c r="Q44" i="1"/>
  <c r="Q72" i="1" s="1"/>
  <c r="E25" i="1"/>
  <c r="K15" i="1" s="1"/>
  <c r="K29" i="1" s="1"/>
  <c r="U43" i="1"/>
  <c r="N43" i="1"/>
  <c r="N71" i="1" s="1"/>
  <c r="AB43" i="1"/>
  <c r="AB71" i="1" s="1"/>
  <c r="T43" i="1"/>
  <c r="T71" i="1" s="1"/>
  <c r="O43" i="1"/>
  <c r="O71" i="1" s="1"/>
  <c r="X44" i="1"/>
  <c r="P44" i="1"/>
  <c r="O44" i="1"/>
  <c r="N44" i="1"/>
  <c r="N72" i="1" s="1"/>
  <c r="M44" i="1"/>
  <c r="M72" i="1" s="1"/>
  <c r="U44" i="1"/>
  <c r="U72" i="1" s="1"/>
  <c r="AB44" i="1"/>
  <c r="T44" i="1"/>
  <c r="D46" i="5"/>
  <c r="F46" i="5" s="1"/>
  <c r="O17" i="1"/>
  <c r="O31" i="1" s="1"/>
  <c r="M16" i="1"/>
  <c r="M30" i="1" s="1"/>
  <c r="P14" i="1"/>
  <c r="P28" i="1" s="1"/>
  <c r="L15" i="1"/>
  <c r="L29" i="1" s="1"/>
  <c r="T15" i="1"/>
  <c r="T29" i="1" s="1"/>
  <c r="Q17" i="1"/>
  <c r="Q31" i="1" s="1"/>
  <c r="M9" i="1"/>
  <c r="M23" i="1" s="1"/>
  <c r="M11" i="1"/>
  <c r="M25" i="1" s="1"/>
  <c r="L12" i="1"/>
  <c r="L26" i="1" s="1"/>
  <c r="R7" i="1"/>
  <c r="R21" i="1" s="1"/>
  <c r="N9" i="1"/>
  <c r="N23" i="1" s="1"/>
  <c r="K10" i="1"/>
  <c r="K24" i="1" s="1"/>
  <c r="S10" i="1"/>
  <c r="S24" i="1" s="1"/>
  <c r="S17" i="1"/>
  <c r="S31" i="1" s="1"/>
  <c r="L14" i="1"/>
  <c r="L28" i="1" s="1"/>
  <c r="T14" i="1"/>
  <c r="T28" i="1" s="1"/>
  <c r="K7" i="1"/>
  <c r="K21" i="1" s="1"/>
  <c r="J16" i="1"/>
  <c r="J30" i="1" s="1"/>
  <c r="O8" i="1"/>
  <c r="O22" i="1" s="1"/>
  <c r="S8" i="1"/>
  <c r="S22" i="1" s="1"/>
  <c r="J17" i="1"/>
  <c r="J31" i="1" s="1"/>
  <c r="T17" i="1"/>
  <c r="T31" i="1" s="1"/>
  <c r="R16" i="1"/>
  <c r="R30" i="1" s="1"/>
  <c r="M14" i="1"/>
  <c r="M28" i="1" s="1"/>
  <c r="P13" i="1"/>
  <c r="P27" i="1" s="1"/>
  <c r="O10" i="1"/>
  <c r="O24" i="1" s="1"/>
  <c r="N8" i="1"/>
  <c r="N22" i="1" s="1"/>
  <c r="K16" i="1"/>
  <c r="K30" i="1" s="1"/>
  <c r="S16" i="1"/>
  <c r="S30" i="1" s="1"/>
  <c r="Q14" i="1"/>
  <c r="Q28" i="1" s="1"/>
  <c r="N17" i="1"/>
  <c r="N31" i="1" s="1"/>
  <c r="L16" i="1"/>
  <c r="L30" i="1" s="1"/>
  <c r="T16" i="1"/>
  <c r="T30" i="1" s="1"/>
  <c r="R12" i="1"/>
  <c r="R26" i="1" s="1"/>
  <c r="S12" i="1"/>
  <c r="S26" i="1" s="1"/>
  <c r="T12" i="1"/>
  <c r="T26" i="1" s="1"/>
  <c r="Q48" i="1" l="1"/>
  <c r="Q76" i="1" s="1"/>
  <c r="X48" i="1"/>
  <c r="X76" i="1" s="1"/>
  <c r="O73" i="1"/>
  <c r="W57" i="1"/>
  <c r="W85" i="1" s="1"/>
  <c r="W68" i="1"/>
  <c r="W43" i="1"/>
  <c r="W71" i="1" s="1"/>
  <c r="V82" i="1"/>
  <c r="W59" i="1"/>
  <c r="W87" i="1" s="1"/>
  <c r="W47" i="1"/>
  <c r="W75" i="1" s="1"/>
  <c r="W54" i="1"/>
  <c r="W82" i="1" s="1"/>
  <c r="W50" i="1"/>
  <c r="W78" i="1" s="1"/>
  <c r="W48" i="1"/>
  <c r="W76" i="1" s="1"/>
  <c r="W49" i="1"/>
  <c r="W77" i="1" s="1"/>
  <c r="W52" i="1"/>
  <c r="W80" i="1" s="1"/>
  <c r="W46" i="1"/>
  <c r="W74" i="1" s="1"/>
  <c r="W44" i="1"/>
  <c r="W72" i="1" s="1"/>
  <c r="W51" i="1"/>
  <c r="W79" i="1" s="1"/>
  <c r="AC43" i="1"/>
  <c r="W55" i="1"/>
  <c r="W83" i="1" s="1"/>
  <c r="W45" i="1"/>
  <c r="W73" i="1" s="1"/>
  <c r="W56" i="1"/>
  <c r="W84" i="1" s="1"/>
  <c r="AC49" i="1"/>
  <c r="AC77" i="1" s="1"/>
  <c r="Q83" i="1"/>
  <c r="W58" i="1"/>
  <c r="W86" i="1" s="1"/>
  <c r="AC50" i="1"/>
  <c r="AC78" i="1" s="1"/>
  <c r="AC62" i="1"/>
  <c r="AC90" i="1" s="1"/>
  <c r="T90" i="1"/>
  <c r="AC52" i="1"/>
  <c r="AC80" i="1" s="1"/>
  <c r="AC60" i="1"/>
  <c r="W53" i="1"/>
  <c r="W81" i="1" s="1"/>
  <c r="W60" i="1"/>
  <c r="W88" i="1" s="1"/>
  <c r="W62" i="1"/>
  <c r="W90" i="1" s="1"/>
  <c r="W61" i="1"/>
  <c r="W89" i="1" s="1"/>
  <c r="AC51" i="1"/>
  <c r="AC79" i="1" s="1"/>
  <c r="P71" i="1"/>
  <c r="Y55" i="1"/>
  <c r="Y83" i="1" s="1"/>
  <c r="Y61" i="1"/>
  <c r="Y89" i="1" s="1"/>
  <c r="Y45" i="1"/>
  <c r="Y73" i="1" s="1"/>
  <c r="Y62" i="1"/>
  <c r="Y90" i="1" s="1"/>
  <c r="Y59" i="1"/>
  <c r="Y87" i="1" s="1"/>
  <c r="Y52" i="1"/>
  <c r="Y80" i="1" s="1"/>
  <c r="Y60" i="1"/>
  <c r="Y88" i="1" s="1"/>
  <c r="Y58" i="1"/>
  <c r="Y86" i="1" s="1"/>
  <c r="Y51" i="1"/>
  <c r="Y79" i="1" s="1"/>
  <c r="Y56" i="1"/>
  <c r="Y84" i="1" s="1"/>
  <c r="Y50" i="1"/>
  <c r="Y78" i="1" s="1"/>
  <c r="Y54" i="1"/>
  <c r="Y82" i="1" s="1"/>
  <c r="Y44" i="1"/>
  <c r="Y72" i="1" s="1"/>
  <c r="Y48" i="1"/>
  <c r="Y76" i="1" s="1"/>
  <c r="Y47" i="1"/>
  <c r="Y75" i="1" s="1"/>
  <c r="Y49" i="1"/>
  <c r="Y77" i="1" s="1"/>
  <c r="Y43" i="1"/>
  <c r="Y71" i="1" s="1"/>
  <c r="Y53" i="1"/>
  <c r="Y81" i="1" s="1"/>
  <c r="V75" i="1"/>
  <c r="T77" i="1"/>
  <c r="L72" i="1"/>
  <c r="R84" i="1"/>
  <c r="N89" i="1"/>
  <c r="P8" i="1"/>
  <c r="P22" i="1" s="1"/>
  <c r="S11" i="1"/>
  <c r="S25" i="1" s="1"/>
  <c r="N86" i="1"/>
  <c r="Q90" i="1"/>
  <c r="S89" i="1"/>
  <c r="J90" i="1"/>
  <c r="M88" i="1"/>
  <c r="J88" i="1"/>
  <c r="O74" i="1"/>
  <c r="U74" i="1"/>
  <c r="M82" i="1"/>
  <c r="M74" i="1"/>
  <c r="S86" i="1"/>
  <c r="P77" i="1"/>
  <c r="T75" i="1"/>
  <c r="P75" i="1"/>
  <c r="K74" i="1"/>
  <c r="R71" i="1"/>
  <c r="Q12" i="1"/>
  <c r="Q26" i="1" s="1"/>
  <c r="R9" i="1"/>
  <c r="R23" i="1" s="1"/>
  <c r="N7" i="1"/>
  <c r="N21" i="1" s="1"/>
  <c r="T9" i="1"/>
  <c r="T23" i="1" s="1"/>
  <c r="O11" i="1"/>
  <c r="O25" i="1" s="1"/>
  <c r="K17" i="1"/>
  <c r="K31" i="1" s="1"/>
  <c r="J13" i="1"/>
  <c r="J27" i="1" s="1"/>
  <c r="Q7" i="1"/>
  <c r="Q21" i="1" s="1"/>
  <c r="T11" i="1"/>
  <c r="T25" i="1" s="1"/>
  <c r="T72" i="1"/>
  <c r="O72" i="1"/>
  <c r="U78" i="1"/>
  <c r="M78" i="1"/>
  <c r="K78" i="1"/>
  <c r="M71" i="1"/>
  <c r="Q88" i="1"/>
  <c r="N88" i="1"/>
  <c r="L74" i="1"/>
  <c r="U89" i="1"/>
  <c r="R89" i="1"/>
  <c r="S87" i="1"/>
  <c r="U83" i="1"/>
  <c r="M73" i="1"/>
  <c r="R90" i="1"/>
  <c r="K75" i="1"/>
  <c r="R73" i="1"/>
  <c r="R87" i="1"/>
  <c r="L73" i="1"/>
  <c r="K76" i="1"/>
  <c r="L76" i="1"/>
  <c r="V88" i="1"/>
  <c r="J75" i="1"/>
  <c r="K83" i="1"/>
  <c r="V73" i="1"/>
  <c r="M87" i="1"/>
  <c r="O87" i="1"/>
  <c r="Q86" i="1"/>
  <c r="P12" i="1"/>
  <c r="P26" i="1" s="1"/>
  <c r="Q9" i="1"/>
  <c r="Q23" i="1" s="1"/>
  <c r="K14" i="1"/>
  <c r="K28" i="1" s="1"/>
  <c r="K9" i="1"/>
  <c r="K23" i="1" s="1"/>
  <c r="P72" i="1"/>
  <c r="T74" i="1"/>
  <c r="U88" i="1"/>
  <c r="R88" i="1"/>
  <c r="J74" i="1"/>
  <c r="O90" i="1"/>
  <c r="L90" i="1"/>
  <c r="T8" i="1"/>
  <c r="T22" i="1" s="1"/>
  <c r="R11" i="1"/>
  <c r="R25" i="1" s="1"/>
  <c r="T10" i="1"/>
  <c r="T24" i="1" s="1"/>
  <c r="J9" i="1"/>
  <c r="J23" i="1" s="1"/>
  <c r="S13" i="1"/>
  <c r="S27" i="1" s="1"/>
  <c r="P82" i="1"/>
  <c r="U90" i="1"/>
  <c r="L88" i="1"/>
  <c r="Q73" i="1"/>
  <c r="M83" i="1"/>
  <c r="K73" i="1"/>
  <c r="U86" i="1"/>
  <c r="S77" i="1"/>
  <c r="U73" i="1"/>
  <c r="S75" i="1"/>
  <c r="P86" i="1"/>
  <c r="K87" i="1"/>
  <c r="O12" i="1"/>
  <c r="O26" i="1" s="1"/>
  <c r="M7" i="1"/>
  <c r="M21" i="1" s="1"/>
  <c r="N14" i="1"/>
  <c r="N28" i="1" s="1"/>
  <c r="N13" i="1"/>
  <c r="N27" i="1" s="1"/>
  <c r="R8" i="1"/>
  <c r="R22" i="1" s="1"/>
  <c r="L13" i="1"/>
  <c r="L27" i="1" s="1"/>
  <c r="N15" i="1"/>
  <c r="N29" i="1" s="1"/>
  <c r="R14" i="1"/>
  <c r="R28" i="1" s="1"/>
  <c r="M8" i="1"/>
  <c r="M22" i="1" s="1"/>
  <c r="U71" i="1"/>
  <c r="J87" i="1"/>
  <c r="K88" i="1"/>
  <c r="S83" i="1"/>
  <c r="O88" i="1"/>
  <c r="S78" i="1"/>
  <c r="U82" i="1"/>
  <c r="M86" i="1"/>
  <c r="O77" i="1"/>
  <c r="N76" i="1"/>
  <c r="S76" i="1"/>
  <c r="T87" i="1"/>
  <c r="K84" i="1"/>
  <c r="M84" i="1"/>
  <c r="O75" i="1"/>
  <c r="O83" i="1"/>
  <c r="N83" i="1"/>
  <c r="L8" i="1"/>
  <c r="L22" i="1" s="1"/>
  <c r="O13" i="1"/>
  <c r="O27" i="1" s="1"/>
  <c r="L7" i="1"/>
  <c r="L21" i="1" s="1"/>
  <c r="K8" i="1"/>
  <c r="K22" i="1" s="1"/>
  <c r="S7" i="1"/>
  <c r="S21" i="1" s="1"/>
  <c r="J8" i="1"/>
  <c r="J22" i="1" s="1"/>
  <c r="P16" i="1"/>
  <c r="P30" i="1" s="1"/>
  <c r="O16" i="1"/>
  <c r="O30" i="1" s="1"/>
  <c r="T7" i="1"/>
  <c r="T21" i="1" s="1"/>
  <c r="V74" i="1"/>
  <c r="N74" i="1"/>
  <c r="P83" i="1"/>
  <c r="P73" i="1"/>
  <c r="N82" i="1"/>
  <c r="V90" i="1"/>
  <c r="Q82" i="1"/>
  <c r="U77" i="1"/>
  <c r="R77" i="1"/>
  <c r="M77" i="1"/>
  <c r="R75" i="1"/>
  <c r="S74" i="1"/>
  <c r="L75" i="1"/>
  <c r="T83" i="1"/>
  <c r="J83" i="1"/>
  <c r="O82" i="1"/>
  <c r="K72" i="1"/>
  <c r="K82" i="1"/>
  <c r="S82" i="1"/>
  <c r="L77" i="1"/>
  <c r="O86" i="1"/>
  <c r="T86" i="1"/>
  <c r="S90" i="1"/>
  <c r="T73" i="1"/>
  <c r="J72" i="1"/>
  <c r="V87" i="1"/>
  <c r="L82" i="1"/>
  <c r="L83" i="1"/>
  <c r="R82" i="1"/>
  <c r="N90" i="1"/>
  <c r="K86" i="1"/>
  <c r="L86" i="1"/>
  <c r="P90" i="1"/>
  <c r="R74" i="1"/>
  <c r="U87" i="1"/>
  <c r="L9" i="1"/>
  <c r="L23" i="1" s="1"/>
  <c r="P10" i="1"/>
  <c r="P24" i="1" s="1"/>
  <c r="S15" i="1"/>
  <c r="S29" i="1" s="1"/>
  <c r="P7" i="1"/>
  <c r="P21" i="1" s="1"/>
  <c r="Q10" i="1"/>
  <c r="Q24" i="1" s="1"/>
  <c r="Q15" i="1"/>
  <c r="Q29" i="1" s="1"/>
  <c r="Q11" i="1"/>
  <c r="Q25" i="1" s="1"/>
  <c r="P15" i="1"/>
  <c r="P29" i="1" s="1"/>
  <c r="J11" i="1"/>
  <c r="J25" i="1" s="1"/>
  <c r="N12" i="1"/>
  <c r="N26" i="1" s="1"/>
  <c r="Q13" i="1"/>
  <c r="Q27" i="1" s="1"/>
  <c r="L11" i="1"/>
  <c r="L25" i="1" s="1"/>
  <c r="Q8" i="1"/>
  <c r="Q22" i="1" s="1"/>
  <c r="R17" i="1"/>
  <c r="R31" i="1" s="1"/>
  <c r="K13" i="1"/>
  <c r="K27" i="1" s="1"/>
  <c r="T13" i="1"/>
  <c r="T27" i="1" s="1"/>
  <c r="S9" i="1"/>
  <c r="S23" i="1" s="1"/>
  <c r="E28" i="1"/>
  <c r="E29" i="1" s="1"/>
  <c r="J12" i="1"/>
  <c r="J26" i="1" s="1"/>
  <c r="J7" i="1"/>
  <c r="J21" i="1" s="1"/>
  <c r="K12" i="1"/>
  <c r="K26" i="1" s="1"/>
  <c r="O14" i="1"/>
  <c r="O28" i="1" s="1"/>
  <c r="J14" i="1"/>
  <c r="J28" i="1" s="1"/>
  <c r="M17" i="1"/>
  <c r="M31" i="1" s="1"/>
  <c r="J10" i="1"/>
  <c r="J24" i="1" s="1"/>
  <c r="L17" i="1"/>
  <c r="L31" i="1" s="1"/>
  <c r="P11" i="1"/>
  <c r="P25" i="1" s="1"/>
  <c r="L10" i="1"/>
  <c r="L24" i="1" s="1"/>
  <c r="O15" i="1"/>
  <c r="O29" i="1" s="1"/>
  <c r="M12" i="1"/>
  <c r="M26" i="1" s="1"/>
  <c r="R13" i="1"/>
  <c r="R27" i="1" s="1"/>
  <c r="R10" i="1"/>
  <c r="R24" i="1" s="1"/>
  <c r="J15" i="1"/>
  <c r="J29" i="1" s="1"/>
  <c r="N16" i="1"/>
  <c r="N30" i="1" s="1"/>
  <c r="O7" i="1"/>
  <c r="O21" i="1" s="1"/>
  <c r="R15" i="1"/>
  <c r="R29" i="1" s="1"/>
  <c r="N10" i="1"/>
  <c r="N24" i="1" s="1"/>
  <c r="P9" i="1"/>
  <c r="P23" i="1" s="1"/>
  <c r="K11" i="1"/>
  <c r="K25" i="1" s="1"/>
  <c r="M10" i="1"/>
  <c r="M24" i="1" s="1"/>
  <c r="O9" i="1"/>
  <c r="O23" i="1" s="1"/>
  <c r="Q16" i="1"/>
  <c r="Q30" i="1" s="1"/>
  <c r="N11" i="1"/>
  <c r="N25" i="1" s="1"/>
  <c r="S14" i="1"/>
  <c r="S28" i="1" s="1"/>
  <c r="M15" i="1"/>
  <c r="M29" i="1" s="1"/>
  <c r="P17" i="1"/>
  <c r="P31" i="1" s="1"/>
  <c r="M13" i="1"/>
  <c r="M27" i="1" s="1"/>
  <c r="E26" i="1"/>
  <c r="F48" i="5"/>
  <c r="D86" i="5" s="1"/>
  <c r="G86" i="5" l="1"/>
  <c r="E82" i="5"/>
  <c r="D84" i="5"/>
  <c r="F84" i="5"/>
  <c r="C86" i="5"/>
  <c r="E86" i="5"/>
  <c r="E88" i="5"/>
  <c r="D80" i="5"/>
  <c r="G84" i="5"/>
  <c r="F86" i="5"/>
  <c r="G88" i="5"/>
  <c r="F88" i="5"/>
  <c r="G82" i="5"/>
  <c r="F80" i="5"/>
  <c r="C82" i="5"/>
  <c r="C80" i="5"/>
  <c r="C88" i="5"/>
  <c r="G80" i="5"/>
  <c r="D54" i="5"/>
  <c r="F54" i="5" s="1"/>
  <c r="F59" i="5" s="1"/>
  <c r="F50" i="5"/>
  <c r="D88" i="5"/>
  <c r="E80" i="5"/>
  <c r="F82" i="5"/>
  <c r="C84" i="5"/>
  <c r="D82" i="5"/>
  <c r="E84" i="5"/>
  <c r="F62" i="5" l="1"/>
  <c r="O16" i="5" l="1"/>
  <c r="AE16" i="5"/>
  <c r="T50" i="5"/>
  <c r="Y16" i="5"/>
  <c r="AF16" i="5"/>
  <c r="N16" i="5"/>
  <c r="X16" i="5"/>
  <c r="P16" i="5"/>
  <c r="W16" i="5"/>
  <c r="Q16" i="5"/>
  <c r="AB16" i="5"/>
  <c r="U16" i="5"/>
  <c r="R16" i="5"/>
  <c r="AA16" i="5"/>
  <c r="V16" i="5"/>
  <c r="T16" i="5"/>
  <c r="S16" i="5"/>
  <c r="AC16" i="5"/>
  <c r="Z16" i="5"/>
  <c r="AD16" i="5"/>
  <c r="T49" i="5"/>
  <c r="V15" i="5"/>
  <c r="P15" i="5"/>
  <c r="AB15" i="5"/>
  <c r="AA15" i="5"/>
  <c r="AC15" i="5"/>
  <c r="AF15" i="5"/>
  <c r="N15" i="5"/>
  <c r="Q15" i="5"/>
  <c r="T15" i="5"/>
  <c r="W15" i="5"/>
  <c r="X15" i="5"/>
  <c r="Z15" i="5"/>
  <c r="AD15" i="5"/>
  <c r="S15" i="5"/>
  <c r="Y15" i="5"/>
  <c r="AE15" i="5"/>
  <c r="R15" i="5"/>
  <c r="T54" i="5"/>
  <c r="P20" i="5"/>
  <c r="AF20" i="5"/>
  <c r="R20" i="5"/>
  <c r="S20" i="5"/>
  <c r="X20" i="5"/>
  <c r="Z20" i="5"/>
  <c r="AD20" i="5"/>
  <c r="Y20" i="5"/>
  <c r="AE20" i="5"/>
  <c r="AC20" i="5"/>
  <c r="W20" i="5"/>
  <c r="Q20" i="5"/>
  <c r="AA20" i="5"/>
  <c r="AB20" i="5"/>
  <c r="M20" i="5"/>
  <c r="O20" i="5"/>
  <c r="U20" i="5"/>
  <c r="V20" i="5"/>
  <c r="N20" i="5"/>
  <c r="T20" i="5"/>
  <c r="AB24" i="5"/>
  <c r="N24" i="5"/>
  <c r="AD24" i="5"/>
  <c r="M24" i="5"/>
  <c r="AC24" i="5"/>
  <c r="V24" i="5"/>
  <c r="S24" i="5"/>
  <c r="R24" i="5"/>
  <c r="AE24" i="5"/>
  <c r="AF24" i="5"/>
  <c r="T58" i="5"/>
  <c r="X24" i="5"/>
  <c r="AA24" i="5"/>
  <c r="P24" i="5"/>
  <c r="O24" i="5"/>
  <c r="T24" i="5"/>
  <c r="U24" i="5"/>
  <c r="Y24" i="5"/>
  <c r="W24" i="5"/>
  <c r="Z24" i="5"/>
  <c r="Q24" i="5"/>
  <c r="T62" i="5"/>
  <c r="T28" i="5"/>
  <c r="S28" i="5"/>
  <c r="AA28" i="5"/>
  <c r="U28" i="5"/>
  <c r="W28" i="5"/>
  <c r="AD28" i="5"/>
  <c r="AE28" i="5"/>
  <c r="N28" i="5"/>
  <c r="AB28" i="5"/>
  <c r="P28" i="5"/>
  <c r="Y28" i="5"/>
  <c r="O28" i="5"/>
  <c r="AC28" i="5"/>
  <c r="X28" i="5"/>
  <c r="Q28" i="5"/>
  <c r="AF28" i="5"/>
  <c r="R28" i="5"/>
  <c r="M28" i="5"/>
  <c r="V28" i="5"/>
  <c r="Z28" i="5"/>
  <c r="T17" i="5"/>
  <c r="T51" i="5"/>
  <c r="U17" i="5"/>
  <c r="AB17" i="5"/>
  <c r="V17" i="5"/>
  <c r="AD17" i="5"/>
  <c r="N17" i="5"/>
  <c r="AC17" i="5"/>
  <c r="AA17" i="5"/>
  <c r="X17" i="5"/>
  <c r="O17" i="5"/>
  <c r="R17" i="5"/>
  <c r="Q17" i="5"/>
  <c r="M17" i="5"/>
  <c r="Z17" i="5"/>
  <c r="W17" i="5"/>
  <c r="AE17" i="5"/>
  <c r="P17" i="5"/>
  <c r="AF17" i="5"/>
  <c r="S17" i="5"/>
  <c r="Y17" i="5"/>
  <c r="Q31" i="5"/>
  <c r="T65" i="5"/>
  <c r="M31" i="5"/>
  <c r="W31" i="5"/>
  <c r="AE31" i="5"/>
  <c r="U31" i="5"/>
  <c r="P31" i="5"/>
  <c r="AB31" i="5"/>
  <c r="AA31" i="5"/>
  <c r="AD31" i="5"/>
  <c r="N31" i="5"/>
  <c r="O31" i="5"/>
  <c r="X31" i="5"/>
  <c r="R31" i="5"/>
  <c r="S31" i="5"/>
  <c r="Y31" i="5"/>
  <c r="AC31" i="5"/>
  <c r="V31" i="5"/>
  <c r="Z31" i="5"/>
  <c r="AF31" i="5"/>
  <c r="T31" i="5"/>
  <c r="N19" i="5"/>
  <c r="T53" i="5"/>
  <c r="AD19" i="5"/>
  <c r="V19" i="5"/>
  <c r="O19" i="5"/>
  <c r="U19" i="5"/>
  <c r="S19" i="5"/>
  <c r="Q19" i="5"/>
  <c r="M19" i="5"/>
  <c r="X19" i="5"/>
  <c r="AE19" i="5"/>
  <c r="P19" i="5"/>
  <c r="Y19" i="5"/>
  <c r="AF19" i="5"/>
  <c r="R19" i="5"/>
  <c r="AC19" i="5"/>
  <c r="W19" i="5"/>
  <c r="Z19" i="5"/>
  <c r="AB19" i="5"/>
  <c r="AA19" i="5"/>
  <c r="T19" i="5"/>
  <c r="X33" i="5"/>
  <c r="T67" i="5"/>
  <c r="Y33" i="5"/>
  <c r="W33" i="5"/>
  <c r="V33" i="5"/>
  <c r="U33" i="5"/>
  <c r="AA33" i="5"/>
  <c r="AB33" i="5"/>
  <c r="Q33" i="5"/>
  <c r="P33" i="5"/>
  <c r="AE33" i="5"/>
  <c r="AF33" i="5"/>
  <c r="S33" i="5"/>
  <c r="AD33" i="5"/>
  <c r="R33" i="5"/>
  <c r="T33" i="5"/>
  <c r="N33" i="5"/>
  <c r="M33" i="5"/>
  <c r="AC33" i="5"/>
  <c r="O33" i="5"/>
  <c r="Z33" i="5"/>
  <c r="AC30" i="5"/>
  <c r="T64" i="5"/>
  <c r="AA30" i="5"/>
  <c r="X30" i="5"/>
  <c r="O30" i="5"/>
  <c r="Y30" i="5"/>
  <c r="W30" i="5"/>
  <c r="U30" i="5"/>
  <c r="Z30" i="5"/>
  <c r="AF30" i="5"/>
  <c r="S30" i="5"/>
  <c r="P30" i="5"/>
  <c r="AD30" i="5"/>
  <c r="N30" i="5"/>
  <c r="V30" i="5"/>
  <c r="AB30" i="5"/>
  <c r="AE30" i="5"/>
  <c r="Q30" i="5"/>
  <c r="M30" i="5"/>
  <c r="T30" i="5"/>
  <c r="R30" i="5"/>
  <c r="T57" i="5"/>
  <c r="Z23" i="5"/>
  <c r="Y23" i="5"/>
  <c r="X23" i="5"/>
  <c r="T23" i="5"/>
  <c r="M23" i="5"/>
  <c r="R23" i="5"/>
  <c r="W23" i="5"/>
  <c r="S23" i="5"/>
  <c r="P23" i="5"/>
  <c r="U23" i="5"/>
  <c r="AA23" i="5"/>
  <c r="AD23" i="5"/>
  <c r="AC23" i="5"/>
  <c r="V23" i="5"/>
  <c r="AF23" i="5"/>
  <c r="AB23" i="5"/>
  <c r="AE23" i="5"/>
  <c r="O23" i="5"/>
  <c r="T60" i="5"/>
  <c r="AC26" i="5"/>
  <c r="AB26" i="5"/>
  <c r="U26" i="5"/>
  <c r="AA26" i="5"/>
  <c r="W26" i="5"/>
  <c r="Y26" i="5"/>
  <c r="T26" i="5"/>
  <c r="Z26" i="5"/>
  <c r="Q26" i="5"/>
  <c r="V26" i="5"/>
  <c r="R26" i="5"/>
  <c r="S26" i="5"/>
  <c r="M26" i="5"/>
  <c r="O26" i="5"/>
  <c r="P26" i="5"/>
  <c r="X26" i="5"/>
  <c r="N26" i="5"/>
  <c r="AE26" i="5"/>
  <c r="AD26" i="5"/>
  <c r="AF26" i="5"/>
  <c r="T55" i="5"/>
  <c r="Z21" i="5"/>
  <c r="Y21" i="5"/>
  <c r="S21" i="5"/>
  <c r="AC21" i="5"/>
  <c r="W21" i="5"/>
  <c r="AA21" i="5"/>
  <c r="P21" i="5"/>
  <c r="M21" i="5"/>
  <c r="T21" i="5"/>
  <c r="AE21" i="5"/>
  <c r="X21" i="5"/>
  <c r="AD21" i="5"/>
  <c r="AB21" i="5"/>
  <c r="AF21" i="5"/>
  <c r="N21" i="5"/>
  <c r="O21" i="5"/>
  <c r="V21" i="5"/>
  <c r="R21" i="5"/>
  <c r="Q21" i="5"/>
  <c r="U21" i="5"/>
  <c r="N25" i="5"/>
  <c r="R25" i="5"/>
  <c r="X25" i="5"/>
  <c r="Y25" i="5"/>
  <c r="Z25" i="5"/>
  <c r="V25" i="5"/>
  <c r="P25" i="5"/>
  <c r="W25" i="5"/>
  <c r="AA25" i="5"/>
  <c r="M25" i="5"/>
  <c r="U25" i="5"/>
  <c r="O25" i="5"/>
  <c r="AB25" i="5"/>
  <c r="AF25" i="5"/>
  <c r="S25" i="5"/>
  <c r="AC25" i="5"/>
  <c r="T52" i="5"/>
  <c r="AF18" i="5"/>
  <c r="Q18" i="5"/>
  <c r="X18" i="5"/>
  <c r="O18" i="5"/>
  <c r="P18" i="5"/>
  <c r="AE18" i="5"/>
  <c r="Y18" i="5"/>
  <c r="W18" i="5"/>
  <c r="R18" i="5"/>
  <c r="Z18" i="5"/>
  <c r="AB18" i="5"/>
  <c r="M18" i="5"/>
  <c r="AD18" i="5"/>
  <c r="AC18" i="5"/>
  <c r="T18" i="5"/>
  <c r="AA18" i="5"/>
  <c r="N18" i="5"/>
  <c r="U18" i="5"/>
  <c r="V18" i="5"/>
  <c r="S18" i="5"/>
  <c r="U29" i="5"/>
  <c r="T63" i="5"/>
  <c r="R29" i="5"/>
  <c r="X29" i="5"/>
  <c r="S29" i="5"/>
  <c r="Y29" i="5"/>
  <c r="P29" i="5"/>
  <c r="W29" i="5"/>
  <c r="O29" i="5"/>
  <c r="AA29" i="5"/>
  <c r="Z29" i="5"/>
  <c r="V29" i="5"/>
  <c r="AE29" i="5"/>
  <c r="AF29" i="5"/>
  <c r="AB29" i="5"/>
  <c r="AC29" i="5"/>
  <c r="M29" i="5"/>
  <c r="N29" i="5"/>
  <c r="Q29" i="5"/>
  <c r="T29" i="5"/>
  <c r="AD29" i="5"/>
  <c r="P27" i="5"/>
  <c r="AF27" i="5"/>
  <c r="M27" i="5"/>
  <c r="X27" i="5"/>
  <c r="T61" i="5"/>
  <c r="AE27" i="5"/>
  <c r="O27" i="5"/>
  <c r="Q27" i="5"/>
  <c r="AA27" i="5"/>
  <c r="V27" i="5"/>
  <c r="AB27" i="5"/>
  <c r="AC27" i="5"/>
  <c r="W27" i="5"/>
  <c r="N27" i="5"/>
  <c r="Y27" i="5"/>
  <c r="U27" i="5"/>
  <c r="S27" i="5"/>
  <c r="Z27" i="5"/>
  <c r="AD27" i="5"/>
  <c r="T27" i="5"/>
  <c r="R27" i="5"/>
  <c r="U32" i="5"/>
  <c r="T32" i="5"/>
  <c r="S32" i="5"/>
  <c r="T66" i="5"/>
  <c r="AB32" i="5"/>
  <c r="AE32" i="5"/>
  <c r="O32" i="5"/>
  <c r="AC32" i="5"/>
  <c r="AF32" i="5"/>
  <c r="AA32" i="5"/>
  <c r="AD32" i="5"/>
  <c r="Y32" i="5"/>
  <c r="P32" i="5"/>
  <c r="Q32" i="5"/>
  <c r="Z32" i="5"/>
  <c r="X32" i="5"/>
  <c r="N32" i="5"/>
  <c r="W32" i="5"/>
  <c r="V32" i="5"/>
  <c r="M32" i="5"/>
  <c r="R32" i="5"/>
  <c r="AC34" i="5"/>
  <c r="AA34" i="5"/>
  <c r="AB34" i="5"/>
  <c r="T68" i="5"/>
  <c r="U34" i="5"/>
  <c r="W34" i="5"/>
  <c r="Y34" i="5"/>
  <c r="Q34" i="5"/>
  <c r="P34" i="5"/>
  <c r="M34" i="5"/>
  <c r="S34" i="5"/>
  <c r="AD34" i="5"/>
  <c r="Z34" i="5"/>
  <c r="AF34" i="5"/>
  <c r="V34" i="5"/>
  <c r="R34" i="5"/>
  <c r="N34" i="5"/>
  <c r="AE34" i="5"/>
  <c r="O34" i="5"/>
  <c r="X34" i="5"/>
  <c r="T22" i="5"/>
  <c r="T56" i="5"/>
  <c r="U22" i="5"/>
  <c r="V22" i="5"/>
  <c r="AB22" i="5"/>
  <c r="Z22" i="5"/>
  <c r="AA22" i="5"/>
  <c r="AE22" i="5"/>
  <c r="X22" i="5"/>
  <c r="Y22" i="5"/>
  <c r="AD22" i="5"/>
  <c r="P22" i="5"/>
  <c r="AC22" i="5"/>
  <c r="R22" i="5"/>
  <c r="N22" i="5"/>
  <c r="AF22" i="5"/>
  <c r="O22" i="5"/>
  <c r="S22" i="5"/>
  <c r="W22" i="5"/>
  <c r="M22" i="5"/>
  <c r="Q22" i="5"/>
  <c r="F64" i="5"/>
  <c r="F6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tc={67873511-6C75-4A71-9F30-DBB3C3FD7E6F}</author>
  </authors>
  <commentList>
    <comment ref="A33" authorId="0" shapeId="0" xr:uid="{67873511-6C75-4A71-9F30-DBB3C3FD7E6F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nam11.safelinks.protection.outlook.com/?url=https%3A%2F%2Fwww.aces.edu%2Fblog%2Ftopics%2Ffarm-management%2Fenterprise-budgets-for-horticulture-crops%2F&amp;data=05%7C02%7Cnzm0082%40auburn.edu%7C76a45f0697074fa240a308dc1209ee45%7Cccb6deedbd294b388979d72780f62d3b%7C0%7C0%7C638405081056580328%7CUnknown%7CTWFpbGZsb3d8eyJWIjoiMC4wLjAwMDAiLCJQIjoiV2luMzIiLCJBTiI6Ik1haWwiLCJXVCI6Mn0%3D%7C3000%7C%7C%7C&amp;sdata=lAwqJSzR2eW7d8758bc%2BWbXhvOlvIgdW3CJVje7yVoE%3D&amp;reserved=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DA2C7E-91CF-4FC4-A8D0-DEC3C29DCEB2}" name="Query - Page001" description="Connection to the 'Page001' query in the workbook." type="100" refreshedVersion="8" minRefreshableVersion="5">
    <extLst>
      <ext xmlns:x15="http://schemas.microsoft.com/office/spreadsheetml/2010/11/main" uri="{DE250136-89BD-433C-8126-D09CA5730AF9}">
        <x15:connection id="b5af7ba2-dc51-424d-9bcd-1bf5d7b510f4"/>
      </ext>
    </extLst>
  </connection>
  <connection id="2" xr16:uid="{AEBFE81A-DB7F-4405-B005-FF5D553E3C22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a58788b0-6cfc-49b1-bc57-04ef1f44ad47"/>
      </ext>
    </extLst>
  </connection>
  <connection id="3" xr16:uid="{FFB5ED16-2C64-451C-BE29-D99F202D0EC6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1b89251b-f521-4734-a227-a09cef9ca174"/>
      </ext>
    </extLst>
  </connection>
  <connection id="4" xr16:uid="{282FA080-1CF8-4F35-87AA-78374B822A47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e0ecde46-68a9-41bf-9ea5-4ed70d8088ea"/>
      </ext>
    </extLst>
  </connection>
  <connection id="5" xr16:uid="{FC65DE5F-0ADE-478E-A8FE-B146346D4B73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d4d59aa-0a45-4553-809d-cfbe662e67bf"/>
      </ext>
    </extLst>
  </connection>
  <connection id="6" xr16:uid="{119CE4CE-F7F6-48FC-A445-E5BA4D02577F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6565fca0-b227-449a-a9fd-bce1771f8b3d"/>
      </ext>
    </extLst>
  </connection>
  <connection id="7" xr16:uid="{87E7113B-F052-4135-A0D3-2B2104CAAEF7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acad8fb4-de0a-46c2-9a7b-ec2e7c4284ab"/>
      </ext>
    </extLst>
  </connection>
  <connection id="8" xr16:uid="{B1047A1A-05ED-45F5-BE3E-43F44F6519FC}" name="Query - Table002 (Page 1)" description="Connection to the 'Table002 (Page 1)' query in the workbook." type="100" refreshedVersion="8" minRefreshableVersion="5">
    <extLst>
      <ext xmlns:x15="http://schemas.microsoft.com/office/spreadsheetml/2010/11/main" uri="{DE250136-89BD-433C-8126-D09CA5730AF9}">
        <x15:connection id="743dae27-2538-4ac5-9038-4f9d58aac4e7"/>
      </ext>
    </extLst>
  </connection>
  <connection id="9" xr16:uid="{343C215A-568A-4779-AD3E-1DFBA739278B}" name="Query - Table003 (Page 1)" description="Connection to the 'Table003 (Page 1)' query in the workbook." type="100" refreshedVersion="8" minRefreshableVersion="5">
    <extLst>
      <ext xmlns:x15="http://schemas.microsoft.com/office/spreadsheetml/2010/11/main" uri="{DE250136-89BD-433C-8126-D09CA5730AF9}">
        <x15:connection id="e7f04830-7b19-48a9-9868-8ad416c24e3b"/>
      </ext>
    </extLst>
  </connection>
  <connection id="10" xr16:uid="{A08F2C80-6D51-446A-8D6C-F61228D0D2BE}" name="Query - Table004 (Page 2)" description="Connection to the 'Table004 (Page 2)' query in the workbook." type="100" refreshedVersion="8" minRefreshableVersion="5">
    <extLst>
      <ext xmlns:x15="http://schemas.microsoft.com/office/spreadsheetml/2010/11/main" uri="{DE250136-89BD-433C-8126-D09CA5730AF9}">
        <x15:connection id="05f9e492-7497-4127-b73a-019167186f79"/>
      </ext>
    </extLst>
  </connection>
  <connection id="11" xr16:uid="{E028CF09-2BBD-4339-A272-8C0E75787D7B}" name="Query - Table005 (Page 2)" description="Connection to the 'Table005 (Page 2)' query in the workbook." type="100" refreshedVersion="8" minRefreshableVersion="5">
    <extLst>
      <ext xmlns:x15="http://schemas.microsoft.com/office/spreadsheetml/2010/11/main" uri="{DE250136-89BD-433C-8126-D09CA5730AF9}">
        <x15:connection id="1fa8f1a6-e129-451b-a65f-90e76b7fa79b"/>
      </ext>
    </extLst>
  </connection>
  <connection id="12" xr16:uid="{2091E4EB-0B95-47F2-9485-42CB77B2E5D7}" name="Query - Table006 (Page 3)" description="Connection to the 'Table006 (Page 3)' query in the workbook." type="100" refreshedVersion="8" minRefreshableVersion="5">
    <extLst>
      <ext xmlns:x15="http://schemas.microsoft.com/office/spreadsheetml/2010/11/main" uri="{DE250136-89BD-433C-8126-D09CA5730AF9}">
        <x15:connection id="ff071eea-7528-48f1-a89b-1041d5e87086"/>
      </ext>
    </extLst>
  </connection>
  <connection id="13" xr16:uid="{5D25A7D0-E886-49D9-A1B3-ABCA78F2313C}" name="Query - Table007 (Page 4)" description="Connection to the 'Table007 (Page 4)' query in the workbook." type="100" refreshedVersion="8" minRefreshableVersion="5">
    <extLst>
      <ext xmlns:x15="http://schemas.microsoft.com/office/spreadsheetml/2010/11/main" uri="{DE250136-89BD-433C-8126-D09CA5730AF9}">
        <x15:connection id="fdf2f3b5-ca96-4eeb-80b9-35ee3b289e21"/>
      </ext>
    </extLst>
  </connection>
  <connection id="14" xr16:uid="{493CA3F0-24E6-4F54-A6DE-D34BDD866357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570b9683-d334-40b7-a572-2319a685ac6c"/>
      </ext>
    </extLst>
  </connection>
  <connection id="15" xr16:uid="{37FF93C5-752F-4081-9F05-2D582A242DA2}" name="Query - Table009 (Page 5)" description="Connection to the 'Table009 (Page 5)' query in the workbook." type="100" refreshedVersion="8" minRefreshableVersion="5">
    <extLst>
      <ext xmlns:x15="http://schemas.microsoft.com/office/spreadsheetml/2010/11/main" uri="{DE250136-89BD-433C-8126-D09CA5730AF9}">
        <x15:connection id="59e4af02-80d1-45d3-b90a-a10d4ab0bfb8"/>
      </ext>
    </extLst>
  </connection>
  <connection id="16" xr16:uid="{E2C1DE06-226A-456E-924C-A7827E8D3018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6ee6c101-8565-4f7f-90d2-69f3ebf07bc4"/>
      </ext>
    </extLst>
  </connection>
  <connection id="17" xr16:uid="{437C9C76-9836-40DC-9E5A-DBDEC147A1F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<sst xmlns="http://schemas.openxmlformats.org/spreadsheetml/2006/main" count="260" uniqueCount="175">
  <si>
    <t xml:space="preserve">ITEM </t>
  </si>
  <si>
    <t>DIRECT EXPENSES</t>
  </si>
  <si>
    <t>Fertilizer</t>
  </si>
  <si>
    <t xml:space="preserve">acre 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</si>
  <si>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</si>
  <si>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</si>
  <si>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</si>
  <si>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</si>
  <si>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</si>
  <si>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</si>
  <si>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</si>
  <si>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</si>
  <si>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</si>
  <si>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</si>
  <si>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</si>
  <si>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</si>
  <si>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</si>
  <si>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</si>
  <si>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</si>
  <si>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Returns above direct expenses</t>
  </si>
  <si>
    <t>Total fixed expenses</t>
  </si>
  <si>
    <t>Total Specified Expenses</t>
  </si>
  <si>
    <t>Returns Above total specified Expenses</t>
  </si>
  <si>
    <t xml:space="preserve">Strawberries </t>
  </si>
  <si>
    <t xml:space="preserve">percent </t>
  </si>
  <si>
    <t xml:space="preserve">Yield </t>
  </si>
  <si>
    <t xml:space="preserve">Unit </t>
  </si>
  <si>
    <t>4 qt</t>
  </si>
  <si>
    <t>seed/ plants</t>
  </si>
  <si>
    <t>Labor cost =</t>
  </si>
  <si>
    <t>bucket cost =</t>
  </si>
  <si>
    <t>total bucket harvested/ hour=</t>
  </si>
  <si>
    <t>labour cost at 3075</t>
  </si>
  <si>
    <t>AMOUT ($)</t>
  </si>
  <si>
    <t>PRICE ($)</t>
  </si>
  <si>
    <t>QUANTITY</t>
  </si>
  <si>
    <t xml:space="preserve">UNIT </t>
  </si>
  <si>
    <t>TOTAL DIRECT EXPENSES</t>
  </si>
  <si>
    <t>INCOME</t>
  </si>
  <si>
    <t>TOTAL INCOME</t>
  </si>
  <si>
    <r>
      <rPr>
        <b/>
        <sz val="11"/>
        <color theme="1"/>
        <rFont val="Calibri"/>
        <family val="2"/>
        <scheme val="minor"/>
      </rPr>
      <t>Note: cosst of production estimate are based on 2018 input prices</t>
    </r>
    <r>
      <rPr>
        <sz val="11"/>
        <color theme="1"/>
        <rFont val="Calibri"/>
        <family val="2"/>
        <scheme val="minor"/>
      </rPr>
      <t>.</t>
    </r>
  </si>
  <si>
    <r>
      <t>Returns at Breakeven prices given below without fixed cost</t>
    </r>
    <r>
      <rPr>
        <sz val="11"/>
        <color rgb="FF000000"/>
        <rFont val="Calibri"/>
        <family val="2"/>
        <scheme val="minor"/>
      </rPr>
      <t xml:space="preserve"> </t>
    </r>
  </si>
  <si>
    <t xml:space="preserve">Strawberry, Fresh market irrigated, 6 ft spacing, 16 gpm, 7260 ft of drip tape, Alabama, 2019 </t>
  </si>
  <si>
    <t>*2021  H2-A labor rates used when applicable</t>
  </si>
  <si>
    <t>RETURNS TO LAND AND CAPITAL</t>
  </si>
  <si>
    <t>HOURS</t>
  </si>
  <si>
    <t>OPERATOR LABOR</t>
  </si>
  <si>
    <t>RETURN TO OPERATOR LABOR, LAND, CAPITAL</t>
  </si>
  <si>
    <t>TOTAL COSTS</t>
  </si>
  <si>
    <t>TOTAL FIXED COSTS</t>
  </si>
  <si>
    <t>(DEPRECIATION, INTEREST, TAXES, INSURANCE)</t>
  </si>
  <si>
    <t>ACRE</t>
  </si>
  <si>
    <t>MACHINERY</t>
  </si>
  <si>
    <t>LAND OWNERSHIP</t>
  </si>
  <si>
    <t>DOLLARS</t>
  </si>
  <si>
    <t>MISC. OVERHEAD</t>
  </si>
  <si>
    <t>IRRIGATION DEPRECIATION</t>
  </si>
  <si>
    <t>FIXED COSTS</t>
  </si>
  <si>
    <t>INCOME ABOVE VARIABLE COSTS</t>
  </si>
  <si>
    <t>TOTAL VARIABLE COSTS</t>
  </si>
  <si>
    <t>INTEREST ON OPERATING CAPITAL</t>
  </si>
  <si>
    <t>BOX</t>
  </si>
  <si>
    <t>MARKETING</t>
  </si>
  <si>
    <t>EACH</t>
  </si>
  <si>
    <t>BUCKETS</t>
  </si>
  <si>
    <t>HARVEST BOXES</t>
  </si>
  <si>
    <t>HARVEST LABOR*</t>
  </si>
  <si>
    <t xml:space="preserve">POST HARVEST MACHINERY </t>
  </si>
  <si>
    <t>HARVEST:</t>
  </si>
  <si>
    <t>CROP INSURANCE</t>
  </si>
  <si>
    <t>LAND RENT</t>
  </si>
  <si>
    <t>IN.-ACRE</t>
  </si>
  <si>
    <t>RURAL WATER</t>
  </si>
  <si>
    <t>ROLL</t>
  </si>
  <si>
    <t>DRIP TAPE</t>
  </si>
  <si>
    <t>PLASTIC MULCH</t>
  </si>
  <si>
    <t>IRRIGATION SUPPLIES</t>
  </si>
  <si>
    <t>TWINE</t>
  </si>
  <si>
    <t>WOOD STAKES</t>
  </si>
  <si>
    <t>FUNGICIDES</t>
  </si>
  <si>
    <t>INSECTICIDES</t>
  </si>
  <si>
    <t>HERBICIDES</t>
  </si>
  <si>
    <t>MACHINERY (PRE-HARVEST)</t>
  </si>
  <si>
    <t>HOUR</t>
  </si>
  <si>
    <t>PRE-HARVEST LABOR</t>
  </si>
  <si>
    <t>LBS</t>
  </si>
  <si>
    <t xml:space="preserve">CALCIUM NITRATE   </t>
  </si>
  <si>
    <t>FERTIGATION</t>
  </si>
  <si>
    <t>UNIT</t>
  </si>
  <si>
    <t>POTASSIUM</t>
  </si>
  <si>
    <t>PHOSPHORUS</t>
  </si>
  <si>
    <t>NITROGEN</t>
  </si>
  <si>
    <t>FERTILIZER (BROADCAST)</t>
  </si>
  <si>
    <t>TON</t>
  </si>
  <si>
    <t>LIME</t>
  </si>
  <si>
    <t>TRANSPLANTS</t>
  </si>
  <si>
    <t>SOIL TEST</t>
  </si>
  <si>
    <t>PRE-HARVEST</t>
  </si>
  <si>
    <t>VARIABLE COSTS</t>
  </si>
  <si>
    <t>CARTON</t>
  </si>
  <si>
    <t>TOMATOES (25 lbs)</t>
  </si>
  <si>
    <t>TOTAL RECEIPTS</t>
  </si>
  <si>
    <t>YOUR FARM</t>
  </si>
  <si>
    <t>TOTAL PER ACRE</t>
  </si>
  <si>
    <t>COST PER UNIT</t>
  </si>
  <si>
    <t>ESTIMATED COSTS PER ACRE:</t>
  </si>
  <si>
    <t xml:space="preserve">Reminder: Your costs and returns will vary. The values listed are intended for use in planning. </t>
  </si>
  <si>
    <t>Note: To customize this budget, you can change the numbers in blue</t>
  </si>
  <si>
    <t xml:space="preserve"> IRRIGATED, PLASTICULTURE, HAND HARVESTED, FRESH MARKET</t>
  </si>
  <si>
    <t>TOMATOES</t>
  </si>
  <si>
    <t>ALABAMA 2021</t>
  </si>
  <si>
    <t>Enterprise Planning Budget Summary</t>
  </si>
  <si>
    <r>
      <rPr>
        <b/>
        <sz val="10"/>
        <color theme="8" tint="-0.499984740745262"/>
        <rFont val="Calibri (Body)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theme="8" tint="-0.499984740745262"/>
        <rFont val="Calibri (Body)"/>
      </rPr>
      <t>©</t>
    </r>
    <r>
      <rPr>
        <b/>
        <sz val="10"/>
        <color theme="8" tint="-0.499984740745262"/>
        <rFont val="Calibri (Body)"/>
      </rPr>
      <t xml:space="preserve"> 2021 by the Alabama Cooperative Extension System.</t>
    </r>
  </si>
  <si>
    <t>(+15%)</t>
  </si>
  <si>
    <t>(+10%)</t>
  </si>
  <si>
    <t>PROJECTED:</t>
  </si>
  <si>
    <t>(-10%)</t>
  </si>
  <si>
    <t>(-15%)</t>
  </si>
  <si>
    <t>PRICE PER BOX</t>
  </si>
  <si>
    <t>YIELD IN CARTONS</t>
  </si>
  <si>
    <t>INCOME ABOVE VARIBLE COSTS WITH VARYING PRICES AND YIELDS</t>
  </si>
  <si>
    <r>
      <rPr>
        <b/>
        <sz val="11"/>
        <color theme="1"/>
        <rFont val="Calibri"/>
        <family val="2"/>
        <scheme val="minor"/>
      </rPr>
      <t>Total cost</t>
    </r>
    <r>
      <rPr>
        <sz val="11"/>
        <color theme="1"/>
        <rFont val="Calibri"/>
        <family val="2"/>
        <scheme val="minor"/>
      </rPr>
      <t xml:space="preserve"> </t>
    </r>
  </si>
  <si>
    <t xml:space="preserve">Price </t>
  </si>
  <si>
    <t xml:space="preserve">yield </t>
  </si>
  <si>
    <t>Revenue</t>
  </si>
  <si>
    <t xml:space="preserve">Profit </t>
  </si>
  <si>
    <t>Tomato</t>
  </si>
  <si>
    <t>Tomato price</t>
  </si>
  <si>
    <t xml:space="preserve">Profit from Tomato </t>
  </si>
  <si>
    <r>
      <rPr>
        <b/>
        <sz val="11"/>
        <color theme="1"/>
        <rFont val="Calibri"/>
        <family val="2"/>
        <scheme val="minor"/>
      </rPr>
      <t>Revenue from tomato</t>
    </r>
    <r>
      <rPr>
        <sz val="11"/>
        <color theme="1"/>
        <rFont val="Calibri"/>
        <family val="2"/>
        <scheme val="minor"/>
      </rPr>
      <t xml:space="preserve"> </t>
    </r>
  </si>
  <si>
    <t xml:space="preserve">Preharvest </t>
  </si>
  <si>
    <t>post harvest macch</t>
  </si>
  <si>
    <t xml:space="preserve">Bucket </t>
  </si>
  <si>
    <t xml:space="preserve">marketing </t>
  </si>
  <si>
    <t xml:space="preserve">Total fixed cost </t>
  </si>
  <si>
    <t xml:space="preserve">total cost </t>
  </si>
  <si>
    <t xml:space="preserve">Strawberry price </t>
  </si>
  <si>
    <t>Combined profit from Solar and Tomato @ 100%</t>
  </si>
  <si>
    <t>yield</t>
  </si>
  <si>
    <t>price</t>
  </si>
  <si>
    <t>price 25%</t>
  </si>
  <si>
    <t>price 50%</t>
  </si>
  <si>
    <t>price 75%</t>
  </si>
  <si>
    <t>price 100%</t>
  </si>
  <si>
    <t>price 125%</t>
  </si>
  <si>
    <t>price 150%</t>
  </si>
  <si>
    <t>yield 25%</t>
  </si>
  <si>
    <t>yield 50%</t>
  </si>
  <si>
    <t>yield 75%</t>
  </si>
  <si>
    <t>yield 100%</t>
  </si>
  <si>
    <t>yield 125%</t>
  </si>
  <si>
    <t>yield 150%</t>
  </si>
  <si>
    <t>ppercentage</t>
  </si>
  <si>
    <r>
      <rPr>
        <b/>
        <sz val="11"/>
        <color theme="1"/>
        <rFont val="Calibri"/>
        <family val="2"/>
        <scheme val="minor"/>
      </rPr>
      <t>Combined profit from   solar and tomato @  90%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</si>
  <si>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80%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</si>
  <si>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70%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</si>
  <si>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60%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</si>
  <si>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50%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</si>
  <si>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40%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</si>
  <si>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30%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</si>
  <si>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20%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</si>
  <si>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10%</t>
    </r>
    <r>
      <rPr>
        <sz val="11"/>
        <color theme="1"/>
        <rFont val="Calibri"/>
        <family val="2"/>
        <scheme val="minor"/>
      </rPr>
      <t xml:space="preserve"> </t>
    </r>
  </si>
  <si>
    <t>percentage</t>
  </si>
  <si>
    <t>combined profit sola and strawberry @ 90%</t>
  </si>
  <si>
    <t>combined profit sola and strawberry @ 100%</t>
  </si>
  <si>
    <t>combined profit sola and strawberry @ 80%</t>
  </si>
  <si>
    <t>combined profit sola and strawberry @ 70%</t>
  </si>
  <si>
    <t>combined profit sola and strawberry @ 60%</t>
  </si>
  <si>
    <t>combined profit sola and strawberry @ 50%</t>
  </si>
  <si>
    <t>combined profit sola and strawberry @ 40%</t>
  </si>
  <si>
    <t>combined profit sola and strawberry @ 30%</t>
  </si>
  <si>
    <t>combined profit sola and strawberry @ 20%</t>
  </si>
  <si>
    <t>combined profit sola and strawberry @ 10%</t>
  </si>
  <si>
    <t xml:space="preserve">AV profit </t>
  </si>
  <si>
    <t>AV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</si>
</sst>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&quot;$&quot;#,##0.00"/>
    <numFmt numFmtId="166" formatCode="_([$$-409]* #,##0.00_);_([$$-409]* \(#,##0.00\);_([$$-409]* &quot;-&quot;??_);_(@_)"/>
    <numFmt numFmtId="167" formatCode="&quot;$&quot;#,##0.0"/>
    <numFmt numFmtId="168" formatCode="0.0"/>
    <numFmt numFmtId="169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6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66FF"/>
      <name val="Calibri"/>
      <family val="2"/>
      <scheme val="minor"/>
    </font>
    <font>
      <b/>
      <sz val="8.5"/>
      <color theme="8" tint="-0.499984740745262"/>
      <name val="Calibri"/>
      <family val="2"/>
      <scheme val="minor"/>
    </font>
    <font>
      <b/>
      <sz val="10"/>
      <color theme="8" tint="-0.499984740745262"/>
      <name val="Calibri (Body)"/>
    </font>
    <font>
      <sz val="10"/>
      <color theme="8" tint="-0.499984740745262"/>
      <name val="Calibri (Body)"/>
    </font>
    <font>
      <u val="sing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77">
    <xf numFmtId="0" fontId="0" fillId="0" borderId="0" xfId="0"/>
    <xf numFmtId="8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2" fillId="0" borderId="0" xfId="0" applyFont="1"/>
    <xf numFmtId="2" fontId="0" fillId="0" borderId="5" xfId="0" applyNumberFormat="1" applyBorder="1"/>
    <xf numFmtId="2" fontId="0" fillId="0" borderId="9" xfId="0" applyNumberFormat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4" fillId="0" borderId="0" xfId="0" applyFont="1"/>
    <xf numFmtId="164" fontId="0" fillId="0" borderId="9" xfId="0" applyNumberFormat="1" applyBorder="1"/>
    <xf numFmtId="0" fontId="5" fillId="0" borderId="5" xfId="0" applyFont="1" applyBorder="1"/>
    <xf numFmtId="0" fontId="5" fillId="0" borderId="8" xfId="0" applyFont="1" applyBorder="1"/>
    <xf numFmtId="0" fontId="5" fillId="0" borderId="10" xfId="0" applyFon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6" fillId="0" borderId="13" xfId="0" applyFont="1" applyBorder="1"/>
    <xf numFmtId="0" fontId="6" fillId="0" borderId="14" xfId="0" applyFont="1" applyBorder="1"/>
    <xf numFmtId="0" fontId="4" fillId="0" borderId="13" xfId="0" applyFont="1" applyBorder="1"/>
    <xf numFmtId="0" fontId="4" fillId="0" borderId="14" xfId="0" applyFont="1" applyBorder="1"/>
    <xf numFmtId="2" fontId="2" fillId="0" borderId="0" xfId="0" applyNumberFormat="1" applyFont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0" borderId="13" xfId="0" applyNumberFormat="1" applyBorder="1"/>
    <xf numFmtId="2" fontId="0" fillId="0" borderId="2" xfId="0" applyNumberFormat="1" applyBorder="1"/>
    <xf numFmtId="0" fontId="0" fillId="0" borderId="0" xfId="0" applyAlignment="1">
      <alignment wrapText="1"/>
    </xf>
    <xf numFmtId="0" fontId="0" fillId="0" borderId="5" xfId="0" applyBorder="1"/>
    <xf numFmtId="0" fontId="3" fillId="0" borderId="2" xfId="0" applyFont="1" applyBorder="1"/>
    <xf numFmtId="0" fontId="0" fillId="2" borderId="0" xfId="0" applyFill="1"/>
    <xf numFmtId="0" fontId="0" fillId="3" borderId="0" xfId="0" applyFill="1"/>
    <xf numFmtId="0" fontId="0" fillId="0" borderId="16" xfId="0" applyBorder="1"/>
    <xf numFmtId="165" fontId="0" fillId="0" borderId="16" xfId="0" applyNumberFormat="1" applyBorder="1"/>
    <xf numFmtId="4" fontId="0" fillId="0" borderId="16" xfId="0" applyNumberFormat="1" applyBorder="1"/>
    <xf numFmtId="0" fontId="3" fillId="0" borderId="16" xfId="0" applyFont="1" applyBorder="1"/>
    <xf numFmtId="165" fontId="0" fillId="0" borderId="0" xfId="0" applyNumberFormat="1"/>
    <xf numFmtId="4" fontId="0" fillId="0" borderId="0" xfId="0" applyNumberFormat="1"/>
    <xf numFmtId="165" fontId="11" fillId="0" borderId="0" xfId="0" applyNumberFormat="1" applyFont="1"/>
    <xf numFmtId="4" fontId="11" fillId="0" borderId="0" xfId="0" applyNumberFormat="1" applyFont="1"/>
    <xf numFmtId="0" fontId="0" fillId="0" borderId="17" xfId="0" applyBorder="1"/>
    <xf numFmtId="165" fontId="0" fillId="0" borderId="18" xfId="0" applyNumberFormat="1" applyBorder="1"/>
    <xf numFmtId="0" fontId="12" fillId="0" borderId="0" xfId="0" applyFont="1"/>
    <xf numFmtId="0" fontId="11" fillId="0" borderId="0" xfId="0" applyFont="1"/>
    <xf numFmtId="9" fontId="11" fillId="0" borderId="0" xfId="2" applyFont="1"/>
    <xf numFmtId="0" fontId="11" fillId="3" borderId="0" xfId="0" applyFont="1" applyFill="1"/>
    <xf numFmtId="165" fontId="11" fillId="0" borderId="16" xfId="0" applyNumberFormat="1" applyFont="1" applyBorder="1"/>
    <xf numFmtId="4" fontId="11" fillId="0" borderId="16" xfId="0" applyNumberFormat="1" applyFont="1" applyBorder="1"/>
    <xf numFmtId="165" fontId="13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5" fontId="0" fillId="3" borderId="0" xfId="0" applyNumberFormat="1" applyFill="1"/>
    <xf numFmtId="4" fontId="11" fillId="3" borderId="0" xfId="0" applyNumberFormat="1" applyFont="1" applyFill="1"/>
    <xf numFmtId="0" fontId="3" fillId="0" borderId="17" xfId="0" applyFont="1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166" fontId="0" fillId="0" borderId="12" xfId="0" applyNumberFormat="1" applyBorder="1"/>
    <xf numFmtId="166" fontId="0" fillId="0" borderId="11" xfId="0" applyNumberFormat="1" applyBorder="1"/>
    <xf numFmtId="0" fontId="0" fillId="0" borderId="19" xfId="0" applyBorder="1" applyAlignment="1">
      <alignment horizontal="center"/>
    </xf>
    <xf numFmtId="166" fontId="0" fillId="0" borderId="9" xfId="0" applyNumberFormat="1" applyBorder="1"/>
    <xf numFmtId="166" fontId="0" fillId="0" borderId="0" xfId="0" applyNumberFormat="1"/>
    <xf numFmtId="0" fontId="0" fillId="0" borderId="20" xfId="0" applyBorder="1" applyAlignment="1">
      <alignment horizontal="center"/>
    </xf>
    <xf numFmtId="166" fontId="17" fillId="0" borderId="0" xfId="0" applyNumberFormat="1" applyFont="1"/>
    <xf numFmtId="9" fontId="0" fillId="0" borderId="20" xfId="0" applyNumberFormat="1" applyBorder="1" applyAlignment="1">
      <alignment horizontal="left"/>
    </xf>
    <xf numFmtId="0" fontId="0" fillId="0" borderId="20" xfId="0" applyBorder="1" applyAlignment="1">
      <alignment horizontal="left"/>
    </xf>
    <xf numFmtId="166" fontId="0" fillId="0" borderId="21" xfId="0" applyNumberFormat="1" applyBorder="1"/>
    <xf numFmtId="166" fontId="0" fillId="0" borderId="22" xfId="1" applyNumberFormat="1" applyFont="1" applyBorder="1" applyAlignment="1">
      <alignment horizontal="left" indent="2"/>
    </xf>
    <xf numFmtId="166" fontId="0" fillId="0" borderId="17" xfId="1" applyNumberFormat="1" applyFont="1" applyBorder="1" applyAlignment="1">
      <alignment horizontal="left" indent="2"/>
    </xf>
    <xf numFmtId="0" fontId="0" fillId="0" borderId="23" xfId="0" applyBorder="1"/>
    <xf numFmtId="0" fontId="3" fillId="0" borderId="25" xfId="0" applyFont="1" applyBorder="1" applyAlignment="1">
      <alignment horizontal="center"/>
    </xf>
    <xf numFmtId="0" fontId="3" fillId="0" borderId="5" xfId="0" applyFont="1" applyBorder="1"/>
    <xf numFmtId="0" fontId="18" fillId="0" borderId="0" xfId="0" applyFont="1"/>
    <xf numFmtId="0" fontId="3" fillId="0" borderId="8" xfId="0" applyFont="1" applyBorder="1"/>
    <xf numFmtId="0" fontId="13" fillId="0" borderId="8" xfId="0" applyFont="1" applyBorder="1"/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165" fontId="11" fillId="2" borderId="0" xfId="0" applyNumberFormat="1" applyFont="1" applyFill="1"/>
    <xf numFmtId="165" fontId="0" fillId="2" borderId="18" xfId="0" applyNumberFormat="1" applyFill="1" applyBorder="1"/>
    <xf numFmtId="43" fontId="0" fillId="0" borderId="0" xfId="3" applyFont="1"/>
    <xf numFmtId="0" fontId="3" fillId="0" borderId="0" xfId="0" applyFont="1"/>
    <xf numFmtId="43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9" fontId="0" fillId="0" borderId="13" xfId="0" applyNumberFormat="1" applyBorder="1"/>
    <xf numFmtId="9" fontId="0" fillId="0" borderId="14" xfId="0" applyNumberFormat="1" applyBorder="1"/>
    <xf numFmtId="9" fontId="0" fillId="0" borderId="15" xfId="0" applyNumberFormat="1" applyBorder="1"/>
    <xf numFmtId="0" fontId="0" fillId="0" borderId="1" xfId="0" applyBorder="1"/>
    <xf numFmtId="0" fontId="0" fillId="0" borderId="2" xfId="0" applyBorder="1"/>
    <xf numFmtId="0" fontId="3" fillId="0" borderId="6" xfId="0" applyFont="1" applyBorder="1" applyAlignment="1">
      <alignment horizontal="center" vertical="center"/>
    </xf>
    <xf numFmtId="0" fontId="0" fillId="0" borderId="26" xfId="0" applyBorder="1"/>
    <xf numFmtId="9" fontId="2" fillId="0" borderId="14" xfId="0" applyNumberFormat="1" applyFont="1" applyBorder="1"/>
    <xf numFmtId="3" fontId="2" fillId="0" borderId="14" xfId="0" applyNumberFormat="1" applyFont="1" applyBorder="1"/>
    <xf numFmtId="165" fontId="0" fillId="0" borderId="26" xfId="0" applyNumberFormat="1" applyBorder="1"/>
    <xf numFmtId="0" fontId="4" fillId="2" borderId="14" xfId="0" applyFont="1" applyFill="1" applyBorder="1" applyAlignment="1">
      <alignment horizontal="center"/>
    </xf>
    <xf numFmtId="0" fontId="0" fillId="4" borderId="0" xfId="0" applyFill="1"/>
    <xf numFmtId="165" fontId="0" fillId="0" borderId="27" xfId="0" applyNumberFormat="1" applyBorder="1"/>
    <xf numFmtId="8" fontId="0" fillId="0" borderId="6" xfId="0" applyNumberFormat="1" applyBorder="1"/>
    <xf numFmtId="0" fontId="3" fillId="0" borderId="0" xfId="0" applyFont="1" applyAlignment="1">
      <alignment horizontal="center" vertical="center"/>
    </xf>
    <xf numFmtId="3" fontId="0" fillId="0" borderId="0" xfId="0" applyNumberFormat="1"/>
    <xf numFmtId="167" fontId="0" fillId="0" borderId="26" xfId="0" applyNumberFormat="1" applyBorder="1"/>
    <xf numFmtId="168" fontId="0" fillId="0" borderId="0" xfId="0" applyNumberFormat="1"/>
    <xf numFmtId="165" fontId="0" fillId="2" borderId="26" xfId="0" applyNumberFormat="1" applyFill="1" applyBorder="1"/>
    <xf numFmtId="0" fontId="0" fillId="2" borderId="14" xfId="0" applyFill="1" applyBorder="1"/>
    <xf numFmtId="0" fontId="0" fillId="2" borderId="8" xfId="0" applyFill="1" applyBorder="1"/>
    <xf numFmtId="169" fontId="0" fillId="0" borderId="0" xfId="3" applyNumberFormat="1" applyFont="1"/>
    <xf numFmtId="1" fontId="0" fillId="0" borderId="14" xfId="0" applyNumberFormat="1" applyBorder="1"/>
    <xf numFmtId="1" fontId="0" fillId="0" borderId="13" xfId="0" applyNumberFormat="1" applyBorder="1"/>
    <xf numFmtId="1" fontId="0" fillId="0" borderId="15" xfId="0" applyNumberFormat="1" applyBorder="1"/>
    <xf numFmtId="0" fontId="0" fillId="2" borderId="13" xfId="0" applyFill="1" applyBorder="1"/>
    <xf numFmtId="3" fontId="0" fillId="2" borderId="13" xfId="0" applyNumberFormat="1" applyFill="1" applyBorder="1"/>
    <xf numFmtId="0" fontId="0" fillId="5" borderId="14" xfId="0" applyFill="1" applyBorder="1"/>
    <xf numFmtId="169" fontId="0" fillId="3" borderId="0" xfId="3" applyNumberFormat="1" applyFont="1" applyFill="1"/>
    <xf numFmtId="43" fontId="0" fillId="2" borderId="0" xfId="3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3" fontId="0" fillId="0" borderId="0" xfId="3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0033"/>
      <color rgb="FFFFCC66"/>
      <color rgb="FF663300"/>
      <color rgb="FFFF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933450</xdr:colOff>
      <xdr:row>2</xdr:row>
      <xdr:rowOff>161925</xdr:rowOff>
    </xdr:from>
    <xdr:ext cx="2092696" cy="598357"/>
    <xdr:pic>
      <xdr:nvPicPr>
        <xdr:cNvPr id="6" name="Picture 5">
          <a:extLst>
            <a:ext uri="{FF2B5EF4-FFF2-40B4-BE49-F238E27FC236}">
              <a16:creationId xmlns:a16="http://schemas.microsoft.com/office/drawing/2014/main" id="{B8E0957D-05B3-4BFE-83C5-D9149B150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552450"/>
          <a:ext cx="2092696" cy="598357"/>
        </a:xfrm>
        <a:prstGeom prst="rect">
          <a:avLst/>
        </a:prstGeom>
      </xdr:spPr>
    </xdr:pic>
    <xdr:clientData fLocksWithSheet="0"/>
  </xdr:oneCellAnchor>
  <xdr:oneCellAnchor>
    <xdr:from>
      <xdr:col>8</xdr:col>
      <xdr:colOff>2200922</xdr:colOff>
      <xdr:row>24</xdr:row>
      <xdr:rowOff>166457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994638E-3F3B-4101-9A93-31BCA9E09458}"/>
            </a:ext>
          </a:extLst>
        </xdr:cNvPr>
        <xdr:cNvSpPr txBox="1"/>
      </xdr:nvSpPr>
      <xdr:spPr>
        <a:xfrm>
          <a:off x="6715772" y="37192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2200922</xdr:colOff>
      <xdr:row>113</xdr:row>
      <xdr:rowOff>166457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9DE868-A557-4D73-99AE-38D239BD1B21}"/>
            </a:ext>
          </a:extLst>
        </xdr:cNvPr>
        <xdr:cNvSpPr txBox="1"/>
      </xdr:nvSpPr>
      <xdr:spPr>
        <a:xfrm>
          <a:off x="8744597" y="50051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0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EDFC23-0E24-50B0-2EA4-BA62B94A7CE3}"/>
            </a:ext>
          </a:extLst>
        </xdr:cNvPr>
        <xdr:cNvSpPr txBox="1"/>
      </xdr:nvSpPr>
      <xdr:spPr>
        <a:xfrm>
          <a:off x="933450" y="16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0</xdr:row>
      <xdr:rowOff>9525</xdr:rowOff>
    </xdr:from>
    <xdr:to>
      <xdr:col>14</xdr:col>
      <xdr:colOff>114300</xdr:colOff>
      <xdr:row>36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1D46B1-B166-928F-6782-ECA96656032F}"/>
            </a:ext>
          </a:extLst>
        </xdr:cNvPr>
        <xdr:cNvSpPr txBox="1"/>
      </xdr:nvSpPr>
      <xdr:spPr>
        <a:xfrm>
          <a:off x="0" y="9525"/>
          <a:ext cx="9944100" cy="7019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Given</a:t>
          </a:r>
          <a:r>
            <a:rPr lang="en-US" sz="1100" baseline="0"/>
            <a:t>: </a:t>
          </a:r>
        </a:p>
        <a:p>
          <a:r>
            <a:rPr lang="en-US" sz="1100" baseline="0"/>
            <a:t>Labor cost / hour = 10.95</a:t>
          </a:r>
        </a:p>
        <a:p>
          <a:r>
            <a:rPr lang="en-US" sz="1100" baseline="0"/>
            <a:t>Total number of hours worked = 9 hours </a:t>
          </a:r>
        </a:p>
        <a:p>
          <a:r>
            <a:rPr lang="en-US" sz="1100" baseline="0"/>
            <a:t>Total bucket produced from 9 hours of works = 358 buckets. </a:t>
          </a:r>
        </a:p>
        <a:p>
          <a:r>
            <a:rPr lang="en-US" sz="1100" baseline="0"/>
            <a:t>Total bucket produced in 1 hour = 358/9 = 40</a:t>
          </a:r>
        </a:p>
        <a:p>
          <a:r>
            <a:rPr lang="en-US" sz="1100" baseline="0"/>
            <a:t>Total cost of 1 bucket = 0.8</a:t>
          </a:r>
        </a:p>
        <a:p>
          <a:r>
            <a:rPr lang="en-US" sz="1100" baseline="0"/>
            <a:t>breakeven price per bucket = 3.40</a:t>
          </a:r>
        </a:p>
        <a:p>
          <a:endParaRPr lang="en-US" sz="1100" baseline="0"/>
        </a:p>
        <a:p>
          <a:r>
            <a:rPr lang="en-US" sz="1100" baseline="0"/>
            <a:t>what is the proft from 3075?</a:t>
          </a:r>
        </a:p>
        <a:p>
          <a:endParaRPr lang="en-US" sz="1100" baseline="0"/>
        </a:p>
        <a:p>
          <a:r>
            <a:rPr lang="en-US" sz="1100" baseline="0"/>
            <a:t>Formular: </a:t>
          </a:r>
        </a:p>
        <a:p>
          <a:r>
            <a:rPr lang="en-US" sz="1100" baseline="0"/>
            <a:t>Total cost = cost of labor + cost of bucket </a:t>
          </a:r>
        </a:p>
        <a:p>
          <a:r>
            <a:rPr lang="en-US" sz="1100" baseline="0"/>
            <a:t>Total Revenue = price of bucket * number of Bucket . </a:t>
          </a:r>
        </a:p>
        <a:p>
          <a:r>
            <a:rPr lang="en-US" sz="1100" baseline="0"/>
            <a:t>Total profit = Revenue - cost </a:t>
          </a:r>
        </a:p>
        <a:p>
          <a:endParaRPr lang="en-US" sz="1100" baseline="0"/>
        </a:p>
        <a:p>
          <a:r>
            <a:rPr lang="en-US" sz="1100" baseline="0"/>
            <a:t>Total direct expenses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13678.975</a:t>
          </a:r>
          <a:r>
            <a:rPr lang="en-US"/>
            <a:t> </a:t>
          </a:r>
          <a:endParaRPr lang="en-US" sz="1100" baseline="0"/>
        </a:p>
        <a:p>
          <a:r>
            <a:rPr lang="en-US" sz="1100"/>
            <a:t>Harvest</a:t>
          </a:r>
          <a:r>
            <a:rPr lang="en-US" sz="1100" baseline="0"/>
            <a:t> labor cost = 996.45</a:t>
          </a:r>
        </a:p>
        <a:p>
          <a:endParaRPr lang="en-US" sz="1100" baseline="0"/>
        </a:p>
        <a:p>
          <a:r>
            <a:rPr lang="en-US" sz="1100" baseline="0"/>
            <a:t>Calculations: </a:t>
          </a:r>
        </a:p>
        <a:p>
          <a:r>
            <a:rPr lang="en-US" sz="1100" baseline="0"/>
            <a:t>Total revenue = 3.40*3075</a:t>
          </a:r>
        </a:p>
        <a:p>
          <a:r>
            <a:rPr lang="en-US" sz="1100" baseline="0"/>
            <a:t>Yield at 100% = 3075.00</a:t>
          </a:r>
        </a:p>
        <a:p>
          <a:r>
            <a:rPr lang="en-US" sz="1100" baseline="0"/>
            <a:t>Bucket cost @ 100% = 3075*0.8 = 2460</a:t>
          </a:r>
        </a:p>
        <a:p>
          <a:r>
            <a:rPr lang="en-US" sz="1100" baseline="0"/>
            <a:t>cost of Bucket = 3075*  0.8</a:t>
          </a:r>
        </a:p>
        <a:p>
          <a:endParaRPr lang="en-US" sz="1100" baseline="0"/>
        </a:p>
        <a:p>
          <a:r>
            <a:rPr lang="en-US" sz="1100" baseline="0"/>
            <a:t>cost of Harvest labor = 10.95*(3075/40)</a:t>
          </a:r>
        </a:p>
        <a:p>
          <a:endParaRPr lang="en-US" sz="1100" baseline="0"/>
        </a:p>
        <a:p>
          <a:r>
            <a:rPr lang="en-US" sz="1100" baseline="0"/>
            <a:t>Total profit = (3.40*3075) - (13679.27-996.45+(3075*0.8)+(3075*0.8)+(10.95*(3075/40)))</a:t>
          </a:r>
        </a:p>
        <a:p>
          <a:endParaRPr lang="en-US" sz="1100" baseline="0"/>
        </a:p>
        <a:p>
          <a:r>
            <a:rPr lang="en-US" sz="1100" baseline="0"/>
            <a:t>say,  </a:t>
          </a:r>
        </a:p>
        <a:p>
          <a:r>
            <a:rPr lang="en-US" sz="1100" baseline="0"/>
            <a:t>Breakeven price per bucket = x  </a:t>
          </a:r>
        </a:p>
        <a:p>
          <a:r>
            <a:rPr lang="en-US" sz="1100" baseline="0"/>
            <a:t>total bucket Yield = y </a:t>
          </a:r>
        </a:p>
        <a:p>
          <a:endParaRPr lang="en-US" sz="1100" baseline="0"/>
        </a:p>
        <a:p>
          <a:r>
            <a:rPr lang="en-US" sz="1100" baseline="0"/>
            <a:t>then, </a:t>
          </a:r>
        </a:p>
        <a:p>
          <a:r>
            <a:rPr lang="en-US" sz="1100" baseline="0"/>
            <a:t>Total profit = (x*y)- (13687.27-996.45+(3075*0.8)+(y*0.8)+(10.95*(y/40)))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2200922</xdr:colOff>
      <xdr:row>16</xdr:row>
      <xdr:rowOff>166457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2FEF24-E6B9-F880-59EB-2C3724A7F135}"/>
            </a:ext>
          </a:extLst>
        </xdr:cNvPr>
        <xdr:cNvSpPr txBox="1"/>
      </xdr:nvSpPr>
      <xdr:spPr>
        <a:xfrm>
          <a:off x="2200922" y="104220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46238</xdr:colOff>
      <xdr:row>31</xdr:row>
      <xdr:rowOff>18496</xdr:rowOff>
    </xdr:from>
    <xdr:to>
      <xdr:col>5</xdr:col>
      <xdr:colOff>18495</xdr:colOff>
      <xdr:row>35</xdr:row>
      <xdr:rowOff>18495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A2CB91E-D1C1-4826-8B7B-0DD9FE1ABA74}"/>
            </a:ext>
          </a:extLst>
        </xdr:cNvPr>
        <xdr:cNvSpPr txBox="1"/>
      </xdr:nvSpPr>
      <xdr:spPr>
        <a:xfrm>
          <a:off x="3153422" y="7000413"/>
          <a:ext cx="2173180" cy="795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Obtained profit equation</a:t>
          </a:r>
          <a:r>
            <a:rPr lang="en-US" sz="1100" baseline="0"/>
            <a:t> using harvest labor cost and bucket cost, then substract total direct expenses excluding harvest labor cost.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sangbede2020@gmail.com" id="{3B0A6201-2C76-4483-A792-24792A5F76B7}" userId="8135da4974f454ba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3" dT="2024-02-08T22:27:42.97" personId="{3B0A6201-2C76-4483-A792-24792A5F76B7}" id="{67873511-6C75-4A71-9F30-DBB3C3FD7E6F}">
    <text>Source: https://nam11.safelinks.protection.outlook.com/?url=https%3A%2F%2Fwww.aces.edu%2Fblog%2Ftopics%2Ffarm-management%2Fenterprise-budgets-for-horticulture-crops%2F&amp;data=05%7C02%7Cnzm0082%40auburn.edu%7C76a45f0697074fa240a308dc1209ee45%7Cccb6deedbd294b388979d72780f62d3b%7C0%7C0%7C638405081056580328%7CUnknown%7CTWFpbGZsb3d8eyJWIjoiMC4wLjAwMDAiLCJQIjoiV2luMzIiLCJBTiI6Ik1haWwiLCJXVCI6Mn0%3D%7C3000%7C%7C%7C&amp;sdata=lAwqJSzR2eW7d8758bc%2BWbXhvOlvIgdW3CJVje7yVoE%3D&amp;reserved=0</text>
    <extLst>
      <x:ext xmlns:xltc2="http://schemas.microsoft.com/office/spreadsheetml/2020/threadedcomments2" uri="{F7C98A9C-CBB3-438F-8F68-D28B6AF4A901}">
        <xltc2:checksum>1832362546</xltc2:checksum>
        <xltc2:hyperlink startIndex="8" length="467" url="https://nam11.safelinks.protection.outlook.com/?url=https%3A%2F%2Fwww.aces.edu%2Fblog%2Ftopics%2Ffarm-management%2Fenterprise-budgets-for-horticulture-crops%2F&amp;data=05%7C02%7Cnzm0082%40auburn.edu%7C76a45f0697074fa240a308dc1209ee45%7Cccb6deedbd294b388979d72780f62d3b%7C0%7C0%7C638405081056580328%7CUnknown%7CTWFpbGZsb3d8eyJWIjoiMC4wLjAwMDAiLCJQIjoiV2luMzIiLCJBTiI6Ik1haWwiLCJXVCI6Mn0%3D%7C3000%7C%7C%7C&amp;sdata=lAwqJSzR2eW7d8758bc%2BWbXhvOlvIgdW3CJVje7yVoE%3D&amp;reserved=0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6AEE-4982-45E0-ADB2-4155F6CDA064}">
  <dimension ref="A2:AF123"/>
  <sheetViews>
    <sheetView topLeftCell="K5" workbookViewId="0">
      <selection activeCell="L15" sqref="L15:AE34"/>
    </sheetView>
  </sheetViews>
  <sheetFormatPr defaultRowHeight="15"/>
  <cols>
    <col min="1" max="1" width="17.28515625" customWidth="1"/>
    <col min="2" max="2" width="31.7109375" customWidth="1"/>
    <col min="3" max="3" width="11.7109375" customWidth="1"/>
    <col min="4" max="4" width="12.42578125" customWidth="1"/>
    <col min="5" max="5" width="14.5703125" customWidth="1"/>
    <col min="6" max="6" width="12.140625" customWidth="1"/>
    <col min="7" max="7" width="13" customWidth="1"/>
    <col min="9" max="9" width="9.140625" customWidth="1"/>
    <col min="10" max="10" width="10.140625" bestFit="1" customWidth="1"/>
    <col min="12" max="20" width="12.7109375" bestFit="1" customWidth="1"/>
    <col min="21" max="27" width="11.140625" bestFit="1" customWidth="1"/>
    <col min="28" max="32" width="10.85546875" bestFit="1" customWidth="1"/>
  </cols>
  <sheetData>
    <row r="2" spans="1:32" ht="15.75" thickBot="1"/>
    <row r="3" spans="1:32">
      <c r="A3" s="66" t="s">
        <v>111</v>
      </c>
      <c r="B3" s="4"/>
      <c r="C3" s="4"/>
      <c r="D3" s="4"/>
      <c r="E3" s="4"/>
      <c r="F3" s="4" t="s">
        <v>110</v>
      </c>
      <c r="G3" s="4"/>
      <c r="H3" s="5"/>
    </row>
    <row r="4" spans="1:32">
      <c r="A4" s="6"/>
      <c r="H4" s="7"/>
    </row>
    <row r="5" spans="1:32">
      <c r="A5" s="110" t="s">
        <v>109</v>
      </c>
      <c r="B5" t="s">
        <v>108</v>
      </c>
      <c r="H5" s="7"/>
    </row>
    <row r="6" spans="1:32">
      <c r="A6" s="111" t="s">
        <v>107</v>
      </c>
      <c r="H6" s="7"/>
    </row>
    <row r="7" spans="1:32" ht="15.75" thickBot="1">
      <c r="A7" s="8" t="s">
        <v>106</v>
      </c>
      <c r="B7" s="9"/>
      <c r="C7" s="9"/>
      <c r="D7" s="9"/>
      <c r="E7" s="9"/>
      <c r="F7" s="9"/>
      <c r="G7" s="9"/>
      <c r="H7" s="10"/>
    </row>
    <row r="8" spans="1:32" ht="15.75" thickBot="1"/>
    <row r="9" spans="1:32" ht="15.75" thickBot="1">
      <c r="A9" s="67" t="s">
        <v>105</v>
      </c>
      <c r="B9" s="3"/>
    </row>
    <row r="10" spans="1:32" ht="30">
      <c r="A10" s="65"/>
      <c r="B10" s="65"/>
      <c r="C10" s="93" t="s">
        <v>88</v>
      </c>
      <c r="D10" s="93" t="s">
        <v>35</v>
      </c>
      <c r="E10" s="93" t="s">
        <v>104</v>
      </c>
      <c r="F10" s="93" t="s">
        <v>103</v>
      </c>
      <c r="G10" s="92" t="s">
        <v>102</v>
      </c>
      <c r="H10" s="65"/>
      <c r="I10" s="155" t="s">
        <v>128</v>
      </c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</row>
    <row r="11" spans="1:32" ht="15.75" thickBot="1">
      <c r="A11" s="80" t="s">
        <v>101</v>
      </c>
      <c r="D11" s="75"/>
      <c r="E11" s="74"/>
      <c r="F11" s="7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>
        <v>120</v>
      </c>
      <c r="U11" s="124">
        <v>110</v>
      </c>
      <c r="V11" s="124">
        <v>100</v>
      </c>
    </row>
    <row r="12" spans="1:32" ht="15.75" thickBot="1">
      <c r="B12" t="s">
        <v>100</v>
      </c>
      <c r="C12" t="s">
        <v>99</v>
      </c>
      <c r="D12" s="77">
        <v>1360</v>
      </c>
      <c r="E12" s="76">
        <v>20</v>
      </c>
      <c r="F12" s="74">
        <f>D12*E12</f>
        <v>27200</v>
      </c>
      <c r="G12" s="78"/>
      <c r="I12" s="163" t="s">
        <v>127</v>
      </c>
      <c r="J12" s="164"/>
      <c r="K12" s="164"/>
      <c r="L12" s="4">
        <v>40</v>
      </c>
      <c r="M12" s="4">
        <v>38</v>
      </c>
      <c r="N12" s="4">
        <v>36</v>
      </c>
      <c r="O12" s="4">
        <v>34</v>
      </c>
      <c r="P12" s="4">
        <v>32</v>
      </c>
      <c r="Q12" s="4">
        <v>30</v>
      </c>
      <c r="R12" s="4">
        <v>28</v>
      </c>
      <c r="S12" s="4">
        <v>26</v>
      </c>
      <c r="T12" s="4">
        <v>24</v>
      </c>
      <c r="U12" s="4">
        <v>22</v>
      </c>
      <c r="V12" s="4">
        <v>20</v>
      </c>
      <c r="W12" s="4">
        <v>18</v>
      </c>
      <c r="X12" s="4">
        <v>16</v>
      </c>
      <c r="Y12" s="4">
        <v>14</v>
      </c>
      <c r="Z12" s="4">
        <v>12</v>
      </c>
      <c r="AA12" s="4">
        <v>10</v>
      </c>
      <c r="AB12" s="4">
        <v>8</v>
      </c>
      <c r="AC12" s="4">
        <v>6</v>
      </c>
      <c r="AD12" s="4">
        <v>4</v>
      </c>
      <c r="AE12" s="4">
        <v>2</v>
      </c>
      <c r="AF12" s="5">
        <v>0</v>
      </c>
    </row>
    <row r="13" spans="1:32" ht="15.75" thickBot="1">
      <c r="D13" s="77"/>
      <c r="E13" s="74"/>
      <c r="F13" s="74"/>
      <c r="I13" s="128"/>
      <c r="J13" s="128"/>
      <c r="K13" s="129"/>
      <c r="L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</row>
    <row r="14" spans="1:32" ht="15.75" thickBot="1">
      <c r="A14" s="69"/>
      <c r="B14" s="69"/>
      <c r="C14" s="69"/>
      <c r="D14" s="91"/>
      <c r="E14" s="90"/>
      <c r="F14" s="90"/>
      <c r="G14" s="69"/>
      <c r="I14" s="50" t="s">
        <v>24</v>
      </c>
      <c r="J14" s="50" t="s">
        <v>25</v>
      </c>
      <c r="K14" s="130" t="s">
        <v>26</v>
      </c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</row>
    <row r="15" spans="1:32">
      <c r="A15" t="s">
        <v>98</v>
      </c>
      <c r="D15" s="77"/>
      <c r="E15" s="74"/>
      <c r="F15" s="74"/>
      <c r="I15" s="125">
        <v>2</v>
      </c>
      <c r="J15" s="11">
        <f t="shared" ref="J15:J34" si="0">J75</f>
        <v>10880</v>
      </c>
      <c r="K15" s="66">
        <v>4</v>
      </c>
      <c r="L15" s="134">
        <f>L75-M49</f>
        <v>369098.81063999998</v>
      </c>
      <c r="M15" s="134">
        <f>M75-M49</f>
        <v>347338.81063999998</v>
      </c>
      <c r="N15" s="134">
        <f>N75-M49</f>
        <v>325578.81063999998</v>
      </c>
      <c r="O15" s="134">
        <f>O75-M49</f>
        <v>303818.81063999998</v>
      </c>
      <c r="P15" s="134">
        <f>P75-M49</f>
        <v>282058.81063999998</v>
      </c>
      <c r="Q15" s="134">
        <f>Q75-M49</f>
        <v>260298.81063999998</v>
      </c>
      <c r="R15" s="134">
        <f>R75-M49</f>
        <v>238538.81063999998</v>
      </c>
      <c r="S15" s="134">
        <f>S75-M49</f>
        <v>216778.81063999998</v>
      </c>
      <c r="T15" s="134">
        <f>T75-M49</f>
        <v>195018.81063999998</v>
      </c>
      <c r="U15" s="134">
        <f>U75-M49</f>
        <v>173258.81063999998</v>
      </c>
      <c r="V15" s="134">
        <f>V75-M49</f>
        <v>151498.81063999998</v>
      </c>
      <c r="W15" s="134">
        <f>W75-M49</f>
        <v>129738.81064</v>
      </c>
      <c r="X15" s="134">
        <f>X75-M49</f>
        <v>107978.81064</v>
      </c>
      <c r="Y15" s="134">
        <f>Y75-M49</f>
        <v>86218.810639999996</v>
      </c>
      <c r="Z15" s="134">
        <f>Z75-M49</f>
        <v>64458.810639999996</v>
      </c>
      <c r="AA15" s="134">
        <f>AA75-M49</f>
        <v>42698.810639999996</v>
      </c>
      <c r="AB15" s="134">
        <f>AB75-M49</f>
        <v>20938.810639999996</v>
      </c>
      <c r="AC15" s="134">
        <f>AC75-M49</f>
        <v>-821.18936000000394</v>
      </c>
      <c r="AD15" s="134">
        <f>AD75-M49</f>
        <v>-22581.189360000004</v>
      </c>
      <c r="AE15" s="134">
        <f>AE75-M49</f>
        <v>-44341.189360000004</v>
      </c>
      <c r="AF15" s="134">
        <f>AF75-M49</f>
        <v>-66101.189360000004</v>
      </c>
    </row>
    <row r="16" spans="1:32" ht="15.75" thickBot="1">
      <c r="B16" s="80" t="s">
        <v>97</v>
      </c>
      <c r="D16" s="77"/>
      <c r="E16" s="74"/>
      <c r="F16" s="74"/>
      <c r="I16" s="126">
        <v>1.9</v>
      </c>
      <c r="J16" s="12">
        <f t="shared" si="0"/>
        <v>10336</v>
      </c>
      <c r="K16" s="6">
        <v>4</v>
      </c>
      <c r="L16" s="134">
        <f t="shared" ref="L16:L34" si="1">L76-M50</f>
        <v>350130.81063999998</v>
      </c>
      <c r="M16" s="134">
        <f>M76-M50</f>
        <v>329458.81063999998</v>
      </c>
      <c r="N16" s="134">
        <f>N76-M50</f>
        <v>308786.81063999998</v>
      </c>
      <c r="O16" s="134">
        <f>O76-M50</f>
        <v>288114.81063999998</v>
      </c>
      <c r="P16" s="134">
        <f>P76-M50</f>
        <v>267442.81063999998</v>
      </c>
      <c r="Q16" s="134">
        <f>Q76-M50</f>
        <v>246770.81063999998</v>
      </c>
      <c r="R16" s="134">
        <f>R76-M50</f>
        <v>226098.81063999998</v>
      </c>
      <c r="S16" s="134">
        <f>S76-M50</f>
        <v>205426.81063999998</v>
      </c>
      <c r="T16" s="134">
        <f>T76-M50</f>
        <v>184754.81063999998</v>
      </c>
      <c r="U16" s="134">
        <f>U76-M50</f>
        <v>164082.81063999998</v>
      </c>
      <c r="V16" s="134">
        <f>V76-M50</f>
        <v>143410.81063999998</v>
      </c>
      <c r="W16" s="134">
        <f>W76-M50</f>
        <v>122738.81064</v>
      </c>
      <c r="X16" s="134">
        <f>X76-M50</f>
        <v>102066.81064</v>
      </c>
      <c r="Y16" s="134">
        <f>Y76-M50</f>
        <v>81394.810639999996</v>
      </c>
      <c r="Z16" s="134">
        <f>Z76-M50</f>
        <v>60722.810639999996</v>
      </c>
      <c r="AA16" s="134">
        <f>AA76-M50</f>
        <v>40050.810639999996</v>
      </c>
      <c r="AB16" s="134">
        <f>AB76-M50</f>
        <v>19378.810639999996</v>
      </c>
      <c r="AC16" s="134">
        <f>AC76-M50</f>
        <v>-1293.1893600000039</v>
      </c>
      <c r="AD16" s="134">
        <f>AD76-M50</f>
        <v>-21965.189360000004</v>
      </c>
      <c r="AE16" s="134">
        <f>AE76-M50</f>
        <v>-42637.189360000004</v>
      </c>
      <c r="AF16" s="134">
        <f>AF76-M50</f>
        <v>-63309.189360000004</v>
      </c>
    </row>
    <row r="17" spans="2:32">
      <c r="B17" t="s">
        <v>96</v>
      </c>
      <c r="C17" t="s">
        <v>51</v>
      </c>
      <c r="D17" s="77">
        <v>1</v>
      </c>
      <c r="E17" s="76">
        <v>7</v>
      </c>
      <c r="F17" s="74">
        <f>D17*E17</f>
        <v>7</v>
      </c>
      <c r="G17" s="78"/>
      <c r="I17" s="126">
        <v>1.8</v>
      </c>
      <c r="J17" s="11">
        <f t="shared" si="0"/>
        <v>9792</v>
      </c>
      <c r="K17" s="6">
        <v>4</v>
      </c>
      <c r="L17" s="134">
        <f t="shared" si="1"/>
        <v>331162.81063999998</v>
      </c>
      <c r="M17" s="134">
        <f t="shared" ref="M17:M34" si="2">M77-M51</f>
        <v>311578.81063999998</v>
      </c>
      <c r="N17" s="134">
        <f t="shared" ref="N17:N34" si="3">N77-M51</f>
        <v>291994.81063999998</v>
      </c>
      <c r="O17" s="134">
        <f t="shared" ref="O17:O34" si="4">O77-M51</f>
        <v>272410.81063999998</v>
      </c>
      <c r="P17" s="134">
        <f t="shared" ref="P17:P34" si="5">P77-M51</f>
        <v>252826.81063999998</v>
      </c>
      <c r="Q17" s="134">
        <f t="shared" ref="Q17:Q34" si="6">Q77-M51</f>
        <v>233242.81063999998</v>
      </c>
      <c r="R17" s="134">
        <f t="shared" ref="R17:R34" si="7">R77-M51</f>
        <v>213658.81063999998</v>
      </c>
      <c r="S17" s="134">
        <f t="shared" ref="S17:S34" si="8">S77-M51</f>
        <v>194074.81063999998</v>
      </c>
      <c r="T17" s="134">
        <f t="shared" ref="T17:T34" si="9">T77-M51</f>
        <v>174490.81063999998</v>
      </c>
      <c r="U17" s="134">
        <f t="shared" ref="U17:U34" si="10">U77-M51</f>
        <v>154906.81063999998</v>
      </c>
      <c r="V17" s="134">
        <f t="shared" ref="V17:V34" si="11">V77-M51</f>
        <v>135322.81063999998</v>
      </c>
      <c r="W17" s="134">
        <f t="shared" ref="W17:W34" si="12">W77-M51</f>
        <v>115738.81064</v>
      </c>
      <c r="X17" s="134">
        <f t="shared" ref="X17:X34" si="13">X77-M51</f>
        <v>96154.810639999996</v>
      </c>
      <c r="Y17" s="134">
        <f t="shared" ref="Y17:Y34" si="14">Y77-M51</f>
        <v>76570.810639999996</v>
      </c>
      <c r="Z17" s="134">
        <f t="shared" ref="Z17:Z34" si="15">Z77-M51</f>
        <v>56986.810639999996</v>
      </c>
      <c r="AA17" s="134">
        <f t="shared" ref="AA17:AA34" si="16">AA77-M51</f>
        <v>37402.810639999996</v>
      </c>
      <c r="AB17" s="134">
        <f t="shared" ref="AB17:AB34" si="17">AB77-M51</f>
        <v>17818.810639999996</v>
      </c>
      <c r="AC17" s="134">
        <f t="shared" ref="AC17:AC34" si="18">AC77-M51</f>
        <v>-1765.1893600000039</v>
      </c>
      <c r="AD17" s="134">
        <f t="shared" ref="AD17:AD34" si="19">AD77-M51</f>
        <v>-21349.189360000004</v>
      </c>
      <c r="AE17" s="134">
        <f t="shared" ref="AE17:AE34" si="20">AE77-M51</f>
        <v>-40933.189360000004</v>
      </c>
      <c r="AF17" s="134">
        <f t="shared" ref="AF17:AF34" si="21">AF77-M51</f>
        <v>-60517.189360000004</v>
      </c>
    </row>
    <row r="18" spans="2:32" ht="15.75" thickBot="1">
      <c r="B18" t="s">
        <v>95</v>
      </c>
      <c r="C18" t="s">
        <v>51</v>
      </c>
      <c r="D18" s="77">
        <v>1</v>
      </c>
      <c r="E18" s="76">
        <v>365</v>
      </c>
      <c r="F18" s="74">
        <f>D18*E18</f>
        <v>365</v>
      </c>
      <c r="G18" s="70"/>
      <c r="I18" s="126">
        <v>1.7</v>
      </c>
      <c r="J18" s="12">
        <f t="shared" si="0"/>
        <v>9248</v>
      </c>
      <c r="K18" s="6">
        <v>4</v>
      </c>
      <c r="L18" s="134">
        <f t="shared" si="1"/>
        <v>312194.81063999998</v>
      </c>
      <c r="M18" s="134">
        <f t="shared" si="2"/>
        <v>293698.81063999998</v>
      </c>
      <c r="N18" s="134">
        <f t="shared" si="3"/>
        <v>275202.81063999998</v>
      </c>
      <c r="O18" s="134">
        <f t="shared" si="4"/>
        <v>256706.81063999998</v>
      </c>
      <c r="P18" s="134">
        <f t="shared" si="5"/>
        <v>238210.81063999998</v>
      </c>
      <c r="Q18" s="134">
        <f t="shared" si="6"/>
        <v>219714.81063999998</v>
      </c>
      <c r="R18" s="134">
        <f t="shared" si="7"/>
        <v>201218.81063999998</v>
      </c>
      <c r="S18" s="134">
        <f t="shared" si="8"/>
        <v>182722.81063999998</v>
      </c>
      <c r="T18" s="134">
        <f t="shared" si="9"/>
        <v>164226.81063999998</v>
      </c>
      <c r="U18" s="134">
        <f t="shared" si="10"/>
        <v>145730.81063999998</v>
      </c>
      <c r="V18" s="134">
        <f t="shared" si="11"/>
        <v>127234.81064</v>
      </c>
      <c r="W18" s="134">
        <f t="shared" si="12"/>
        <v>108738.81064</v>
      </c>
      <c r="X18" s="134">
        <f t="shared" si="13"/>
        <v>90242.810639999996</v>
      </c>
      <c r="Y18" s="134">
        <f t="shared" si="14"/>
        <v>71746.810639999996</v>
      </c>
      <c r="Z18" s="134">
        <f t="shared" si="15"/>
        <v>53250.810639999996</v>
      </c>
      <c r="AA18" s="134">
        <f t="shared" si="16"/>
        <v>34754.810639999996</v>
      </c>
      <c r="AB18" s="134">
        <f t="shared" si="17"/>
        <v>16258.810639999996</v>
      </c>
      <c r="AC18" s="134">
        <f t="shared" si="18"/>
        <v>-2237.1893600000039</v>
      </c>
      <c r="AD18" s="134">
        <f t="shared" si="19"/>
        <v>-20733.189360000004</v>
      </c>
      <c r="AE18" s="134">
        <f t="shared" si="20"/>
        <v>-39229.189360000004</v>
      </c>
      <c r="AF18" s="134">
        <f t="shared" si="21"/>
        <v>-57725.189360000004</v>
      </c>
    </row>
    <row r="19" spans="2:32">
      <c r="B19" t="s">
        <v>94</v>
      </c>
      <c r="C19" t="s">
        <v>93</v>
      </c>
      <c r="D19" s="77">
        <v>1</v>
      </c>
      <c r="E19" s="76">
        <v>40</v>
      </c>
      <c r="F19" s="74">
        <f>D19*E19</f>
        <v>40</v>
      </c>
      <c r="G19" s="70"/>
      <c r="I19" s="126">
        <v>1.6</v>
      </c>
      <c r="J19" s="11">
        <f t="shared" si="0"/>
        <v>8704</v>
      </c>
      <c r="K19" s="6">
        <v>4</v>
      </c>
      <c r="L19" s="134">
        <f t="shared" si="1"/>
        <v>293226.81063999998</v>
      </c>
      <c r="M19" s="134">
        <f t="shared" si="2"/>
        <v>275818.81063999998</v>
      </c>
      <c r="N19" s="134">
        <f t="shared" si="3"/>
        <v>258410.81063999998</v>
      </c>
      <c r="O19" s="134">
        <f t="shared" si="4"/>
        <v>241002.81063999998</v>
      </c>
      <c r="P19" s="134">
        <f t="shared" si="5"/>
        <v>223594.81063999998</v>
      </c>
      <c r="Q19" s="134">
        <f t="shared" si="6"/>
        <v>206186.81063999998</v>
      </c>
      <c r="R19" s="134">
        <f t="shared" si="7"/>
        <v>188778.81063999998</v>
      </c>
      <c r="S19" s="134">
        <f t="shared" si="8"/>
        <v>171370.81063999998</v>
      </c>
      <c r="T19" s="134">
        <f t="shared" si="9"/>
        <v>153962.81063999998</v>
      </c>
      <c r="U19" s="134">
        <f t="shared" si="10"/>
        <v>136554.81063999998</v>
      </c>
      <c r="V19" s="134">
        <f t="shared" si="11"/>
        <v>119146.81064</v>
      </c>
      <c r="W19" s="134">
        <f t="shared" si="12"/>
        <v>101738.81064</v>
      </c>
      <c r="X19" s="134">
        <f t="shared" si="13"/>
        <v>84330.810639999996</v>
      </c>
      <c r="Y19" s="134">
        <f t="shared" si="14"/>
        <v>66922.810639999996</v>
      </c>
      <c r="Z19" s="134">
        <f t="shared" si="15"/>
        <v>49514.810639999996</v>
      </c>
      <c r="AA19" s="134">
        <f t="shared" si="16"/>
        <v>32106.810639999996</v>
      </c>
      <c r="AB19" s="134">
        <f t="shared" si="17"/>
        <v>14698.810639999996</v>
      </c>
      <c r="AC19" s="134">
        <f t="shared" si="18"/>
        <v>-2709.1893600000039</v>
      </c>
      <c r="AD19" s="134">
        <f t="shared" si="19"/>
        <v>-20117.189360000004</v>
      </c>
      <c r="AE19" s="134">
        <f t="shared" si="20"/>
        <v>-37525.189360000004</v>
      </c>
      <c r="AF19" s="134">
        <f t="shared" si="21"/>
        <v>-54933.189360000004</v>
      </c>
    </row>
    <row r="20" spans="2:32" ht="15.75" thickBot="1">
      <c r="B20" t="s">
        <v>92</v>
      </c>
      <c r="D20" s="77"/>
      <c r="E20" s="76"/>
      <c r="F20" s="74"/>
      <c r="I20" s="126">
        <v>1.5</v>
      </c>
      <c r="J20" s="144">
        <f t="shared" si="0"/>
        <v>8160</v>
      </c>
      <c r="K20" s="6">
        <v>4</v>
      </c>
      <c r="L20" s="134">
        <f t="shared" si="1"/>
        <v>274258.81063999998</v>
      </c>
      <c r="M20" s="134">
        <f t="shared" si="2"/>
        <v>257938.81063999998</v>
      </c>
      <c r="N20" s="134">
        <f t="shared" si="3"/>
        <v>241618.81063999998</v>
      </c>
      <c r="O20" s="134">
        <f t="shared" si="4"/>
        <v>225298.81063999998</v>
      </c>
      <c r="P20" s="134">
        <f t="shared" si="5"/>
        <v>208978.81063999998</v>
      </c>
      <c r="Q20" s="143">
        <f t="shared" si="6"/>
        <v>192658.81063999998</v>
      </c>
      <c r="R20" s="134">
        <f t="shared" si="7"/>
        <v>176338.81063999998</v>
      </c>
      <c r="S20" s="134">
        <f t="shared" si="8"/>
        <v>160018.81063999998</v>
      </c>
      <c r="T20" s="143">
        <f t="shared" si="9"/>
        <v>143698.81063999998</v>
      </c>
      <c r="U20" s="134">
        <f t="shared" si="10"/>
        <v>127378.81064</v>
      </c>
      <c r="V20" s="143">
        <f t="shared" si="11"/>
        <v>111058.81064</v>
      </c>
      <c r="W20" s="134">
        <f t="shared" si="12"/>
        <v>94738.810639999996</v>
      </c>
      <c r="X20" s="143">
        <f t="shared" si="13"/>
        <v>78418.810639999996</v>
      </c>
      <c r="Y20" s="134">
        <f t="shared" si="14"/>
        <v>62098.810639999996</v>
      </c>
      <c r="Z20" s="134">
        <f t="shared" si="15"/>
        <v>45778.810639999996</v>
      </c>
      <c r="AA20" s="143">
        <f t="shared" si="16"/>
        <v>29458.810639999996</v>
      </c>
      <c r="AB20" s="134">
        <f t="shared" si="17"/>
        <v>13138.810639999996</v>
      </c>
      <c r="AC20" s="134">
        <f t="shared" si="18"/>
        <v>-3181.1893600000039</v>
      </c>
      <c r="AD20" s="134">
        <f t="shared" si="19"/>
        <v>-19501.189360000004</v>
      </c>
      <c r="AE20" s="134">
        <f t="shared" si="20"/>
        <v>-35821.189360000004</v>
      </c>
      <c r="AF20" s="134">
        <f t="shared" si="21"/>
        <v>-52141.189360000004</v>
      </c>
    </row>
    <row r="21" spans="2:32">
      <c r="B21" s="89" t="s">
        <v>91</v>
      </c>
      <c r="C21" t="s">
        <v>88</v>
      </c>
      <c r="D21" s="77">
        <v>117</v>
      </c>
      <c r="E21" s="76">
        <v>0.43</v>
      </c>
      <c r="F21" s="74">
        <f>D21*E21</f>
        <v>50.31</v>
      </c>
      <c r="G21" s="78"/>
      <c r="I21" s="126">
        <v>1.4</v>
      </c>
      <c r="J21" s="11">
        <f t="shared" si="0"/>
        <v>7615.9999999999991</v>
      </c>
      <c r="K21" s="6">
        <v>4</v>
      </c>
      <c r="L21" s="134">
        <f t="shared" si="1"/>
        <v>255290.81063999992</v>
      </c>
      <c r="M21" s="134">
        <f t="shared" si="2"/>
        <v>240058.81063999992</v>
      </c>
      <c r="N21" s="134">
        <f t="shared" si="3"/>
        <v>224826.81063999992</v>
      </c>
      <c r="O21" s="134">
        <f t="shared" si="4"/>
        <v>209594.81063999998</v>
      </c>
      <c r="P21" s="134">
        <f t="shared" si="5"/>
        <v>194362.81063999998</v>
      </c>
      <c r="Q21" s="134">
        <f t="shared" si="6"/>
        <v>179130.81063999998</v>
      </c>
      <c r="R21" s="134">
        <f t="shared" si="7"/>
        <v>163898.81063999998</v>
      </c>
      <c r="S21" s="134">
        <f t="shared" si="8"/>
        <v>148666.81063999998</v>
      </c>
      <c r="T21" s="134">
        <f t="shared" si="9"/>
        <v>133434.81063999998</v>
      </c>
      <c r="U21" s="134">
        <f t="shared" si="10"/>
        <v>118202.81063999997</v>
      </c>
      <c r="V21" s="134">
        <f t="shared" si="11"/>
        <v>102970.81063999997</v>
      </c>
      <c r="W21" s="134">
        <f t="shared" si="12"/>
        <v>87738.810639999967</v>
      </c>
      <c r="X21" s="134">
        <f t="shared" si="13"/>
        <v>72506.810639999982</v>
      </c>
      <c r="Y21" s="134">
        <f t="shared" si="14"/>
        <v>57274.810639999982</v>
      </c>
      <c r="Z21" s="134">
        <f t="shared" si="15"/>
        <v>42042.810639999982</v>
      </c>
      <c r="AA21" s="134">
        <f t="shared" si="16"/>
        <v>26810.810639999982</v>
      </c>
      <c r="AB21" s="134">
        <f t="shared" si="17"/>
        <v>11578.810639999989</v>
      </c>
      <c r="AC21" s="134">
        <f t="shared" si="18"/>
        <v>-3653.1893600000112</v>
      </c>
      <c r="AD21" s="134">
        <f t="shared" si="19"/>
        <v>-18885.189360000008</v>
      </c>
      <c r="AE21" s="134">
        <f t="shared" si="20"/>
        <v>-34117.189360000004</v>
      </c>
      <c r="AF21" s="134">
        <f t="shared" si="21"/>
        <v>-49349.189360000004</v>
      </c>
    </row>
    <row r="22" spans="2:32" ht="15.75" thickBot="1">
      <c r="B22" s="89" t="s">
        <v>90</v>
      </c>
      <c r="C22" t="s">
        <v>88</v>
      </c>
      <c r="D22" s="77">
        <v>275</v>
      </c>
      <c r="E22" s="76">
        <v>0.38</v>
      </c>
      <c r="F22" s="74">
        <f>D22*E22</f>
        <v>104.5</v>
      </c>
      <c r="G22" s="78"/>
      <c r="I22" s="126">
        <v>1.3</v>
      </c>
      <c r="J22" s="12">
        <f t="shared" si="0"/>
        <v>7072</v>
      </c>
      <c r="K22" s="6">
        <v>4</v>
      </c>
      <c r="L22" s="134">
        <f t="shared" si="1"/>
        <v>236322.81063999998</v>
      </c>
      <c r="M22" s="134">
        <f t="shared" si="2"/>
        <v>222178.81063999998</v>
      </c>
      <c r="N22" s="134">
        <f t="shared" si="3"/>
        <v>208034.81063999998</v>
      </c>
      <c r="O22" s="134">
        <f t="shared" si="4"/>
        <v>193890.81063999998</v>
      </c>
      <c r="P22" s="134">
        <f t="shared" si="5"/>
        <v>179746.81063999998</v>
      </c>
      <c r="Q22" s="134">
        <f t="shared" si="6"/>
        <v>165602.81063999998</v>
      </c>
      <c r="R22" s="134">
        <f t="shared" si="7"/>
        <v>151458.81063999998</v>
      </c>
      <c r="S22" s="134">
        <f t="shared" si="8"/>
        <v>137314.81063999998</v>
      </c>
      <c r="T22" s="134">
        <f t="shared" si="9"/>
        <v>123170.81064</v>
      </c>
      <c r="U22" s="134">
        <f t="shared" si="10"/>
        <v>109026.81064</v>
      </c>
      <c r="V22" s="134">
        <f t="shared" si="11"/>
        <v>94882.810639999996</v>
      </c>
      <c r="W22" s="134">
        <f t="shared" si="12"/>
        <v>80738.810639999996</v>
      </c>
      <c r="X22" s="134">
        <f t="shared" si="13"/>
        <v>66594.810639999996</v>
      </c>
      <c r="Y22" s="134">
        <f t="shared" si="14"/>
        <v>52450.810639999996</v>
      </c>
      <c r="Z22" s="134">
        <f t="shared" si="15"/>
        <v>38306.810639999996</v>
      </c>
      <c r="AA22" s="134">
        <f t="shared" si="16"/>
        <v>24162.810639999996</v>
      </c>
      <c r="AB22" s="134">
        <f t="shared" si="17"/>
        <v>10018.810639999996</v>
      </c>
      <c r="AC22" s="134">
        <f t="shared" si="18"/>
        <v>-4125.1893600000039</v>
      </c>
      <c r="AD22" s="134">
        <f t="shared" si="19"/>
        <v>-18269.189360000004</v>
      </c>
      <c r="AE22" s="134">
        <f t="shared" si="20"/>
        <v>-32413.189360000004</v>
      </c>
      <c r="AF22" s="134">
        <f t="shared" si="21"/>
        <v>-46557.189360000004</v>
      </c>
    </row>
    <row r="23" spans="2:32">
      <c r="B23" s="89" t="s">
        <v>89</v>
      </c>
      <c r="C23" t="s">
        <v>88</v>
      </c>
      <c r="D23" s="77">
        <v>220</v>
      </c>
      <c r="E23" s="76">
        <v>0.33</v>
      </c>
      <c r="F23" s="74">
        <f>D23*E23</f>
        <v>72.600000000000009</v>
      </c>
      <c r="I23" s="126">
        <v>1.2</v>
      </c>
      <c r="J23" s="150">
        <f t="shared" si="0"/>
        <v>6528</v>
      </c>
      <c r="K23" s="6">
        <v>4</v>
      </c>
      <c r="L23" s="134">
        <f t="shared" si="1"/>
        <v>217354.81063999998</v>
      </c>
      <c r="M23" s="134">
        <f t="shared" si="2"/>
        <v>204298.81063999998</v>
      </c>
      <c r="N23" s="134">
        <f>N83-M57</f>
        <v>191242.81063999998</v>
      </c>
      <c r="O23" s="134">
        <f t="shared" si="4"/>
        <v>178186.81063999998</v>
      </c>
      <c r="P23" s="134">
        <f t="shared" si="5"/>
        <v>165130.81063999998</v>
      </c>
      <c r="Q23" s="143">
        <f>Q83-M57</f>
        <v>152074.81063999998</v>
      </c>
      <c r="R23" s="134">
        <f t="shared" si="7"/>
        <v>139018.81063999998</v>
      </c>
      <c r="S23" s="134">
        <f t="shared" si="8"/>
        <v>125962.81064</v>
      </c>
      <c r="T23" s="143">
        <f t="shared" si="9"/>
        <v>112906.81064</v>
      </c>
      <c r="U23" s="134">
        <f t="shared" si="10"/>
        <v>99850.810639999996</v>
      </c>
      <c r="V23" s="143">
        <f t="shared" si="11"/>
        <v>86794.810639999996</v>
      </c>
      <c r="W23" s="134">
        <f t="shared" si="12"/>
        <v>73738.810639999996</v>
      </c>
      <c r="X23" s="143">
        <f t="shared" si="13"/>
        <v>60682.810639999996</v>
      </c>
      <c r="Y23" s="134">
        <f t="shared" si="14"/>
        <v>47626.810639999996</v>
      </c>
      <c r="Z23" s="134">
        <f t="shared" si="15"/>
        <v>34570.810639999996</v>
      </c>
      <c r="AA23" s="143">
        <f t="shared" si="16"/>
        <v>21514.810639999996</v>
      </c>
      <c r="AB23" s="134">
        <f t="shared" si="17"/>
        <v>8458.8106399999961</v>
      </c>
      <c r="AC23" s="134">
        <f t="shared" si="18"/>
        <v>-4597.1893600000039</v>
      </c>
      <c r="AD23" s="134">
        <f t="shared" si="19"/>
        <v>-17653.189360000004</v>
      </c>
      <c r="AE23" s="134">
        <f t="shared" si="20"/>
        <v>-30709.189360000004</v>
      </c>
      <c r="AF23" s="134">
        <f t="shared" si="21"/>
        <v>-43765.189360000004</v>
      </c>
    </row>
    <row r="24" spans="2:32" ht="15.75" thickBot="1">
      <c r="B24" s="88" t="s">
        <v>87</v>
      </c>
      <c r="D24" s="77"/>
      <c r="E24" s="76"/>
      <c r="F24" s="74"/>
      <c r="I24" s="126">
        <v>1.1000000000000001</v>
      </c>
      <c r="J24" s="12">
        <f t="shared" si="0"/>
        <v>5984.0000000000009</v>
      </c>
      <c r="K24" s="6">
        <v>4</v>
      </c>
      <c r="L24" s="134">
        <f t="shared" si="1"/>
        <v>198386.81064000004</v>
      </c>
      <c r="M24" s="134">
        <f t="shared" si="2"/>
        <v>186418.81064000004</v>
      </c>
      <c r="N24" s="134">
        <f t="shared" si="3"/>
        <v>174450.81064000004</v>
      </c>
      <c r="O24" s="134">
        <f t="shared" si="4"/>
        <v>162482.81064000004</v>
      </c>
      <c r="P24" s="134">
        <f t="shared" si="5"/>
        <v>150514.81064000004</v>
      </c>
      <c r="Q24" s="134">
        <f t="shared" si="6"/>
        <v>138546.81064000004</v>
      </c>
      <c r="R24" s="134">
        <f t="shared" si="7"/>
        <v>126578.81064000003</v>
      </c>
      <c r="S24" s="134">
        <f t="shared" si="8"/>
        <v>114610.81064000003</v>
      </c>
      <c r="T24" s="134">
        <f t="shared" si="9"/>
        <v>102642.81064000003</v>
      </c>
      <c r="U24" s="134">
        <f t="shared" si="10"/>
        <v>90674.810640000025</v>
      </c>
      <c r="V24" s="134">
        <f t="shared" si="11"/>
        <v>78706.810640000011</v>
      </c>
      <c r="W24" s="134">
        <f t="shared" si="12"/>
        <v>66738.810640000011</v>
      </c>
      <c r="X24" s="134">
        <f t="shared" si="13"/>
        <v>54770.810640000011</v>
      </c>
      <c r="Y24" s="134">
        <f t="shared" si="14"/>
        <v>42802.810640000011</v>
      </c>
      <c r="Z24" s="134">
        <f t="shared" si="15"/>
        <v>30834.810640000011</v>
      </c>
      <c r="AA24" s="134">
        <f t="shared" si="16"/>
        <v>18866.810640000003</v>
      </c>
      <c r="AB24" s="134">
        <f t="shared" si="17"/>
        <v>6898.8106400000033</v>
      </c>
      <c r="AC24" s="134">
        <f t="shared" si="18"/>
        <v>-5069.1893599999967</v>
      </c>
      <c r="AD24" s="134">
        <f t="shared" si="19"/>
        <v>-17037.18936</v>
      </c>
      <c r="AE24" s="134">
        <f t="shared" si="20"/>
        <v>-29005.189360000004</v>
      </c>
      <c r="AF24" s="134">
        <f t="shared" si="21"/>
        <v>-40973.189360000004</v>
      </c>
    </row>
    <row r="25" spans="2:32">
      <c r="B25" s="87" t="s">
        <v>86</v>
      </c>
      <c r="C25" t="s">
        <v>85</v>
      </c>
      <c r="D25" s="77">
        <v>360</v>
      </c>
      <c r="E25" s="76">
        <v>0.54</v>
      </c>
      <c r="F25" s="74">
        <f t="shared" ref="F25:F38" si="22">D25*E25</f>
        <v>194.4</v>
      </c>
      <c r="G25" s="78"/>
      <c r="I25" s="126">
        <v>1</v>
      </c>
      <c r="J25" s="151">
        <f t="shared" si="0"/>
        <v>5440</v>
      </c>
      <c r="K25" s="6">
        <v>4</v>
      </c>
      <c r="L25" s="134">
        <f t="shared" si="1"/>
        <v>179418.81063999998</v>
      </c>
      <c r="M25" s="134">
        <f t="shared" si="2"/>
        <v>168538.81063999998</v>
      </c>
      <c r="N25" s="134">
        <f t="shared" si="3"/>
        <v>157658.81063999998</v>
      </c>
      <c r="O25" s="134">
        <f t="shared" si="4"/>
        <v>146778.81063999998</v>
      </c>
      <c r="P25" s="134">
        <f t="shared" si="5"/>
        <v>135898.81063999998</v>
      </c>
      <c r="Q25" s="143">
        <f>Q85-M59</f>
        <v>125018.81064</v>
      </c>
      <c r="R25" s="134">
        <f t="shared" si="7"/>
        <v>114138.81064</v>
      </c>
      <c r="S25" s="134">
        <f t="shared" si="8"/>
        <v>103258.81064</v>
      </c>
      <c r="T25" s="143">
        <f t="shared" si="9"/>
        <v>92378.810639999996</v>
      </c>
      <c r="U25" s="134">
        <f t="shared" si="10"/>
        <v>81498.810639999996</v>
      </c>
      <c r="V25" s="143">
        <f t="shared" si="11"/>
        <v>70618.810639999996</v>
      </c>
      <c r="W25" s="134">
        <f t="shared" si="12"/>
        <v>59738.810639999996</v>
      </c>
      <c r="X25" s="143">
        <f t="shared" si="13"/>
        <v>48858.810639999996</v>
      </c>
      <c r="Y25" s="134">
        <f t="shared" si="14"/>
        <v>37978.810639999996</v>
      </c>
      <c r="Z25" s="134">
        <f t="shared" si="15"/>
        <v>27098.810639999996</v>
      </c>
      <c r="AA25" s="143">
        <f t="shared" si="16"/>
        <v>16218.810639999996</v>
      </c>
      <c r="AB25" s="134">
        <f t="shared" si="17"/>
        <v>5338.8106399999961</v>
      </c>
      <c r="AC25" s="134">
        <f t="shared" si="18"/>
        <v>-5541.1893600000039</v>
      </c>
      <c r="AD25" s="134">
        <f>AD85-M59</f>
        <v>-16421.189360000004</v>
      </c>
      <c r="AE25" s="134">
        <f>AE85-M59</f>
        <v>-27301.189360000004</v>
      </c>
      <c r="AF25" s="134">
        <f t="shared" si="21"/>
        <v>-38181.189360000004</v>
      </c>
    </row>
    <row r="26" spans="2:32" ht="15.75" thickBot="1">
      <c r="B26" t="s">
        <v>84</v>
      </c>
      <c r="C26" t="s">
        <v>83</v>
      </c>
      <c r="D26" s="77">
        <v>35</v>
      </c>
      <c r="E26" s="76">
        <v>98</v>
      </c>
      <c r="F26" s="74">
        <f t="shared" si="22"/>
        <v>3430</v>
      </c>
      <c r="G26" s="70"/>
      <c r="I26" s="126">
        <v>0.9</v>
      </c>
      <c r="J26" s="12">
        <f t="shared" si="0"/>
        <v>4896</v>
      </c>
      <c r="K26" s="6">
        <v>4</v>
      </c>
      <c r="L26" s="134">
        <f t="shared" si="1"/>
        <v>160450.81063999998</v>
      </c>
      <c r="M26" s="134">
        <f t="shared" si="2"/>
        <v>150658.81063999998</v>
      </c>
      <c r="N26" s="134">
        <f t="shared" si="3"/>
        <v>140866.81063999998</v>
      </c>
      <c r="O26" s="134">
        <f t="shared" si="4"/>
        <v>131074.81063999998</v>
      </c>
      <c r="P26" s="134">
        <f t="shared" si="5"/>
        <v>121282.81064</v>
      </c>
      <c r="Q26" s="134">
        <f t="shared" si="6"/>
        <v>111490.81064</v>
      </c>
      <c r="R26" s="134">
        <f t="shared" si="7"/>
        <v>101698.81064</v>
      </c>
      <c r="S26" s="134">
        <f t="shared" si="8"/>
        <v>91906.810639999996</v>
      </c>
      <c r="T26" s="134">
        <f t="shared" si="9"/>
        <v>82114.810639999996</v>
      </c>
      <c r="U26" s="134">
        <f t="shared" si="10"/>
        <v>72322.810639999996</v>
      </c>
      <c r="V26" s="134">
        <f t="shared" si="11"/>
        <v>62530.810639999996</v>
      </c>
      <c r="W26" s="134">
        <f t="shared" si="12"/>
        <v>52738.810639999996</v>
      </c>
      <c r="X26" s="134">
        <f t="shared" si="13"/>
        <v>42946.810639999996</v>
      </c>
      <c r="Y26" s="134">
        <f t="shared" si="14"/>
        <v>33154.810639999996</v>
      </c>
      <c r="Z26" s="134">
        <f t="shared" si="15"/>
        <v>23362.810639999996</v>
      </c>
      <c r="AA26" s="134">
        <f t="shared" si="16"/>
        <v>13570.810639999996</v>
      </c>
      <c r="AB26" s="134">
        <f t="shared" si="17"/>
        <v>3778.8106399999961</v>
      </c>
      <c r="AC26" s="134">
        <f t="shared" si="18"/>
        <v>-6013.1893600000039</v>
      </c>
      <c r="AD26" s="134">
        <f t="shared" si="19"/>
        <v>-15805.189360000004</v>
      </c>
      <c r="AE26" s="134">
        <f t="shared" si="20"/>
        <v>-25597.189360000004</v>
      </c>
      <c r="AF26" s="134">
        <f t="shared" si="21"/>
        <v>-35389.189360000004</v>
      </c>
    </row>
    <row r="27" spans="2:32">
      <c r="B27" t="s">
        <v>82</v>
      </c>
      <c r="C27" t="s">
        <v>51</v>
      </c>
      <c r="D27" s="77">
        <v>1</v>
      </c>
      <c r="E27" s="76">
        <v>55.13</v>
      </c>
      <c r="F27" s="74">
        <f t="shared" si="22"/>
        <v>55.13</v>
      </c>
      <c r="G27" s="78"/>
      <c r="I27" s="126">
        <v>0.8</v>
      </c>
      <c r="J27" s="150">
        <f t="shared" si="0"/>
        <v>4352</v>
      </c>
      <c r="K27" s="145">
        <v>4</v>
      </c>
      <c r="L27" s="134">
        <f t="shared" si="1"/>
        <v>141482.81064000001</v>
      </c>
      <c r="M27" s="134">
        <f t="shared" si="2"/>
        <v>132778.81064000001</v>
      </c>
      <c r="N27" s="134">
        <f t="shared" si="3"/>
        <v>124074.81064</v>
      </c>
      <c r="O27" s="134">
        <f t="shared" si="4"/>
        <v>115370.81064</v>
      </c>
      <c r="P27" s="134">
        <f t="shared" si="5"/>
        <v>106666.81064</v>
      </c>
      <c r="Q27" s="143">
        <f t="shared" si="6"/>
        <v>97962.810639999996</v>
      </c>
      <c r="R27" s="134">
        <f t="shared" si="7"/>
        <v>89258.810639999996</v>
      </c>
      <c r="S27" s="134">
        <f t="shared" si="8"/>
        <v>80554.810639999996</v>
      </c>
      <c r="T27" s="143">
        <f t="shared" si="9"/>
        <v>71850.810639999996</v>
      </c>
      <c r="U27" s="134">
        <f t="shared" si="10"/>
        <v>63146.810639999996</v>
      </c>
      <c r="V27" s="143">
        <f t="shared" si="11"/>
        <v>54442.810639999996</v>
      </c>
      <c r="W27" s="134">
        <f t="shared" si="12"/>
        <v>45738.810639999996</v>
      </c>
      <c r="X27" s="143">
        <f t="shared" si="13"/>
        <v>37034.810639999996</v>
      </c>
      <c r="Y27" s="134">
        <f t="shared" si="14"/>
        <v>28330.81064</v>
      </c>
      <c r="Z27" s="134">
        <f t="shared" si="15"/>
        <v>19626.81064</v>
      </c>
      <c r="AA27" s="143">
        <f t="shared" si="16"/>
        <v>10922.81064</v>
      </c>
      <c r="AB27" s="134">
        <f t="shared" si="17"/>
        <v>2218.8106399999997</v>
      </c>
      <c r="AC27" s="134">
        <f t="shared" si="18"/>
        <v>-6485.1893600000003</v>
      </c>
      <c r="AD27" s="134">
        <f t="shared" si="19"/>
        <v>-15189.18936</v>
      </c>
      <c r="AE27" s="134">
        <f t="shared" si="20"/>
        <v>-23893.18936</v>
      </c>
      <c r="AF27" s="134">
        <f t="shared" si="21"/>
        <v>-32597.18936</v>
      </c>
    </row>
    <row r="28" spans="2:32" ht="15.75" thickBot="1">
      <c r="B28" t="s">
        <v>81</v>
      </c>
      <c r="C28" t="s">
        <v>51</v>
      </c>
      <c r="D28" s="77">
        <v>1</v>
      </c>
      <c r="E28" s="76">
        <v>11.75</v>
      </c>
      <c r="F28" s="74">
        <f t="shared" si="22"/>
        <v>11.75</v>
      </c>
      <c r="G28" s="70"/>
      <c r="I28" s="126">
        <v>0.7</v>
      </c>
      <c r="J28" s="152">
        <f t="shared" si="0"/>
        <v>3807.9999999999995</v>
      </c>
      <c r="K28" s="6">
        <v>4</v>
      </c>
      <c r="L28" s="134">
        <f t="shared" si="1"/>
        <v>122514.81063999997</v>
      </c>
      <c r="M28" s="134">
        <f t="shared" si="2"/>
        <v>114898.81063999997</v>
      </c>
      <c r="N28" s="134">
        <f t="shared" si="3"/>
        <v>107282.81063999997</v>
      </c>
      <c r="O28" s="134">
        <f t="shared" si="4"/>
        <v>99666.810639999982</v>
      </c>
      <c r="P28" s="134">
        <f t="shared" si="5"/>
        <v>92050.810639999982</v>
      </c>
      <c r="Q28" s="134">
        <f t="shared" si="6"/>
        <v>84434.810639999982</v>
      </c>
      <c r="R28" s="134">
        <f t="shared" si="7"/>
        <v>76818.810639999982</v>
      </c>
      <c r="S28" s="134">
        <f t="shared" si="8"/>
        <v>69202.810639999982</v>
      </c>
      <c r="T28" s="134">
        <f t="shared" si="9"/>
        <v>61586.810639999982</v>
      </c>
      <c r="U28" s="134">
        <f t="shared" si="10"/>
        <v>53970.810639999982</v>
      </c>
      <c r="V28" s="134">
        <f t="shared" si="11"/>
        <v>46354.810639999982</v>
      </c>
      <c r="W28" s="134">
        <f t="shared" si="12"/>
        <v>38738.810639999982</v>
      </c>
      <c r="X28" s="134">
        <f t="shared" si="13"/>
        <v>31122.810639999992</v>
      </c>
      <c r="Y28" s="134">
        <f t="shared" si="14"/>
        <v>23506.810639999992</v>
      </c>
      <c r="Z28" s="134">
        <f t="shared" si="15"/>
        <v>15890.810639999992</v>
      </c>
      <c r="AA28" s="134">
        <f t="shared" si="16"/>
        <v>8274.8106399999924</v>
      </c>
      <c r="AB28" s="134">
        <f t="shared" si="17"/>
        <v>658.81063999999606</v>
      </c>
      <c r="AC28" s="134">
        <f t="shared" si="18"/>
        <v>-6957.1893600000039</v>
      </c>
      <c r="AD28" s="134">
        <f t="shared" si="19"/>
        <v>-14573.189360000002</v>
      </c>
      <c r="AE28" s="134">
        <f t="shared" si="20"/>
        <v>-22189.18936</v>
      </c>
      <c r="AF28" s="134">
        <f t="shared" si="21"/>
        <v>-29805.18936</v>
      </c>
    </row>
    <row r="29" spans="2:32">
      <c r="B29" t="s">
        <v>80</v>
      </c>
      <c r="C29" t="s">
        <v>51</v>
      </c>
      <c r="D29" s="77">
        <v>1</v>
      </c>
      <c r="E29" s="76">
        <v>294.5</v>
      </c>
      <c r="F29" s="74">
        <f t="shared" si="22"/>
        <v>294.5</v>
      </c>
      <c r="G29" s="70"/>
      <c r="I29" s="126">
        <v>0.6</v>
      </c>
      <c r="J29" s="11">
        <f t="shared" si="0"/>
        <v>3264</v>
      </c>
      <c r="K29" s="6">
        <v>4</v>
      </c>
      <c r="L29" s="134">
        <f t="shared" si="1"/>
        <v>103546.81064</v>
      </c>
      <c r="M29" s="134">
        <f t="shared" si="2"/>
        <v>97018.810639999996</v>
      </c>
      <c r="N29" s="134">
        <f t="shared" si="3"/>
        <v>90490.810639999996</v>
      </c>
      <c r="O29" s="134">
        <f t="shared" si="4"/>
        <v>83962.810639999996</v>
      </c>
      <c r="P29" s="134">
        <f t="shared" si="5"/>
        <v>77434.810639999996</v>
      </c>
      <c r="Q29" s="134">
        <f t="shared" si="6"/>
        <v>70906.810639999996</v>
      </c>
      <c r="R29" s="134">
        <f t="shared" si="7"/>
        <v>64378.810639999996</v>
      </c>
      <c r="S29" s="134">
        <f t="shared" si="8"/>
        <v>57850.810639999996</v>
      </c>
      <c r="T29" s="134">
        <f t="shared" si="9"/>
        <v>51322.810639999996</v>
      </c>
      <c r="U29" s="134">
        <f t="shared" si="10"/>
        <v>44794.810639999996</v>
      </c>
      <c r="V29" s="134">
        <f t="shared" si="11"/>
        <v>38266.810639999996</v>
      </c>
      <c r="W29" s="134">
        <f t="shared" si="12"/>
        <v>31738.81064</v>
      </c>
      <c r="X29" s="134">
        <f t="shared" si="13"/>
        <v>25210.81064</v>
      </c>
      <c r="Y29" s="134">
        <f t="shared" si="14"/>
        <v>18682.81064</v>
      </c>
      <c r="Z29" s="134">
        <f t="shared" si="15"/>
        <v>12154.81064</v>
      </c>
      <c r="AA29" s="134">
        <f t="shared" si="16"/>
        <v>5626.8106399999997</v>
      </c>
      <c r="AB29" s="134">
        <f t="shared" si="17"/>
        <v>-901.18936000000031</v>
      </c>
      <c r="AC29" s="134">
        <f t="shared" si="18"/>
        <v>-7429.1893600000003</v>
      </c>
      <c r="AD29" s="134">
        <f t="shared" si="19"/>
        <v>-13957.18936</v>
      </c>
      <c r="AE29" s="134">
        <f t="shared" si="20"/>
        <v>-20485.18936</v>
      </c>
      <c r="AF29" s="134">
        <f t="shared" si="21"/>
        <v>-27013.18936</v>
      </c>
    </row>
    <row r="30" spans="2:32" ht="15.75" thickBot="1">
      <c r="B30" t="s">
        <v>79</v>
      </c>
      <c r="C30" t="s">
        <v>51</v>
      </c>
      <c r="D30" s="77">
        <v>1</v>
      </c>
      <c r="E30" s="76">
        <v>54.1</v>
      </c>
      <c r="F30" s="74">
        <f t="shared" si="22"/>
        <v>54.1</v>
      </c>
      <c r="G30" s="70"/>
      <c r="I30" s="126">
        <v>0.5</v>
      </c>
      <c r="J30" s="144">
        <f t="shared" si="0"/>
        <v>2720</v>
      </c>
      <c r="K30" s="6">
        <v>4</v>
      </c>
      <c r="L30" s="134">
        <f t="shared" si="1"/>
        <v>84578.810639999996</v>
      </c>
      <c r="M30" s="134">
        <f t="shared" si="2"/>
        <v>79138.810639999996</v>
      </c>
      <c r="N30" s="134">
        <f t="shared" si="3"/>
        <v>73698.810639999996</v>
      </c>
      <c r="O30" s="134">
        <f t="shared" si="4"/>
        <v>68258.810639999996</v>
      </c>
      <c r="P30" s="134">
        <f t="shared" si="5"/>
        <v>62818.810639999996</v>
      </c>
      <c r="Q30" s="143">
        <f t="shared" si="6"/>
        <v>57378.810639999996</v>
      </c>
      <c r="R30" s="134">
        <f t="shared" si="7"/>
        <v>51938.810639999996</v>
      </c>
      <c r="S30" s="134">
        <f t="shared" si="8"/>
        <v>46498.810639999996</v>
      </c>
      <c r="T30" s="143">
        <f t="shared" si="9"/>
        <v>41058.810639999996</v>
      </c>
      <c r="U30" s="134">
        <f t="shared" si="10"/>
        <v>35618.810639999996</v>
      </c>
      <c r="V30" s="143">
        <f t="shared" si="11"/>
        <v>30178.81064</v>
      </c>
      <c r="W30" s="134">
        <f t="shared" si="12"/>
        <v>24738.81064</v>
      </c>
      <c r="X30" s="143">
        <f t="shared" si="13"/>
        <v>19298.81064</v>
      </c>
      <c r="Y30" s="134">
        <f t="shared" si="14"/>
        <v>13858.81064</v>
      </c>
      <c r="Z30" s="134">
        <f t="shared" si="15"/>
        <v>8418.8106399999997</v>
      </c>
      <c r="AA30" s="143">
        <f t="shared" si="16"/>
        <v>2978.8106399999997</v>
      </c>
      <c r="AB30" s="134">
        <f t="shared" si="17"/>
        <v>-2461.1893600000003</v>
      </c>
      <c r="AC30" s="134">
        <f t="shared" si="18"/>
        <v>-7901.1893600000003</v>
      </c>
      <c r="AD30" s="134">
        <f t="shared" si="19"/>
        <v>-13341.18936</v>
      </c>
      <c r="AE30" s="134">
        <f t="shared" si="20"/>
        <v>-18781.18936</v>
      </c>
      <c r="AF30" s="134">
        <f t="shared" si="21"/>
        <v>-24221.18936</v>
      </c>
    </row>
    <row r="31" spans="2:32">
      <c r="B31" t="s">
        <v>78</v>
      </c>
      <c r="C31" t="s">
        <v>63</v>
      </c>
      <c r="D31" s="77">
        <v>3000</v>
      </c>
      <c r="E31" s="76">
        <v>0.76</v>
      </c>
      <c r="F31" s="74">
        <f t="shared" si="22"/>
        <v>2280</v>
      </c>
      <c r="G31" s="78"/>
      <c r="I31" s="126">
        <v>0.4</v>
      </c>
      <c r="J31" s="11">
        <f t="shared" si="0"/>
        <v>2176</v>
      </c>
      <c r="K31" s="6">
        <v>4</v>
      </c>
      <c r="L31" s="134">
        <f t="shared" si="1"/>
        <v>65610.810639999996</v>
      </c>
      <c r="M31" s="134">
        <f>M91-M65</f>
        <v>61258.810639999996</v>
      </c>
      <c r="N31" s="134">
        <f t="shared" si="3"/>
        <v>56906.810639999996</v>
      </c>
      <c r="O31" s="134">
        <f t="shared" si="4"/>
        <v>52554.810639999996</v>
      </c>
      <c r="P31" s="134">
        <f t="shared" si="5"/>
        <v>48202.810639999996</v>
      </c>
      <c r="Q31" s="134">
        <f t="shared" si="6"/>
        <v>43850.810639999996</v>
      </c>
      <c r="R31" s="134">
        <f t="shared" si="7"/>
        <v>39498.810639999996</v>
      </c>
      <c r="S31" s="134">
        <f t="shared" si="8"/>
        <v>35146.810639999996</v>
      </c>
      <c r="T31" s="134">
        <f t="shared" si="9"/>
        <v>30794.81064</v>
      </c>
      <c r="U31" s="134">
        <f t="shared" si="10"/>
        <v>26442.81064</v>
      </c>
      <c r="V31" s="134">
        <f t="shared" si="11"/>
        <v>22090.81064</v>
      </c>
      <c r="W31" s="134">
        <f t="shared" si="12"/>
        <v>17738.81064</v>
      </c>
      <c r="X31" s="134">
        <f t="shared" si="13"/>
        <v>13386.81064</v>
      </c>
      <c r="Y31" s="134">
        <f t="shared" si="14"/>
        <v>9034.8106399999997</v>
      </c>
      <c r="Z31" s="134">
        <f t="shared" si="15"/>
        <v>4682.8106399999997</v>
      </c>
      <c r="AA31" s="134">
        <f t="shared" si="16"/>
        <v>330.81063999999969</v>
      </c>
      <c r="AB31" s="134">
        <f t="shared" si="17"/>
        <v>-4021.1893600000003</v>
      </c>
      <c r="AC31" s="134">
        <f t="shared" si="18"/>
        <v>-8373.1893600000003</v>
      </c>
      <c r="AD31" s="134">
        <f t="shared" si="19"/>
        <v>-12725.18936</v>
      </c>
      <c r="AE31" s="134">
        <f t="shared" si="20"/>
        <v>-17077.18936</v>
      </c>
      <c r="AF31" s="134">
        <f t="shared" si="21"/>
        <v>-21429.18936</v>
      </c>
    </row>
    <row r="32" spans="2:32" ht="15.75" thickBot="1">
      <c r="B32" t="s">
        <v>77</v>
      </c>
      <c r="C32" t="s">
        <v>73</v>
      </c>
      <c r="D32" s="77">
        <v>2</v>
      </c>
      <c r="E32" s="76">
        <v>25</v>
      </c>
      <c r="F32" s="74">
        <f t="shared" si="22"/>
        <v>50</v>
      </c>
      <c r="G32" s="78"/>
      <c r="I32" s="126">
        <v>0.3</v>
      </c>
      <c r="J32" s="12">
        <f t="shared" si="0"/>
        <v>1632</v>
      </c>
      <c r="K32" s="6">
        <v>4</v>
      </c>
      <c r="L32" s="134">
        <f t="shared" si="1"/>
        <v>46642.810639999996</v>
      </c>
      <c r="M32" s="134">
        <f>M92-M66</f>
        <v>43378.810639999996</v>
      </c>
      <c r="N32" s="134">
        <f t="shared" si="3"/>
        <v>40114.810639999996</v>
      </c>
      <c r="O32" s="134">
        <f t="shared" si="4"/>
        <v>36850.810639999996</v>
      </c>
      <c r="P32" s="134">
        <f t="shared" si="5"/>
        <v>33586.810639999996</v>
      </c>
      <c r="Q32" s="134">
        <f t="shared" si="6"/>
        <v>30322.81064</v>
      </c>
      <c r="R32" s="134">
        <f t="shared" si="7"/>
        <v>27058.81064</v>
      </c>
      <c r="S32" s="134">
        <f t="shared" si="8"/>
        <v>23794.81064</v>
      </c>
      <c r="T32" s="134">
        <f t="shared" si="9"/>
        <v>20530.81064</v>
      </c>
      <c r="U32" s="134">
        <f t="shared" si="10"/>
        <v>17266.81064</v>
      </c>
      <c r="V32" s="134">
        <f t="shared" si="11"/>
        <v>14002.81064</v>
      </c>
      <c r="W32" s="134">
        <f t="shared" si="12"/>
        <v>10738.81064</v>
      </c>
      <c r="X32" s="134">
        <f t="shared" si="13"/>
        <v>7474.8106399999997</v>
      </c>
      <c r="Y32" s="134">
        <f t="shared" si="14"/>
        <v>4210.8106399999997</v>
      </c>
      <c r="Z32" s="134">
        <f t="shared" si="15"/>
        <v>946.81063999999969</v>
      </c>
      <c r="AA32" s="134">
        <f t="shared" si="16"/>
        <v>-2317.1893600000003</v>
      </c>
      <c r="AB32" s="134">
        <f t="shared" si="17"/>
        <v>-5581.1893600000003</v>
      </c>
      <c r="AC32" s="134">
        <f t="shared" si="18"/>
        <v>-8845.1893600000003</v>
      </c>
      <c r="AD32" s="134">
        <f t="shared" si="19"/>
        <v>-12109.18936</v>
      </c>
      <c r="AE32" s="134">
        <f t="shared" si="20"/>
        <v>-15373.18936</v>
      </c>
      <c r="AF32" s="134">
        <f t="shared" si="21"/>
        <v>-18637.18936</v>
      </c>
    </row>
    <row r="33" spans="1:32">
      <c r="B33" t="s">
        <v>76</v>
      </c>
      <c r="C33" t="s">
        <v>51</v>
      </c>
      <c r="D33" s="77">
        <v>1</v>
      </c>
      <c r="E33" s="76">
        <v>296.63</v>
      </c>
      <c r="F33" s="74">
        <f t="shared" si="22"/>
        <v>296.63</v>
      </c>
      <c r="G33" s="78"/>
      <c r="I33" s="126">
        <v>0.2</v>
      </c>
      <c r="J33" s="11">
        <f t="shared" si="0"/>
        <v>1088</v>
      </c>
      <c r="K33" s="6">
        <v>4</v>
      </c>
      <c r="L33" s="134">
        <f t="shared" si="1"/>
        <v>27674.81064</v>
      </c>
      <c r="M33" s="134">
        <f t="shared" si="2"/>
        <v>25498.81064</v>
      </c>
      <c r="N33" s="134">
        <f t="shared" si="3"/>
        <v>23322.81064</v>
      </c>
      <c r="O33" s="134">
        <f t="shared" si="4"/>
        <v>21146.81064</v>
      </c>
      <c r="P33" s="134">
        <f t="shared" si="5"/>
        <v>18970.81064</v>
      </c>
      <c r="Q33" s="134">
        <f t="shared" si="6"/>
        <v>16794.81064</v>
      </c>
      <c r="R33" s="134">
        <f t="shared" si="7"/>
        <v>14618.81064</v>
      </c>
      <c r="S33" s="134">
        <f t="shared" si="8"/>
        <v>12442.81064</v>
      </c>
      <c r="T33" s="134">
        <f t="shared" si="9"/>
        <v>10266.81064</v>
      </c>
      <c r="U33" s="134">
        <f t="shared" si="10"/>
        <v>8090.8106399999997</v>
      </c>
      <c r="V33" s="134">
        <f t="shared" si="11"/>
        <v>5914.8106399999997</v>
      </c>
      <c r="W33" s="134">
        <f t="shared" si="12"/>
        <v>3738.8106399999997</v>
      </c>
      <c r="X33" s="134">
        <f t="shared" si="13"/>
        <v>1562.8106399999997</v>
      </c>
      <c r="Y33" s="134">
        <f t="shared" si="14"/>
        <v>-613.18936000000031</v>
      </c>
      <c r="Z33" s="134">
        <f t="shared" si="15"/>
        <v>-2789.1893600000003</v>
      </c>
      <c r="AA33" s="134">
        <f t="shared" si="16"/>
        <v>-4965.1893600000003</v>
      </c>
      <c r="AB33" s="134">
        <f t="shared" si="17"/>
        <v>-7141.1893600000003</v>
      </c>
      <c r="AC33" s="134">
        <f t="shared" si="18"/>
        <v>-9317.1893600000003</v>
      </c>
      <c r="AD33" s="134">
        <f t="shared" si="19"/>
        <v>-11493.18936</v>
      </c>
      <c r="AE33" s="134">
        <f t="shared" si="20"/>
        <v>-13669.18936</v>
      </c>
      <c r="AF33" s="134">
        <f t="shared" si="21"/>
        <v>-15845.18936</v>
      </c>
    </row>
    <row r="34" spans="1:32" ht="15.75" thickBot="1">
      <c r="B34" t="s">
        <v>75</v>
      </c>
      <c r="C34" t="s">
        <v>73</v>
      </c>
      <c r="D34" s="77">
        <v>2.2000000000000002</v>
      </c>
      <c r="E34" s="76">
        <v>285</v>
      </c>
      <c r="F34" s="74">
        <f t="shared" si="22"/>
        <v>627</v>
      </c>
      <c r="G34" s="78"/>
      <c r="I34" s="127">
        <v>0.1</v>
      </c>
      <c r="J34" s="12">
        <f t="shared" si="0"/>
        <v>544</v>
      </c>
      <c r="K34" s="8">
        <v>4</v>
      </c>
      <c r="L34" s="134">
        <f t="shared" si="1"/>
        <v>8706.8106399999997</v>
      </c>
      <c r="M34" s="134">
        <f t="shared" si="2"/>
        <v>7618.8106399999997</v>
      </c>
      <c r="N34" s="134">
        <f t="shared" si="3"/>
        <v>6530.8106399999997</v>
      </c>
      <c r="O34" s="134">
        <f t="shared" si="4"/>
        <v>5442.8106399999997</v>
      </c>
      <c r="P34" s="134">
        <f t="shared" si="5"/>
        <v>4354.8106399999997</v>
      </c>
      <c r="Q34" s="134">
        <f t="shared" si="6"/>
        <v>3266.8106399999997</v>
      </c>
      <c r="R34" s="134">
        <f t="shared" si="7"/>
        <v>2178.8106399999997</v>
      </c>
      <c r="S34" s="134">
        <f t="shared" si="8"/>
        <v>1090.8106399999997</v>
      </c>
      <c r="T34" s="134">
        <f>T94-M68</f>
        <v>2.8106399999996938</v>
      </c>
      <c r="U34" s="134">
        <f t="shared" si="10"/>
        <v>-1085.1893600000003</v>
      </c>
      <c r="V34" s="134">
        <f t="shared" si="11"/>
        <v>-2173.1893600000003</v>
      </c>
      <c r="W34" s="134">
        <f t="shared" si="12"/>
        <v>-3261.1893600000003</v>
      </c>
      <c r="X34" s="134">
        <f t="shared" si="13"/>
        <v>-4349.1893600000003</v>
      </c>
      <c r="Y34" s="134">
        <f t="shared" si="14"/>
        <v>-5437.1893600000003</v>
      </c>
      <c r="Z34" s="134">
        <f t="shared" si="15"/>
        <v>-6525.1893600000003</v>
      </c>
      <c r="AA34" s="134">
        <f t="shared" si="16"/>
        <v>-7613.1893600000003</v>
      </c>
      <c r="AB34" s="134">
        <f t="shared" si="17"/>
        <v>-8701.1893600000003</v>
      </c>
      <c r="AC34" s="134">
        <f t="shared" si="18"/>
        <v>-9789.1893600000003</v>
      </c>
      <c r="AD34" s="134">
        <f t="shared" si="19"/>
        <v>-10877.18936</v>
      </c>
      <c r="AE34" s="134">
        <f t="shared" si="20"/>
        <v>-11965.18936</v>
      </c>
      <c r="AF34" s="134">
        <f t="shared" si="21"/>
        <v>-13053.18936</v>
      </c>
    </row>
    <row r="35" spans="1:32">
      <c r="B35" t="s">
        <v>74</v>
      </c>
      <c r="C35" t="s">
        <v>73</v>
      </c>
      <c r="D35" s="77">
        <v>1.5</v>
      </c>
      <c r="E35" s="76">
        <v>175</v>
      </c>
      <c r="F35" s="74">
        <f t="shared" si="22"/>
        <v>262.5</v>
      </c>
      <c r="G35" s="78"/>
      <c r="I35" s="113"/>
      <c r="J35" s="120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</row>
    <row r="36" spans="1:32">
      <c r="B36" t="s">
        <v>72</v>
      </c>
      <c r="C36" t="s">
        <v>71</v>
      </c>
      <c r="D36" s="77">
        <v>6</v>
      </c>
      <c r="E36" s="76">
        <v>110</v>
      </c>
      <c r="F36" s="74">
        <f t="shared" si="22"/>
        <v>660</v>
      </c>
      <c r="G36" s="78"/>
      <c r="I36" s="113"/>
      <c r="J36" s="120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</row>
    <row r="37" spans="1:32">
      <c r="B37" t="s">
        <v>70</v>
      </c>
      <c r="C37" t="s">
        <v>51</v>
      </c>
      <c r="D37" s="77">
        <v>1</v>
      </c>
      <c r="E37" s="76">
        <v>100</v>
      </c>
      <c r="F37" s="74">
        <f t="shared" si="22"/>
        <v>100</v>
      </c>
      <c r="G37" s="70"/>
      <c r="I37" s="122"/>
      <c r="J37" s="123"/>
      <c r="K37" s="20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</row>
    <row r="38" spans="1:32">
      <c r="B38" t="s">
        <v>69</v>
      </c>
      <c r="C38" t="s">
        <v>51</v>
      </c>
      <c r="D38" s="77">
        <v>1</v>
      </c>
      <c r="E38" s="76">
        <v>0</v>
      </c>
      <c r="F38" s="74">
        <f t="shared" si="22"/>
        <v>0</v>
      </c>
      <c r="G38" s="70"/>
      <c r="I38" s="113"/>
      <c r="J38" s="120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</row>
    <row r="39" spans="1:32">
      <c r="D39" s="77"/>
      <c r="E39" s="115">
        <f>SUM(F17:F38)</f>
        <v>8955.42</v>
      </c>
      <c r="F39" s="74"/>
      <c r="I39" s="113"/>
      <c r="J39" s="120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</row>
    <row r="40" spans="1:32">
      <c r="B40" s="80" t="s">
        <v>68</v>
      </c>
      <c r="D40" s="77"/>
      <c r="E40" s="86"/>
      <c r="F40" s="74"/>
      <c r="I40" s="113"/>
      <c r="J40" s="120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</row>
    <row r="41" spans="1:32">
      <c r="B41" t="s">
        <v>67</v>
      </c>
      <c r="C41" t="s">
        <v>51</v>
      </c>
      <c r="D41" s="77">
        <v>1</v>
      </c>
      <c r="E41" s="115">
        <v>68</v>
      </c>
      <c r="F41" s="74">
        <v>86.98</v>
      </c>
      <c r="G41" s="78"/>
      <c r="I41" s="113"/>
      <c r="J41" s="120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</row>
    <row r="42" spans="1:32">
      <c r="B42" s="68" t="s">
        <v>66</v>
      </c>
      <c r="C42" t="s">
        <v>45</v>
      </c>
      <c r="D42" s="77">
        <v>80</v>
      </c>
      <c r="E42" s="76">
        <v>22</v>
      </c>
      <c r="F42" s="74">
        <f>D42*E42</f>
        <v>1760</v>
      </c>
      <c r="G42" s="70"/>
      <c r="I42" s="113"/>
      <c r="J42" s="120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</row>
    <row r="43" spans="1:32">
      <c r="B43" s="68" t="s">
        <v>65</v>
      </c>
      <c r="C43" t="s">
        <v>63</v>
      </c>
      <c r="D43" s="77">
        <v>1360</v>
      </c>
      <c r="E43" s="76">
        <v>1.25</v>
      </c>
      <c r="F43" s="74">
        <f>D43*E43</f>
        <v>1700</v>
      </c>
      <c r="G43" s="70"/>
    </row>
    <row r="44" spans="1:32">
      <c r="B44" s="68" t="s">
        <v>64</v>
      </c>
      <c r="C44" t="s">
        <v>63</v>
      </c>
      <c r="D44" s="77">
        <v>200</v>
      </c>
      <c r="E44" s="76">
        <v>4</v>
      </c>
      <c r="F44" s="74">
        <f>D44*E44</f>
        <v>800</v>
      </c>
      <c r="G44" s="70"/>
    </row>
    <row r="45" spans="1:32">
      <c r="B45" s="68" t="s">
        <v>62</v>
      </c>
      <c r="C45" t="s">
        <v>61</v>
      </c>
      <c r="D45" s="77">
        <f>D12</f>
        <v>1360</v>
      </c>
      <c r="E45" s="76">
        <f>0.1*E12</f>
        <v>2</v>
      </c>
      <c r="F45" s="74">
        <f>D45*E45</f>
        <v>2720</v>
      </c>
      <c r="G45" s="70"/>
      <c r="N45" s="156" t="s">
        <v>126</v>
      </c>
      <c r="O45" s="156"/>
      <c r="P45" s="156"/>
    </row>
    <row r="46" spans="1:32">
      <c r="B46" t="s">
        <v>60</v>
      </c>
      <c r="C46" t="s">
        <v>54</v>
      </c>
      <c r="D46" s="77">
        <f>(SUM(F17:F45)*6/12)</f>
        <v>8011.2</v>
      </c>
      <c r="E46" s="82">
        <v>0.04</v>
      </c>
      <c r="F46" s="74">
        <f>D46*E46</f>
        <v>320.44799999999998</v>
      </c>
      <c r="G46" s="78"/>
    </row>
    <row r="47" spans="1:32">
      <c r="D47" s="77"/>
      <c r="E47" s="76"/>
      <c r="F47" s="74"/>
      <c r="L47" s="162" t="s">
        <v>121</v>
      </c>
      <c r="M47" s="162"/>
      <c r="O47" s="118" t="s">
        <v>122</v>
      </c>
      <c r="P47" s="118" t="s">
        <v>123</v>
      </c>
      <c r="Q47" s="156" t="s">
        <v>124</v>
      </c>
      <c r="R47" s="156"/>
      <c r="S47" s="156" t="s">
        <v>125</v>
      </c>
      <c r="T47" s="156"/>
    </row>
    <row r="48" spans="1:32" ht="15.75" thickBot="1">
      <c r="A48" s="80" t="s">
        <v>59</v>
      </c>
      <c r="D48" s="77"/>
      <c r="E48" s="115">
        <f>SUM(F42:F45)</f>
        <v>6980</v>
      </c>
      <c r="F48" s="79">
        <f>SUM(F17:F46)</f>
        <v>16342.848</v>
      </c>
      <c r="G48" s="78"/>
    </row>
    <row r="49" spans="1:28" ht="15.75" thickTop="1">
      <c r="D49" s="77"/>
      <c r="E49" s="76"/>
      <c r="F49" s="74"/>
      <c r="L49" s="114">
        <v>2</v>
      </c>
      <c r="M49" s="74">
        <f>E39+E41+F59+E48*L49*4</f>
        <v>66101.189360000004</v>
      </c>
      <c r="O49">
        <v>40</v>
      </c>
      <c r="P49" s="119">
        <f>P59*L49</f>
        <v>2720</v>
      </c>
      <c r="R49" s="119">
        <f t="shared" ref="R49:R68" si="23">O49*P49</f>
        <v>108800</v>
      </c>
      <c r="T49" s="119">
        <f t="shared" ref="T49:T68" si="24">R49-M49</f>
        <v>42698.810639999996</v>
      </c>
      <c r="W49">
        <v>25</v>
      </c>
      <c r="X49">
        <v>50</v>
      </c>
      <c r="Y49">
        <v>75</v>
      </c>
      <c r="Z49">
        <v>100</v>
      </c>
      <c r="AA49">
        <v>125</v>
      </c>
      <c r="AB49">
        <v>150</v>
      </c>
    </row>
    <row r="50" spans="1:28">
      <c r="A50" s="73" t="s">
        <v>58</v>
      </c>
      <c r="B50" s="70"/>
      <c r="C50" s="70"/>
      <c r="D50" s="85"/>
      <c r="E50" s="84"/>
      <c r="F50" s="71">
        <f>F12-F48</f>
        <v>10857.152</v>
      </c>
      <c r="G50" s="70"/>
      <c r="L50" s="114">
        <v>1.9</v>
      </c>
      <c r="M50" s="74">
        <f>E39+E41+F59+E48*L50*4</f>
        <v>63309.189360000004</v>
      </c>
      <c r="O50">
        <v>38</v>
      </c>
      <c r="P50" s="74">
        <f>P59*L50</f>
        <v>2584</v>
      </c>
      <c r="R50" s="74">
        <f t="shared" si="23"/>
        <v>98192</v>
      </c>
      <c r="T50" s="74">
        <f t="shared" si="24"/>
        <v>34882.810639999996</v>
      </c>
      <c r="V50" t="s">
        <v>138</v>
      </c>
      <c r="W50">
        <f>J85*25%</f>
        <v>1360</v>
      </c>
      <c r="X50">
        <f>J85*50%</f>
        <v>2720</v>
      </c>
      <c r="Y50">
        <f>J85*75%</f>
        <v>4080</v>
      </c>
      <c r="Z50">
        <f>J85*100%</f>
        <v>5440</v>
      </c>
      <c r="AA50">
        <f>J85*125%</f>
        <v>6800</v>
      </c>
      <c r="AB50">
        <f>J85*150%</f>
        <v>8160</v>
      </c>
    </row>
    <row r="51" spans="1:28">
      <c r="A51" s="69"/>
      <c r="B51" s="69"/>
      <c r="C51" s="69"/>
      <c r="D51" s="83"/>
      <c r="E51" s="83"/>
      <c r="F51" s="69"/>
      <c r="G51" s="69"/>
      <c r="L51" s="114">
        <v>1.8</v>
      </c>
      <c r="M51" s="74">
        <f>E39+E41+F59+E48*L51*4</f>
        <v>60517.189360000004</v>
      </c>
      <c r="O51">
        <v>36</v>
      </c>
      <c r="P51" s="74">
        <f>L51*P59</f>
        <v>2448</v>
      </c>
      <c r="R51" s="74">
        <f t="shared" si="23"/>
        <v>88128</v>
      </c>
      <c r="T51" s="74">
        <f t="shared" si="24"/>
        <v>27610.810639999996</v>
      </c>
      <c r="V51" t="s">
        <v>139</v>
      </c>
      <c r="W51">
        <f>Z51*W49/100</f>
        <v>5</v>
      </c>
      <c r="X51">
        <v>10</v>
      </c>
      <c r="Y51">
        <v>15</v>
      </c>
      <c r="Z51">
        <v>20</v>
      </c>
      <c r="AA51">
        <f>Z51*AA49/100</f>
        <v>25</v>
      </c>
      <c r="AB51">
        <f>Z51*AB49/100</f>
        <v>30</v>
      </c>
    </row>
    <row r="52" spans="1:28">
      <c r="A52" t="s">
        <v>57</v>
      </c>
      <c r="D52" s="77"/>
      <c r="E52" s="76"/>
      <c r="F52" s="74"/>
      <c r="L52" s="114">
        <v>1.7</v>
      </c>
      <c r="M52" s="74">
        <f>E39+E41+F59+E48*L52*4</f>
        <v>57725.189360000004</v>
      </c>
      <c r="O52">
        <v>34</v>
      </c>
      <c r="P52" s="119">
        <f>L52*P59</f>
        <v>2312</v>
      </c>
      <c r="R52" s="119">
        <f t="shared" si="23"/>
        <v>78608</v>
      </c>
      <c r="T52" s="119">
        <f t="shared" si="24"/>
        <v>20882.810639999996</v>
      </c>
    </row>
    <row r="53" spans="1:28">
      <c r="B53" t="s">
        <v>56</v>
      </c>
      <c r="C53" t="s">
        <v>51</v>
      </c>
      <c r="D53" s="77">
        <v>1</v>
      </c>
      <c r="E53" s="76">
        <v>33</v>
      </c>
      <c r="F53" s="74">
        <f>D53*E53</f>
        <v>33</v>
      </c>
      <c r="G53" s="78"/>
      <c r="L53" s="114">
        <v>1.6</v>
      </c>
      <c r="M53" s="74">
        <f>E39+E41+F59+E48*L53*4</f>
        <v>54933.189360000004</v>
      </c>
      <c r="O53">
        <v>32</v>
      </c>
      <c r="P53" s="119">
        <f>P59*L53</f>
        <v>2176</v>
      </c>
      <c r="R53" s="119">
        <f t="shared" si="23"/>
        <v>69632</v>
      </c>
      <c r="T53" s="119">
        <f t="shared" si="24"/>
        <v>14698.810639999996</v>
      </c>
      <c r="W53">
        <v>5</v>
      </c>
      <c r="X53">
        <v>10</v>
      </c>
      <c r="Y53">
        <v>15</v>
      </c>
      <c r="Z53">
        <v>20</v>
      </c>
      <c r="AA53">
        <v>25</v>
      </c>
      <c r="AB53">
        <v>30</v>
      </c>
    </row>
    <row r="54" spans="1:28">
      <c r="B54" t="s">
        <v>55</v>
      </c>
      <c r="C54" t="s">
        <v>54</v>
      </c>
      <c r="D54" s="77">
        <f>F48</f>
        <v>16342.848</v>
      </c>
      <c r="E54" s="82">
        <v>7.0000000000000007E-2</v>
      </c>
      <c r="F54" s="74">
        <f>D54*E54</f>
        <v>1143.99936</v>
      </c>
      <c r="G54" s="78"/>
      <c r="L54" s="114">
        <v>1.5</v>
      </c>
      <c r="M54" s="74">
        <f>E39+E41+F59+E48*L54*4</f>
        <v>52141.189360000004</v>
      </c>
      <c r="O54">
        <v>30</v>
      </c>
      <c r="P54" s="119">
        <f>L54*P59</f>
        <v>2040</v>
      </c>
      <c r="R54" s="119">
        <f t="shared" si="23"/>
        <v>61200</v>
      </c>
      <c r="T54" s="119">
        <f t="shared" si="24"/>
        <v>9058.8106399999961</v>
      </c>
      <c r="W54" t="s">
        <v>140</v>
      </c>
      <c r="X54" t="s">
        <v>141</v>
      </c>
      <c r="Y54" t="s">
        <v>142</v>
      </c>
      <c r="Z54" t="s">
        <v>143</v>
      </c>
      <c r="AA54" t="s">
        <v>144</v>
      </c>
      <c r="AB54" t="s">
        <v>145</v>
      </c>
    </row>
    <row r="55" spans="1:28">
      <c r="B55" t="s">
        <v>53</v>
      </c>
      <c r="D55" s="77"/>
      <c r="E55" s="82"/>
      <c r="F55" s="74"/>
      <c r="G55" s="78"/>
      <c r="L55" s="114">
        <v>1.4</v>
      </c>
      <c r="M55" s="74">
        <f>E39+E41+F59+E48*L55*4</f>
        <v>49349.189360000004</v>
      </c>
      <c r="O55">
        <v>28</v>
      </c>
      <c r="P55" s="119">
        <f>P59*L55</f>
        <v>1903.9999999999998</v>
      </c>
      <c r="R55" s="119">
        <f t="shared" si="23"/>
        <v>53311.999999999993</v>
      </c>
      <c r="T55" s="119">
        <f t="shared" si="24"/>
        <v>3962.8106399999888</v>
      </c>
      <c r="U55">
        <v>340</v>
      </c>
      <c r="V55" t="s">
        <v>146</v>
      </c>
      <c r="W55">
        <f>W53*$U$55</f>
        <v>1700</v>
      </c>
      <c r="X55">
        <f>U55*X53</f>
        <v>3400</v>
      </c>
      <c r="Y55">
        <f>U55*Y53</f>
        <v>5100</v>
      </c>
      <c r="Z55">
        <f>Z53*U55</f>
        <v>6800</v>
      </c>
      <c r="AA55">
        <f>AA53*U55</f>
        <v>8500</v>
      </c>
      <c r="AB55">
        <f>AB53*U55</f>
        <v>10200</v>
      </c>
    </row>
    <row r="56" spans="1:28">
      <c r="B56" t="s">
        <v>52</v>
      </c>
      <c r="C56" t="s">
        <v>51</v>
      </c>
      <c r="D56" s="77">
        <v>1</v>
      </c>
      <c r="E56" s="76">
        <v>60.77</v>
      </c>
      <c r="F56" s="74">
        <f>D56*E56</f>
        <v>60.77</v>
      </c>
      <c r="G56" s="70"/>
      <c r="L56" s="114">
        <v>1.3</v>
      </c>
      <c r="M56" s="74">
        <f>E39+E41+F59+E48*L56*4</f>
        <v>46557.189360000004</v>
      </c>
      <c r="O56">
        <v>26</v>
      </c>
      <c r="P56" s="119">
        <f>P59*L56</f>
        <v>1768</v>
      </c>
      <c r="R56" s="119">
        <f t="shared" si="23"/>
        <v>45968</v>
      </c>
      <c r="T56" s="119">
        <f t="shared" si="24"/>
        <v>-589.18936000000394</v>
      </c>
      <c r="U56">
        <v>680</v>
      </c>
      <c r="V56" t="s">
        <v>147</v>
      </c>
      <c r="W56">
        <f>U56*W53</f>
        <v>3400</v>
      </c>
      <c r="X56">
        <f>U56*X53</f>
        <v>6800</v>
      </c>
      <c r="Y56">
        <f>U56*Y53</f>
        <v>10200</v>
      </c>
      <c r="Z56">
        <f>U56*Z53</f>
        <v>13600</v>
      </c>
      <c r="AA56">
        <f>AA53*U56</f>
        <v>17000</v>
      </c>
      <c r="AB56">
        <f>AB53*U56</f>
        <v>20400</v>
      </c>
    </row>
    <row r="57" spans="1:28">
      <c r="B57" t="s">
        <v>50</v>
      </c>
      <c r="D57" s="81"/>
      <c r="E57" s="81"/>
      <c r="L57" s="114">
        <v>1.2</v>
      </c>
      <c r="M57" s="74">
        <f>E39+E41+F59+E48*L57*4</f>
        <v>43765.189360000004</v>
      </c>
      <c r="O57">
        <v>24</v>
      </c>
      <c r="P57" s="119">
        <f>L57*P59</f>
        <v>1632</v>
      </c>
      <c r="R57" s="119">
        <f t="shared" si="23"/>
        <v>39168</v>
      </c>
      <c r="T57" s="119">
        <f t="shared" si="24"/>
        <v>-4597.1893600000039</v>
      </c>
      <c r="U57">
        <v>1020</v>
      </c>
      <c r="V57" t="s">
        <v>148</v>
      </c>
      <c r="W57">
        <f>U57*W53</f>
        <v>5100</v>
      </c>
      <c r="X57">
        <f>U57*X53</f>
        <v>10200</v>
      </c>
      <c r="Y57">
        <f>U57*Y53</f>
        <v>15300</v>
      </c>
      <c r="Z57">
        <f>U57*Z53</f>
        <v>20400</v>
      </c>
      <c r="AA57">
        <f>AA53*U57</f>
        <v>25500</v>
      </c>
      <c r="AB57">
        <f>AB53*U57</f>
        <v>30600</v>
      </c>
    </row>
    <row r="58" spans="1:28">
      <c r="D58" s="77"/>
      <c r="E58" s="76">
        <f>SUM(E53:E56)</f>
        <v>93.84</v>
      </c>
      <c r="F58" s="74"/>
      <c r="L58" s="114">
        <v>1.1000000000000001</v>
      </c>
      <c r="M58" s="74">
        <f>E39+E41+F59+E48*L58*4</f>
        <v>40973.189360000004</v>
      </c>
      <c r="O58">
        <v>22</v>
      </c>
      <c r="P58" s="119">
        <f>P59*L58</f>
        <v>1496.0000000000002</v>
      </c>
      <c r="R58" s="119">
        <f t="shared" si="23"/>
        <v>32912.000000000007</v>
      </c>
      <c r="T58" s="119">
        <f t="shared" si="24"/>
        <v>-8061.1893599999967</v>
      </c>
      <c r="U58">
        <v>1360</v>
      </c>
      <c r="V58" t="s">
        <v>149</v>
      </c>
      <c r="W58">
        <f>U58*W53</f>
        <v>6800</v>
      </c>
      <c r="X58">
        <f>U58*X53</f>
        <v>13600</v>
      </c>
      <c r="Y58">
        <f>U58*Y53</f>
        <v>20400</v>
      </c>
      <c r="Z58">
        <f>U58*Z53</f>
        <v>27200</v>
      </c>
      <c r="AA58">
        <f>AA53*U58</f>
        <v>34000</v>
      </c>
      <c r="AB58">
        <f>AB53*U58</f>
        <v>40800</v>
      </c>
    </row>
    <row r="59" spans="1:28" ht="15.75" thickBot="1">
      <c r="A59" s="80" t="s">
        <v>49</v>
      </c>
      <c r="D59" s="77"/>
      <c r="E59" s="76"/>
      <c r="F59" s="116">
        <f>SUM(F53:F56)</f>
        <v>1237.76936</v>
      </c>
      <c r="G59" s="78"/>
      <c r="H59" s="114"/>
      <c r="L59" s="114">
        <v>1</v>
      </c>
      <c r="M59" s="74">
        <f>E39+E41+F59+E48*L59*4</f>
        <v>38181.189360000004</v>
      </c>
      <c r="O59">
        <v>20</v>
      </c>
      <c r="P59" s="117">
        <v>1360</v>
      </c>
      <c r="R59" s="119">
        <f t="shared" si="23"/>
        <v>27200</v>
      </c>
      <c r="T59" s="119">
        <f>R59-M59</f>
        <v>-10981.189360000004</v>
      </c>
      <c r="U59">
        <v>1700</v>
      </c>
      <c r="V59" t="s">
        <v>150</v>
      </c>
      <c r="W59">
        <f>U59*W53</f>
        <v>8500</v>
      </c>
      <c r="X59">
        <f>U59*X53</f>
        <v>17000</v>
      </c>
      <c r="Y59">
        <f>U59*Y53</f>
        <v>25500</v>
      </c>
      <c r="Z59">
        <f>U59*Z53</f>
        <v>34000</v>
      </c>
      <c r="AA59">
        <f>AA53*U59</f>
        <v>42500</v>
      </c>
      <c r="AB59">
        <f>AB53*U59</f>
        <v>51000</v>
      </c>
    </row>
    <row r="60" spans="1:28" ht="15.75" thickTop="1">
      <c r="D60" s="77"/>
      <c r="E60" s="76"/>
      <c r="F60" s="74"/>
      <c r="H60" s="114"/>
      <c r="I60" s="74"/>
      <c r="L60" s="114">
        <v>0.9</v>
      </c>
      <c r="M60" s="74">
        <f>E39+E41+F59+L60*E48*4</f>
        <v>35389.189360000004</v>
      </c>
      <c r="O60">
        <v>18</v>
      </c>
      <c r="P60" s="119">
        <f>P59*L60</f>
        <v>1224</v>
      </c>
      <c r="R60" s="119">
        <f t="shared" si="23"/>
        <v>22032</v>
      </c>
      <c r="T60" s="119">
        <f t="shared" si="24"/>
        <v>-13357.189360000004</v>
      </c>
      <c r="U60">
        <v>2040</v>
      </c>
      <c r="V60" t="s">
        <v>151</v>
      </c>
      <c r="W60">
        <f>U60*W53</f>
        <v>10200</v>
      </c>
      <c r="X60">
        <f>U60*X53</f>
        <v>20400</v>
      </c>
      <c r="Y60">
        <f>U60*Y53</f>
        <v>30600</v>
      </c>
      <c r="Z60">
        <f>U60*Z53</f>
        <v>40800</v>
      </c>
      <c r="AA60">
        <f>AA53*U60</f>
        <v>51000</v>
      </c>
      <c r="AB60">
        <f>AB53*U60</f>
        <v>61200</v>
      </c>
    </row>
    <row r="61" spans="1:28">
      <c r="D61" s="77"/>
      <c r="E61" s="76"/>
      <c r="F61" s="74"/>
      <c r="H61" s="114"/>
      <c r="I61" s="74"/>
      <c r="J61" s="74"/>
      <c r="L61" s="114">
        <v>0.8</v>
      </c>
      <c r="M61" s="74">
        <f>E39+E41+F59+E48*L61*4</f>
        <v>32597.18936</v>
      </c>
      <c r="O61">
        <v>16</v>
      </c>
      <c r="P61" s="119">
        <f>L61*P59</f>
        <v>1088</v>
      </c>
      <c r="R61" s="119">
        <f t="shared" si="23"/>
        <v>17408</v>
      </c>
      <c r="T61" s="119">
        <f t="shared" si="24"/>
        <v>-15189.18936</v>
      </c>
    </row>
    <row r="62" spans="1:28" ht="15.75" thickBot="1">
      <c r="A62" s="80" t="s">
        <v>48</v>
      </c>
      <c r="D62" s="77"/>
      <c r="E62" s="76"/>
      <c r="F62" s="79">
        <f>SUM(F48+F59)</f>
        <v>17580.61736</v>
      </c>
      <c r="G62" s="78"/>
      <c r="H62" s="114"/>
      <c r="I62" s="74"/>
      <c r="J62" s="74"/>
      <c r="L62" s="114">
        <v>0.7</v>
      </c>
      <c r="M62" s="74">
        <f>E39+E41+F59+E48*L62*4</f>
        <v>29805.18936</v>
      </c>
      <c r="O62">
        <v>14</v>
      </c>
      <c r="P62" s="119">
        <f>P59*L62</f>
        <v>951.99999999999989</v>
      </c>
      <c r="R62" s="119">
        <f t="shared" si="23"/>
        <v>13327.999999999998</v>
      </c>
      <c r="T62" s="119">
        <f t="shared" si="24"/>
        <v>-16477.189360000004</v>
      </c>
    </row>
    <row r="63" spans="1:28" ht="15.75" thickTop="1">
      <c r="D63" s="77"/>
      <c r="E63" s="76"/>
      <c r="F63" s="74"/>
      <c r="H63" s="114"/>
      <c r="I63" s="74"/>
      <c r="J63" s="74"/>
      <c r="L63" s="114">
        <v>0.6</v>
      </c>
      <c r="M63" s="74">
        <f>E39+E41+F59+E48*L63*4</f>
        <v>27013.18936</v>
      </c>
      <c r="O63">
        <v>12</v>
      </c>
      <c r="P63" s="119">
        <f>L63*P59</f>
        <v>816</v>
      </c>
      <c r="R63" s="119">
        <f t="shared" si="23"/>
        <v>9792</v>
      </c>
      <c r="T63" s="119">
        <f t="shared" si="24"/>
        <v>-17221.18936</v>
      </c>
    </row>
    <row r="64" spans="1:28">
      <c r="A64" t="s">
        <v>47</v>
      </c>
      <c r="D64" s="77"/>
      <c r="E64" s="76"/>
      <c r="F64" s="74">
        <f>F12-F62</f>
        <v>9619.3826399999998</v>
      </c>
      <c r="G64" s="78"/>
      <c r="H64" s="114"/>
      <c r="I64" s="74"/>
      <c r="J64" s="74"/>
      <c r="L64" s="114">
        <v>0.5</v>
      </c>
      <c r="M64" s="74">
        <f>E39+E41+F59+E48*L64*4</f>
        <v>24221.18936</v>
      </c>
      <c r="O64">
        <v>10</v>
      </c>
      <c r="P64" s="119">
        <f>L64*P59</f>
        <v>680</v>
      </c>
      <c r="R64" s="119">
        <f t="shared" si="23"/>
        <v>6800</v>
      </c>
      <c r="T64" s="119">
        <f t="shared" si="24"/>
        <v>-17421.18936</v>
      </c>
    </row>
    <row r="65" spans="1:32">
      <c r="D65" s="77"/>
      <c r="E65" s="76"/>
      <c r="F65" s="74"/>
      <c r="H65" s="114"/>
      <c r="I65" s="74"/>
      <c r="J65" s="74"/>
      <c r="L65" s="114">
        <v>0.4</v>
      </c>
      <c r="M65" s="74">
        <f>E39+E41+F59+E48*L65*4</f>
        <v>21429.18936</v>
      </c>
      <c r="O65">
        <v>8</v>
      </c>
      <c r="P65" s="119">
        <f>L65*P59</f>
        <v>544</v>
      </c>
      <c r="R65" s="119">
        <f t="shared" si="23"/>
        <v>4352</v>
      </c>
      <c r="T65" s="119">
        <f t="shared" si="24"/>
        <v>-17077.18936</v>
      </c>
    </row>
    <row r="66" spans="1:32">
      <c r="A66" t="s">
        <v>46</v>
      </c>
      <c r="C66" t="s">
        <v>45</v>
      </c>
      <c r="D66" s="77">
        <v>90</v>
      </c>
      <c r="E66" s="76">
        <v>15</v>
      </c>
      <c r="F66" s="74">
        <f>D66*E66</f>
        <v>1350</v>
      </c>
      <c r="H66" s="114"/>
      <c r="I66" s="74"/>
      <c r="J66" s="74"/>
      <c r="L66" s="114">
        <v>0.3</v>
      </c>
      <c r="M66" s="74">
        <f>E39+E41+F59+E48*L66*4</f>
        <v>18637.18936</v>
      </c>
      <c r="O66">
        <v>6</v>
      </c>
      <c r="P66" s="119">
        <f>L66*P59</f>
        <v>408</v>
      </c>
      <c r="R66" s="119">
        <f t="shared" si="23"/>
        <v>2448</v>
      </c>
      <c r="T66" s="119">
        <f t="shared" si="24"/>
        <v>-16189.18936</v>
      </c>
    </row>
    <row r="67" spans="1:32">
      <c r="D67" s="75"/>
      <c r="E67" s="74"/>
      <c r="F67" s="74"/>
      <c r="H67" s="114"/>
      <c r="I67" s="74"/>
      <c r="J67" s="74"/>
      <c r="L67" s="114">
        <v>0.2</v>
      </c>
      <c r="M67" s="74">
        <f>E39+E41+F59+E48*L67*4</f>
        <v>15845.18936</v>
      </c>
      <c r="O67">
        <v>2</v>
      </c>
      <c r="P67" s="119">
        <f>L67*P59</f>
        <v>272</v>
      </c>
      <c r="R67" s="119">
        <f t="shared" si="23"/>
        <v>544</v>
      </c>
      <c r="T67" s="119">
        <f t="shared" si="24"/>
        <v>-15301.18936</v>
      </c>
    </row>
    <row r="68" spans="1:32">
      <c r="A68" s="73" t="s">
        <v>44</v>
      </c>
      <c r="B68" s="70"/>
      <c r="C68" s="70"/>
      <c r="D68" s="72"/>
      <c r="E68" s="71"/>
      <c r="F68" s="71">
        <f>F64-F66</f>
        <v>8269.3826399999998</v>
      </c>
      <c r="G68" s="70"/>
      <c r="H68" s="114"/>
      <c r="I68" s="74"/>
      <c r="J68" s="74"/>
      <c r="L68" s="114">
        <v>0.1</v>
      </c>
      <c r="M68" s="74">
        <f>E39+E41+F59+E48*L68*4</f>
        <v>13053.18936</v>
      </c>
      <c r="O68">
        <v>0</v>
      </c>
      <c r="P68" s="119">
        <f>L68*P59</f>
        <v>136</v>
      </c>
      <c r="R68" s="119">
        <f t="shared" si="23"/>
        <v>0</v>
      </c>
      <c r="T68" s="119">
        <f t="shared" si="24"/>
        <v>-13053.18936</v>
      </c>
    </row>
    <row r="69" spans="1:32">
      <c r="J69" s="74"/>
    </row>
    <row r="70" spans="1:32">
      <c r="A70" s="69"/>
      <c r="B70" s="69"/>
      <c r="C70" s="69"/>
      <c r="D70" s="69"/>
      <c r="E70" s="69"/>
      <c r="F70" s="69"/>
      <c r="G70" s="69"/>
      <c r="I70" s="156" t="s">
        <v>129</v>
      </c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</row>
    <row r="71" spans="1:32" ht="15.75" thickBot="1">
      <c r="A71" t="s">
        <v>43</v>
      </c>
      <c r="V71">
        <v>100</v>
      </c>
      <c r="W71">
        <v>90</v>
      </c>
      <c r="X71">
        <v>80</v>
      </c>
      <c r="Y71">
        <v>70</v>
      </c>
      <c r="Z71">
        <v>60</v>
      </c>
      <c r="AA71">
        <v>50</v>
      </c>
    </row>
    <row r="72" spans="1:32" ht="15.75" thickBot="1">
      <c r="I72" s="163" t="s">
        <v>127</v>
      </c>
      <c r="J72" s="164"/>
      <c r="K72" s="164"/>
      <c r="L72" s="4">
        <v>40</v>
      </c>
      <c r="M72" s="4">
        <v>38</v>
      </c>
      <c r="N72" s="4">
        <v>36</v>
      </c>
      <c r="O72" s="4">
        <v>34</v>
      </c>
      <c r="P72" s="4">
        <v>32</v>
      </c>
      <c r="Q72" s="4">
        <v>30</v>
      </c>
      <c r="R72" s="4">
        <v>28</v>
      </c>
      <c r="S72" s="4">
        <v>26</v>
      </c>
      <c r="T72" s="4">
        <v>24</v>
      </c>
      <c r="U72" s="4">
        <v>22</v>
      </c>
      <c r="V72" s="4">
        <v>20</v>
      </c>
      <c r="W72" s="4">
        <v>18</v>
      </c>
      <c r="X72" s="4">
        <v>16</v>
      </c>
      <c r="Y72" s="4">
        <v>14</v>
      </c>
      <c r="Z72" s="4">
        <v>12</v>
      </c>
      <c r="AA72" s="4">
        <v>10</v>
      </c>
      <c r="AB72" s="4">
        <v>8</v>
      </c>
      <c r="AC72" s="4">
        <v>6</v>
      </c>
      <c r="AD72" s="4">
        <v>4</v>
      </c>
      <c r="AE72" s="4">
        <v>2</v>
      </c>
      <c r="AF72" s="5">
        <v>0</v>
      </c>
    </row>
    <row r="73" spans="1:32" ht="15.75" thickBot="1">
      <c r="I73" s="128"/>
      <c r="J73" s="128"/>
      <c r="K73" s="129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</row>
    <row r="74" spans="1:32" ht="15.75" thickBot="1">
      <c r="A74" s="109"/>
      <c r="I74" s="50" t="s">
        <v>24</v>
      </c>
      <c r="J74" s="50" t="s">
        <v>25</v>
      </c>
      <c r="K74" s="130" t="s">
        <v>26</v>
      </c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</row>
    <row r="75" spans="1:32">
      <c r="B75" s="108" t="s">
        <v>120</v>
      </c>
      <c r="C75" s="4"/>
      <c r="D75" s="4"/>
      <c r="E75" s="4"/>
      <c r="F75" s="4"/>
      <c r="G75" s="5"/>
      <c r="I75" s="125">
        <v>2</v>
      </c>
      <c r="J75" s="11">
        <f>I75*J85</f>
        <v>10880</v>
      </c>
      <c r="K75" s="66">
        <v>4</v>
      </c>
      <c r="L75" s="131">
        <f>J75*$L$72</f>
        <v>435200</v>
      </c>
      <c r="M75" s="131">
        <f>J75*$M$72</f>
        <v>413440</v>
      </c>
      <c r="N75" s="131">
        <f>J75*$N$72</f>
        <v>391680</v>
      </c>
      <c r="O75" s="131">
        <f>J75*$O$72</f>
        <v>369920</v>
      </c>
      <c r="P75" s="131">
        <f>J75*$P$72</f>
        <v>348160</v>
      </c>
      <c r="Q75" s="131">
        <f>$J75*$Q$72</f>
        <v>326400</v>
      </c>
      <c r="R75" s="131">
        <f>$J75*$R$72</f>
        <v>304640</v>
      </c>
      <c r="S75" s="131">
        <f>$J75*$S$72</f>
        <v>282880</v>
      </c>
      <c r="T75" s="131">
        <f>$J75*$T$72</f>
        <v>261120</v>
      </c>
      <c r="U75" s="131">
        <f>$J75*$U$72</f>
        <v>239360</v>
      </c>
      <c r="V75" s="131">
        <f>$J75*$V$72</f>
        <v>217600</v>
      </c>
      <c r="W75" s="131">
        <f>$J75*$W$72</f>
        <v>195840</v>
      </c>
      <c r="X75" s="131">
        <f>$J75*$X$72</f>
        <v>174080</v>
      </c>
      <c r="Y75" s="131">
        <f>$J75*$Y$72</f>
        <v>152320</v>
      </c>
      <c r="Z75" s="131">
        <f>$J75*$Z$72</f>
        <v>130560</v>
      </c>
      <c r="AA75" s="131">
        <f>$J75*$AA$72</f>
        <v>108800</v>
      </c>
      <c r="AB75" s="131">
        <f>$J75*$AB$72</f>
        <v>87040</v>
      </c>
      <c r="AC75" s="131">
        <f>$J75*$AC$72</f>
        <v>65280</v>
      </c>
      <c r="AD75" s="131">
        <f>$J75*$AD$72</f>
        <v>43520</v>
      </c>
      <c r="AE75" s="131">
        <f>$J75*$AE$72</f>
        <v>21760</v>
      </c>
      <c r="AF75" s="131">
        <f>$J75*AF72</f>
        <v>0</v>
      </c>
    </row>
    <row r="76" spans="1:32">
      <c r="B76" s="6"/>
      <c r="G76" s="7"/>
      <c r="I76" s="126">
        <v>1.9</v>
      </c>
      <c r="J76" s="12">
        <f>I76*J85</f>
        <v>10336</v>
      </c>
      <c r="K76" s="6">
        <v>4</v>
      </c>
      <c r="L76" s="131">
        <f t="shared" ref="L76:L93" si="25">J76*$L$72</f>
        <v>413440</v>
      </c>
      <c r="M76" s="131">
        <f>J76*$M$72</f>
        <v>392768</v>
      </c>
      <c r="N76" s="131">
        <f>J76*$N$72</f>
        <v>372096</v>
      </c>
      <c r="O76" s="131">
        <f>J76*$O$72</f>
        <v>351424</v>
      </c>
      <c r="P76" s="131">
        <f>J76*$P$72</f>
        <v>330752</v>
      </c>
      <c r="Q76" s="131">
        <f>$J76*$Q$72</f>
        <v>310080</v>
      </c>
      <c r="R76" s="131">
        <f>$J76*$R$72</f>
        <v>289408</v>
      </c>
      <c r="S76" s="131">
        <f>$J76*$S$72</f>
        <v>268736</v>
      </c>
      <c r="T76" s="131">
        <f>$J76*$T$72</f>
        <v>248064</v>
      </c>
      <c r="U76" s="131">
        <f>$J76*$U$72</f>
        <v>227392</v>
      </c>
      <c r="V76" s="131">
        <f>$J76*$V$72</f>
        <v>206720</v>
      </c>
      <c r="W76" s="131">
        <f>$J76*$W$72</f>
        <v>186048</v>
      </c>
      <c r="X76" s="131">
        <f>$J76*$X$72</f>
        <v>165376</v>
      </c>
      <c r="Y76" s="131">
        <f>$J76*$Y$72</f>
        <v>144704</v>
      </c>
      <c r="Z76" s="131">
        <f>$J76*$Z$72</f>
        <v>124032</v>
      </c>
      <c r="AA76" s="131">
        <f>$J76*$AA$72</f>
        <v>103360</v>
      </c>
      <c r="AB76" s="131">
        <f>$J76*$AB$72</f>
        <v>82688</v>
      </c>
      <c r="AC76" s="131">
        <f>$J76*$AC$72</f>
        <v>62016</v>
      </c>
      <c r="AD76" s="131">
        <f>$J76*$AD$72</f>
        <v>41344</v>
      </c>
      <c r="AE76" s="131">
        <f>$J76*$AE$72</f>
        <v>20672</v>
      </c>
      <c r="AF76" s="131">
        <f t="shared" ref="AF76" si="26">$J76*AF72</f>
        <v>0</v>
      </c>
    </row>
    <row r="77" spans="1:32">
      <c r="B77" s="107" t="s">
        <v>119</v>
      </c>
      <c r="C77" s="157" t="s">
        <v>118</v>
      </c>
      <c r="D77" s="158"/>
      <c r="E77" s="158"/>
      <c r="F77" s="158"/>
      <c r="G77" s="159"/>
      <c r="I77" s="126">
        <v>1.8</v>
      </c>
      <c r="J77" s="12">
        <f>I77*J85</f>
        <v>9792</v>
      </c>
      <c r="K77" s="6">
        <v>4</v>
      </c>
      <c r="L77" s="131">
        <f t="shared" si="25"/>
        <v>391680</v>
      </c>
      <c r="M77" s="131">
        <f t="shared" ref="M77:M94" si="27">J77*$M$72</f>
        <v>372096</v>
      </c>
      <c r="N77" s="131">
        <f t="shared" ref="N77:N94" si="28">J77*$N$72</f>
        <v>352512</v>
      </c>
      <c r="O77" s="131">
        <f t="shared" ref="O77:O94" si="29">J77*$O$72</f>
        <v>332928</v>
      </c>
      <c r="P77" s="131">
        <f t="shared" ref="P77:P94" si="30">J77*$P$72</f>
        <v>313344</v>
      </c>
      <c r="Q77" s="131">
        <f t="shared" ref="Q77:Q94" si="31">$J77*$Q$72</f>
        <v>293760</v>
      </c>
      <c r="R77" s="131">
        <f t="shared" ref="R77:R94" si="32">$J77*$R$72</f>
        <v>274176</v>
      </c>
      <c r="S77" s="131">
        <f t="shared" ref="S77:S94" si="33">$J77*$S$72</f>
        <v>254592</v>
      </c>
      <c r="T77" s="131">
        <f t="shared" ref="T77:T94" si="34">$J77*$T$72</f>
        <v>235008</v>
      </c>
      <c r="U77" s="131">
        <f t="shared" ref="U77:U94" si="35">$J77*$U$72</f>
        <v>215424</v>
      </c>
      <c r="V77" s="131">
        <f t="shared" ref="V77:V94" si="36">$J77*$V$72</f>
        <v>195840</v>
      </c>
      <c r="W77" s="131">
        <f t="shared" ref="W77:W94" si="37">$J77*$W$72</f>
        <v>176256</v>
      </c>
      <c r="X77" s="131">
        <f t="shared" ref="X77:X94" si="38">$J77*$X$72</f>
        <v>156672</v>
      </c>
      <c r="Y77" s="131">
        <f>$J77*$Y$72</f>
        <v>137088</v>
      </c>
      <c r="Z77" s="131">
        <f t="shared" ref="Z77:Z94" si="39">$J77*$Z$72</f>
        <v>117504</v>
      </c>
      <c r="AA77" s="131">
        <f t="shared" ref="AA77:AA94" si="40">$J77*$AA$72</f>
        <v>97920</v>
      </c>
      <c r="AB77" s="131">
        <f t="shared" ref="AB77:AB94" si="41">$J77*$AB$72</f>
        <v>78336</v>
      </c>
      <c r="AC77" s="131">
        <f t="shared" ref="AC77:AC94" si="42">$J77*$AC$72</f>
        <v>58752</v>
      </c>
      <c r="AD77" s="131">
        <f t="shared" ref="AD77:AD94" si="43">$J77*$AD$72</f>
        <v>39168</v>
      </c>
      <c r="AE77" s="131">
        <f t="shared" ref="AE77:AE94" si="44">$J77*$AE$72</f>
        <v>19584</v>
      </c>
      <c r="AF77" s="131">
        <f t="shared" ref="AF77" si="45">$J77*AF72</f>
        <v>0</v>
      </c>
    </row>
    <row r="78" spans="1:32">
      <c r="B78" s="106"/>
      <c r="C78" s="105">
        <f>E78*0.85</f>
        <v>17</v>
      </c>
      <c r="D78" s="105">
        <f>E78*0.9</f>
        <v>18</v>
      </c>
      <c r="E78" s="105">
        <v>20</v>
      </c>
      <c r="F78" s="105">
        <f>E78*1.1</f>
        <v>22</v>
      </c>
      <c r="G78" s="104">
        <f>E78*1.15</f>
        <v>23</v>
      </c>
      <c r="I78" s="126">
        <v>1.7</v>
      </c>
      <c r="J78" s="12">
        <f>I78*J85</f>
        <v>9248</v>
      </c>
      <c r="K78" s="6">
        <v>4</v>
      </c>
      <c r="L78" s="131">
        <f t="shared" si="25"/>
        <v>369920</v>
      </c>
      <c r="M78" s="131">
        <f t="shared" si="27"/>
        <v>351424</v>
      </c>
      <c r="N78" s="131">
        <f t="shared" si="28"/>
        <v>332928</v>
      </c>
      <c r="O78" s="131">
        <f t="shared" si="29"/>
        <v>314432</v>
      </c>
      <c r="P78" s="131">
        <f t="shared" si="30"/>
        <v>295936</v>
      </c>
      <c r="Q78" s="131">
        <f t="shared" si="31"/>
        <v>277440</v>
      </c>
      <c r="R78" s="131">
        <f t="shared" si="32"/>
        <v>258944</v>
      </c>
      <c r="S78" s="131">
        <f t="shared" si="33"/>
        <v>240448</v>
      </c>
      <c r="T78" s="131">
        <f t="shared" si="34"/>
        <v>221952</v>
      </c>
      <c r="U78" s="131">
        <f t="shared" si="35"/>
        <v>203456</v>
      </c>
      <c r="V78" s="131">
        <f t="shared" si="36"/>
        <v>184960</v>
      </c>
      <c r="W78" s="131">
        <f t="shared" si="37"/>
        <v>166464</v>
      </c>
      <c r="X78" s="131">
        <f t="shared" si="38"/>
        <v>147968</v>
      </c>
      <c r="Y78" s="131">
        <f t="shared" ref="Y78:Y94" si="46">$J78*$Y$72</f>
        <v>129472</v>
      </c>
      <c r="Z78" s="131">
        <f t="shared" si="39"/>
        <v>110976</v>
      </c>
      <c r="AA78" s="131">
        <f t="shared" si="40"/>
        <v>92480</v>
      </c>
      <c r="AB78" s="131">
        <f t="shared" si="41"/>
        <v>73984</v>
      </c>
      <c r="AC78" s="131">
        <f t="shared" si="42"/>
        <v>55488</v>
      </c>
      <c r="AD78" s="131">
        <f t="shared" si="43"/>
        <v>36992</v>
      </c>
      <c r="AE78" s="131">
        <f t="shared" si="44"/>
        <v>18496</v>
      </c>
      <c r="AF78" s="131">
        <f t="shared" ref="AF78" si="47">$J78*AF72</f>
        <v>0</v>
      </c>
    </row>
    <row r="79" spans="1:32">
      <c r="B79" s="101" t="s">
        <v>117</v>
      </c>
      <c r="C79" s="98"/>
      <c r="D79" s="98"/>
      <c r="E79" s="98"/>
      <c r="F79" s="98"/>
      <c r="G79" s="103"/>
      <c r="I79" s="126">
        <v>1.6</v>
      </c>
      <c r="J79" s="12">
        <f>I79*J85</f>
        <v>8704</v>
      </c>
      <c r="K79" s="6">
        <v>4</v>
      </c>
      <c r="L79" s="131">
        <f t="shared" si="25"/>
        <v>348160</v>
      </c>
      <c r="M79" s="131">
        <f t="shared" si="27"/>
        <v>330752</v>
      </c>
      <c r="N79" s="131">
        <f t="shared" si="28"/>
        <v>313344</v>
      </c>
      <c r="O79" s="131">
        <f t="shared" si="29"/>
        <v>295936</v>
      </c>
      <c r="P79" s="131">
        <f t="shared" si="30"/>
        <v>278528</v>
      </c>
      <c r="Q79" s="131">
        <f t="shared" si="31"/>
        <v>261120</v>
      </c>
      <c r="R79" s="131">
        <f t="shared" si="32"/>
        <v>243712</v>
      </c>
      <c r="S79" s="131">
        <f t="shared" si="33"/>
        <v>226304</v>
      </c>
      <c r="T79" s="131">
        <f t="shared" si="34"/>
        <v>208896</v>
      </c>
      <c r="U79" s="131">
        <f t="shared" si="35"/>
        <v>191488</v>
      </c>
      <c r="V79" s="131">
        <f t="shared" si="36"/>
        <v>174080</v>
      </c>
      <c r="W79" s="131">
        <f t="shared" si="37"/>
        <v>156672</v>
      </c>
      <c r="X79" s="131">
        <f t="shared" si="38"/>
        <v>139264</v>
      </c>
      <c r="Y79" s="131">
        <f t="shared" si="46"/>
        <v>121856</v>
      </c>
      <c r="Z79" s="131">
        <f t="shared" si="39"/>
        <v>104448</v>
      </c>
      <c r="AA79" s="131">
        <f t="shared" si="40"/>
        <v>87040</v>
      </c>
      <c r="AB79" s="131">
        <f t="shared" si="41"/>
        <v>69632</v>
      </c>
      <c r="AC79" s="131">
        <f t="shared" si="42"/>
        <v>52224</v>
      </c>
      <c r="AD79" s="131">
        <f t="shared" si="43"/>
        <v>34816</v>
      </c>
      <c r="AE79" s="131">
        <f t="shared" si="44"/>
        <v>17408</v>
      </c>
      <c r="AF79" s="131">
        <f t="shared" ref="AF79" si="48">$J79*AF72</f>
        <v>0</v>
      </c>
    </row>
    <row r="80" spans="1:32">
      <c r="B80" s="99">
        <f>B84*0.85</f>
        <v>1156</v>
      </c>
      <c r="C80" s="98">
        <f>(($B80*C$78))-($F$48-$F$43-$F$45)-($B80*$E$43)-($B80*$E$45)</f>
        <v>3972.152</v>
      </c>
      <c r="D80" s="98">
        <f>(($B80*D$78))-($F$48-$F$43-$F$45)-($B80*$E$43)-($B80*$E$45)</f>
        <v>5128.152</v>
      </c>
      <c r="E80" s="98">
        <f>(($B80*E$78))-($F$48-$F$43-$F$45)-($B80*$E$43)-($B80*$E$45)</f>
        <v>7440.152</v>
      </c>
      <c r="F80" s="98">
        <f>(($B80*F$78))-($F$48-$F$43-$F$45)-($B80*$E$43)-($B80*$E$45)</f>
        <v>9752.152</v>
      </c>
      <c r="G80" s="97">
        <f>(($B80*G$78))-($F$48-$F$43-$F$45)-($B80*$E$43)-($B80*$E$45)</f>
        <v>10908.152</v>
      </c>
      <c r="I80" s="126">
        <v>1.5</v>
      </c>
      <c r="J80" s="12">
        <f>I80*J85</f>
        <v>8160</v>
      </c>
      <c r="K80" s="6">
        <v>4</v>
      </c>
      <c r="L80" s="131">
        <f t="shared" si="25"/>
        <v>326400</v>
      </c>
      <c r="M80" s="131">
        <f t="shared" si="27"/>
        <v>310080</v>
      </c>
      <c r="N80" s="131">
        <f t="shared" si="28"/>
        <v>293760</v>
      </c>
      <c r="O80" s="131">
        <f t="shared" si="29"/>
        <v>277440</v>
      </c>
      <c r="P80" s="131">
        <f t="shared" si="30"/>
        <v>261120</v>
      </c>
      <c r="Q80" s="131">
        <f t="shared" si="31"/>
        <v>244800</v>
      </c>
      <c r="R80" s="131">
        <f t="shared" si="32"/>
        <v>228480</v>
      </c>
      <c r="S80" s="131">
        <f t="shared" si="33"/>
        <v>212160</v>
      </c>
      <c r="T80" s="131">
        <f t="shared" si="34"/>
        <v>195840</v>
      </c>
      <c r="U80" s="131">
        <f t="shared" si="35"/>
        <v>179520</v>
      </c>
      <c r="V80" s="131">
        <f t="shared" si="36"/>
        <v>163200</v>
      </c>
      <c r="W80" s="131">
        <f t="shared" si="37"/>
        <v>146880</v>
      </c>
      <c r="X80" s="131">
        <f t="shared" si="38"/>
        <v>130560</v>
      </c>
      <c r="Y80" s="131">
        <f t="shared" si="46"/>
        <v>114240</v>
      </c>
      <c r="Z80" s="131">
        <f t="shared" si="39"/>
        <v>97920</v>
      </c>
      <c r="AA80" s="131">
        <f t="shared" si="40"/>
        <v>81600</v>
      </c>
      <c r="AB80" s="131">
        <f t="shared" si="41"/>
        <v>65280</v>
      </c>
      <c r="AC80" s="131">
        <f t="shared" si="42"/>
        <v>48960</v>
      </c>
      <c r="AD80" s="131">
        <f t="shared" si="43"/>
        <v>32640</v>
      </c>
      <c r="AE80" s="131">
        <f t="shared" si="44"/>
        <v>16320</v>
      </c>
      <c r="AF80" s="131">
        <f t="shared" ref="AF80" si="49">$J80*AF72</f>
        <v>0</v>
      </c>
    </row>
    <row r="81" spans="1:32">
      <c r="B81" s="101" t="s">
        <v>116</v>
      </c>
      <c r="C81" s="98"/>
      <c r="D81" s="98"/>
      <c r="E81" s="98"/>
      <c r="F81" s="98"/>
      <c r="G81" s="97"/>
      <c r="I81" s="126">
        <v>1.4</v>
      </c>
      <c r="J81" s="12">
        <f>I81*J85</f>
        <v>7615.9999999999991</v>
      </c>
      <c r="K81" s="6">
        <v>4</v>
      </c>
      <c r="L81" s="131">
        <f t="shared" si="25"/>
        <v>304639.99999999994</v>
      </c>
      <c r="M81" s="131">
        <f t="shared" si="27"/>
        <v>289407.99999999994</v>
      </c>
      <c r="N81" s="131">
        <f t="shared" si="28"/>
        <v>274175.99999999994</v>
      </c>
      <c r="O81" s="131">
        <f t="shared" si="29"/>
        <v>258943.99999999997</v>
      </c>
      <c r="P81" s="131">
        <f t="shared" si="30"/>
        <v>243711.99999999997</v>
      </c>
      <c r="Q81" s="131">
        <f t="shared" si="31"/>
        <v>228479.99999999997</v>
      </c>
      <c r="R81" s="131">
        <f t="shared" si="32"/>
        <v>213247.99999999997</v>
      </c>
      <c r="S81" s="131">
        <f t="shared" si="33"/>
        <v>198015.99999999997</v>
      </c>
      <c r="T81" s="131">
        <f t="shared" si="34"/>
        <v>182783.99999999997</v>
      </c>
      <c r="U81" s="131">
        <f t="shared" si="35"/>
        <v>167551.99999999997</v>
      </c>
      <c r="V81" s="131">
        <f t="shared" si="36"/>
        <v>152319.99999999997</v>
      </c>
      <c r="W81" s="131">
        <f t="shared" si="37"/>
        <v>137087.99999999997</v>
      </c>
      <c r="X81" s="131">
        <f t="shared" si="38"/>
        <v>121855.99999999999</v>
      </c>
      <c r="Y81" s="131">
        <f t="shared" si="46"/>
        <v>106623.99999999999</v>
      </c>
      <c r="Z81" s="131">
        <f t="shared" si="39"/>
        <v>91391.999999999985</v>
      </c>
      <c r="AA81" s="131">
        <f t="shared" si="40"/>
        <v>76159.999999999985</v>
      </c>
      <c r="AB81" s="131">
        <f t="shared" si="41"/>
        <v>60927.999999999993</v>
      </c>
      <c r="AC81" s="131">
        <f t="shared" si="42"/>
        <v>45695.999999999993</v>
      </c>
      <c r="AD81" s="131">
        <f t="shared" si="43"/>
        <v>30463.999999999996</v>
      </c>
      <c r="AE81" s="131">
        <f t="shared" si="44"/>
        <v>15231.999999999998</v>
      </c>
      <c r="AF81" s="131">
        <f t="shared" ref="AF81" si="50">$J81*AF72</f>
        <v>0</v>
      </c>
    </row>
    <row r="82" spans="1:32">
      <c r="B82" s="99">
        <f>B84*0.9</f>
        <v>1224</v>
      </c>
      <c r="C82" s="98">
        <f>(($B82*C$78))-($F$48-$F$43-$F$45)-($B82*$E$43)-($B82*$E$45)</f>
        <v>4907.152</v>
      </c>
      <c r="D82" s="98">
        <f>(($B82*D$78))-($F$48-$F$43-$F$45)-($B82*$E$43)-($B82*$E$45)</f>
        <v>6131.152</v>
      </c>
      <c r="E82" s="98">
        <f>(($B82*E$78))-($F$48-$F$43-$F$45)-($B82*$E$43)-($B82*$E$45)</f>
        <v>8579.152</v>
      </c>
      <c r="F82" s="98">
        <f>(($B82*F$78))-($F$48-$F$43-$F$45)-($B82*$E$43)-($B82*$E$45)</f>
        <v>11027.152</v>
      </c>
      <c r="G82" s="97">
        <f>(($B82*G$78))-($F$48-$F$43-$F$45)-($B82*$E$43)-($B82*$E$45)</f>
        <v>12251.152</v>
      </c>
      <c r="I82" s="126">
        <v>1.3</v>
      </c>
      <c r="J82" s="12">
        <f>I82*J85</f>
        <v>7072</v>
      </c>
      <c r="K82" s="6">
        <v>4</v>
      </c>
      <c r="L82" s="131">
        <f t="shared" si="25"/>
        <v>282880</v>
      </c>
      <c r="M82" s="131">
        <f t="shared" si="27"/>
        <v>268736</v>
      </c>
      <c r="N82" s="131">
        <f t="shared" si="28"/>
        <v>254592</v>
      </c>
      <c r="O82" s="131">
        <f t="shared" si="29"/>
        <v>240448</v>
      </c>
      <c r="P82" s="131">
        <f t="shared" si="30"/>
        <v>226304</v>
      </c>
      <c r="Q82" s="131">
        <f t="shared" si="31"/>
        <v>212160</v>
      </c>
      <c r="R82" s="131">
        <f t="shared" si="32"/>
        <v>198016</v>
      </c>
      <c r="S82" s="131">
        <f t="shared" si="33"/>
        <v>183872</v>
      </c>
      <c r="T82" s="131">
        <f t="shared" si="34"/>
        <v>169728</v>
      </c>
      <c r="U82" s="131">
        <f t="shared" si="35"/>
        <v>155584</v>
      </c>
      <c r="V82" s="131">
        <f t="shared" si="36"/>
        <v>141440</v>
      </c>
      <c r="W82" s="131">
        <f t="shared" si="37"/>
        <v>127296</v>
      </c>
      <c r="X82" s="131">
        <f t="shared" si="38"/>
        <v>113152</v>
      </c>
      <c r="Y82" s="131">
        <f t="shared" si="46"/>
        <v>99008</v>
      </c>
      <c r="Z82" s="131">
        <f t="shared" si="39"/>
        <v>84864</v>
      </c>
      <c r="AA82" s="131">
        <f t="shared" si="40"/>
        <v>70720</v>
      </c>
      <c r="AB82" s="131">
        <f t="shared" si="41"/>
        <v>56576</v>
      </c>
      <c r="AC82" s="131">
        <f t="shared" si="42"/>
        <v>42432</v>
      </c>
      <c r="AD82" s="131">
        <f t="shared" si="43"/>
        <v>28288</v>
      </c>
      <c r="AE82" s="131">
        <f t="shared" si="44"/>
        <v>14144</v>
      </c>
      <c r="AF82" s="131">
        <f t="shared" ref="AF82" si="51">$J82*AF72</f>
        <v>0</v>
      </c>
    </row>
    <row r="83" spans="1:32">
      <c r="B83" s="102" t="s">
        <v>115</v>
      </c>
      <c r="C83" s="98"/>
      <c r="D83" s="98"/>
      <c r="E83" s="98"/>
      <c r="F83" s="98"/>
      <c r="G83" s="97"/>
      <c r="I83" s="126">
        <v>1.2</v>
      </c>
      <c r="J83" s="12">
        <f>J85*I83</f>
        <v>6528</v>
      </c>
      <c r="K83" s="6">
        <v>4</v>
      </c>
      <c r="L83" s="131">
        <f t="shared" si="25"/>
        <v>261120</v>
      </c>
      <c r="M83" s="131">
        <f t="shared" si="27"/>
        <v>248064</v>
      </c>
      <c r="N83" s="131">
        <f t="shared" si="28"/>
        <v>235008</v>
      </c>
      <c r="O83" s="131">
        <f t="shared" si="29"/>
        <v>221952</v>
      </c>
      <c r="P83" s="131">
        <f t="shared" si="30"/>
        <v>208896</v>
      </c>
      <c r="Q83" s="131">
        <f t="shared" si="31"/>
        <v>195840</v>
      </c>
      <c r="R83" s="131">
        <f t="shared" si="32"/>
        <v>182784</v>
      </c>
      <c r="S83" s="131">
        <f t="shared" si="33"/>
        <v>169728</v>
      </c>
      <c r="T83" s="131">
        <f t="shared" si="34"/>
        <v>156672</v>
      </c>
      <c r="U83" s="131">
        <f t="shared" si="35"/>
        <v>143616</v>
      </c>
      <c r="V83" s="131">
        <f t="shared" si="36"/>
        <v>130560</v>
      </c>
      <c r="W83" s="131">
        <f t="shared" si="37"/>
        <v>117504</v>
      </c>
      <c r="X83" s="131">
        <f t="shared" si="38"/>
        <v>104448</v>
      </c>
      <c r="Y83" s="131">
        <f t="shared" si="46"/>
        <v>91392</v>
      </c>
      <c r="Z83" s="131">
        <f t="shared" si="39"/>
        <v>78336</v>
      </c>
      <c r="AA83" s="131">
        <f t="shared" si="40"/>
        <v>65280</v>
      </c>
      <c r="AB83" s="131">
        <f t="shared" si="41"/>
        <v>52224</v>
      </c>
      <c r="AC83" s="131">
        <f t="shared" si="42"/>
        <v>39168</v>
      </c>
      <c r="AD83" s="131">
        <f t="shared" si="43"/>
        <v>26112</v>
      </c>
      <c r="AE83" s="131">
        <f t="shared" si="44"/>
        <v>13056</v>
      </c>
      <c r="AF83" s="131">
        <f t="shared" ref="AF83" si="52">$J83*AF72</f>
        <v>0</v>
      </c>
    </row>
    <row r="84" spans="1:32" ht="17.25">
      <c r="B84" s="99">
        <v>1360</v>
      </c>
      <c r="C84" s="98">
        <f>(($B84*C$78))-($F$48-$F$43-$F$45)-($B84*$E$43)-($B84*$E$45)</f>
        <v>6777.152</v>
      </c>
      <c r="D84" s="98">
        <f>(($B84*D$78))-($F$48-$F$43-$F$45)-($B84*$E$43)-($B84*$E$45)</f>
        <v>8137.152</v>
      </c>
      <c r="E84" s="100">
        <f>(($B84*E$78))-($F$48-$F$43-$F$45)-($B84*$E$43)-($B84*$E$45)</f>
        <v>10857.152</v>
      </c>
      <c r="F84" s="98">
        <f>(($B84*F$78))-($F$48-$F$43-$F$45)-($B84*$E$43)-($B84*$E$45)</f>
        <v>13577.152000000002</v>
      </c>
      <c r="G84" s="97">
        <f>(($B84*G$78))-($F$48-$F$43-$F$45)-($B84*$E$43)-($B84*$E$45)</f>
        <v>14937.152000000002</v>
      </c>
      <c r="I84" s="126">
        <v>1.1000000000000001</v>
      </c>
      <c r="J84" s="12">
        <f>I84*J85</f>
        <v>5984.0000000000009</v>
      </c>
      <c r="K84" s="6">
        <v>4</v>
      </c>
      <c r="L84" s="131">
        <f t="shared" si="25"/>
        <v>239360.00000000003</v>
      </c>
      <c r="M84" s="131">
        <f t="shared" si="27"/>
        <v>227392.00000000003</v>
      </c>
      <c r="N84" s="131">
        <f t="shared" si="28"/>
        <v>215424.00000000003</v>
      </c>
      <c r="O84" s="131">
        <f t="shared" si="29"/>
        <v>203456.00000000003</v>
      </c>
      <c r="P84" s="131">
        <f t="shared" si="30"/>
        <v>191488.00000000003</v>
      </c>
      <c r="Q84" s="131">
        <f t="shared" si="31"/>
        <v>179520.00000000003</v>
      </c>
      <c r="R84" s="131">
        <f t="shared" si="32"/>
        <v>167552.00000000003</v>
      </c>
      <c r="S84" s="131">
        <f t="shared" si="33"/>
        <v>155584.00000000003</v>
      </c>
      <c r="T84" s="131">
        <f t="shared" si="34"/>
        <v>143616.00000000003</v>
      </c>
      <c r="U84" s="131">
        <f t="shared" si="35"/>
        <v>131648.00000000003</v>
      </c>
      <c r="V84" s="131">
        <f t="shared" si="36"/>
        <v>119680.00000000001</v>
      </c>
      <c r="W84" s="131">
        <f t="shared" si="37"/>
        <v>107712.00000000001</v>
      </c>
      <c r="X84" s="131">
        <f t="shared" si="38"/>
        <v>95744.000000000015</v>
      </c>
      <c r="Y84" s="131">
        <f t="shared" si="46"/>
        <v>83776.000000000015</v>
      </c>
      <c r="Z84" s="131">
        <f t="shared" si="39"/>
        <v>71808.000000000015</v>
      </c>
      <c r="AA84" s="131">
        <f t="shared" si="40"/>
        <v>59840.000000000007</v>
      </c>
      <c r="AB84" s="131">
        <f t="shared" si="41"/>
        <v>47872.000000000007</v>
      </c>
      <c r="AC84" s="131">
        <f t="shared" si="42"/>
        <v>35904.000000000007</v>
      </c>
      <c r="AD84" s="131">
        <f t="shared" si="43"/>
        <v>23936.000000000004</v>
      </c>
      <c r="AE84" s="131">
        <f t="shared" si="44"/>
        <v>11968.000000000002</v>
      </c>
      <c r="AF84" s="131">
        <f t="shared" ref="AF84" si="53">$J84*AF72</f>
        <v>0</v>
      </c>
    </row>
    <row r="85" spans="1:32">
      <c r="B85" s="101" t="s">
        <v>114</v>
      </c>
      <c r="C85" s="98"/>
      <c r="D85" s="98"/>
      <c r="E85" s="98"/>
      <c r="F85" s="98"/>
      <c r="G85" s="97"/>
      <c r="I85" s="132">
        <v>1</v>
      </c>
      <c r="J85" s="133">
        <f>D12*4</f>
        <v>5440</v>
      </c>
      <c r="K85" s="6">
        <v>4</v>
      </c>
      <c r="L85" s="131">
        <f t="shared" si="25"/>
        <v>217600</v>
      </c>
      <c r="M85" s="131">
        <f t="shared" si="27"/>
        <v>206720</v>
      </c>
      <c r="N85" s="131">
        <f t="shared" si="28"/>
        <v>195840</v>
      </c>
      <c r="O85" s="131">
        <f t="shared" si="29"/>
        <v>184960</v>
      </c>
      <c r="P85" s="131">
        <f t="shared" si="30"/>
        <v>174080</v>
      </c>
      <c r="Q85" s="131">
        <f t="shared" si="31"/>
        <v>163200</v>
      </c>
      <c r="R85" s="131">
        <f t="shared" si="32"/>
        <v>152320</v>
      </c>
      <c r="S85" s="131">
        <f t="shared" si="33"/>
        <v>141440</v>
      </c>
      <c r="T85" s="131">
        <f t="shared" si="34"/>
        <v>130560</v>
      </c>
      <c r="U85" s="131">
        <f t="shared" si="35"/>
        <v>119680</v>
      </c>
      <c r="V85" s="131">
        <f t="shared" si="36"/>
        <v>108800</v>
      </c>
      <c r="W85" s="131">
        <f t="shared" si="37"/>
        <v>97920</v>
      </c>
      <c r="X85" s="131">
        <f t="shared" si="38"/>
        <v>87040</v>
      </c>
      <c r="Y85" s="131">
        <f t="shared" si="46"/>
        <v>76160</v>
      </c>
      <c r="Z85" s="131">
        <f t="shared" si="39"/>
        <v>65280</v>
      </c>
      <c r="AA85" s="131">
        <f t="shared" si="40"/>
        <v>54400</v>
      </c>
      <c r="AB85" s="131">
        <f t="shared" si="41"/>
        <v>43520</v>
      </c>
      <c r="AC85" s="131">
        <f t="shared" si="42"/>
        <v>32640</v>
      </c>
      <c r="AD85" s="131">
        <f t="shared" si="43"/>
        <v>21760</v>
      </c>
      <c r="AE85" s="131">
        <f t="shared" si="44"/>
        <v>10880</v>
      </c>
      <c r="AF85" s="131">
        <f t="shared" ref="AF85" si="54">$J85*AF72</f>
        <v>0</v>
      </c>
    </row>
    <row r="86" spans="1:32">
      <c r="B86" s="99">
        <f>B84*1.1</f>
        <v>1496.0000000000002</v>
      </c>
      <c r="C86" s="98">
        <f>(($B86*C$78))-($F$48-$F$43-$F$45)-($B86*$E$43)-($B86*$E$45)</f>
        <v>8647.1520000000037</v>
      </c>
      <c r="D86" s="98">
        <f>(($B86*D$78))-($F$48-$F$43-$F$45)-($B86*$E$43)-($B86*$E$45)</f>
        <v>10143.152000000004</v>
      </c>
      <c r="E86" s="98">
        <f>(($B86*E$78))-($F$48-$F$43-$F$45)-($B86*$E$43)-($B86*$E$45)</f>
        <v>13135.152000000002</v>
      </c>
      <c r="F86" s="98">
        <f>(($B86*F$78))-($F$48-$F$43-$F$45)-($B86*$E$43)-($B86*$E$45)</f>
        <v>16127.152000000009</v>
      </c>
      <c r="G86" s="97">
        <f>(($B86*G$78))-($F$48-$F$43-$F$45)-($B86*$E$43)-($B86*$E$45)</f>
        <v>17623.152000000009</v>
      </c>
      <c r="I86" s="126">
        <v>0.9</v>
      </c>
      <c r="J86" s="12">
        <f>I86*J85</f>
        <v>4896</v>
      </c>
      <c r="K86" s="6">
        <v>4</v>
      </c>
      <c r="L86" s="131">
        <f t="shared" si="25"/>
        <v>195840</v>
      </c>
      <c r="M86" s="131">
        <f t="shared" si="27"/>
        <v>186048</v>
      </c>
      <c r="N86" s="131">
        <f t="shared" si="28"/>
        <v>176256</v>
      </c>
      <c r="O86" s="131">
        <f t="shared" si="29"/>
        <v>166464</v>
      </c>
      <c r="P86" s="131">
        <f t="shared" si="30"/>
        <v>156672</v>
      </c>
      <c r="Q86" s="131">
        <f t="shared" si="31"/>
        <v>146880</v>
      </c>
      <c r="R86" s="131">
        <f t="shared" si="32"/>
        <v>137088</v>
      </c>
      <c r="S86" s="131">
        <f t="shared" si="33"/>
        <v>127296</v>
      </c>
      <c r="T86" s="131">
        <f t="shared" si="34"/>
        <v>117504</v>
      </c>
      <c r="U86" s="131">
        <f t="shared" si="35"/>
        <v>107712</v>
      </c>
      <c r="V86" s="131">
        <f t="shared" si="36"/>
        <v>97920</v>
      </c>
      <c r="W86" s="131">
        <f t="shared" si="37"/>
        <v>88128</v>
      </c>
      <c r="X86" s="131">
        <f t="shared" si="38"/>
        <v>78336</v>
      </c>
      <c r="Y86" s="131">
        <f t="shared" si="46"/>
        <v>68544</v>
      </c>
      <c r="Z86" s="131">
        <f t="shared" si="39"/>
        <v>58752</v>
      </c>
      <c r="AA86" s="131">
        <f t="shared" si="40"/>
        <v>48960</v>
      </c>
      <c r="AB86" s="131">
        <f t="shared" si="41"/>
        <v>39168</v>
      </c>
      <c r="AC86" s="131">
        <f t="shared" si="42"/>
        <v>29376</v>
      </c>
      <c r="AD86" s="131">
        <f t="shared" si="43"/>
        <v>19584</v>
      </c>
      <c r="AE86" s="131">
        <f t="shared" si="44"/>
        <v>9792</v>
      </c>
      <c r="AF86" s="131">
        <f t="shared" ref="AF86" si="55">$J86*AF72</f>
        <v>0</v>
      </c>
    </row>
    <row r="87" spans="1:32" ht="17.25">
      <c r="B87" s="101" t="s">
        <v>113</v>
      </c>
      <c r="C87" s="98"/>
      <c r="D87" s="98"/>
      <c r="E87" s="100"/>
      <c r="F87" s="98"/>
      <c r="G87" s="97"/>
      <c r="I87" s="126">
        <v>0.8</v>
      </c>
      <c r="J87" s="12">
        <f>J85*I87</f>
        <v>4352</v>
      </c>
      <c r="K87" s="6">
        <v>4</v>
      </c>
      <c r="L87" s="131">
        <f t="shared" si="25"/>
        <v>174080</v>
      </c>
      <c r="M87" s="131">
        <f t="shared" si="27"/>
        <v>165376</v>
      </c>
      <c r="N87" s="131">
        <f t="shared" si="28"/>
        <v>156672</v>
      </c>
      <c r="O87" s="131">
        <f t="shared" si="29"/>
        <v>147968</v>
      </c>
      <c r="P87" s="131">
        <f t="shared" si="30"/>
        <v>139264</v>
      </c>
      <c r="Q87" s="131">
        <f t="shared" si="31"/>
        <v>130560</v>
      </c>
      <c r="R87" s="131">
        <f t="shared" si="32"/>
        <v>121856</v>
      </c>
      <c r="S87" s="131">
        <f t="shared" si="33"/>
        <v>113152</v>
      </c>
      <c r="T87" s="131">
        <f t="shared" si="34"/>
        <v>104448</v>
      </c>
      <c r="U87" s="131">
        <f t="shared" si="35"/>
        <v>95744</v>
      </c>
      <c r="V87" s="131">
        <f t="shared" si="36"/>
        <v>87040</v>
      </c>
      <c r="W87" s="131">
        <f t="shared" si="37"/>
        <v>78336</v>
      </c>
      <c r="X87" s="131">
        <f t="shared" si="38"/>
        <v>69632</v>
      </c>
      <c r="Y87" s="131">
        <f t="shared" si="46"/>
        <v>60928</v>
      </c>
      <c r="Z87" s="131">
        <f t="shared" si="39"/>
        <v>52224</v>
      </c>
      <c r="AA87" s="131">
        <f t="shared" si="40"/>
        <v>43520</v>
      </c>
      <c r="AB87" s="131">
        <f t="shared" si="41"/>
        <v>34816</v>
      </c>
      <c r="AC87" s="131">
        <f t="shared" si="42"/>
        <v>26112</v>
      </c>
      <c r="AD87" s="131">
        <f t="shared" si="43"/>
        <v>17408</v>
      </c>
      <c r="AE87" s="131">
        <f t="shared" si="44"/>
        <v>8704</v>
      </c>
      <c r="AF87" s="131">
        <f t="shared" ref="AF87" si="56">$J87*AF72</f>
        <v>0</v>
      </c>
    </row>
    <row r="88" spans="1:32">
      <c r="B88" s="99">
        <f>B84*1.15</f>
        <v>1563.9999999999998</v>
      </c>
      <c r="C88" s="98">
        <f>(($B88*C$78))-($F$48-$F$43-$F$45)-($B88*$E$43)-($B88*$E$45)</f>
        <v>9582.1519999999964</v>
      </c>
      <c r="D88" s="98">
        <f>(($B88*D$78))-($F$48-$F$43-$F$45)-($B88*$E$43)-($B88*$E$45)</f>
        <v>11146.151999999996</v>
      </c>
      <c r="E88" s="98">
        <f>(($B88*E$78))-($F$48-$F$43-$F$45)-($B88*$E$43)-($B88*$E$45)</f>
        <v>14274.151999999995</v>
      </c>
      <c r="F88" s="98">
        <f>(($B88*F$78))-($F$48-$F$43-$F$45)-($B88*$E$43)-($B88*$E$45)</f>
        <v>17402.151999999995</v>
      </c>
      <c r="G88" s="97">
        <f>(($B88*G$78))-($F$48-$F$43-$F$45)-($B88*$E$43)-($B88*$E$45)</f>
        <v>18966.151999999995</v>
      </c>
      <c r="I88" s="126">
        <v>0.7</v>
      </c>
      <c r="J88" s="12">
        <f>I88*J85</f>
        <v>3807.9999999999995</v>
      </c>
      <c r="K88" s="6">
        <v>4</v>
      </c>
      <c r="L88" s="131">
        <f t="shared" si="25"/>
        <v>152319.99999999997</v>
      </c>
      <c r="M88" s="131">
        <f t="shared" si="27"/>
        <v>144703.99999999997</v>
      </c>
      <c r="N88" s="131">
        <f t="shared" si="28"/>
        <v>137087.99999999997</v>
      </c>
      <c r="O88" s="131">
        <f t="shared" si="29"/>
        <v>129471.99999999999</v>
      </c>
      <c r="P88" s="131">
        <f t="shared" si="30"/>
        <v>121855.99999999999</v>
      </c>
      <c r="Q88" s="131">
        <f t="shared" si="31"/>
        <v>114239.99999999999</v>
      </c>
      <c r="R88" s="131">
        <f t="shared" si="32"/>
        <v>106623.99999999999</v>
      </c>
      <c r="S88" s="131">
        <f t="shared" si="33"/>
        <v>99007.999999999985</v>
      </c>
      <c r="T88" s="131">
        <f t="shared" si="34"/>
        <v>91391.999999999985</v>
      </c>
      <c r="U88" s="131">
        <f t="shared" si="35"/>
        <v>83775.999999999985</v>
      </c>
      <c r="V88" s="131">
        <f t="shared" si="36"/>
        <v>76159.999999999985</v>
      </c>
      <c r="W88" s="131">
        <f t="shared" si="37"/>
        <v>68543.999999999985</v>
      </c>
      <c r="X88" s="131">
        <f t="shared" si="38"/>
        <v>60927.999999999993</v>
      </c>
      <c r="Y88" s="131">
        <f t="shared" si="46"/>
        <v>53311.999999999993</v>
      </c>
      <c r="Z88" s="131">
        <f t="shared" si="39"/>
        <v>45695.999999999993</v>
      </c>
      <c r="AA88" s="131">
        <f t="shared" si="40"/>
        <v>38079.999999999993</v>
      </c>
      <c r="AB88" s="131">
        <f t="shared" si="41"/>
        <v>30463.999999999996</v>
      </c>
      <c r="AC88" s="131">
        <f t="shared" si="42"/>
        <v>22847.999999999996</v>
      </c>
      <c r="AD88" s="131">
        <f t="shared" si="43"/>
        <v>15231.999999999998</v>
      </c>
      <c r="AE88" s="131">
        <f t="shared" si="44"/>
        <v>7615.9999999999991</v>
      </c>
      <c r="AF88" s="131">
        <f t="shared" ref="AF88" si="57">$J88*AF72</f>
        <v>0</v>
      </c>
    </row>
    <row r="89" spans="1:32" ht="15.75" thickBot="1">
      <c r="B89" s="96"/>
      <c r="C89" s="95"/>
      <c r="D89" s="95"/>
      <c r="E89" s="95"/>
      <c r="F89" s="95"/>
      <c r="G89" s="94"/>
      <c r="I89" s="126">
        <v>0.6</v>
      </c>
      <c r="J89" s="12">
        <f>J85*I89</f>
        <v>3264</v>
      </c>
      <c r="K89" s="6">
        <v>4</v>
      </c>
      <c r="L89" s="131">
        <f t="shared" si="25"/>
        <v>130560</v>
      </c>
      <c r="M89" s="131">
        <f t="shared" si="27"/>
        <v>124032</v>
      </c>
      <c r="N89" s="131">
        <f t="shared" si="28"/>
        <v>117504</v>
      </c>
      <c r="O89" s="131">
        <f t="shared" si="29"/>
        <v>110976</v>
      </c>
      <c r="P89" s="131">
        <f t="shared" si="30"/>
        <v>104448</v>
      </c>
      <c r="Q89" s="131">
        <f t="shared" si="31"/>
        <v>97920</v>
      </c>
      <c r="R89" s="131">
        <f t="shared" si="32"/>
        <v>91392</v>
      </c>
      <c r="S89" s="131">
        <f t="shared" si="33"/>
        <v>84864</v>
      </c>
      <c r="T89" s="131">
        <f t="shared" si="34"/>
        <v>78336</v>
      </c>
      <c r="U89" s="131">
        <f t="shared" si="35"/>
        <v>71808</v>
      </c>
      <c r="V89" s="131">
        <f t="shared" si="36"/>
        <v>65280</v>
      </c>
      <c r="W89" s="131">
        <f t="shared" si="37"/>
        <v>58752</v>
      </c>
      <c r="X89" s="131">
        <f t="shared" si="38"/>
        <v>52224</v>
      </c>
      <c r="Y89" s="131">
        <f t="shared" si="46"/>
        <v>45696</v>
      </c>
      <c r="Z89" s="131">
        <f t="shared" si="39"/>
        <v>39168</v>
      </c>
      <c r="AA89" s="131">
        <f t="shared" si="40"/>
        <v>32640</v>
      </c>
      <c r="AB89" s="131">
        <f t="shared" si="41"/>
        <v>26112</v>
      </c>
      <c r="AC89" s="131">
        <f t="shared" si="42"/>
        <v>19584</v>
      </c>
      <c r="AD89" s="131">
        <f t="shared" si="43"/>
        <v>13056</v>
      </c>
      <c r="AE89" s="131">
        <f t="shared" si="44"/>
        <v>6528</v>
      </c>
      <c r="AF89" s="131">
        <f t="shared" ref="AF89" si="58">$J89*AF72</f>
        <v>0</v>
      </c>
    </row>
    <row r="90" spans="1:32">
      <c r="I90" s="126">
        <v>0.5</v>
      </c>
      <c r="J90" s="12">
        <f>I90*J85</f>
        <v>2720</v>
      </c>
      <c r="K90" s="6">
        <v>4</v>
      </c>
      <c r="L90" s="131">
        <f t="shared" si="25"/>
        <v>108800</v>
      </c>
      <c r="M90" s="131">
        <f t="shared" si="27"/>
        <v>103360</v>
      </c>
      <c r="N90" s="131">
        <f t="shared" si="28"/>
        <v>97920</v>
      </c>
      <c r="O90" s="131">
        <f t="shared" si="29"/>
        <v>92480</v>
      </c>
      <c r="P90" s="131">
        <f t="shared" si="30"/>
        <v>87040</v>
      </c>
      <c r="Q90" s="131">
        <f t="shared" si="31"/>
        <v>81600</v>
      </c>
      <c r="R90" s="131">
        <f t="shared" si="32"/>
        <v>76160</v>
      </c>
      <c r="S90" s="131">
        <f t="shared" si="33"/>
        <v>70720</v>
      </c>
      <c r="T90" s="131">
        <f t="shared" si="34"/>
        <v>65280</v>
      </c>
      <c r="U90" s="131">
        <f t="shared" si="35"/>
        <v>59840</v>
      </c>
      <c r="V90" s="131">
        <f t="shared" si="36"/>
        <v>54400</v>
      </c>
      <c r="W90" s="131">
        <f t="shared" si="37"/>
        <v>48960</v>
      </c>
      <c r="X90" s="131">
        <f t="shared" si="38"/>
        <v>43520</v>
      </c>
      <c r="Y90" s="131">
        <f t="shared" si="46"/>
        <v>38080</v>
      </c>
      <c r="Z90" s="131">
        <f t="shared" si="39"/>
        <v>32640</v>
      </c>
      <c r="AA90" s="131">
        <f t="shared" si="40"/>
        <v>27200</v>
      </c>
      <c r="AB90" s="131">
        <f t="shared" si="41"/>
        <v>21760</v>
      </c>
      <c r="AC90" s="131">
        <f t="shared" si="42"/>
        <v>16320</v>
      </c>
      <c r="AD90" s="131">
        <f t="shared" si="43"/>
        <v>10880</v>
      </c>
      <c r="AE90" s="131">
        <f t="shared" si="44"/>
        <v>5440</v>
      </c>
      <c r="AF90" s="131">
        <f t="shared" ref="AF90" si="59">$J90*AF72</f>
        <v>0</v>
      </c>
    </row>
    <row r="91" spans="1:32">
      <c r="I91" s="126">
        <v>0.4</v>
      </c>
      <c r="J91" s="12">
        <f>I91*J85</f>
        <v>2176</v>
      </c>
      <c r="K91" s="6">
        <v>4</v>
      </c>
      <c r="L91" s="131">
        <f t="shared" si="25"/>
        <v>87040</v>
      </c>
      <c r="M91" s="131">
        <f t="shared" si="27"/>
        <v>82688</v>
      </c>
      <c r="N91" s="131">
        <f t="shared" si="28"/>
        <v>78336</v>
      </c>
      <c r="O91" s="131">
        <f t="shared" si="29"/>
        <v>73984</v>
      </c>
      <c r="P91" s="131">
        <f t="shared" si="30"/>
        <v>69632</v>
      </c>
      <c r="Q91" s="131">
        <f t="shared" si="31"/>
        <v>65280</v>
      </c>
      <c r="R91" s="131">
        <f t="shared" si="32"/>
        <v>60928</v>
      </c>
      <c r="S91" s="131">
        <f t="shared" si="33"/>
        <v>56576</v>
      </c>
      <c r="T91" s="131">
        <f t="shared" si="34"/>
        <v>52224</v>
      </c>
      <c r="U91" s="131">
        <f t="shared" si="35"/>
        <v>47872</v>
      </c>
      <c r="V91" s="131">
        <f t="shared" si="36"/>
        <v>43520</v>
      </c>
      <c r="W91" s="131">
        <f t="shared" si="37"/>
        <v>39168</v>
      </c>
      <c r="X91" s="131">
        <f t="shared" si="38"/>
        <v>34816</v>
      </c>
      <c r="Y91" s="131">
        <f t="shared" si="46"/>
        <v>30464</v>
      </c>
      <c r="Z91" s="131">
        <f t="shared" si="39"/>
        <v>26112</v>
      </c>
      <c r="AA91" s="131">
        <f t="shared" si="40"/>
        <v>21760</v>
      </c>
      <c r="AB91" s="131">
        <f t="shared" si="41"/>
        <v>17408</v>
      </c>
      <c r="AC91" s="131">
        <f t="shared" si="42"/>
        <v>13056</v>
      </c>
      <c r="AD91" s="131">
        <f t="shared" si="43"/>
        <v>8704</v>
      </c>
      <c r="AE91" s="131">
        <f t="shared" si="44"/>
        <v>4352</v>
      </c>
      <c r="AF91" s="131">
        <f t="shared" ref="AF91" si="60">$J91*AF72</f>
        <v>0</v>
      </c>
    </row>
    <row r="92" spans="1:32">
      <c r="A92" s="160" t="s">
        <v>112</v>
      </c>
      <c r="B92" s="161"/>
      <c r="C92" s="161"/>
      <c r="D92" s="161"/>
      <c r="E92" s="161"/>
      <c r="F92" s="161"/>
      <c r="G92" s="161"/>
      <c r="H92" s="161"/>
      <c r="I92" s="126">
        <v>0.3</v>
      </c>
      <c r="J92" s="12">
        <f>I92*J85</f>
        <v>1632</v>
      </c>
      <c r="K92" s="6">
        <v>4</v>
      </c>
      <c r="L92" s="131">
        <f t="shared" si="25"/>
        <v>65280</v>
      </c>
      <c r="M92" s="131">
        <f t="shared" si="27"/>
        <v>62016</v>
      </c>
      <c r="N92" s="131">
        <f t="shared" si="28"/>
        <v>58752</v>
      </c>
      <c r="O92" s="131">
        <f t="shared" si="29"/>
        <v>55488</v>
      </c>
      <c r="P92" s="131">
        <f t="shared" si="30"/>
        <v>52224</v>
      </c>
      <c r="Q92" s="131">
        <f t="shared" si="31"/>
        <v>48960</v>
      </c>
      <c r="R92" s="131">
        <f t="shared" si="32"/>
        <v>45696</v>
      </c>
      <c r="S92" s="131">
        <f t="shared" si="33"/>
        <v>42432</v>
      </c>
      <c r="T92" s="131">
        <f t="shared" si="34"/>
        <v>39168</v>
      </c>
      <c r="U92" s="131">
        <f t="shared" si="35"/>
        <v>35904</v>
      </c>
      <c r="V92" s="131">
        <f t="shared" si="36"/>
        <v>32640</v>
      </c>
      <c r="W92" s="131">
        <f t="shared" si="37"/>
        <v>29376</v>
      </c>
      <c r="X92" s="131">
        <f t="shared" si="38"/>
        <v>26112</v>
      </c>
      <c r="Y92" s="131">
        <f t="shared" si="46"/>
        <v>22848</v>
      </c>
      <c r="Z92" s="131">
        <f t="shared" si="39"/>
        <v>19584</v>
      </c>
      <c r="AA92" s="131">
        <f t="shared" si="40"/>
        <v>16320</v>
      </c>
      <c r="AB92" s="131">
        <f t="shared" si="41"/>
        <v>13056</v>
      </c>
      <c r="AC92" s="131">
        <f t="shared" si="42"/>
        <v>9792</v>
      </c>
      <c r="AD92" s="131">
        <f t="shared" si="43"/>
        <v>6528</v>
      </c>
      <c r="AE92" s="131">
        <f t="shared" si="44"/>
        <v>3264</v>
      </c>
      <c r="AF92" s="131">
        <f t="shared" ref="AF92" si="61">$J92*AF72</f>
        <v>0</v>
      </c>
    </row>
    <row r="93" spans="1:32">
      <c r="A93" s="161"/>
      <c r="B93" s="161"/>
      <c r="C93" s="161"/>
      <c r="D93" s="161"/>
      <c r="E93" s="161"/>
      <c r="F93" s="161"/>
      <c r="G93" s="161"/>
      <c r="H93" s="161"/>
      <c r="I93" s="126">
        <v>0.2</v>
      </c>
      <c r="J93" s="12">
        <f>I93*J85</f>
        <v>1088</v>
      </c>
      <c r="K93" s="6">
        <v>4</v>
      </c>
      <c r="L93" s="131">
        <f t="shared" si="25"/>
        <v>43520</v>
      </c>
      <c r="M93" s="131">
        <f t="shared" si="27"/>
        <v>41344</v>
      </c>
      <c r="N93" s="131">
        <f t="shared" si="28"/>
        <v>39168</v>
      </c>
      <c r="O93" s="131">
        <f t="shared" si="29"/>
        <v>36992</v>
      </c>
      <c r="P93" s="131">
        <f t="shared" si="30"/>
        <v>34816</v>
      </c>
      <c r="Q93" s="131">
        <f t="shared" si="31"/>
        <v>32640</v>
      </c>
      <c r="R93" s="131">
        <f t="shared" si="32"/>
        <v>30464</v>
      </c>
      <c r="S93" s="131">
        <f t="shared" si="33"/>
        <v>28288</v>
      </c>
      <c r="T93" s="131">
        <f t="shared" si="34"/>
        <v>26112</v>
      </c>
      <c r="U93" s="131">
        <f t="shared" si="35"/>
        <v>23936</v>
      </c>
      <c r="V93" s="131">
        <f t="shared" si="36"/>
        <v>21760</v>
      </c>
      <c r="W93" s="131">
        <f t="shared" si="37"/>
        <v>19584</v>
      </c>
      <c r="X93" s="131">
        <f t="shared" si="38"/>
        <v>17408</v>
      </c>
      <c r="Y93" s="131">
        <f t="shared" si="46"/>
        <v>15232</v>
      </c>
      <c r="Z93" s="131">
        <f t="shared" si="39"/>
        <v>13056</v>
      </c>
      <c r="AA93" s="131">
        <f t="shared" si="40"/>
        <v>10880</v>
      </c>
      <c r="AB93" s="131">
        <f t="shared" si="41"/>
        <v>8704</v>
      </c>
      <c r="AC93" s="131">
        <f t="shared" si="42"/>
        <v>6528</v>
      </c>
      <c r="AD93" s="131">
        <f t="shared" si="43"/>
        <v>4352</v>
      </c>
      <c r="AE93" s="131">
        <f t="shared" si="44"/>
        <v>2176</v>
      </c>
      <c r="AF93" s="131">
        <f t="shared" ref="AF93" si="62">$J93*AF72</f>
        <v>0</v>
      </c>
    </row>
    <row r="94" spans="1:32" ht="15.75" thickBot="1">
      <c r="I94" s="127">
        <v>0.1</v>
      </c>
      <c r="J94" s="13">
        <f>I94*J85</f>
        <v>544</v>
      </c>
      <c r="K94" s="8">
        <v>4</v>
      </c>
      <c r="L94" s="131">
        <f>J94*$L$72</f>
        <v>21760</v>
      </c>
      <c r="M94" s="131">
        <f t="shared" si="27"/>
        <v>20672</v>
      </c>
      <c r="N94" s="131">
        <f t="shared" si="28"/>
        <v>19584</v>
      </c>
      <c r="O94" s="131">
        <f t="shared" si="29"/>
        <v>18496</v>
      </c>
      <c r="P94" s="131">
        <f t="shared" si="30"/>
        <v>17408</v>
      </c>
      <c r="Q94" s="131">
        <f t="shared" si="31"/>
        <v>16320</v>
      </c>
      <c r="R94" s="131">
        <f t="shared" si="32"/>
        <v>15232</v>
      </c>
      <c r="S94" s="131">
        <f t="shared" si="33"/>
        <v>14144</v>
      </c>
      <c r="T94" s="131">
        <f t="shared" si="34"/>
        <v>13056</v>
      </c>
      <c r="U94" s="131">
        <f t="shared" si="35"/>
        <v>11968</v>
      </c>
      <c r="V94" s="131">
        <f t="shared" si="36"/>
        <v>10880</v>
      </c>
      <c r="W94" s="131">
        <f t="shared" si="37"/>
        <v>9792</v>
      </c>
      <c r="X94" s="131">
        <f t="shared" si="38"/>
        <v>8704</v>
      </c>
      <c r="Y94" s="131">
        <f t="shared" si="46"/>
        <v>7616</v>
      </c>
      <c r="Z94" s="131">
        <f t="shared" si="39"/>
        <v>6528</v>
      </c>
      <c r="AA94" s="131">
        <f t="shared" si="40"/>
        <v>5440</v>
      </c>
      <c r="AB94" s="131">
        <f t="shared" si="41"/>
        <v>4352</v>
      </c>
      <c r="AC94" s="131">
        <f t="shared" si="42"/>
        <v>3264</v>
      </c>
      <c r="AD94" s="131">
        <f t="shared" si="43"/>
        <v>2176</v>
      </c>
      <c r="AE94" s="131">
        <f t="shared" si="44"/>
        <v>1088</v>
      </c>
      <c r="AF94" s="131">
        <f t="shared" ref="AF94" si="63">$J94*AF72</f>
        <v>0</v>
      </c>
    </row>
    <row r="99" spans="9:32"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</row>
    <row r="101" spans="9:32">
      <c r="I101" s="155"/>
      <c r="J101" s="155"/>
      <c r="K101" s="155"/>
    </row>
    <row r="103" spans="9:32">
      <c r="I103" s="139"/>
      <c r="J103" s="139"/>
      <c r="K103" s="139"/>
    </row>
    <row r="104" spans="9:32">
      <c r="I104" s="11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</row>
    <row r="105" spans="9:32">
      <c r="I105" s="11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</row>
    <row r="106" spans="9:32">
      <c r="I106" s="11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</row>
    <row r="107" spans="9:32">
      <c r="I107" s="11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</row>
    <row r="108" spans="9:32">
      <c r="I108" s="11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</row>
    <row r="109" spans="9:32">
      <c r="I109" s="11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</row>
    <row r="110" spans="9:32">
      <c r="I110" s="11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</row>
    <row r="111" spans="9:32">
      <c r="I111" s="11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</row>
    <row r="112" spans="9:32">
      <c r="I112" s="11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</row>
    <row r="113" spans="9:32">
      <c r="I113" s="11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</row>
    <row r="114" spans="9:32">
      <c r="I114" s="114"/>
      <c r="J114" s="140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</row>
    <row r="115" spans="9:32">
      <c r="I115" s="11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</row>
    <row r="116" spans="9:32">
      <c r="I116" s="11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</row>
    <row r="117" spans="9:32">
      <c r="I117" s="11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</row>
    <row r="118" spans="9:32">
      <c r="I118" s="11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</row>
    <row r="119" spans="9:32">
      <c r="I119" s="11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</row>
    <row r="120" spans="9:32">
      <c r="I120" s="11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</row>
    <row r="121" spans="9:32">
      <c r="I121" s="11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</row>
    <row r="122" spans="9:32">
      <c r="I122" s="11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</row>
    <row r="123" spans="9:32">
      <c r="I123" s="11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</row>
  </sheetData>
  <mergeCells count="11">
    <mergeCell ref="I101:K101"/>
    <mergeCell ref="I10:AF10"/>
    <mergeCell ref="I70:AF70"/>
    <mergeCell ref="C77:G77"/>
    <mergeCell ref="A92:H93"/>
    <mergeCell ref="L47:M47"/>
    <mergeCell ref="Q47:R47"/>
    <mergeCell ref="S47:T47"/>
    <mergeCell ref="N45:P45"/>
    <mergeCell ref="I72:K72"/>
    <mergeCell ref="I12:K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9E49-2835-4B99-8CE6-9DE26CA74F3B}">
  <dimension ref="A1"/>
  <sheetViews>
    <sheetView workbookViewId="0"/>
  </sheetViews>
  <sheetFormatPr defaultRowHeight="15"/>
  <cols>
    <col min="1" max="1" width="28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0698-DD33-4F16-A97B-44429A10EB0C}">
  <dimension ref="A2:AM120"/>
  <sheetViews>
    <sheetView topLeftCell="A58" zoomScale="85" zoomScaleNormal="85" workbookViewId="0">
      <selection activeCell="J74" sqref="J74"/>
    </sheetView>
  </sheetViews>
  <sheetFormatPr defaultRowHeight="15"/>
  <cols>
    <col min="1" max="1" width="40.140625" bestFit="1" customWidth="1"/>
    <col min="2" max="2" width="6.5703125" bestFit="1" customWidth="1"/>
    <col min="3" max="3" width="9.5703125" bestFit="1" customWidth="1"/>
    <col min="4" max="4" width="10.7109375" bestFit="1" customWidth="1"/>
    <col min="5" max="5" width="12.7109375" bestFit="1" customWidth="1"/>
    <col min="6" max="6" width="8.28515625" bestFit="1" customWidth="1"/>
    <col min="7" max="7" width="18.5703125" bestFit="1" customWidth="1"/>
    <col min="8" max="8" width="20.42578125" bestFit="1" customWidth="1"/>
    <col min="9" max="9" width="19.28515625" bestFit="1" customWidth="1"/>
    <col min="10" max="10" width="18.85546875" bestFit="1" customWidth="1"/>
    <col min="11" max="11" width="16.85546875" bestFit="1" customWidth="1"/>
    <col min="12" max="21" width="11.28515625" bestFit="1" customWidth="1"/>
    <col min="22" max="22" width="19" bestFit="1" customWidth="1"/>
    <col min="23" max="29" width="10.85546875" bestFit="1" customWidth="1"/>
  </cols>
  <sheetData>
    <row r="2" spans="1:39">
      <c r="A2" s="169" t="s">
        <v>42</v>
      </c>
      <c r="B2" s="169"/>
      <c r="C2" s="169"/>
      <c r="D2" s="169"/>
      <c r="E2" s="169"/>
    </row>
    <row r="3" spans="1:39" ht="15.75" thickBot="1">
      <c r="A3" s="170"/>
      <c r="B3" s="170"/>
      <c r="C3" s="170"/>
      <c r="D3" s="170"/>
      <c r="E3" s="170"/>
      <c r="G3" s="171" t="s">
        <v>41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39" ht="16.5" thickBot="1">
      <c r="A4" s="17" t="s">
        <v>0</v>
      </c>
      <c r="B4" s="18" t="s">
        <v>36</v>
      </c>
      <c r="C4" s="18" t="s">
        <v>34</v>
      </c>
      <c r="D4" s="18" t="s">
        <v>35</v>
      </c>
      <c r="E4" s="19" t="s">
        <v>33</v>
      </c>
      <c r="F4" s="29"/>
      <c r="G4" s="173" t="s">
        <v>41</v>
      </c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5"/>
    </row>
    <row r="5" spans="1:39" ht="16.5" thickBot="1">
      <c r="A5" s="31" t="s">
        <v>38</v>
      </c>
      <c r="B5" s="4"/>
      <c r="C5" s="4"/>
      <c r="D5" s="4"/>
      <c r="E5" s="5"/>
      <c r="G5" s="49" t="s">
        <v>23</v>
      </c>
      <c r="H5" s="34"/>
      <c r="I5" s="34"/>
      <c r="J5" s="34">
        <v>3.4</v>
      </c>
      <c r="K5" s="34">
        <v>3.58</v>
      </c>
      <c r="L5" s="34">
        <v>3.78</v>
      </c>
      <c r="M5" s="34">
        <v>4.0199999999999996</v>
      </c>
      <c r="N5" s="34">
        <v>4.3</v>
      </c>
      <c r="O5" s="34">
        <v>4.6399999999999997</v>
      </c>
      <c r="P5" s="34">
        <v>5.05</v>
      </c>
      <c r="Q5" s="34">
        <v>5.56</v>
      </c>
      <c r="R5" s="34">
        <v>6.22</v>
      </c>
      <c r="S5" s="34">
        <v>7.11</v>
      </c>
      <c r="T5" s="35">
        <v>8.34</v>
      </c>
    </row>
    <row r="6" spans="1:39" ht="15.75">
      <c r="A6" s="32" t="s">
        <v>39</v>
      </c>
      <c r="E6" s="7"/>
      <c r="G6" s="50" t="s">
        <v>24</v>
      </c>
      <c r="H6" s="50" t="s">
        <v>25</v>
      </c>
      <c r="I6" s="51" t="s">
        <v>26</v>
      </c>
      <c r="J6" s="37"/>
      <c r="K6" s="38"/>
      <c r="L6" s="38"/>
      <c r="M6" s="38"/>
      <c r="N6" s="38"/>
      <c r="O6" s="38"/>
      <c r="P6" s="38"/>
      <c r="Q6" s="38"/>
      <c r="R6" s="38"/>
      <c r="S6" s="38"/>
      <c r="T6" s="36"/>
    </row>
    <row r="7" spans="1:39" ht="16.5" thickBot="1">
      <c r="A7" s="33" t="s">
        <v>1</v>
      </c>
      <c r="B7" s="9"/>
      <c r="C7" s="9"/>
      <c r="D7" s="9"/>
      <c r="E7" s="10"/>
      <c r="G7" s="39">
        <v>50</v>
      </c>
      <c r="H7" s="39">
        <v>1537.5</v>
      </c>
      <c r="I7" s="40" t="s">
        <v>27</v>
      </c>
      <c r="J7" s="41">
        <f>J$5*$H7-'strawberry '!$E$25+($H$8-$H$21)*(0.8+10.95/40)</f>
        <v>-8121.2968449999989</v>
      </c>
      <c r="K7" s="41">
        <f>K$5*$H7-'strawberry '!$E$25+($H$8-$H$21)*(0.8+10.95/40)</f>
        <v>-7844.5468449999989</v>
      </c>
      <c r="L7" s="41">
        <f>L$5*$H7-'strawberry '!$E$25+($H$8-$H$21)*(0.8+10.95/40)</f>
        <v>-7537.0468449999989</v>
      </c>
      <c r="M7" s="41">
        <f>M$5*$H7-'strawberry '!$E$25+($H$8-$H$21)*(0.8+10.95/40)</f>
        <v>-7168.0468449999998</v>
      </c>
      <c r="N7" s="41">
        <f>N$5*$H7-'strawberry '!$E$25+($H$8-$H$21)*(0.8+10.95/40)</f>
        <v>-6737.5468449999989</v>
      </c>
      <c r="O7" s="41">
        <f>O$5*$H7-'strawberry '!$E$25+($H$8-$H$21)*(0.8+10.95/40)</f>
        <v>-6214.7968449999998</v>
      </c>
      <c r="P7" s="41">
        <f>P$5*$H7-'strawberry '!$E$25+($H$8-$H$21)*(0.8+10.95/40)</f>
        <v>-5584.4218449999989</v>
      </c>
      <c r="Q7" s="41">
        <f>Q$5*$H7-'strawberry '!$E$25+($H$8-$H$21)*(0.8+10.95/40)</f>
        <v>-4800.2968449999989</v>
      </c>
      <c r="R7" s="41">
        <f>R$5*$H7-'strawberry '!$E$25+($H$8-$H$21)*(0.8+10.95/40)</f>
        <v>-3785.5468449999994</v>
      </c>
      <c r="S7" s="41">
        <f>S$5*$H7-'strawberry '!$E$25+($H$8-$H$21)*(0.8+10.95/40)</f>
        <v>-2417.1718449999994</v>
      </c>
      <c r="T7" s="60">
        <f>T$5*$H7-'strawberry '!$E$25+($H$8-$H$21)*(0.8+10.95/40)</f>
        <v>-526.04684499999928</v>
      </c>
      <c r="V7" t="s">
        <v>130</v>
      </c>
      <c r="W7" s="136">
        <v>7238.88</v>
      </c>
      <c r="AB7" s="162" t="s">
        <v>121</v>
      </c>
      <c r="AC7" s="162"/>
    </row>
    <row r="8" spans="1:39" ht="18.75">
      <c r="A8" s="25" t="s">
        <v>28</v>
      </c>
      <c r="B8" s="55" t="s">
        <v>3</v>
      </c>
      <c r="C8" s="57">
        <v>3544</v>
      </c>
      <c r="D8" s="11">
        <v>1</v>
      </c>
      <c r="E8" s="5">
        <f t="shared" ref="E8:E24" si="0">C8*D8</f>
        <v>3544</v>
      </c>
      <c r="G8" s="39">
        <v>60</v>
      </c>
      <c r="H8" s="39">
        <v>1845</v>
      </c>
      <c r="I8" s="40" t="s">
        <v>27</v>
      </c>
      <c r="J8" s="41">
        <f>J$5*$H8-'strawberry '!$E$25+($H$9-$H$22)*(0.8+10.95/40)</f>
        <v>-7075.7968449999989</v>
      </c>
      <c r="K8" s="41">
        <f>K$5*$H8-'strawberry '!$E$25+($H$9-$H$22)*(0.8+10.95/40)</f>
        <v>-6743.6968449999986</v>
      </c>
      <c r="L8" s="41">
        <f>L$5*$H8-'strawberry '!$E$25+($H$9-$H$22)*(0.8+10.95/40)</f>
        <v>-6374.6968449999995</v>
      </c>
      <c r="M8" s="41">
        <f>M$5*$H8-'strawberry '!$E$25+($H$9-$H$22)*(0.8+10.95/40)</f>
        <v>-5931.8968449999993</v>
      </c>
      <c r="N8" s="41">
        <f>N$5*$H8-'strawberry '!$E$25+($H$9-$H$22)*(0.8+10.95/40)</f>
        <v>-5415.2968449999989</v>
      </c>
      <c r="O8" s="41">
        <f>O$5*$H8-'strawberry '!$E$25+($H$9-$H$22)*(0.8+10.95/40)</f>
        <v>-4787.9968449999997</v>
      </c>
      <c r="P8" s="41">
        <f>P$5*$H8-'strawberry '!$E$25+($H$9-$H$22)*(0.8+10.95/40)</f>
        <v>-4031.5468449999994</v>
      </c>
      <c r="Q8" s="41">
        <f>Q$5*$H8-'strawberry '!$E$25+($H$9-$H$22)*(0.8+10.95/40)</f>
        <v>-3090.5968450000005</v>
      </c>
      <c r="R8" s="41">
        <f>R$5*$H8-'strawberry '!$E$25+($H$9-$H$22)*(0.8+10.95/40)</f>
        <v>-1872.8968449999998</v>
      </c>
      <c r="S8" s="41">
        <f>S$5*$H8-'strawberry '!$E$25+($H$9-$H$22)*(0.8+10.95/40)</f>
        <v>-230.84684499999855</v>
      </c>
      <c r="T8" s="60">
        <f>T$5*$H8-'strawberry '!$E$25+($H$9-$H$22)*(0.8+10.95/40)</f>
        <v>2038.5031549999999</v>
      </c>
      <c r="V8" t="s">
        <v>131</v>
      </c>
      <c r="W8" s="136">
        <v>980.45</v>
      </c>
    </row>
    <row r="9" spans="1:39" ht="18.75">
      <c r="A9" s="26" t="s">
        <v>2</v>
      </c>
      <c r="B9" s="56" t="s">
        <v>3</v>
      </c>
      <c r="C9" s="58">
        <v>664.47</v>
      </c>
      <c r="D9" s="12">
        <v>1</v>
      </c>
      <c r="E9" s="7">
        <f t="shared" si="0"/>
        <v>664.47</v>
      </c>
      <c r="G9" s="39">
        <v>70</v>
      </c>
      <c r="H9" s="39">
        <v>2152.5</v>
      </c>
      <c r="I9" s="40" t="s">
        <v>27</v>
      </c>
      <c r="J9" s="41">
        <f>J$5*$H9-'strawberry '!$E$25+($H$10-$H$23)*(0.8+10.95/40)</f>
        <v>-6030.2968449999989</v>
      </c>
      <c r="K9" s="41">
        <f>K$5*$H9-'strawberry '!$E$25+($H$10-$H$23)*(0.8+10.95/40)</f>
        <v>-5642.8468449999991</v>
      </c>
      <c r="L9" s="41">
        <f>L$5*$H9-'strawberry '!$E$25+($H$10-$H$23)*(0.8+10.95/40)</f>
        <v>-5212.3468449999991</v>
      </c>
      <c r="M9" s="41">
        <f>M$5*$H9-'strawberry '!$E$25+($H$10-$H$23)*(0.8+10.95/40)</f>
        <v>-4695.7468449999997</v>
      </c>
      <c r="N9" s="41">
        <f>N$5*$H9-'strawberry '!$E$25+($H$10-$H$23)*(0.8+10.95/40)</f>
        <v>-4093.0468449999994</v>
      </c>
      <c r="O9" s="41">
        <f>O$5*$H9-'strawberry '!$E$25+($H$10-$H$23)*(0.8+10.95/40)</f>
        <v>-3361.1968450000008</v>
      </c>
      <c r="P9" s="41">
        <f>P$5*$H9-'strawberry '!$E$25+($H$10-$H$23)*(0.8+10.95/40)</f>
        <v>-2478.6718449999994</v>
      </c>
      <c r="Q9" s="41">
        <f>Q$5*$H9-'strawberry '!$E$25+($H$10-$H$23)*(0.8+10.95/40)</f>
        <v>-1380.8968449999998</v>
      </c>
      <c r="R9" s="41">
        <f>R$5*$H9-'strawberry '!$E$25+($H$10-$H$23)*(0.8+10.95/40)</f>
        <v>39.753154999999992</v>
      </c>
      <c r="S9" s="41">
        <f>S$5*$H9-'strawberry '!$E$25+($H$10-$H$23)*(0.8+10.95/40)</f>
        <v>1955.4781550000021</v>
      </c>
      <c r="T9" s="60">
        <f>T$5*$H9-'strawberry '!$E$25+($H$10-$H$23)*(0.8+10.95/40)</f>
        <v>4603.0531549999996</v>
      </c>
      <c r="AB9" s="114">
        <v>2</v>
      </c>
      <c r="AC9" s="74">
        <f>(W$7+W$8+W$14+W$13*AB9)*4</f>
        <v>78940.72</v>
      </c>
      <c r="AH9">
        <v>25</v>
      </c>
      <c r="AI9">
        <v>50</v>
      </c>
      <c r="AJ9">
        <v>75</v>
      </c>
      <c r="AK9">
        <v>100</v>
      </c>
      <c r="AL9">
        <v>125</v>
      </c>
      <c r="AM9">
        <v>150</v>
      </c>
    </row>
    <row r="10" spans="1:39" ht="18.75">
      <c r="A10" s="26" t="s">
        <v>4</v>
      </c>
      <c r="B10" s="56" t="s">
        <v>3</v>
      </c>
      <c r="C10" s="58">
        <v>528.03</v>
      </c>
      <c r="D10" s="12">
        <v>1</v>
      </c>
      <c r="E10" s="7">
        <f t="shared" si="0"/>
        <v>528.03</v>
      </c>
      <c r="G10" s="39">
        <v>80</v>
      </c>
      <c r="H10" s="39">
        <v>2460</v>
      </c>
      <c r="I10" s="40" t="s">
        <v>27</v>
      </c>
      <c r="J10" s="41">
        <f>J$5*$H10-'strawberry '!$E$25+($H$11- $H$24)*(0.8+10.95/40)</f>
        <v>-4984.7968449999989</v>
      </c>
      <c r="K10" s="41">
        <f>K$5*$H10-'strawberry '!$E$25+($H$11- $H$24)*(0.8+10.95/40)</f>
        <v>-4541.9968449999997</v>
      </c>
      <c r="L10" s="41">
        <f>L$5*$H10-'strawberry '!$E$25+($H$11- $H$24)*(0.8+10.95/40)</f>
        <v>-4049.9968450000001</v>
      </c>
      <c r="M10" s="41">
        <f>M$5*$H10-'strawberry '!$E$25+($H$11- $H$24)*(0.8+10.95/40)</f>
        <v>-3459.5968450000005</v>
      </c>
      <c r="N10" s="41">
        <f>N$5*$H10-'strawberry '!$E$25+($H$11- $H$24)*(0.8+10.95/40)</f>
        <v>-2770.7968449999994</v>
      </c>
      <c r="O10" s="41">
        <f>O$5*$H10-'strawberry '!$E$25+($H$11- $H$24)*(0.8+10.95/40)</f>
        <v>-1934.3968449999998</v>
      </c>
      <c r="P10" s="41">
        <f>P$5*$H10-'strawberry '!$E$25+($H$11- $H$24)*(0.8+10.95/40)</f>
        <v>-925.79684499999928</v>
      </c>
      <c r="Q10" s="41">
        <f>Q$5*$H10-'strawberry '!$E$25+($H$11- $H$24)*(0.8+10.95/40)</f>
        <v>328.80315499999926</v>
      </c>
      <c r="R10" s="41">
        <f>R$5*$H10-'strawberry '!$E$25+($H$11- $H$24)*(0.8+10.95/40)</f>
        <v>1952.4031549999995</v>
      </c>
      <c r="S10" s="41">
        <f>S$5*$H10-'strawberry '!$E$25+($H$11- $H$24)*(0.8+10.95/40)</f>
        <v>4141.8031550000032</v>
      </c>
      <c r="T10" s="60">
        <f>T$5*$H10-'strawberry '!$E$25+($H$11- $H$24)*(0.8+10.95/40)</f>
        <v>7167.6031550000025</v>
      </c>
      <c r="V10" t="s">
        <v>12</v>
      </c>
      <c r="W10" s="68">
        <v>920.68</v>
      </c>
      <c r="AB10" s="114">
        <v>1.9</v>
      </c>
      <c r="AC10" s="74">
        <f t="shared" ref="AC10:AC17" si="1">(W$7+W$8+W$14+W$13*AB10)*4</f>
        <v>76756.563999999984</v>
      </c>
      <c r="AG10">
        <v>25</v>
      </c>
    </row>
    <row r="11" spans="1:39" ht="19.5" thickBot="1">
      <c r="A11" s="26" t="s">
        <v>5</v>
      </c>
      <c r="B11" s="56" t="s">
        <v>3</v>
      </c>
      <c r="C11" s="58">
        <v>23.72</v>
      </c>
      <c r="D11" s="12">
        <v>1</v>
      </c>
      <c r="E11" s="7">
        <f t="shared" si="0"/>
        <v>23.72</v>
      </c>
      <c r="G11" s="39">
        <v>90</v>
      </c>
      <c r="H11" s="39">
        <v>2767.5</v>
      </c>
      <c r="I11" s="40" t="s">
        <v>27</v>
      </c>
      <c r="J11" s="41">
        <f>J$5*$H11-'strawberry '!$E$25+($H$12-$H$11)*(0.8+10.95/40)</f>
        <v>-3939.2968449999994</v>
      </c>
      <c r="K11" s="41">
        <f>K$5*$H11-'strawberry '!$E$25+($H$12-$H$11)*(0.8+10.95/40)</f>
        <v>-3441.1468449999998</v>
      </c>
      <c r="L11" s="41">
        <f>L$5*$H11-'strawberry '!$E$25+($H$12-$H$11)*(0.8+10.95/40)</f>
        <v>-2887.6468449999998</v>
      </c>
      <c r="M11" s="41">
        <f>M$5*$H11-'strawberry '!$E$25+($H$12-$H$11)*(0.8+10.95/40)</f>
        <v>-2223.4468450000008</v>
      </c>
      <c r="N11" s="41">
        <f>N$5*$H11-'strawberry '!$E$25+($H$12-$H$11)*(0.8+10.95/40)</f>
        <v>-1448.5468449999994</v>
      </c>
      <c r="O11" s="41">
        <f>O$5*$H11-'strawberry '!$E$25+($H$12-$H$11)*(0.8+10.95/40)</f>
        <v>-507.59684500000037</v>
      </c>
      <c r="P11" s="41">
        <f>P$5*$H11-'strawberry '!$E$25+($H$12-$H$11)*(0.8+10.95/40)</f>
        <v>627.07815500000072</v>
      </c>
      <c r="Q11" s="41">
        <f>Q$5*$H11-'strawberry '!$E$25+($H$12-$H$11)*(0.8+10.95/40)</f>
        <v>2038.5031549999999</v>
      </c>
      <c r="R11" s="41">
        <f>R$5*$H11-'strawberry '!$E$25+($H$12-$H$11)*(0.8+10.95/40)</f>
        <v>3865.0531549999992</v>
      </c>
      <c r="S11" s="41">
        <f>S$5*$H11-'strawberry '!$E$25+($H$12-$H$11)*(0.8+10.95/40)</f>
        <v>6328.1281550000003</v>
      </c>
      <c r="T11" s="60">
        <f>T$5*$H11-'strawberry '!$E$25+($H$12-$H$11)*(0.8+10.95/40)</f>
        <v>9732.1531550000018</v>
      </c>
      <c r="V11" t="s">
        <v>132</v>
      </c>
      <c r="W11">
        <v>1671.71</v>
      </c>
      <c r="AB11" s="114">
        <v>1.8</v>
      </c>
      <c r="AC11" s="74">
        <f t="shared" si="1"/>
        <v>74572.407999999996</v>
      </c>
      <c r="AG11">
        <v>50</v>
      </c>
    </row>
    <row r="12" spans="1:39" ht="19.5" thickBot="1">
      <c r="A12" s="26" t="s">
        <v>6</v>
      </c>
      <c r="B12" s="56" t="s">
        <v>3</v>
      </c>
      <c r="C12" s="58">
        <v>393.08</v>
      </c>
      <c r="D12" s="12">
        <v>1</v>
      </c>
      <c r="E12" s="7">
        <f t="shared" si="0"/>
        <v>393.08</v>
      </c>
      <c r="G12" s="42">
        <v>100</v>
      </c>
      <c r="H12" s="42">
        <v>3075</v>
      </c>
      <c r="I12" s="43" t="s">
        <v>27</v>
      </c>
      <c r="J12" s="112">
        <f>$H$12*J$5-'strawberry '!$E$25</f>
        <v>-3223.9749699999993</v>
      </c>
      <c r="K12" s="59">
        <f>$H$12*K$5-'strawberry '!$E$25</f>
        <v>-2670.4749699999993</v>
      </c>
      <c r="L12" s="59">
        <f>$H$12*L$5-'strawberry '!$E$25</f>
        <v>-2055.4749699999993</v>
      </c>
      <c r="M12" s="59">
        <f>$H$12*M$5-'strawberry '!$E$25</f>
        <v>-1317.4749700000011</v>
      </c>
      <c r="N12" s="59">
        <f>$H$12*N$5-'strawberry '!$E$25</f>
        <v>-456.4749699999993</v>
      </c>
      <c r="O12" s="59">
        <f>$H$12*O$5-'strawberry '!$E$25</f>
        <v>589.02502999999888</v>
      </c>
      <c r="P12" s="59">
        <f>$H$12*P$5-'strawberry '!$E$25</f>
        <v>1849.7750300000007</v>
      </c>
      <c r="Q12" s="59">
        <f>$H$12*Q$5-'strawberry '!$E$25</f>
        <v>3418.0250300000007</v>
      </c>
      <c r="R12" s="59">
        <f>$H$12*R$5-'strawberry '!$E$25</f>
        <v>5447.5250300000007</v>
      </c>
      <c r="S12" s="59">
        <f>$H$12*S$5-'strawberry '!$E$25</f>
        <v>8184.2750300000007</v>
      </c>
      <c r="T12" s="44">
        <f>$H$12*T$5-'strawberry '!$E$25</f>
        <v>11966.525030000001</v>
      </c>
      <c r="V12" t="s">
        <v>133</v>
      </c>
      <c r="W12">
        <v>2868</v>
      </c>
      <c r="AB12" s="114">
        <v>1.7</v>
      </c>
      <c r="AC12" s="74">
        <f t="shared" si="1"/>
        <v>72388.251999999993</v>
      </c>
      <c r="AG12">
        <v>75</v>
      </c>
    </row>
    <row r="13" spans="1:39" ht="18.75">
      <c r="A13" s="26" t="s">
        <v>7</v>
      </c>
      <c r="B13" s="56" t="s">
        <v>3</v>
      </c>
      <c r="C13" s="58">
        <v>2868</v>
      </c>
      <c r="D13" s="12">
        <v>1</v>
      </c>
      <c r="E13" s="7">
        <f t="shared" si="0"/>
        <v>2868</v>
      </c>
      <c r="G13" s="39">
        <v>110</v>
      </c>
      <c r="H13" s="39">
        <v>3382.5</v>
      </c>
      <c r="I13" s="40" t="s">
        <v>27</v>
      </c>
      <c r="J13" s="41">
        <f>J$5*H$13-'strawberry '!$E$25+($H$13-$H$12)*(0.8+10.95/40)</f>
        <v>-1848.2968449999994</v>
      </c>
      <c r="K13" s="41">
        <f>K$5*H$13-'strawberry '!$E$25+($H$13-$H$12)*(0.8+10.95/40)</f>
        <v>-1239.446844999999</v>
      </c>
      <c r="L13" s="41">
        <f>L$5*H$13-'strawberry '!$E$25+($H$13-$H$12)*(0.8+10.95/40)</f>
        <v>-562.94684500000074</v>
      </c>
      <c r="M13" s="41">
        <f>M$5*H$13-'strawberry '!$E$25+($H$13-$H$12)*(0.8+10.95/40)</f>
        <v>248.85315499999854</v>
      </c>
      <c r="N13" s="41">
        <f>N$5*H$13-'strawberry '!$E$25+($H$13-$H$12)*(0.8+10.95/40)</f>
        <v>1195.9531550000006</v>
      </c>
      <c r="O13" s="41">
        <f>O$5*H$13-'strawberry '!$E$25+($H$13-$H$12)*(0.8+10.95/40)</f>
        <v>2346.0031549999999</v>
      </c>
      <c r="P13" s="41">
        <f>P$5*H$13-'strawberry '!$E$25+($H$13-$H$12)*(0.8+10.95/40)</f>
        <v>3732.8281550000006</v>
      </c>
      <c r="Q13" s="41">
        <f>Q$5*H$13-'strawberry '!$E$25+($H$13-$H$12)*(0.8+10.95/40)</f>
        <v>5457.9031549999982</v>
      </c>
      <c r="R13" s="41">
        <f>R$5*H$13-'strawberry '!$E$25+($H$13-$H$12)*(0.8+10.95/40)</f>
        <v>7690.3531549999989</v>
      </c>
      <c r="S13" s="41">
        <f>S$5*H$13-'strawberry '!$E$25+($H$13-$H$12)*(0.8+10.95/40)</f>
        <v>10700.778155000002</v>
      </c>
      <c r="T13" s="60">
        <f>T$5*H$13-'strawberry '!$E$25+($H$13-$H$12)*(0.8+10.95/40)</f>
        <v>14861.253155</v>
      </c>
      <c r="W13" s="136">
        <f>W10+W11+W12</f>
        <v>5460.3899999999994</v>
      </c>
      <c r="AB13" s="114">
        <v>1.6</v>
      </c>
      <c r="AC13" s="74">
        <f t="shared" si="1"/>
        <v>70204.09599999999</v>
      </c>
      <c r="AG13">
        <v>100</v>
      </c>
    </row>
    <row r="14" spans="1:39" ht="18.75">
      <c r="A14" s="26" t="s">
        <v>8</v>
      </c>
      <c r="B14" s="56" t="s">
        <v>3</v>
      </c>
      <c r="C14" s="58">
        <v>429.6</v>
      </c>
      <c r="D14" s="12">
        <v>1</v>
      </c>
      <c r="E14" s="7">
        <f t="shared" si="0"/>
        <v>429.6</v>
      </c>
      <c r="G14" s="39">
        <v>120</v>
      </c>
      <c r="H14" s="39">
        <v>3690</v>
      </c>
      <c r="I14" s="40" t="s">
        <v>27</v>
      </c>
      <c r="J14" s="41">
        <f>J$5*$H14-'strawberry '!$E$25+($H$14-$H$13)*(0.8+10.95/40)</f>
        <v>-802.79684499999928</v>
      </c>
      <c r="K14" s="41">
        <f>K$5*$H14-'strawberry '!$E$25+($H$14-$H$13)*(0.8+10.95/40)</f>
        <v>-138.59684499999855</v>
      </c>
      <c r="L14" s="41">
        <f>L$5*$H14-'strawberry '!$E$25+($H$14-$H$13)*(0.8+10.95/40)</f>
        <v>599.40315499999963</v>
      </c>
      <c r="M14" s="41">
        <f>M$5*$H14-'strawberry '!$E$25+($H$14-$H$13)*(0.8+10.95/40)</f>
        <v>1485.0031549999999</v>
      </c>
      <c r="N14" s="41">
        <f>N$5*$H14-'strawberry '!$E$25+($H$14-$H$13)*(0.8+10.95/40)</f>
        <v>2518.2031550000006</v>
      </c>
      <c r="O14" s="41">
        <f>O$5*$H14-'strawberry '!$E$25+($H$14-$H$13)*(0.8+10.95/40)</f>
        <v>3772.8031549999992</v>
      </c>
      <c r="P14" s="41">
        <f>P$5*$H14-'strawberry '!$E$25+($H$14-$H$13)*(0.8+10.95/40)</f>
        <v>5285.7031550000011</v>
      </c>
      <c r="Q14" s="41">
        <f>Q$5*$H14-'strawberry '!$E$25+($H$14-$H$13)*(0.8+10.95/40)</f>
        <v>7167.6031549999989</v>
      </c>
      <c r="R14" s="41">
        <f>R$5*$H14-'strawberry '!$E$25+($H$14-$H$13)*(0.8+10.95/40)</f>
        <v>9603.0031550000003</v>
      </c>
      <c r="S14" s="41">
        <f>S$5*$H14-'strawberry '!$E$25+($H$14-$H$13)*(0.8+10.95/40)</f>
        <v>12887.103155000003</v>
      </c>
      <c r="T14" s="60">
        <f>T$5*$H14-'strawberry '!$E$25+($H$14-$H$13)*(0.8+10.95/40)</f>
        <v>17425.803154999998</v>
      </c>
      <c r="V14" t="s">
        <v>134</v>
      </c>
      <c r="W14" s="136">
        <v>595.07000000000005</v>
      </c>
      <c r="AB14" s="114">
        <v>1.5</v>
      </c>
      <c r="AC14" s="74">
        <f t="shared" si="1"/>
        <v>68019.94</v>
      </c>
      <c r="AG14">
        <v>125</v>
      </c>
    </row>
    <row r="15" spans="1:39" ht="18.75">
      <c r="A15" s="26" t="s">
        <v>9</v>
      </c>
      <c r="B15" s="56" t="s">
        <v>3</v>
      </c>
      <c r="C15" s="58">
        <v>280</v>
      </c>
      <c r="D15" s="12">
        <v>1</v>
      </c>
      <c r="E15" s="7">
        <f t="shared" si="0"/>
        <v>280</v>
      </c>
      <c r="G15" s="39">
        <v>130</v>
      </c>
      <c r="H15" s="39">
        <v>3997.5</v>
      </c>
      <c r="I15" s="40" t="s">
        <v>27</v>
      </c>
      <c r="J15" s="41">
        <f>J$5*$H15-'strawberry '!$E$25+($H$14-$H$13)*(0.8+10.95/40)</f>
        <v>242.70315500000072</v>
      </c>
      <c r="K15" s="41">
        <f>K$5*$H15-'strawberry '!$E$25+($H$14-$H$13)*(0.8+10.95/40)</f>
        <v>962.25315500000181</v>
      </c>
      <c r="L15" s="41">
        <f>L$5*$H15-'strawberry '!$E$25+($H$14-$H$13)*(0.8+10.95/40)</f>
        <v>1761.7531549999999</v>
      </c>
      <c r="M15" s="41">
        <f>M$5*$H15-'strawberry '!$E$25+($H$14-$H$13)*(0.8+10.95/40)</f>
        <v>2721.1531549999995</v>
      </c>
      <c r="N15" s="41">
        <f>N$5*$H15-'strawberry '!$E$25+($H$14-$H$13)*(0.8+10.95/40)</f>
        <v>3840.4531550000006</v>
      </c>
      <c r="O15" s="41">
        <f>O$5*$H15-'strawberry '!$E$25+($H$14-$H$13)*(0.8+10.95/40)</f>
        <v>5199.6031549999989</v>
      </c>
      <c r="P15" s="41">
        <f>P$5*$H15-'strawberry '!$E$25+($H$14-$H$13)*(0.8+10.95/40)</f>
        <v>6838.5781550000011</v>
      </c>
      <c r="Q15" s="41">
        <f>Q$5*$H15-'strawberry '!$E$25+($H$14-$H$13)*(0.8+10.95/40)</f>
        <v>8877.3031549999996</v>
      </c>
      <c r="R15" s="41">
        <f>R$5*$H15-'strawberry '!$E$25+($H$14-$H$13)*(0.8+10.95/40)</f>
        <v>11515.653155000002</v>
      </c>
      <c r="S15" s="41">
        <f>S$5*$H15-'strawberry '!$E$25+($H$14-$H$13)*(0.8+10.95/40)</f>
        <v>15073.428155000003</v>
      </c>
      <c r="T15" s="60">
        <f>T$5*$H15-'strawberry '!$E$25+($H$14-$H$13)*(0.8+10.95/40)</f>
        <v>19990.353155000001</v>
      </c>
      <c r="AB15" s="114">
        <v>1.4</v>
      </c>
      <c r="AC15" s="74">
        <f t="shared" si="1"/>
        <v>65835.783999999985</v>
      </c>
      <c r="AG15">
        <v>150</v>
      </c>
    </row>
    <row r="16" spans="1:39" ht="18.75">
      <c r="A16" s="26" t="s">
        <v>10</v>
      </c>
      <c r="B16" s="56" t="s">
        <v>3</v>
      </c>
      <c r="C16" s="58">
        <v>1308.5</v>
      </c>
      <c r="D16" s="12">
        <v>1</v>
      </c>
      <c r="E16" s="7">
        <f t="shared" si="0"/>
        <v>1308.5</v>
      </c>
      <c r="G16" s="39">
        <v>140</v>
      </c>
      <c r="H16" s="39">
        <v>4305</v>
      </c>
      <c r="I16" s="40" t="s">
        <v>27</v>
      </c>
      <c r="J16" s="41">
        <f>J$5*$H16-'strawberry '!$E$25+($H$14-$H$13)*(0.8+10.95/40)</f>
        <v>1288.2031550000006</v>
      </c>
      <c r="K16" s="41">
        <f>K$5*$H16-'strawberry '!$E$25+($H$14-$H$13)*(0.8+10.95/40)</f>
        <v>2063.1031550000002</v>
      </c>
      <c r="L16" s="41">
        <f>L$5*$H16-'strawberry '!$E$25+($H$14-$H$13)*(0.8+10.95/40)</f>
        <v>2924.1031550000002</v>
      </c>
      <c r="M16" s="41">
        <f>M$5*$H16-'strawberry '!$E$25+($H$14-$H$13)*(0.8+10.95/40)</f>
        <v>3957.3031549999992</v>
      </c>
      <c r="N16" s="41">
        <f>N$5*$H16-'strawberry '!$E$25+($H$14-$H$13)*(0.8+10.95/40)</f>
        <v>5162.7031550000011</v>
      </c>
      <c r="O16" s="41">
        <f>O$5*$H16-'strawberry '!$E$25+($H$14-$H$13)*(0.8+10.95/40)</f>
        <v>6626.4031549999982</v>
      </c>
      <c r="P16" s="41">
        <f>P$5*$H16-'strawberry '!$E$25+($H$14-$H$13)*(0.8+10.95/40)</f>
        <v>8391.4531550000011</v>
      </c>
      <c r="Q16" s="41">
        <f>Q$5*$H16-'strawberry '!$E$25+($H$14-$H$13)*(0.8+10.95/40)</f>
        <v>10587.003155</v>
      </c>
      <c r="R16" s="41">
        <f>R$5*$H16-'strawberry '!$E$25+($H$14-$H$13)*(0.8+10.95/40)</f>
        <v>13428.303155</v>
      </c>
      <c r="S16" s="41">
        <f>S$5*$H16-'strawberry '!$E$25+($H$14-$H$13)*(0.8+10.95/40)</f>
        <v>17259.753155000002</v>
      </c>
      <c r="T16" s="60">
        <f>T$5*$H16-'strawberry '!$E$25+($H$14-$H$13)*(0.8+10.95/40)</f>
        <v>22554.903154999996</v>
      </c>
      <c r="AB16" s="114">
        <v>1.3</v>
      </c>
      <c r="AC16" s="74">
        <f t="shared" si="1"/>
        <v>63651.627999999997</v>
      </c>
    </row>
    <row r="17" spans="1:29" ht="19.5" thickBot="1">
      <c r="A17" s="135" t="s">
        <v>11</v>
      </c>
      <c r="B17" s="56" t="s">
        <v>3</v>
      </c>
      <c r="C17" s="58">
        <v>10.95</v>
      </c>
      <c r="D17" s="12">
        <v>179.2201</v>
      </c>
      <c r="E17" s="22">
        <f t="shared" si="0"/>
        <v>1962.4600949999999</v>
      </c>
      <c r="G17" s="45">
        <v>150</v>
      </c>
      <c r="H17" s="45">
        <v>4612.5</v>
      </c>
      <c r="I17" s="46" t="s">
        <v>27</v>
      </c>
      <c r="J17" s="47">
        <f>J$5*$H17-'strawberry '!$E$25+($H$14-$H$13)*(0.8+10.95/40)</f>
        <v>2333.7031550000006</v>
      </c>
      <c r="K17" s="47">
        <f>K$5*$H17-'strawberry '!$E$25+($H$14-$H$13)*(0.8+10.95/40)</f>
        <v>3163.9531550000006</v>
      </c>
      <c r="L17" s="47">
        <f>L$5*$H17-'strawberry '!$E$25+($H$14-$H$13)*(0.8+10.95/40)</f>
        <v>4086.4531550000006</v>
      </c>
      <c r="M17" s="47">
        <f>M$5*$H17-'strawberry '!$E$25+($H$14-$H$13)*(0.8+10.95/40)</f>
        <v>5193.4531549999974</v>
      </c>
      <c r="N17" s="47">
        <f>N$5*$H17-'strawberry '!$E$25+($H$14-$H$13)*(0.8+10.95/40)</f>
        <v>6484.9531550000011</v>
      </c>
      <c r="O17" s="47">
        <f>O$5*$H17-'strawberry '!$E$25+($H$14-$H$13)*(0.8+10.95/40)</f>
        <v>8053.2031550000011</v>
      </c>
      <c r="P17" s="47">
        <f>P$5*$H17-'strawberry '!$E$25+($H$14-$H$13)*(0.8+10.95/40)</f>
        <v>9944.3281550000011</v>
      </c>
      <c r="Q17" s="47">
        <f>Q$5*$H17-'strawberry '!$E$25+($H$14-$H$13)*(0.8+10.95/40)</f>
        <v>12296.703155000001</v>
      </c>
      <c r="R17" s="47">
        <f>R$5*$H17-'strawberry '!$E$25+($H$14-$H$13)*(0.8+10.95/40)</f>
        <v>15340.953155000001</v>
      </c>
      <c r="S17" s="47">
        <f>S$5*$H17-'strawberry '!$E$25+($H$14-$H$13)*(0.8+10.95/40)</f>
        <v>19446.078154999999</v>
      </c>
      <c r="T17" s="61">
        <f>T$5*$H17-'strawberry '!$E$25+($H$14-$H$13)*(0.8+10.95/40)</f>
        <v>25119.453154999999</v>
      </c>
      <c r="V17" t="s">
        <v>135</v>
      </c>
      <c r="W17">
        <f>W7+W8+W10+W11+W12+W14</f>
        <v>14274.79</v>
      </c>
      <c r="AB17" s="114">
        <v>1.2</v>
      </c>
      <c r="AC17" s="74">
        <f t="shared" si="1"/>
        <v>61467.471999999994</v>
      </c>
    </row>
    <row r="18" spans="1:29" ht="19.5" thickBot="1">
      <c r="A18" s="135" t="s">
        <v>12</v>
      </c>
      <c r="B18" s="56" t="s">
        <v>3</v>
      </c>
      <c r="C18" s="58">
        <v>10.95</v>
      </c>
      <c r="D18" s="12">
        <v>91</v>
      </c>
      <c r="E18" s="7">
        <f t="shared" si="0"/>
        <v>996.44999999999993</v>
      </c>
      <c r="F18" s="20"/>
      <c r="G18" s="172" t="s">
        <v>41</v>
      </c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AB18" s="114">
        <v>1.1000000000000001</v>
      </c>
      <c r="AC18" s="74">
        <f>(W$7+W$8+W$14+W$13*AB18)*4</f>
        <v>59283.315999999999</v>
      </c>
    </row>
    <row r="19" spans="1:29" ht="19.5" thickBot="1">
      <c r="A19" s="26" t="s">
        <v>13</v>
      </c>
      <c r="B19" s="56" t="s">
        <v>3</v>
      </c>
      <c r="C19" s="58">
        <v>10.95</v>
      </c>
      <c r="D19" s="12">
        <v>3.65</v>
      </c>
      <c r="E19" s="22">
        <f t="shared" si="0"/>
        <v>39.967499999999994</v>
      </c>
      <c r="G19" s="48" t="s">
        <v>23</v>
      </c>
      <c r="H19" s="2"/>
      <c r="I19" s="2"/>
      <c r="J19" s="2">
        <v>3.4</v>
      </c>
      <c r="K19" s="2">
        <v>3.58</v>
      </c>
      <c r="L19" s="2">
        <v>3.78</v>
      </c>
      <c r="M19" s="2">
        <v>4.0199999999999996</v>
      </c>
      <c r="N19" s="2">
        <v>4.3</v>
      </c>
      <c r="O19" s="2">
        <v>4.6399999999999997</v>
      </c>
      <c r="P19" s="2">
        <v>5.05</v>
      </c>
      <c r="Q19" s="2">
        <v>5.56</v>
      </c>
      <c r="R19" s="2">
        <v>6.22</v>
      </c>
      <c r="S19" s="2">
        <v>7.11</v>
      </c>
      <c r="T19" s="3">
        <v>8.34</v>
      </c>
      <c r="AB19" s="114">
        <v>1</v>
      </c>
      <c r="AC19" s="74">
        <f>(W$7+W$8+W$14+W$13*AB19)*4</f>
        <v>57099.159999999996</v>
      </c>
    </row>
    <row r="20" spans="1:29" ht="19.5" thickBot="1">
      <c r="A20" s="26" t="s">
        <v>14</v>
      </c>
      <c r="B20" s="56" t="s">
        <v>3</v>
      </c>
      <c r="C20" s="58">
        <v>13.69</v>
      </c>
      <c r="D20" s="12">
        <v>11.718</v>
      </c>
      <c r="E20" s="22">
        <f t="shared" si="0"/>
        <v>160.41942</v>
      </c>
      <c r="G20" s="52" t="s">
        <v>24</v>
      </c>
      <c r="H20" s="53" t="s">
        <v>25</v>
      </c>
      <c r="I20" s="54" t="s">
        <v>26</v>
      </c>
      <c r="T20" s="7"/>
      <c r="AB20" s="114">
        <v>0.9</v>
      </c>
      <c r="AC20" s="74">
        <f t="shared" ref="AC20:AC27" si="2">(W$7+W$8+W$14+W$13*AB20)*4</f>
        <v>54915.004000000001</v>
      </c>
    </row>
    <row r="21" spans="1:29" ht="19.5" thickBot="1">
      <c r="A21" s="26" t="s">
        <v>15</v>
      </c>
      <c r="B21" s="56" t="s">
        <v>3</v>
      </c>
      <c r="C21" s="58">
        <v>10.95</v>
      </c>
      <c r="D21" s="12">
        <v>7.9949000000000003</v>
      </c>
      <c r="E21" s="22">
        <f t="shared" si="0"/>
        <v>87.544155000000003</v>
      </c>
      <c r="G21" s="14">
        <v>50</v>
      </c>
      <c r="H21" s="11">
        <v>1537.5</v>
      </c>
      <c r="I21" s="11" t="s">
        <v>27</v>
      </c>
      <c r="J21" s="21">
        <f>J7-'strawberry '!$E$27</f>
        <v>-8716.3668449999986</v>
      </c>
      <c r="K21" s="21">
        <f>K7-'strawberry '!$E$27</f>
        <v>-8439.6168449999986</v>
      </c>
      <c r="L21" s="21">
        <f>L7-'strawberry '!$E$27</f>
        <v>-8132.1168449999986</v>
      </c>
      <c r="M21" s="21">
        <f>M7-'strawberry '!$E$27</f>
        <v>-7763.1168449999996</v>
      </c>
      <c r="N21" s="21">
        <f>N7-'strawberry '!$E$27</f>
        <v>-7332.6168449999986</v>
      </c>
      <c r="O21" s="21">
        <f>O7-'strawberry '!$E$27</f>
        <v>-6809.8668449999996</v>
      </c>
      <c r="P21" s="21">
        <f>P7-'strawberry '!$E$27</f>
        <v>-6179.4918449999986</v>
      </c>
      <c r="Q21" s="21">
        <f>Q7-'strawberry '!$E$27</f>
        <v>-5395.3668449999986</v>
      </c>
      <c r="R21" s="21">
        <f>R7-'strawberry '!$E$27</f>
        <v>-4380.6168449999996</v>
      </c>
      <c r="S21" s="21">
        <f>S7-'strawberry '!$E$27</f>
        <v>-3012.2418449999996</v>
      </c>
      <c r="T21" s="63">
        <f>T7-'strawberry '!$E$27</f>
        <v>-1121.1168449999993</v>
      </c>
      <c r="AB21" s="114">
        <v>0.8</v>
      </c>
      <c r="AC21" s="74">
        <f t="shared" si="2"/>
        <v>52730.847999999998</v>
      </c>
    </row>
    <row r="22" spans="1:29" ht="19.5" thickBot="1">
      <c r="A22" s="26" t="s">
        <v>16</v>
      </c>
      <c r="B22" s="56" t="s">
        <v>3</v>
      </c>
      <c r="C22" s="58">
        <v>2.7</v>
      </c>
      <c r="D22" s="12">
        <v>39.393999999999998</v>
      </c>
      <c r="E22" s="22">
        <f t="shared" si="0"/>
        <v>106.3638</v>
      </c>
      <c r="G22" s="15">
        <v>60</v>
      </c>
      <c r="H22" s="12">
        <v>1845</v>
      </c>
      <c r="I22" s="12" t="s">
        <v>27</v>
      </c>
      <c r="J22" s="21">
        <f>J8-'strawberry '!$E$27</f>
        <v>-7670.8668449999986</v>
      </c>
      <c r="K22" s="21">
        <f>K8-'strawberry '!$E$27</f>
        <v>-7338.7668449999983</v>
      </c>
      <c r="L22" s="21">
        <f>L8-'strawberry '!$E$27</f>
        <v>-6969.7668449999992</v>
      </c>
      <c r="M22" s="21">
        <f>M8-'strawberry '!$E$27</f>
        <v>-6526.966844999999</v>
      </c>
      <c r="N22" s="21">
        <f>N8-'strawberry '!$E$27</f>
        <v>-6010.3668449999986</v>
      </c>
      <c r="O22" s="21">
        <f>O8-'strawberry '!$E$27</f>
        <v>-5383.0668449999994</v>
      </c>
      <c r="P22" s="21">
        <f>P8-'strawberry '!$E$27</f>
        <v>-4626.6168449999996</v>
      </c>
      <c r="Q22" s="21">
        <f>Q8-'strawberry '!$E$27</f>
        <v>-3685.6668450000006</v>
      </c>
      <c r="R22" s="21">
        <f>R8-'strawberry '!$E$27</f>
        <v>-2467.9668449999999</v>
      </c>
      <c r="S22" s="21">
        <f>S8-'strawberry '!$E$27</f>
        <v>-825.9168449999986</v>
      </c>
      <c r="T22" s="63">
        <f>T8-'strawberry '!$E$27</f>
        <v>1443.4331549999997</v>
      </c>
      <c r="AB22" s="114">
        <v>0.7</v>
      </c>
      <c r="AC22" s="74">
        <f t="shared" si="2"/>
        <v>50546.691999999995</v>
      </c>
    </row>
    <row r="23" spans="1:29" ht="19.5" thickBot="1">
      <c r="A23" s="26" t="s">
        <v>17</v>
      </c>
      <c r="B23" s="56" t="s">
        <v>3</v>
      </c>
      <c r="C23" s="58">
        <v>28.31</v>
      </c>
      <c r="D23" s="12">
        <v>1</v>
      </c>
      <c r="E23" s="7">
        <f t="shared" si="0"/>
        <v>28.31</v>
      </c>
      <c r="G23" s="15">
        <v>70</v>
      </c>
      <c r="H23" s="12">
        <v>2152.5</v>
      </c>
      <c r="I23" s="12" t="s">
        <v>27</v>
      </c>
      <c r="J23" s="21">
        <f>J9-'strawberry '!$E$27</f>
        <v>-6625.3668449999986</v>
      </c>
      <c r="K23" s="21">
        <f>K9-'strawberry '!$E$27</f>
        <v>-6237.9168449999988</v>
      </c>
      <c r="L23" s="21">
        <f>L9-'strawberry '!$E$27</f>
        <v>-5807.4168449999988</v>
      </c>
      <c r="M23" s="21">
        <f>M9-'strawberry '!$E$27</f>
        <v>-5290.8168449999994</v>
      </c>
      <c r="N23" s="21">
        <f>N9-'strawberry '!$E$27</f>
        <v>-4688.1168449999996</v>
      </c>
      <c r="O23" s="21">
        <f>O9-'strawberry '!$E$27</f>
        <v>-3956.266845000001</v>
      </c>
      <c r="P23" s="21">
        <f>P9-'strawberry '!$E$27</f>
        <v>-3073.7418449999996</v>
      </c>
      <c r="Q23" s="21">
        <f>Q9-'strawberry '!$E$27</f>
        <v>-1975.9668449999999</v>
      </c>
      <c r="R23" s="21">
        <f>R9-'strawberry '!$E$27</f>
        <v>-555.31684500000006</v>
      </c>
      <c r="S23" s="21">
        <f>S9-'strawberry '!$E$27</f>
        <v>1360.4081550000019</v>
      </c>
      <c r="T23" s="63">
        <f>T9-'strawberry '!$E$27</f>
        <v>4007.9831549999994</v>
      </c>
      <c r="AB23" s="114">
        <v>0.6</v>
      </c>
      <c r="AC23" s="74">
        <f t="shared" si="2"/>
        <v>48362.535999999993</v>
      </c>
    </row>
    <row r="24" spans="1:29" ht="19.5" thickBot="1">
      <c r="A24" s="26" t="s">
        <v>18</v>
      </c>
      <c r="B24" s="56" t="s">
        <v>3</v>
      </c>
      <c r="C24" s="58">
        <v>258.06</v>
      </c>
      <c r="D24" s="12">
        <v>1</v>
      </c>
      <c r="E24" s="7">
        <f t="shared" si="0"/>
        <v>258.06</v>
      </c>
      <c r="G24" s="15">
        <v>80</v>
      </c>
      <c r="H24" s="12">
        <v>2460</v>
      </c>
      <c r="I24" s="12" t="s">
        <v>27</v>
      </c>
      <c r="J24" s="21">
        <f>J10-'strawberry '!$E$27</f>
        <v>-5579.8668449999986</v>
      </c>
      <c r="K24" s="21">
        <f>K10-'strawberry '!$E$27</f>
        <v>-5137.0668449999994</v>
      </c>
      <c r="L24" s="21">
        <f>L10-'strawberry '!$E$27</f>
        <v>-4645.0668450000003</v>
      </c>
      <c r="M24" s="21">
        <f>M10-'strawberry '!$E$27</f>
        <v>-4054.6668450000006</v>
      </c>
      <c r="N24" s="21">
        <f>N10-'strawberry '!$E$27</f>
        <v>-3365.8668449999996</v>
      </c>
      <c r="O24" s="21">
        <f>O10-'strawberry '!$E$27</f>
        <v>-2529.4668449999999</v>
      </c>
      <c r="P24" s="21">
        <f>P10-'strawberry '!$E$27</f>
        <v>-1520.8668449999993</v>
      </c>
      <c r="Q24" s="21">
        <f>Q10-'strawberry '!$E$27</f>
        <v>-266.26684500000079</v>
      </c>
      <c r="R24" s="21">
        <f>R10-'strawberry '!$E$27</f>
        <v>1357.3331549999994</v>
      </c>
      <c r="S24" s="21">
        <f>S10-'strawberry '!$E$27</f>
        <v>3546.7331550000031</v>
      </c>
      <c r="T24" s="63">
        <f>T10-'strawberry '!$E$27</f>
        <v>6572.5331550000028</v>
      </c>
      <c r="AB24" s="114">
        <v>0.5</v>
      </c>
      <c r="AC24" s="74">
        <f t="shared" si="2"/>
        <v>46178.38</v>
      </c>
    </row>
    <row r="25" spans="1:29" ht="16.5" thickBot="1">
      <c r="A25" s="27" t="s">
        <v>37</v>
      </c>
      <c r="B25" s="12"/>
      <c r="C25" s="12"/>
      <c r="D25" s="12"/>
      <c r="E25" s="30">
        <f>SUM(E8:E24)</f>
        <v>13678.974969999999</v>
      </c>
      <c r="G25" s="15">
        <v>90</v>
      </c>
      <c r="H25" s="12">
        <v>2767.5</v>
      </c>
      <c r="I25" s="12" t="s">
        <v>27</v>
      </c>
      <c r="J25" s="21">
        <f>J11-'strawberry '!$E$27</f>
        <v>-4534.3668449999996</v>
      </c>
      <c r="K25" s="21">
        <f>K11-'strawberry '!$E$27</f>
        <v>-4036.2168449999999</v>
      </c>
      <c r="L25" s="21">
        <f>L11-'strawberry '!$E$27</f>
        <v>-3482.7168449999999</v>
      </c>
      <c r="M25" s="21">
        <f>M11-'strawberry '!$E$27</f>
        <v>-2818.516845000001</v>
      </c>
      <c r="N25" s="21">
        <f>N11-'strawberry '!$E$27</f>
        <v>-2043.6168449999996</v>
      </c>
      <c r="O25" s="21">
        <f>O11-'strawberry '!$E$27</f>
        <v>-1102.6668450000004</v>
      </c>
      <c r="P25" s="21">
        <f>P11-'strawberry '!$E$27</f>
        <v>32.00815500000067</v>
      </c>
      <c r="Q25" s="21">
        <f>Q11-'strawberry '!$E$27</f>
        <v>1443.4331549999997</v>
      </c>
      <c r="R25" s="21">
        <f>R11-'strawberry '!$E$27</f>
        <v>3269.983154999999</v>
      </c>
      <c r="S25" s="21">
        <f>S11-'strawberry '!$E$27</f>
        <v>5733.0581550000006</v>
      </c>
      <c r="T25" s="63">
        <f>T11-'strawberry '!$E$27</f>
        <v>9137.0831550000021</v>
      </c>
      <c r="AB25" s="114">
        <v>0.4</v>
      </c>
      <c r="AC25" s="74">
        <f t="shared" si="2"/>
        <v>43994.224000000002</v>
      </c>
    </row>
    <row r="26" spans="1:29" ht="16.5" thickBot="1">
      <c r="A26" s="27" t="s">
        <v>19</v>
      </c>
      <c r="B26" s="12"/>
      <c r="C26" s="12"/>
      <c r="D26" s="12"/>
      <c r="E26" s="7">
        <f>-E25</f>
        <v>-13678.974969999999</v>
      </c>
      <c r="G26" s="23">
        <v>100</v>
      </c>
      <c r="H26" s="24">
        <v>3075</v>
      </c>
      <c r="I26" s="24" t="s">
        <v>27</v>
      </c>
      <c r="J26" s="21">
        <f>J12-'strawberry '!$E$27</f>
        <v>-3819.0449699999995</v>
      </c>
      <c r="K26" s="21">
        <f>K12-'strawberry '!$E$27</f>
        <v>-3265.5449699999995</v>
      </c>
      <c r="L26" s="21">
        <f>L12-'strawberry '!$E$27</f>
        <v>-2650.5449699999995</v>
      </c>
      <c r="M26" s="21">
        <f>M12-'strawberry '!$E$27</f>
        <v>-1912.5449700000013</v>
      </c>
      <c r="N26" s="21">
        <f>N12-'strawberry '!$E$27</f>
        <v>-1051.5449699999995</v>
      </c>
      <c r="O26" s="21">
        <f>O12-'strawberry '!$E$27</f>
        <v>-6.0449700000011717</v>
      </c>
      <c r="P26" s="21">
        <f>P12-'strawberry '!$E$27</f>
        <v>1254.7050300000005</v>
      </c>
      <c r="Q26" s="21">
        <f>Q12-'strawberry '!$E$27</f>
        <v>2822.9550300000005</v>
      </c>
      <c r="R26" s="21">
        <f>R12-'strawberry '!$E$27</f>
        <v>4852.455030000001</v>
      </c>
      <c r="S26" s="21">
        <f>S12-'strawberry '!$E$27</f>
        <v>7589.205030000001</v>
      </c>
      <c r="T26" s="63">
        <f>T12-'strawberry '!$E$27</f>
        <v>11371.455030000001</v>
      </c>
      <c r="AB26" s="114">
        <v>0.3</v>
      </c>
      <c r="AC26" s="74">
        <f t="shared" si="2"/>
        <v>41810.067999999999</v>
      </c>
    </row>
    <row r="27" spans="1:29" ht="16.5" thickBot="1">
      <c r="A27" s="27" t="s">
        <v>20</v>
      </c>
      <c r="B27" s="12"/>
      <c r="C27" s="12"/>
      <c r="D27" s="12"/>
      <c r="E27" s="7">
        <v>595.07000000000005</v>
      </c>
      <c r="G27" s="15">
        <v>110</v>
      </c>
      <c r="H27" s="12">
        <v>3382.5</v>
      </c>
      <c r="I27" s="12" t="s">
        <v>27</v>
      </c>
      <c r="J27" s="21">
        <f>J13-'strawberry '!$E$27</f>
        <v>-2443.3668449999996</v>
      </c>
      <c r="K27" s="21">
        <f>K13-'strawberry '!$E$27</f>
        <v>-1834.5168449999992</v>
      </c>
      <c r="L27" s="21">
        <f>L13-'strawberry '!$E$27</f>
        <v>-1158.0168450000008</v>
      </c>
      <c r="M27" s="21">
        <f>M13-'strawberry '!$E$27</f>
        <v>-346.21684500000151</v>
      </c>
      <c r="N27" s="21">
        <f>N13-'strawberry '!$E$27</f>
        <v>600.88315500000056</v>
      </c>
      <c r="O27" s="21">
        <f>O13-'strawberry '!$E$27</f>
        <v>1750.9331549999997</v>
      </c>
      <c r="P27" s="21">
        <f>P13-'strawberry '!$E$27</f>
        <v>3137.7581550000004</v>
      </c>
      <c r="Q27" s="21">
        <f>Q13-'strawberry '!$E$27</f>
        <v>4862.8331549999984</v>
      </c>
      <c r="R27" s="21">
        <f>R13-'strawberry '!$E$27</f>
        <v>7095.2831549999992</v>
      </c>
      <c r="S27" s="21">
        <f>S13-'strawberry '!$E$27</f>
        <v>10105.708155000002</v>
      </c>
      <c r="T27" s="63">
        <f>T13-'strawberry '!$E$27</f>
        <v>14266.183155000001</v>
      </c>
      <c r="AB27" s="114">
        <v>0.2</v>
      </c>
      <c r="AC27" s="74">
        <f t="shared" si="2"/>
        <v>39625.911999999997</v>
      </c>
    </row>
    <row r="28" spans="1:29" ht="16.5" thickBot="1">
      <c r="A28" s="27" t="s">
        <v>21</v>
      </c>
      <c r="B28" s="12"/>
      <c r="C28" s="12"/>
      <c r="D28" s="12"/>
      <c r="E28" s="30">
        <f>E25+E27</f>
        <v>14274.044969999999</v>
      </c>
      <c r="G28" s="15">
        <v>120</v>
      </c>
      <c r="H28" s="12">
        <v>3690</v>
      </c>
      <c r="I28" s="12" t="s">
        <v>27</v>
      </c>
      <c r="J28" s="21">
        <f>J14-'strawberry '!$E$27</f>
        <v>-1397.8668449999993</v>
      </c>
      <c r="K28" s="21">
        <f>K14-'strawberry '!$E$27</f>
        <v>-733.6668449999986</v>
      </c>
      <c r="L28" s="21">
        <f>L14-'strawberry '!$E$27</f>
        <v>4.3331549999995786</v>
      </c>
      <c r="M28" s="21">
        <f>M14-'strawberry '!$E$27</f>
        <v>889.93315499999983</v>
      </c>
      <c r="N28" s="21">
        <f>N14-'strawberry '!$E$27</f>
        <v>1923.1331550000004</v>
      </c>
      <c r="O28" s="21">
        <f>O14-'strawberry '!$E$27</f>
        <v>3177.733154999999</v>
      </c>
      <c r="P28" s="21">
        <f>P14-'strawberry '!$E$27</f>
        <v>4690.6331550000014</v>
      </c>
      <c r="Q28" s="21">
        <f>Q14-'strawberry '!$E$27</f>
        <v>6572.5331549999992</v>
      </c>
      <c r="R28" s="21">
        <f>R14-'strawberry '!$E$27</f>
        <v>9007.9331550000006</v>
      </c>
      <c r="S28" s="21">
        <f>S14-'strawberry '!$E$27</f>
        <v>12292.033155000003</v>
      </c>
      <c r="T28" s="63">
        <f>T14-'strawberry '!$E$27</f>
        <v>16830.733154999998</v>
      </c>
      <c r="AB28" s="114">
        <v>0.1</v>
      </c>
      <c r="AC28" s="74">
        <f>(W$7+W$8+W$14+W$13*AB28)*4</f>
        <v>37441.756000000001</v>
      </c>
    </row>
    <row r="29" spans="1:29" ht="16.5" thickBot="1">
      <c r="A29" s="28" t="s">
        <v>22</v>
      </c>
      <c r="B29" s="13"/>
      <c r="C29" s="13"/>
      <c r="D29" s="13"/>
      <c r="E29" s="10">
        <f>-E28</f>
        <v>-14274.044969999999</v>
      </c>
      <c r="G29" s="15">
        <v>130</v>
      </c>
      <c r="H29" s="12">
        <v>3997.5</v>
      </c>
      <c r="I29" s="12" t="s">
        <v>27</v>
      </c>
      <c r="J29" s="21">
        <f>J15-'strawberry '!$E$27</f>
        <v>-352.36684499999933</v>
      </c>
      <c r="K29" s="21">
        <f>K15-'strawberry '!$E$27</f>
        <v>367.18315500000176</v>
      </c>
      <c r="L29" s="21">
        <f>L15-'strawberry '!$E$27</f>
        <v>1166.6831549999997</v>
      </c>
      <c r="M29" s="21">
        <f>M15-'strawberry '!$E$27</f>
        <v>2126.0831549999994</v>
      </c>
      <c r="N29" s="21">
        <f>N15-'strawberry '!$E$27</f>
        <v>3245.3831550000004</v>
      </c>
      <c r="O29" s="21">
        <f>O15-'strawberry '!$E$27</f>
        <v>4604.5331549999992</v>
      </c>
      <c r="P29" s="21">
        <f>P15-'strawberry '!$E$27</f>
        <v>6243.5081550000014</v>
      </c>
      <c r="Q29" s="21">
        <f>Q15-'strawberry '!$E$27</f>
        <v>8282.2331549999999</v>
      </c>
      <c r="R29" s="21">
        <f>R15-'strawberry '!$E$27</f>
        <v>10920.583155000002</v>
      </c>
      <c r="S29" s="21">
        <f>S15-'strawberry '!$E$27</f>
        <v>14478.358155000004</v>
      </c>
      <c r="T29" s="63">
        <f>T15-'strawberry '!$E$27</f>
        <v>19395.283155000001</v>
      </c>
    </row>
    <row r="30" spans="1:29" ht="15.75" thickBot="1">
      <c r="A30" s="166" t="s">
        <v>40</v>
      </c>
      <c r="B30" s="167"/>
      <c r="C30" s="167"/>
      <c r="D30" s="167"/>
      <c r="E30" s="168"/>
      <c r="G30" s="15">
        <v>140</v>
      </c>
      <c r="H30" s="12">
        <v>4305</v>
      </c>
      <c r="I30" s="12" t="s">
        <v>27</v>
      </c>
      <c r="J30" s="21">
        <f>J16-'strawberry '!$E$27</f>
        <v>693.13315500000056</v>
      </c>
      <c r="K30" s="21">
        <f>K16-'strawberry '!$E$27</f>
        <v>1468.0331550000001</v>
      </c>
      <c r="L30" s="21">
        <f>L16-'strawberry '!$E$27</f>
        <v>2329.0331550000001</v>
      </c>
      <c r="M30" s="21">
        <f>M16-'strawberry '!$E$27</f>
        <v>3362.233154999999</v>
      </c>
      <c r="N30" s="21">
        <f>N16-'strawberry '!$E$27</f>
        <v>4567.6331550000014</v>
      </c>
      <c r="O30" s="21">
        <f>O16-'strawberry '!$E$27</f>
        <v>6031.3331549999984</v>
      </c>
      <c r="P30" s="21">
        <f>P16-'strawberry '!$E$27</f>
        <v>7796.3831550000014</v>
      </c>
      <c r="Q30" s="21">
        <f>Q16-'strawberry '!$E$27</f>
        <v>9991.9331550000006</v>
      </c>
      <c r="R30" s="21">
        <f>R16-'strawberry '!$E$27</f>
        <v>12833.233155</v>
      </c>
      <c r="S30" s="21">
        <f>S16-'strawberry '!$E$27</f>
        <v>16664.683155000002</v>
      </c>
      <c r="T30" s="63">
        <f>T16-'strawberry '!$E$27</f>
        <v>21959.833154999997</v>
      </c>
    </row>
    <row r="31" spans="1:29" ht="15.75" thickBot="1">
      <c r="G31" s="16">
        <v>150</v>
      </c>
      <c r="H31" s="13">
        <v>4612.5</v>
      </c>
      <c r="I31" s="13" t="s">
        <v>27</v>
      </c>
      <c r="J31" s="64">
        <f>J17-'strawberry '!$E$27</f>
        <v>1738.6331550000004</v>
      </c>
      <c r="K31" s="64">
        <f>K17-'strawberry '!$E$27</f>
        <v>2568.8831550000004</v>
      </c>
      <c r="L31" s="64">
        <f>L17-'strawberry '!$E$27</f>
        <v>3491.3831550000004</v>
      </c>
      <c r="M31" s="64">
        <f>M17-'strawberry '!$E$27</f>
        <v>4598.3831549999977</v>
      </c>
      <c r="N31" s="64">
        <f>N17-'strawberry '!$E$27</f>
        <v>5889.8831550000014</v>
      </c>
      <c r="O31" s="64">
        <f>O17-'strawberry '!$E$27</f>
        <v>7458.1331550000014</v>
      </c>
      <c r="P31" s="64">
        <f>P17-'strawberry '!$E$27</f>
        <v>9349.2581550000014</v>
      </c>
      <c r="Q31" s="64">
        <f>Q17-'strawberry '!$E$27</f>
        <v>11701.633155000001</v>
      </c>
      <c r="R31" s="64">
        <f>R17-'strawberry '!$E$27</f>
        <v>14745.883155000001</v>
      </c>
      <c r="S31" s="64">
        <f>S17-'strawberry '!$E$27</f>
        <v>18851.008155</v>
      </c>
      <c r="T31" s="62">
        <f>T17-'strawberry '!$E$27</f>
        <v>24524.383155</v>
      </c>
    </row>
    <row r="32" spans="1:29" ht="15.75" thickBot="1">
      <c r="A32" s="166" t="s">
        <v>32</v>
      </c>
      <c r="B32" s="168"/>
    </row>
    <row r="33" spans="1:29">
      <c r="A33" s="6" t="s">
        <v>29</v>
      </c>
      <c r="B33" s="7">
        <v>10.95</v>
      </c>
    </row>
    <row r="34" spans="1:29">
      <c r="A34" s="6" t="s">
        <v>30</v>
      </c>
      <c r="B34" s="7">
        <v>0.8</v>
      </c>
      <c r="P34">
        <v>25</v>
      </c>
      <c r="Q34">
        <v>50</v>
      </c>
      <c r="R34">
        <v>75</v>
      </c>
      <c r="S34">
        <v>100</v>
      </c>
      <c r="T34">
        <v>125</v>
      </c>
      <c r="U34">
        <v>150</v>
      </c>
    </row>
    <row r="35" spans="1:29" ht="15.75" thickBot="1">
      <c r="A35" s="8" t="s">
        <v>31</v>
      </c>
      <c r="B35" s="10">
        <v>40</v>
      </c>
      <c r="O35" t="s">
        <v>123</v>
      </c>
      <c r="P35">
        <f>H53*25%</f>
        <v>3588</v>
      </c>
      <c r="Q35">
        <f>H53*50%</f>
        <v>7176</v>
      </c>
      <c r="R35">
        <f>H53*75%</f>
        <v>10764</v>
      </c>
      <c r="S35">
        <f>H53*100%</f>
        <v>14352</v>
      </c>
      <c r="T35">
        <f>H53*125%</f>
        <v>17940</v>
      </c>
      <c r="U35">
        <f>H53*150%</f>
        <v>21528</v>
      </c>
      <c r="V35">
        <v>0.5</v>
      </c>
    </row>
    <row r="36" spans="1:29">
      <c r="G36" s="65"/>
      <c r="O36" t="s">
        <v>139</v>
      </c>
      <c r="P36">
        <f>S36*P34/100</f>
        <v>1.1599999999999999</v>
      </c>
      <c r="Q36">
        <f>2.32</f>
        <v>2.3199999999999998</v>
      </c>
      <c r="R36">
        <f>S36*R34/100</f>
        <v>3.48</v>
      </c>
      <c r="S36">
        <v>4.6399999999999997</v>
      </c>
      <c r="T36">
        <f>S36*T34/100</f>
        <v>5.8</v>
      </c>
      <c r="U36">
        <v>6.96</v>
      </c>
    </row>
    <row r="38" spans="1:29" ht="18.75">
      <c r="Q38" s="165" t="s">
        <v>124</v>
      </c>
      <c r="R38" s="156"/>
      <c r="S38" s="156"/>
      <c r="T38" s="156"/>
    </row>
    <row r="39" spans="1:29" ht="15.75" thickBot="1">
      <c r="T39">
        <v>100</v>
      </c>
    </row>
    <row r="40" spans="1:29" ht="15.75" thickBot="1">
      <c r="G40" s="163" t="s">
        <v>136</v>
      </c>
      <c r="H40" s="164"/>
      <c r="I40" s="164"/>
      <c r="J40" s="138">
        <f t="shared" ref="J40:AC40" si="3">J66</f>
        <v>9.2799999999999994</v>
      </c>
      <c r="K40" s="4">
        <f t="shared" si="3"/>
        <v>8.8159999999999989</v>
      </c>
      <c r="L40" s="4">
        <f t="shared" si="3"/>
        <v>8.3519999999999985</v>
      </c>
      <c r="M40" s="4">
        <f t="shared" si="3"/>
        <v>7.8879999999999999</v>
      </c>
      <c r="N40" s="4">
        <f t="shared" si="3"/>
        <v>7.4239999999999995</v>
      </c>
      <c r="O40" s="4">
        <f t="shared" si="3"/>
        <v>6.96</v>
      </c>
      <c r="P40" s="4">
        <f t="shared" si="3"/>
        <v>6.4959999999999987</v>
      </c>
      <c r="Q40" s="4">
        <f t="shared" si="3"/>
        <v>6.0319999999999991</v>
      </c>
      <c r="R40" s="4">
        <f t="shared" si="3"/>
        <v>5.5679999999999996</v>
      </c>
      <c r="S40" s="4">
        <f t="shared" si="3"/>
        <v>5.1040000000000001</v>
      </c>
      <c r="T40" s="4">
        <f>T66</f>
        <v>4.6399999999999997</v>
      </c>
      <c r="U40" s="4">
        <f t="shared" si="3"/>
        <v>4.1759999999999993</v>
      </c>
      <c r="V40" s="4">
        <f t="shared" si="3"/>
        <v>3.3407999999999993</v>
      </c>
      <c r="W40" s="4">
        <f t="shared" si="3"/>
        <v>3.2479999999999993</v>
      </c>
      <c r="X40" s="4">
        <f t="shared" si="3"/>
        <v>2.7839999999999998</v>
      </c>
      <c r="Y40" s="4">
        <f t="shared" si="3"/>
        <v>2.3199999999999998</v>
      </c>
      <c r="Z40" s="4">
        <f t="shared" si="3"/>
        <v>1.8559999999999999</v>
      </c>
      <c r="AA40" s="4">
        <f t="shared" si="3"/>
        <v>1.3919999999999999</v>
      </c>
      <c r="AB40" s="4">
        <f t="shared" si="3"/>
        <v>0.92799999999999994</v>
      </c>
      <c r="AC40" s="4">
        <f t="shared" si="3"/>
        <v>0.46399999999999997</v>
      </c>
    </row>
    <row r="41" spans="1:29" ht="15.75" thickBot="1">
      <c r="G41" s="128"/>
      <c r="H41" s="128"/>
      <c r="I41" s="129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</row>
    <row r="42" spans="1:29" ht="15.75" thickBot="1">
      <c r="G42" s="50" t="s">
        <v>24</v>
      </c>
      <c r="H42" s="50" t="s">
        <v>25</v>
      </c>
      <c r="I42" s="130" t="s">
        <v>26</v>
      </c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</row>
    <row r="43" spans="1:29">
      <c r="G43" s="125">
        <v>2</v>
      </c>
      <c r="H43" s="148">
        <f>G43*H53</f>
        <v>28704</v>
      </c>
      <c r="I43" s="66">
        <v>4</v>
      </c>
      <c r="J43" s="134">
        <f>$H43*J40</f>
        <v>266373.12</v>
      </c>
      <c r="K43" s="134">
        <f>$H43*K40</f>
        <v>253054.46399999998</v>
      </c>
      <c r="L43" s="134">
        <f t="shared" ref="L43:AC43" si="4">$H43*L40</f>
        <v>239735.80799999996</v>
      </c>
      <c r="M43" s="134">
        <f>$H43*M40</f>
        <v>226417.152</v>
      </c>
      <c r="N43" s="134">
        <f>$H43*N40</f>
        <v>213098.49599999998</v>
      </c>
      <c r="O43" s="134">
        <f>$H43*O40</f>
        <v>199779.84</v>
      </c>
      <c r="P43" s="134">
        <f t="shared" si="4"/>
        <v>186461.18399999995</v>
      </c>
      <c r="Q43" s="134">
        <f t="shared" si="4"/>
        <v>173142.52799999996</v>
      </c>
      <c r="R43" s="134">
        <f t="shared" si="4"/>
        <v>159823.872</v>
      </c>
      <c r="S43" s="134">
        <f t="shared" si="4"/>
        <v>146505.21600000001</v>
      </c>
      <c r="T43" s="134">
        <f t="shared" si="4"/>
        <v>133186.56</v>
      </c>
      <c r="U43" s="134">
        <f t="shared" si="4"/>
        <v>119867.90399999998</v>
      </c>
      <c r="V43" s="134">
        <f t="shared" si="4"/>
        <v>95894.323199999984</v>
      </c>
      <c r="W43" s="134">
        <f t="shared" si="4"/>
        <v>93230.591999999975</v>
      </c>
      <c r="X43" s="134">
        <f>$H43*X40</f>
        <v>79911.936000000002</v>
      </c>
      <c r="Y43" s="134">
        <f t="shared" si="4"/>
        <v>66593.279999999999</v>
      </c>
      <c r="Z43" s="134">
        <f t="shared" si="4"/>
        <v>53274.623999999996</v>
      </c>
      <c r="AA43" s="134">
        <f t="shared" si="4"/>
        <v>39955.968000000001</v>
      </c>
      <c r="AB43" s="134">
        <f t="shared" si="4"/>
        <v>26637.311999999998</v>
      </c>
      <c r="AC43" s="134">
        <f t="shared" si="4"/>
        <v>13318.655999999999</v>
      </c>
    </row>
    <row r="44" spans="1:29">
      <c r="G44" s="126">
        <v>1.9</v>
      </c>
      <c r="H44" s="147">
        <f>G44*H53</f>
        <v>27268.799999999999</v>
      </c>
      <c r="I44" s="6">
        <v>4</v>
      </c>
      <c r="J44" s="134">
        <f>$H44*J40</f>
        <v>253054.46399999998</v>
      </c>
      <c r="K44" s="134">
        <f>$H44*K40</f>
        <v>240401.74079999997</v>
      </c>
      <c r="L44" s="134">
        <f t="shared" ref="L44:AC44" si="5">$H44*L40</f>
        <v>227749.01759999996</v>
      </c>
      <c r="M44" s="134">
        <f t="shared" si="5"/>
        <v>215096.29439999998</v>
      </c>
      <c r="N44" s="134">
        <f t="shared" si="5"/>
        <v>202443.57119999998</v>
      </c>
      <c r="O44" s="134">
        <f t="shared" si="5"/>
        <v>189790.848</v>
      </c>
      <c r="P44" s="134">
        <f t="shared" si="5"/>
        <v>177138.12479999996</v>
      </c>
      <c r="Q44" s="134">
        <f t="shared" si="5"/>
        <v>164485.40159999998</v>
      </c>
      <c r="R44" s="134">
        <f t="shared" si="5"/>
        <v>151832.67839999998</v>
      </c>
      <c r="S44" s="134">
        <f t="shared" si="5"/>
        <v>139179.9552</v>
      </c>
      <c r="T44" s="134">
        <f t="shared" si="5"/>
        <v>126527.23199999999</v>
      </c>
      <c r="U44" s="134">
        <f t="shared" si="5"/>
        <v>113874.50879999998</v>
      </c>
      <c r="V44" s="134">
        <f t="shared" si="5"/>
        <v>91099.607039999973</v>
      </c>
      <c r="W44" s="134">
        <f t="shared" si="5"/>
        <v>88569.062399999981</v>
      </c>
      <c r="X44" s="134">
        <f t="shared" si="5"/>
        <v>75916.339199999988</v>
      </c>
      <c r="Y44" s="134">
        <f t="shared" si="5"/>
        <v>63263.615999999995</v>
      </c>
      <c r="Z44" s="134">
        <f t="shared" si="5"/>
        <v>50610.892799999994</v>
      </c>
      <c r="AA44" s="134">
        <f t="shared" si="5"/>
        <v>37958.169599999994</v>
      </c>
      <c r="AB44" s="134">
        <f t="shared" si="5"/>
        <v>25305.446399999997</v>
      </c>
      <c r="AC44" s="134">
        <f t="shared" si="5"/>
        <v>12652.723199999999</v>
      </c>
    </row>
    <row r="45" spans="1:29">
      <c r="G45" s="126">
        <v>1.8</v>
      </c>
      <c r="H45" s="147">
        <f>G45*H53</f>
        <v>25833.600000000002</v>
      </c>
      <c r="I45" s="6">
        <v>4</v>
      </c>
      <c r="J45" s="134">
        <f>$H45*J40</f>
        <v>239735.80799999999</v>
      </c>
      <c r="K45" s="134">
        <f>$H45*K40</f>
        <v>227749.01759999999</v>
      </c>
      <c r="L45" s="134">
        <f t="shared" ref="L45:AC45" si="6">$H45*L40</f>
        <v>215762.22719999999</v>
      </c>
      <c r="M45" s="134">
        <f t="shared" si="6"/>
        <v>203775.43680000002</v>
      </c>
      <c r="N45" s="134">
        <f t="shared" si="6"/>
        <v>191788.6464</v>
      </c>
      <c r="O45" s="134">
        <f t="shared" si="6"/>
        <v>179801.856</v>
      </c>
      <c r="P45" s="134">
        <f t="shared" si="6"/>
        <v>167815.06559999997</v>
      </c>
      <c r="Q45" s="134">
        <f t="shared" si="6"/>
        <v>155828.2752</v>
      </c>
      <c r="R45" s="134">
        <f t="shared" si="6"/>
        <v>143841.48480000001</v>
      </c>
      <c r="S45" s="134">
        <f t="shared" si="6"/>
        <v>131854.69440000001</v>
      </c>
      <c r="T45" s="134">
        <f t="shared" si="6"/>
        <v>119867.90399999999</v>
      </c>
      <c r="U45" s="134">
        <f t="shared" si="6"/>
        <v>107881.1136</v>
      </c>
      <c r="V45" s="134">
        <f t="shared" si="6"/>
        <v>86304.890879999992</v>
      </c>
      <c r="W45" s="134">
        <f t="shared" si="6"/>
        <v>83907.532799999986</v>
      </c>
      <c r="X45" s="134">
        <f t="shared" si="6"/>
        <v>71920.742400000003</v>
      </c>
      <c r="Y45" s="134">
        <f t="shared" si="6"/>
        <v>59933.951999999997</v>
      </c>
      <c r="Z45" s="134">
        <f t="shared" si="6"/>
        <v>47947.161599999999</v>
      </c>
      <c r="AA45" s="134">
        <f t="shared" si="6"/>
        <v>35960.371200000001</v>
      </c>
      <c r="AB45" s="134">
        <f t="shared" si="6"/>
        <v>23973.5808</v>
      </c>
      <c r="AC45" s="134">
        <f t="shared" si="6"/>
        <v>11986.7904</v>
      </c>
    </row>
    <row r="46" spans="1:29">
      <c r="G46" s="126">
        <v>1.7</v>
      </c>
      <c r="H46" s="147">
        <f>H53*G46</f>
        <v>24398.399999999998</v>
      </c>
      <c r="I46" s="6">
        <v>4</v>
      </c>
      <c r="J46" s="134">
        <f>$H46*J40</f>
        <v>226417.15199999997</v>
      </c>
      <c r="K46" s="134">
        <f>$H46*K40</f>
        <v>215096.29439999996</v>
      </c>
      <c r="L46" s="134">
        <f t="shared" ref="L46:AC46" si="7">$H46*L40</f>
        <v>203775.43679999994</v>
      </c>
      <c r="M46" s="134">
        <f t="shared" si="7"/>
        <v>192454.57919999998</v>
      </c>
      <c r="N46" s="134">
        <f t="shared" si="7"/>
        <v>181133.72159999996</v>
      </c>
      <c r="O46" s="134">
        <f t="shared" si="7"/>
        <v>169812.86399999997</v>
      </c>
      <c r="P46" s="134">
        <f t="shared" si="7"/>
        <v>158492.00639999995</v>
      </c>
      <c r="Q46" s="134">
        <f t="shared" si="7"/>
        <v>147171.14879999997</v>
      </c>
      <c r="R46" s="134">
        <f t="shared" si="7"/>
        <v>135850.29119999998</v>
      </c>
      <c r="S46" s="134">
        <f t="shared" si="7"/>
        <v>124529.43359999999</v>
      </c>
      <c r="T46" s="134">
        <f t="shared" si="7"/>
        <v>113208.57599999999</v>
      </c>
      <c r="U46" s="134">
        <f t="shared" si="7"/>
        <v>101887.71839999997</v>
      </c>
      <c r="V46" s="134">
        <f t="shared" si="7"/>
        <v>81510.174719999981</v>
      </c>
      <c r="W46" s="134">
        <f t="shared" si="7"/>
        <v>79246.003199999977</v>
      </c>
      <c r="X46" s="134">
        <f t="shared" si="7"/>
        <v>67925.145599999989</v>
      </c>
      <c r="Y46" s="134">
        <f t="shared" si="7"/>
        <v>56604.287999999993</v>
      </c>
      <c r="Z46" s="134">
        <f t="shared" si="7"/>
        <v>45283.43039999999</v>
      </c>
      <c r="AA46" s="134">
        <f t="shared" si="7"/>
        <v>33962.572799999994</v>
      </c>
      <c r="AB46" s="134">
        <f t="shared" si="7"/>
        <v>22641.715199999995</v>
      </c>
      <c r="AC46" s="134">
        <f t="shared" si="7"/>
        <v>11320.857599999998</v>
      </c>
    </row>
    <row r="47" spans="1:29">
      <c r="G47" s="126">
        <v>1.6</v>
      </c>
      <c r="H47" s="147">
        <f>G47*H53</f>
        <v>22963.200000000001</v>
      </c>
      <c r="I47" s="6">
        <v>4</v>
      </c>
      <c r="J47" s="134">
        <f>$H47*J40</f>
        <v>213098.49599999998</v>
      </c>
      <c r="K47" s="134">
        <f>$H47*K40</f>
        <v>202443.57119999998</v>
      </c>
      <c r="L47" s="134">
        <f t="shared" ref="L47:AB47" si="8">$H47*L40</f>
        <v>191788.64639999997</v>
      </c>
      <c r="M47" s="134">
        <f t="shared" si="8"/>
        <v>181133.72159999999</v>
      </c>
      <c r="N47" s="134">
        <f t="shared" si="8"/>
        <v>170478.79679999998</v>
      </c>
      <c r="O47" s="134">
        <f t="shared" si="8"/>
        <v>159823.872</v>
      </c>
      <c r="P47" s="134">
        <f t="shared" si="8"/>
        <v>149168.94719999997</v>
      </c>
      <c r="Q47" s="134">
        <f t="shared" si="8"/>
        <v>138514.02239999999</v>
      </c>
      <c r="R47" s="134">
        <f t="shared" si="8"/>
        <v>127859.09759999999</v>
      </c>
      <c r="S47" s="134">
        <f t="shared" si="8"/>
        <v>117204.1728</v>
      </c>
      <c r="T47" s="134">
        <f t="shared" si="8"/>
        <v>106549.24799999999</v>
      </c>
      <c r="U47" s="134">
        <f t="shared" si="8"/>
        <v>95894.323199999984</v>
      </c>
      <c r="V47" s="134">
        <f t="shared" si="8"/>
        <v>76715.458559999985</v>
      </c>
      <c r="W47" s="134">
        <f t="shared" si="8"/>
        <v>74584.473599999983</v>
      </c>
      <c r="X47" s="134">
        <f t="shared" si="8"/>
        <v>63929.548799999997</v>
      </c>
      <c r="Y47" s="134">
        <f t="shared" si="8"/>
        <v>53274.623999999996</v>
      </c>
      <c r="Z47" s="134">
        <f t="shared" si="8"/>
        <v>42619.699199999995</v>
      </c>
      <c r="AA47" s="134">
        <f>$H47*AA40</f>
        <v>31964.774399999998</v>
      </c>
      <c r="AB47" s="134">
        <f t="shared" si="8"/>
        <v>21309.849599999998</v>
      </c>
      <c r="AC47" s="134">
        <f>$H47*AC40</f>
        <v>10654.924799999999</v>
      </c>
    </row>
    <row r="48" spans="1:29">
      <c r="G48" s="126">
        <v>1.5</v>
      </c>
      <c r="H48" s="147">
        <f>G48*H53</f>
        <v>21528</v>
      </c>
      <c r="I48" s="6">
        <v>4</v>
      </c>
      <c r="J48" s="134">
        <f>$H48*J40</f>
        <v>199779.84</v>
      </c>
      <c r="K48" s="134">
        <f>$H48*K40</f>
        <v>189790.84799999997</v>
      </c>
      <c r="L48" s="134">
        <f t="shared" ref="L48:AC48" si="9">$H48*L40</f>
        <v>179801.85599999997</v>
      </c>
      <c r="M48" s="134">
        <f t="shared" si="9"/>
        <v>169812.864</v>
      </c>
      <c r="N48" s="134">
        <f t="shared" si="9"/>
        <v>159823.872</v>
      </c>
      <c r="O48" s="134">
        <f t="shared" si="9"/>
        <v>149834.88</v>
      </c>
      <c r="P48" s="134">
        <f t="shared" si="9"/>
        <v>139845.88799999998</v>
      </c>
      <c r="Q48" s="134">
        <f t="shared" si="9"/>
        <v>129856.89599999998</v>
      </c>
      <c r="R48" s="134">
        <f t="shared" si="9"/>
        <v>119867.90399999999</v>
      </c>
      <c r="S48" s="134">
        <f t="shared" si="9"/>
        <v>109878.912</v>
      </c>
      <c r="T48" s="134">
        <f t="shared" si="9"/>
        <v>99889.919999999998</v>
      </c>
      <c r="U48" s="134">
        <f t="shared" si="9"/>
        <v>89900.927999999985</v>
      </c>
      <c r="V48" s="134">
        <f t="shared" si="9"/>
        <v>71920.742399999988</v>
      </c>
      <c r="W48" s="134">
        <f t="shared" si="9"/>
        <v>69922.943999999989</v>
      </c>
      <c r="X48" s="134">
        <f t="shared" si="9"/>
        <v>59933.951999999997</v>
      </c>
      <c r="Y48" s="134">
        <f t="shared" si="9"/>
        <v>49944.959999999999</v>
      </c>
      <c r="Z48" s="134">
        <f t="shared" si="9"/>
        <v>39955.968000000001</v>
      </c>
      <c r="AA48" s="134">
        <f t="shared" si="9"/>
        <v>29966.975999999999</v>
      </c>
      <c r="AB48" s="134">
        <f t="shared" si="9"/>
        <v>19977.984</v>
      </c>
      <c r="AC48" s="134">
        <f t="shared" si="9"/>
        <v>9988.9920000000002</v>
      </c>
    </row>
    <row r="49" spans="7:29">
      <c r="G49" s="126">
        <v>1.4</v>
      </c>
      <c r="H49" s="147">
        <f>G49*H53</f>
        <v>20092.8</v>
      </c>
      <c r="I49" s="6">
        <v>4</v>
      </c>
      <c r="J49" s="134">
        <f>$H49*J40</f>
        <v>186461.18399999998</v>
      </c>
      <c r="K49" s="134">
        <f>$H49*K40</f>
        <v>177138.12479999996</v>
      </c>
      <c r="L49" s="134">
        <f t="shared" ref="L49:AC49" si="10">$H49*L40</f>
        <v>167815.06559999997</v>
      </c>
      <c r="M49" s="134">
        <f t="shared" si="10"/>
        <v>158492.00639999998</v>
      </c>
      <c r="N49" s="134">
        <f t="shared" si="10"/>
        <v>149168.9472</v>
      </c>
      <c r="O49" s="134">
        <f t="shared" si="10"/>
        <v>139845.88800000001</v>
      </c>
      <c r="P49" s="134">
        <f t="shared" si="10"/>
        <v>130522.82879999997</v>
      </c>
      <c r="Q49" s="134">
        <f t="shared" si="10"/>
        <v>121199.76959999999</v>
      </c>
      <c r="R49" s="134">
        <f t="shared" si="10"/>
        <v>111876.71039999998</v>
      </c>
      <c r="S49" s="134">
        <f t="shared" si="10"/>
        <v>102553.65119999999</v>
      </c>
      <c r="T49" s="134">
        <f t="shared" si="10"/>
        <v>93230.59199999999</v>
      </c>
      <c r="U49" s="134">
        <f t="shared" si="10"/>
        <v>83907.532799999986</v>
      </c>
      <c r="V49" s="134">
        <f t="shared" si="10"/>
        <v>67126.026239999977</v>
      </c>
      <c r="W49" s="134">
        <f t="shared" si="10"/>
        <v>65261.414399999987</v>
      </c>
      <c r="X49" s="134">
        <f t="shared" si="10"/>
        <v>55938.355199999991</v>
      </c>
      <c r="Y49" s="134">
        <f t="shared" si="10"/>
        <v>46615.295999999995</v>
      </c>
      <c r="Z49" s="134">
        <f t="shared" si="10"/>
        <v>37292.236799999999</v>
      </c>
      <c r="AA49" s="134">
        <f t="shared" si="10"/>
        <v>27969.177599999995</v>
      </c>
      <c r="AB49" s="134">
        <f t="shared" si="10"/>
        <v>18646.118399999999</v>
      </c>
      <c r="AC49" s="134">
        <f t="shared" si="10"/>
        <v>9323.0591999999997</v>
      </c>
    </row>
    <row r="50" spans="7:29">
      <c r="G50" s="126">
        <v>1.3</v>
      </c>
      <c r="H50" s="147">
        <f>G50*H53</f>
        <v>18657.600000000002</v>
      </c>
      <c r="I50" s="6">
        <v>4</v>
      </c>
      <c r="J50" s="134">
        <f>$H50*J40</f>
        <v>173142.52800000002</v>
      </c>
      <c r="K50" s="134">
        <f>$H50*K40</f>
        <v>164485.40160000001</v>
      </c>
      <c r="L50" s="134">
        <f t="shared" ref="L50:AC50" si="11">$H50*L40</f>
        <v>155828.2752</v>
      </c>
      <c r="M50" s="134">
        <f t="shared" si="11"/>
        <v>147171.14880000002</v>
      </c>
      <c r="N50" s="134">
        <f t="shared" si="11"/>
        <v>138514.02240000002</v>
      </c>
      <c r="O50" s="134">
        <f t="shared" si="11"/>
        <v>129856.89600000001</v>
      </c>
      <c r="P50" s="134">
        <f t="shared" si="11"/>
        <v>121199.76959999999</v>
      </c>
      <c r="Q50" s="134">
        <f t="shared" si="11"/>
        <v>112542.64319999999</v>
      </c>
      <c r="R50" s="134">
        <f t="shared" si="11"/>
        <v>103885.51680000001</v>
      </c>
      <c r="S50" s="134">
        <f t="shared" si="11"/>
        <v>95228.390400000018</v>
      </c>
      <c r="T50" s="134">
        <f t="shared" si="11"/>
        <v>86571.26400000001</v>
      </c>
      <c r="U50" s="134">
        <f t="shared" si="11"/>
        <v>77914.137600000002</v>
      </c>
      <c r="V50" s="134">
        <f t="shared" si="11"/>
        <v>62331.310079999996</v>
      </c>
      <c r="W50" s="134">
        <f t="shared" si="11"/>
        <v>60599.884799999993</v>
      </c>
      <c r="X50" s="134">
        <f t="shared" si="11"/>
        <v>51942.758400000006</v>
      </c>
      <c r="Y50" s="134">
        <f t="shared" si="11"/>
        <v>43285.632000000005</v>
      </c>
      <c r="Z50" s="134">
        <f t="shared" si="11"/>
        <v>34628.505600000004</v>
      </c>
      <c r="AA50" s="134">
        <f t="shared" si="11"/>
        <v>25971.379200000003</v>
      </c>
      <c r="AB50" s="134">
        <f t="shared" si="11"/>
        <v>17314.252800000002</v>
      </c>
      <c r="AC50" s="134">
        <f t="shared" si="11"/>
        <v>8657.126400000001</v>
      </c>
    </row>
    <row r="51" spans="7:29">
      <c r="G51" s="126">
        <v>1.2</v>
      </c>
      <c r="H51" s="147">
        <f>G51*H53</f>
        <v>17222.399999999998</v>
      </c>
      <c r="I51" s="6">
        <v>4</v>
      </c>
      <c r="J51" s="134">
        <f>$H51*J40</f>
        <v>159823.87199999997</v>
      </c>
      <c r="K51" s="134">
        <f>$H51*K40</f>
        <v>151832.67839999998</v>
      </c>
      <c r="L51" s="134">
        <f t="shared" ref="L51:AC51" si="12">$H51*L40</f>
        <v>143841.48479999995</v>
      </c>
      <c r="M51" s="134">
        <f t="shared" si="12"/>
        <v>135850.29119999998</v>
      </c>
      <c r="N51" s="134">
        <f t="shared" si="12"/>
        <v>127859.09759999998</v>
      </c>
      <c r="O51" s="134">
        <f t="shared" si="12"/>
        <v>119867.90399999998</v>
      </c>
      <c r="P51" s="134">
        <f t="shared" si="12"/>
        <v>111876.71039999997</v>
      </c>
      <c r="Q51" s="134">
        <f t="shared" si="12"/>
        <v>103885.51679999997</v>
      </c>
      <c r="R51" s="134">
        <f t="shared" si="12"/>
        <v>95894.323199999984</v>
      </c>
      <c r="S51" s="134">
        <f t="shared" si="12"/>
        <v>87903.129599999986</v>
      </c>
      <c r="T51" s="134">
        <f t="shared" si="12"/>
        <v>79911.935999999987</v>
      </c>
      <c r="U51" s="134">
        <f t="shared" si="12"/>
        <v>71920.742399999974</v>
      </c>
      <c r="V51" s="134">
        <f t="shared" si="12"/>
        <v>57536.593919999978</v>
      </c>
      <c r="W51" s="134">
        <f t="shared" si="12"/>
        <v>55938.355199999984</v>
      </c>
      <c r="X51" s="134">
        <f t="shared" si="12"/>
        <v>47947.161599999992</v>
      </c>
      <c r="Y51" s="134">
        <f t="shared" si="12"/>
        <v>39955.967999999993</v>
      </c>
      <c r="Z51" s="134">
        <f t="shared" si="12"/>
        <v>31964.774399999995</v>
      </c>
      <c r="AA51" s="134">
        <f t="shared" si="12"/>
        <v>23973.580799999996</v>
      </c>
      <c r="AB51" s="134">
        <f t="shared" si="12"/>
        <v>15982.387199999997</v>
      </c>
      <c r="AC51" s="134">
        <f t="shared" si="12"/>
        <v>7991.1935999999987</v>
      </c>
    </row>
    <row r="52" spans="7:29">
      <c r="G52" s="126">
        <v>1.1000000000000001</v>
      </c>
      <c r="H52" s="147">
        <f>G52*H53</f>
        <v>15787.2</v>
      </c>
      <c r="I52" s="6">
        <v>4</v>
      </c>
      <c r="J52" s="134">
        <f>$H52*J40</f>
        <v>146505.21599999999</v>
      </c>
      <c r="K52" s="134">
        <f>$H52*K40</f>
        <v>139179.9552</v>
      </c>
      <c r="L52" s="134">
        <f t="shared" ref="L52:AC52" si="13">$H52*L40</f>
        <v>131854.69439999998</v>
      </c>
      <c r="M52" s="134">
        <f t="shared" si="13"/>
        <v>124529.4336</v>
      </c>
      <c r="N52" s="134">
        <f t="shared" si="13"/>
        <v>117204.1728</v>
      </c>
      <c r="O52" s="134">
        <f t="shared" si="13"/>
        <v>109878.91200000001</v>
      </c>
      <c r="P52" s="134">
        <f t="shared" si="13"/>
        <v>102553.65119999998</v>
      </c>
      <c r="Q52" s="134">
        <f t="shared" si="13"/>
        <v>95228.390399999989</v>
      </c>
      <c r="R52" s="134">
        <f t="shared" si="13"/>
        <v>87903.1296</v>
      </c>
      <c r="S52" s="134">
        <f t="shared" si="13"/>
        <v>80577.868800000011</v>
      </c>
      <c r="T52" s="134">
        <f t="shared" si="13"/>
        <v>73252.607999999993</v>
      </c>
      <c r="U52" s="134">
        <f t="shared" si="13"/>
        <v>65927.347199999989</v>
      </c>
      <c r="V52" s="134">
        <f t="shared" si="13"/>
        <v>52741.877759999988</v>
      </c>
      <c r="W52" s="134">
        <f t="shared" si="13"/>
        <v>51276.825599999989</v>
      </c>
      <c r="X52" s="134">
        <f t="shared" si="13"/>
        <v>43951.5648</v>
      </c>
      <c r="Y52" s="134">
        <f t="shared" si="13"/>
        <v>36626.303999999996</v>
      </c>
      <c r="Z52" s="134">
        <f t="shared" si="13"/>
        <v>29301.0432</v>
      </c>
      <c r="AA52" s="134">
        <f t="shared" si="13"/>
        <v>21975.7824</v>
      </c>
      <c r="AB52" s="134">
        <f t="shared" si="13"/>
        <v>14650.5216</v>
      </c>
      <c r="AC52" s="134">
        <f t="shared" si="13"/>
        <v>7325.2608</v>
      </c>
    </row>
    <row r="53" spans="7:29">
      <c r="G53" s="126">
        <v>1</v>
      </c>
      <c r="H53" s="147">
        <f>3588*4</f>
        <v>14352</v>
      </c>
      <c r="I53" s="6">
        <v>4</v>
      </c>
      <c r="J53" s="134">
        <f>$H53*J40</f>
        <v>133186.56</v>
      </c>
      <c r="K53" s="134">
        <f>$H53*K40</f>
        <v>126527.23199999999</v>
      </c>
      <c r="L53" s="134">
        <f t="shared" ref="L53:AC53" si="14">$H53*L40</f>
        <v>119867.90399999998</v>
      </c>
      <c r="M53" s="134">
        <f t="shared" si="14"/>
        <v>113208.576</v>
      </c>
      <c r="N53" s="134">
        <f t="shared" si="14"/>
        <v>106549.24799999999</v>
      </c>
      <c r="O53" s="134">
        <f t="shared" si="14"/>
        <v>99889.919999999998</v>
      </c>
      <c r="P53" s="134">
        <f t="shared" si="14"/>
        <v>93230.591999999975</v>
      </c>
      <c r="Q53" s="134">
        <f t="shared" si="14"/>
        <v>86571.263999999981</v>
      </c>
      <c r="R53" s="134">
        <f t="shared" si="14"/>
        <v>79911.936000000002</v>
      </c>
      <c r="S53" s="134">
        <f t="shared" si="14"/>
        <v>73252.608000000007</v>
      </c>
      <c r="T53" s="134">
        <f t="shared" si="14"/>
        <v>66593.279999999999</v>
      </c>
      <c r="U53" s="134">
        <f t="shared" si="14"/>
        <v>59933.95199999999</v>
      </c>
      <c r="V53" s="134">
        <f t="shared" si="14"/>
        <v>47947.161599999992</v>
      </c>
      <c r="W53" s="134">
        <f t="shared" si="14"/>
        <v>46615.295999999988</v>
      </c>
      <c r="X53" s="134">
        <f t="shared" si="14"/>
        <v>39955.968000000001</v>
      </c>
      <c r="Y53" s="134">
        <f t="shared" si="14"/>
        <v>33296.639999999999</v>
      </c>
      <c r="Z53" s="134">
        <f t="shared" si="14"/>
        <v>26637.311999999998</v>
      </c>
      <c r="AA53" s="134">
        <f t="shared" si="14"/>
        <v>19977.984</v>
      </c>
      <c r="AB53" s="134">
        <f t="shared" si="14"/>
        <v>13318.655999999999</v>
      </c>
      <c r="AC53" s="134">
        <f t="shared" si="14"/>
        <v>6659.3279999999995</v>
      </c>
    </row>
    <row r="54" spans="7:29">
      <c r="G54" s="126">
        <v>0.9</v>
      </c>
      <c r="H54" s="147">
        <f>G54*H53</f>
        <v>12916.800000000001</v>
      </c>
      <c r="I54" s="6">
        <v>4</v>
      </c>
      <c r="J54" s="134">
        <f>$H54*J40</f>
        <v>119867.90399999999</v>
      </c>
      <c r="K54" s="134">
        <f>$H54*K40</f>
        <v>113874.5088</v>
      </c>
      <c r="L54" s="134">
        <f t="shared" ref="L54:AC54" si="15">$H54*L40</f>
        <v>107881.1136</v>
      </c>
      <c r="M54" s="134">
        <f t="shared" si="15"/>
        <v>101887.71840000001</v>
      </c>
      <c r="N54" s="134">
        <f t="shared" si="15"/>
        <v>95894.323199999999</v>
      </c>
      <c r="O54" s="134">
        <f t="shared" si="15"/>
        <v>89900.928</v>
      </c>
      <c r="P54" s="134">
        <f t="shared" si="15"/>
        <v>83907.532799999986</v>
      </c>
      <c r="Q54" s="134">
        <f t="shared" si="15"/>
        <v>77914.137600000002</v>
      </c>
      <c r="R54" s="134">
        <f t="shared" si="15"/>
        <v>71920.742400000003</v>
      </c>
      <c r="S54" s="134">
        <f t="shared" si="15"/>
        <v>65927.347200000004</v>
      </c>
      <c r="T54" s="134">
        <f t="shared" si="15"/>
        <v>59933.951999999997</v>
      </c>
      <c r="U54" s="134">
        <f t="shared" si="15"/>
        <v>53940.556799999998</v>
      </c>
      <c r="V54" s="134">
        <f t="shared" si="15"/>
        <v>43152.445439999996</v>
      </c>
      <c r="W54" s="134">
        <f t="shared" si="15"/>
        <v>41953.766399999993</v>
      </c>
      <c r="X54" s="134">
        <f t="shared" si="15"/>
        <v>35960.371200000001</v>
      </c>
      <c r="Y54" s="134">
        <f t="shared" si="15"/>
        <v>29966.975999999999</v>
      </c>
      <c r="Z54" s="134">
        <f t="shared" si="15"/>
        <v>23973.5808</v>
      </c>
      <c r="AA54" s="134">
        <f t="shared" si="15"/>
        <v>17980.185600000001</v>
      </c>
      <c r="AB54" s="134">
        <f t="shared" si="15"/>
        <v>11986.7904</v>
      </c>
      <c r="AC54" s="134">
        <f t="shared" si="15"/>
        <v>5993.3951999999999</v>
      </c>
    </row>
    <row r="55" spans="7:29">
      <c r="G55" s="126">
        <v>0.8</v>
      </c>
      <c r="H55" s="147">
        <f>G55*H53</f>
        <v>11481.6</v>
      </c>
      <c r="I55" s="6">
        <v>4</v>
      </c>
      <c r="J55" s="134">
        <f>$H55*J40</f>
        <v>106549.24799999999</v>
      </c>
      <c r="K55" s="134">
        <f>$H55*K40</f>
        <v>101221.78559999999</v>
      </c>
      <c r="L55" s="134">
        <f t="shared" ref="L55:AC55" si="16">$H55*L40</f>
        <v>95894.323199999984</v>
      </c>
      <c r="M55" s="134">
        <f t="shared" si="16"/>
        <v>90566.860799999995</v>
      </c>
      <c r="N55" s="134">
        <f t="shared" si="16"/>
        <v>85239.398399999991</v>
      </c>
      <c r="O55" s="134">
        <f t="shared" si="16"/>
        <v>79911.936000000002</v>
      </c>
      <c r="P55" s="134">
        <f t="shared" si="16"/>
        <v>74584.473599999983</v>
      </c>
      <c r="Q55" s="134">
        <f t="shared" si="16"/>
        <v>69257.011199999994</v>
      </c>
      <c r="R55" s="134">
        <f t="shared" si="16"/>
        <v>63929.548799999997</v>
      </c>
      <c r="S55" s="134">
        <f t="shared" si="16"/>
        <v>58602.0864</v>
      </c>
      <c r="T55" s="134">
        <f t="shared" si="16"/>
        <v>53274.623999999996</v>
      </c>
      <c r="U55" s="134">
        <f t="shared" si="16"/>
        <v>47947.161599999992</v>
      </c>
      <c r="V55" s="134">
        <f t="shared" si="16"/>
        <v>38357.729279999992</v>
      </c>
      <c r="W55" s="134">
        <f t="shared" si="16"/>
        <v>37292.236799999991</v>
      </c>
      <c r="X55" s="134">
        <f t="shared" si="16"/>
        <v>31964.774399999998</v>
      </c>
      <c r="Y55" s="134">
        <f t="shared" si="16"/>
        <v>26637.311999999998</v>
      </c>
      <c r="Z55" s="134">
        <f t="shared" si="16"/>
        <v>21309.849599999998</v>
      </c>
      <c r="AA55" s="134">
        <f t="shared" si="16"/>
        <v>15982.387199999999</v>
      </c>
      <c r="AB55" s="134">
        <f t="shared" si="16"/>
        <v>10654.924799999999</v>
      </c>
      <c r="AC55" s="134">
        <f t="shared" si="16"/>
        <v>5327.4623999999994</v>
      </c>
    </row>
    <row r="56" spans="7:29">
      <c r="G56" s="126">
        <v>0.7</v>
      </c>
      <c r="H56" s="147">
        <f>G56*H53</f>
        <v>10046.4</v>
      </c>
      <c r="I56" s="6">
        <v>4</v>
      </c>
      <c r="J56" s="134">
        <f>$H56*J40</f>
        <v>93230.59199999999</v>
      </c>
      <c r="K56" s="134">
        <f>$H56*K40</f>
        <v>88569.062399999981</v>
      </c>
      <c r="L56" s="134">
        <f t="shared" ref="L56:AC56" si="17">$H56*L40</f>
        <v>83907.532799999986</v>
      </c>
      <c r="M56" s="134">
        <f t="shared" si="17"/>
        <v>79246.003199999992</v>
      </c>
      <c r="N56" s="134">
        <f t="shared" si="17"/>
        <v>74584.473599999998</v>
      </c>
      <c r="O56" s="134">
        <f t="shared" si="17"/>
        <v>69922.944000000003</v>
      </c>
      <c r="P56" s="134">
        <f t="shared" si="17"/>
        <v>65261.414399999987</v>
      </c>
      <c r="Q56" s="134">
        <f t="shared" si="17"/>
        <v>60599.884799999993</v>
      </c>
      <c r="R56" s="134">
        <f t="shared" si="17"/>
        <v>55938.355199999991</v>
      </c>
      <c r="S56" s="134">
        <f t="shared" si="17"/>
        <v>51276.825599999996</v>
      </c>
      <c r="T56" s="134">
        <f t="shared" si="17"/>
        <v>46615.295999999995</v>
      </c>
      <c r="U56" s="134">
        <f t="shared" si="17"/>
        <v>41953.766399999993</v>
      </c>
      <c r="V56" s="134">
        <f t="shared" si="17"/>
        <v>33563.013119999989</v>
      </c>
      <c r="W56" s="134">
        <f t="shared" si="17"/>
        <v>32630.707199999993</v>
      </c>
      <c r="X56" s="134">
        <f t="shared" si="17"/>
        <v>27969.177599999995</v>
      </c>
      <c r="Y56" s="134">
        <f t="shared" si="17"/>
        <v>23307.647999999997</v>
      </c>
      <c r="Z56" s="134">
        <f t="shared" si="17"/>
        <v>18646.118399999999</v>
      </c>
      <c r="AA56" s="134">
        <f t="shared" si="17"/>
        <v>13984.588799999998</v>
      </c>
      <c r="AB56" s="134">
        <f t="shared" si="17"/>
        <v>9323.0591999999997</v>
      </c>
      <c r="AC56" s="134">
        <f t="shared" si="17"/>
        <v>4661.5295999999998</v>
      </c>
    </row>
    <row r="57" spans="7:29">
      <c r="G57" s="126">
        <v>0.6</v>
      </c>
      <c r="H57" s="147">
        <f>G57*H53</f>
        <v>8611.1999999999989</v>
      </c>
      <c r="I57" s="6">
        <v>4</v>
      </c>
      <c r="J57" s="134">
        <f>$H57*J40</f>
        <v>79911.935999999987</v>
      </c>
      <c r="K57" s="134">
        <f>$H57*K40</f>
        <v>75916.339199999988</v>
      </c>
      <c r="L57" s="134">
        <f t="shared" ref="L57:AC57" si="18">$H57*L40</f>
        <v>71920.742399999974</v>
      </c>
      <c r="M57" s="134">
        <f t="shared" si="18"/>
        <v>67925.145599999989</v>
      </c>
      <c r="N57" s="134">
        <f t="shared" si="18"/>
        <v>63929.54879999999</v>
      </c>
      <c r="O57" s="134">
        <f t="shared" si="18"/>
        <v>59933.95199999999</v>
      </c>
      <c r="P57" s="134">
        <f t="shared" si="18"/>
        <v>55938.355199999984</v>
      </c>
      <c r="Q57" s="134">
        <f t="shared" si="18"/>
        <v>51942.758399999984</v>
      </c>
      <c r="R57" s="134">
        <f t="shared" si="18"/>
        <v>47947.161599999992</v>
      </c>
      <c r="S57" s="134">
        <f t="shared" si="18"/>
        <v>43951.564799999993</v>
      </c>
      <c r="T57" s="134">
        <f t="shared" si="18"/>
        <v>39955.967999999993</v>
      </c>
      <c r="U57" s="134">
        <f t="shared" si="18"/>
        <v>35960.371199999987</v>
      </c>
      <c r="V57" s="134">
        <f t="shared" si="18"/>
        <v>28768.296959999989</v>
      </c>
      <c r="W57" s="134">
        <f t="shared" si="18"/>
        <v>27969.177599999992</v>
      </c>
      <c r="X57" s="134">
        <f t="shared" si="18"/>
        <v>23973.580799999996</v>
      </c>
      <c r="Y57" s="134">
        <f t="shared" si="18"/>
        <v>19977.983999999997</v>
      </c>
      <c r="Z57" s="134">
        <f t="shared" si="18"/>
        <v>15982.387199999997</v>
      </c>
      <c r="AA57" s="134">
        <f t="shared" si="18"/>
        <v>11986.790399999998</v>
      </c>
      <c r="AB57" s="134">
        <f t="shared" si="18"/>
        <v>7991.1935999999987</v>
      </c>
      <c r="AC57" s="134">
        <f t="shared" si="18"/>
        <v>3995.5967999999993</v>
      </c>
    </row>
    <row r="58" spans="7:29">
      <c r="G58" s="126">
        <v>0.5</v>
      </c>
      <c r="H58" s="147">
        <f>G58*H53</f>
        <v>7176</v>
      </c>
      <c r="I58" s="6">
        <v>4</v>
      </c>
      <c r="J58" s="134">
        <f>$H58*J40</f>
        <v>66593.279999999999</v>
      </c>
      <c r="K58" s="134">
        <f>$H58*K40</f>
        <v>63263.615999999995</v>
      </c>
      <c r="L58" s="134">
        <f t="shared" ref="L58:AC58" si="19">$H58*L40</f>
        <v>59933.95199999999</v>
      </c>
      <c r="M58" s="134">
        <f t="shared" si="19"/>
        <v>56604.288</v>
      </c>
      <c r="N58" s="134">
        <f t="shared" si="19"/>
        <v>53274.623999999996</v>
      </c>
      <c r="O58" s="134">
        <f t="shared" si="19"/>
        <v>49944.959999999999</v>
      </c>
      <c r="P58" s="134">
        <f t="shared" si="19"/>
        <v>46615.295999999988</v>
      </c>
      <c r="Q58" s="134">
        <f t="shared" si="19"/>
        <v>43285.631999999991</v>
      </c>
      <c r="R58" s="134">
        <f t="shared" si="19"/>
        <v>39955.968000000001</v>
      </c>
      <c r="S58" s="134">
        <f t="shared" si="19"/>
        <v>36626.304000000004</v>
      </c>
      <c r="T58" s="134">
        <f t="shared" si="19"/>
        <v>33296.639999999999</v>
      </c>
      <c r="U58" s="134">
        <f t="shared" si="19"/>
        <v>29966.975999999995</v>
      </c>
      <c r="V58" s="134">
        <f t="shared" si="19"/>
        <v>23973.580799999996</v>
      </c>
      <c r="W58" s="134">
        <f t="shared" si="19"/>
        <v>23307.647999999994</v>
      </c>
      <c r="X58" s="134">
        <f t="shared" si="19"/>
        <v>19977.984</v>
      </c>
      <c r="Y58" s="134">
        <f t="shared" si="19"/>
        <v>16648.32</v>
      </c>
      <c r="Z58" s="134">
        <f t="shared" si="19"/>
        <v>13318.655999999999</v>
      </c>
      <c r="AA58" s="134">
        <f t="shared" si="19"/>
        <v>9988.9920000000002</v>
      </c>
      <c r="AB58" s="134">
        <f t="shared" si="19"/>
        <v>6659.3279999999995</v>
      </c>
      <c r="AC58" s="134">
        <f t="shared" si="19"/>
        <v>3329.6639999999998</v>
      </c>
    </row>
    <row r="59" spans="7:29">
      <c r="G59" s="126">
        <v>0.4</v>
      </c>
      <c r="H59" s="147">
        <f>G59*H53</f>
        <v>5740.8</v>
      </c>
      <c r="I59" s="6">
        <v>4</v>
      </c>
      <c r="J59" s="134">
        <f>$H59*J40</f>
        <v>53274.623999999996</v>
      </c>
      <c r="K59" s="134">
        <f>$H59*K40</f>
        <v>50610.892799999994</v>
      </c>
      <c r="L59" s="134">
        <f t="shared" ref="L59:AC59" si="20">$H59*L40</f>
        <v>47947.161599999992</v>
      </c>
      <c r="M59" s="134">
        <f t="shared" si="20"/>
        <v>45283.430399999997</v>
      </c>
      <c r="N59" s="134">
        <f t="shared" si="20"/>
        <v>42619.699199999995</v>
      </c>
      <c r="O59" s="134">
        <f t="shared" si="20"/>
        <v>39955.968000000001</v>
      </c>
      <c r="P59" s="134">
        <f t="shared" si="20"/>
        <v>37292.236799999991</v>
      </c>
      <c r="Q59" s="134">
        <f t="shared" si="20"/>
        <v>34628.505599999997</v>
      </c>
      <c r="R59" s="134">
        <f t="shared" si="20"/>
        <v>31964.774399999998</v>
      </c>
      <c r="S59" s="134">
        <f t="shared" si="20"/>
        <v>29301.0432</v>
      </c>
      <c r="T59" s="134">
        <f t="shared" si="20"/>
        <v>26637.311999999998</v>
      </c>
      <c r="U59" s="134">
        <f t="shared" si="20"/>
        <v>23973.580799999996</v>
      </c>
      <c r="V59" s="134">
        <f t="shared" si="20"/>
        <v>19178.864639999996</v>
      </c>
      <c r="W59" s="134">
        <f t="shared" si="20"/>
        <v>18646.118399999996</v>
      </c>
      <c r="X59" s="134">
        <f t="shared" si="20"/>
        <v>15982.387199999999</v>
      </c>
      <c r="Y59" s="134">
        <f t="shared" si="20"/>
        <v>13318.655999999999</v>
      </c>
      <c r="Z59" s="134">
        <f t="shared" si="20"/>
        <v>10654.924799999999</v>
      </c>
      <c r="AA59" s="134">
        <f t="shared" si="20"/>
        <v>7991.1935999999996</v>
      </c>
      <c r="AB59" s="134">
        <f t="shared" si="20"/>
        <v>5327.4623999999994</v>
      </c>
      <c r="AC59" s="134">
        <f t="shared" si="20"/>
        <v>2663.7311999999997</v>
      </c>
    </row>
    <row r="60" spans="7:29">
      <c r="G60" s="126">
        <v>0.3</v>
      </c>
      <c r="H60" s="147">
        <f>G60*H53</f>
        <v>4305.5999999999995</v>
      </c>
      <c r="I60" s="6">
        <v>4</v>
      </c>
      <c r="J60" s="134">
        <f>$H60*J40</f>
        <v>39955.967999999993</v>
      </c>
      <c r="K60" s="134">
        <f>$H60*K40</f>
        <v>37958.169599999994</v>
      </c>
      <c r="L60" s="134">
        <f>$H60*L40</f>
        <v>35960.371199999987</v>
      </c>
      <c r="M60" s="134">
        <f>$H60*M40</f>
        <v>33962.572799999994</v>
      </c>
      <c r="N60" s="134">
        <f t="shared" ref="N60:X60" si="21">$H60*N40</f>
        <v>31964.774399999995</v>
      </c>
      <c r="O60" s="134">
        <f>$H60*O40</f>
        <v>29966.975999999995</v>
      </c>
      <c r="P60" s="134">
        <f t="shared" ref="P60:AC60" si="22">$H60*P40</f>
        <v>27969.177599999992</v>
      </c>
      <c r="Q60" s="134">
        <f>$H60*Q40</f>
        <v>25971.379199999992</v>
      </c>
      <c r="R60" s="134">
        <f t="shared" si="22"/>
        <v>23973.580799999996</v>
      </c>
      <c r="S60" s="134">
        <f t="shared" si="22"/>
        <v>21975.782399999996</v>
      </c>
      <c r="T60" s="134">
        <f t="shared" si="22"/>
        <v>19977.983999999997</v>
      </c>
      <c r="U60" s="134">
        <f t="shared" si="22"/>
        <v>17980.185599999993</v>
      </c>
      <c r="V60" s="134">
        <f t="shared" si="22"/>
        <v>14384.148479999994</v>
      </c>
      <c r="W60" s="134">
        <f t="shared" si="21"/>
        <v>13984.588799999996</v>
      </c>
      <c r="X60" s="134">
        <f t="shared" si="21"/>
        <v>11986.790399999998</v>
      </c>
      <c r="Y60" s="134">
        <f t="shared" si="22"/>
        <v>9988.9919999999984</v>
      </c>
      <c r="Z60" s="134">
        <f t="shared" si="22"/>
        <v>7991.1935999999987</v>
      </c>
      <c r="AA60" s="134">
        <f t="shared" si="22"/>
        <v>5993.395199999999</v>
      </c>
      <c r="AB60" s="134">
        <f t="shared" si="22"/>
        <v>3995.5967999999993</v>
      </c>
      <c r="AC60" s="134">
        <f t="shared" si="22"/>
        <v>1997.7983999999997</v>
      </c>
    </row>
    <row r="61" spans="7:29">
      <c r="G61" s="126">
        <v>0.2</v>
      </c>
      <c r="H61" s="147">
        <f>G61*H53</f>
        <v>2870.4</v>
      </c>
      <c r="I61" s="6">
        <v>4</v>
      </c>
      <c r="J61" s="134">
        <f>$H61*J40</f>
        <v>26637.311999999998</v>
      </c>
      <c r="K61" s="134">
        <f>$H61*K40</f>
        <v>25305.446399999997</v>
      </c>
      <c r="L61" s="134">
        <f t="shared" ref="L61:AC61" si="23">$H61*L40</f>
        <v>23973.580799999996</v>
      </c>
      <c r="M61" s="134">
        <f t="shared" si="23"/>
        <v>22641.715199999999</v>
      </c>
      <c r="N61" s="134">
        <f t="shared" si="23"/>
        <v>21309.849599999998</v>
      </c>
      <c r="O61" s="134">
        <f t="shared" si="23"/>
        <v>19977.984</v>
      </c>
      <c r="P61" s="134">
        <f t="shared" si="23"/>
        <v>18646.118399999996</v>
      </c>
      <c r="Q61" s="134">
        <f t="shared" si="23"/>
        <v>17314.252799999998</v>
      </c>
      <c r="R61" s="134">
        <f t="shared" si="23"/>
        <v>15982.387199999999</v>
      </c>
      <c r="S61" s="134">
        <f t="shared" si="23"/>
        <v>14650.5216</v>
      </c>
      <c r="T61" s="134">
        <f t="shared" si="23"/>
        <v>13318.655999999999</v>
      </c>
      <c r="U61" s="134">
        <f t="shared" si="23"/>
        <v>11986.790399999998</v>
      </c>
      <c r="V61" s="134">
        <f t="shared" si="23"/>
        <v>9589.4323199999981</v>
      </c>
      <c r="W61" s="134">
        <f t="shared" si="23"/>
        <v>9323.0591999999979</v>
      </c>
      <c r="X61" s="134">
        <f t="shared" si="23"/>
        <v>7991.1935999999996</v>
      </c>
      <c r="Y61" s="134">
        <f t="shared" si="23"/>
        <v>6659.3279999999995</v>
      </c>
      <c r="Z61" s="134">
        <f t="shared" si="23"/>
        <v>5327.4623999999994</v>
      </c>
      <c r="AA61" s="134">
        <f t="shared" si="23"/>
        <v>3995.5967999999998</v>
      </c>
      <c r="AB61" s="134">
        <f t="shared" si="23"/>
        <v>2663.7311999999997</v>
      </c>
      <c r="AC61" s="134">
        <f t="shared" si="23"/>
        <v>1331.8655999999999</v>
      </c>
    </row>
    <row r="62" spans="7:29" ht="15.75" thickBot="1">
      <c r="G62" s="127">
        <v>0.1</v>
      </c>
      <c r="H62" s="149">
        <f>G62*H53</f>
        <v>1435.2</v>
      </c>
      <c r="I62" s="8">
        <v>4</v>
      </c>
      <c r="J62" s="134">
        <f>$H62*J40</f>
        <v>13318.655999999999</v>
      </c>
      <c r="K62" s="134">
        <f>$H62*K40</f>
        <v>12652.723199999999</v>
      </c>
      <c r="L62" s="134">
        <f t="shared" ref="L62:AC62" si="24">$H62*L40</f>
        <v>11986.790399999998</v>
      </c>
      <c r="M62" s="134">
        <f t="shared" si="24"/>
        <v>11320.857599999999</v>
      </c>
      <c r="N62" s="134">
        <f t="shared" si="24"/>
        <v>10654.924799999999</v>
      </c>
      <c r="O62" s="134">
        <f t="shared" si="24"/>
        <v>9988.9920000000002</v>
      </c>
      <c r="P62" s="134">
        <f t="shared" si="24"/>
        <v>9323.0591999999979</v>
      </c>
      <c r="Q62" s="134">
        <f t="shared" si="24"/>
        <v>8657.1263999999992</v>
      </c>
      <c r="R62" s="134">
        <f t="shared" si="24"/>
        <v>7991.1935999999996</v>
      </c>
      <c r="S62" s="134">
        <f t="shared" si="24"/>
        <v>7325.2608</v>
      </c>
      <c r="T62" s="134">
        <f t="shared" si="24"/>
        <v>6659.3279999999995</v>
      </c>
      <c r="U62" s="134">
        <f t="shared" si="24"/>
        <v>5993.395199999999</v>
      </c>
      <c r="V62" s="134">
        <f t="shared" si="24"/>
        <v>4794.716159999999</v>
      </c>
      <c r="W62" s="134">
        <f t="shared" si="24"/>
        <v>4661.5295999999989</v>
      </c>
      <c r="X62" s="134">
        <f t="shared" si="24"/>
        <v>3995.5967999999998</v>
      </c>
      <c r="Y62" s="134">
        <f t="shared" si="24"/>
        <v>3329.6639999999998</v>
      </c>
      <c r="Z62" s="134">
        <f t="shared" si="24"/>
        <v>2663.7311999999997</v>
      </c>
      <c r="AA62" s="134">
        <f t="shared" si="24"/>
        <v>1997.7983999999999</v>
      </c>
      <c r="AB62" s="134">
        <f t="shared" si="24"/>
        <v>1331.8655999999999</v>
      </c>
      <c r="AC62" s="134">
        <f t="shared" si="24"/>
        <v>665.93279999999993</v>
      </c>
    </row>
    <row r="65" spans="7:29">
      <c r="O65" s="155" t="s">
        <v>125</v>
      </c>
      <c r="P65" s="156"/>
      <c r="Q65" s="156"/>
      <c r="R65" s="156"/>
      <c r="S65" s="156"/>
      <c r="T65" s="74"/>
      <c r="U65" s="74"/>
      <c r="W65" s="74"/>
      <c r="X65" s="74"/>
      <c r="Y65" s="74"/>
      <c r="Z65" s="74"/>
      <c r="AA65" s="74"/>
      <c r="AB65" s="74"/>
      <c r="AC65" s="74"/>
    </row>
    <row r="66" spans="7:29">
      <c r="J66" s="1">
        <f>T68*J67/100</f>
        <v>9.2799999999999994</v>
      </c>
      <c r="K66">
        <f>T68*K67/100</f>
        <v>8.8159999999999989</v>
      </c>
      <c r="L66">
        <f>T68*L67/100</f>
        <v>8.3519999999999985</v>
      </c>
      <c r="M66">
        <f>T68*M67/100</f>
        <v>7.8879999999999999</v>
      </c>
      <c r="N66">
        <f>T68*N67/100</f>
        <v>7.4239999999999995</v>
      </c>
      <c r="O66">
        <f>T68*O67/100</f>
        <v>6.96</v>
      </c>
      <c r="P66">
        <f>T68*P67/100</f>
        <v>6.4959999999999987</v>
      </c>
      <c r="Q66">
        <f>T68*Q67/100</f>
        <v>6.0319999999999991</v>
      </c>
      <c r="R66">
        <f>T68*R67/100</f>
        <v>5.5679999999999996</v>
      </c>
      <c r="S66">
        <f>T68*S67/100</f>
        <v>5.1040000000000001</v>
      </c>
      <c r="T66">
        <f>T68*T67/100</f>
        <v>4.6399999999999997</v>
      </c>
      <c r="U66">
        <f>T68*U67/100</f>
        <v>4.1759999999999993</v>
      </c>
      <c r="V66">
        <f>U68*V67/100</f>
        <v>3.3407999999999993</v>
      </c>
      <c r="W66">
        <f>T68*W67/100</f>
        <v>3.2479999999999993</v>
      </c>
      <c r="X66">
        <f>T68*X67/100</f>
        <v>2.7839999999999998</v>
      </c>
      <c r="Y66">
        <f>T68*Y67/100</f>
        <v>2.3199999999999998</v>
      </c>
      <c r="Z66">
        <f>T68*Z67/100</f>
        <v>1.8559999999999999</v>
      </c>
      <c r="AA66">
        <f>T68*AA67/100</f>
        <v>1.3919999999999999</v>
      </c>
      <c r="AB66">
        <f>T68*AB67/100</f>
        <v>0.92799999999999994</v>
      </c>
      <c r="AC66">
        <f>T68*AC67/100</f>
        <v>0.46399999999999997</v>
      </c>
    </row>
    <row r="67" spans="7:29" ht="15.75" thickBot="1">
      <c r="H67" s="1"/>
      <c r="I67" s="1"/>
      <c r="J67" s="1">
        <v>200</v>
      </c>
      <c r="K67">
        <v>190</v>
      </c>
      <c r="L67">
        <v>180</v>
      </c>
      <c r="M67">
        <v>170</v>
      </c>
      <c r="N67">
        <v>160</v>
      </c>
      <c r="O67">
        <v>150</v>
      </c>
      <c r="P67">
        <v>140</v>
      </c>
      <c r="Q67">
        <v>130</v>
      </c>
      <c r="R67">
        <v>120</v>
      </c>
      <c r="S67">
        <v>110</v>
      </c>
      <c r="T67">
        <v>100</v>
      </c>
      <c r="U67">
        <v>90</v>
      </c>
      <c r="V67">
        <v>80</v>
      </c>
      <c r="W67">
        <v>70</v>
      </c>
      <c r="X67">
        <v>60</v>
      </c>
      <c r="Y67">
        <v>50</v>
      </c>
      <c r="Z67">
        <v>40</v>
      </c>
      <c r="AA67">
        <v>30</v>
      </c>
      <c r="AB67">
        <v>20</v>
      </c>
      <c r="AC67">
        <v>10</v>
      </c>
    </row>
    <row r="68" spans="7:29" ht="15.75" thickBot="1">
      <c r="G68" s="163" t="s">
        <v>136</v>
      </c>
      <c r="H68" s="164"/>
      <c r="I68" s="164"/>
      <c r="J68" s="138">
        <f t="shared" ref="J68:S68" si="25">J40</f>
        <v>9.2799999999999994</v>
      </c>
      <c r="K68" s="4">
        <f t="shared" si="25"/>
        <v>8.8159999999999989</v>
      </c>
      <c r="L68" s="4">
        <f t="shared" si="25"/>
        <v>8.3519999999999985</v>
      </c>
      <c r="M68" s="4">
        <f t="shared" si="25"/>
        <v>7.8879999999999999</v>
      </c>
      <c r="N68" s="4">
        <f t="shared" si="25"/>
        <v>7.4239999999999995</v>
      </c>
      <c r="O68" s="4">
        <f t="shared" si="25"/>
        <v>6.96</v>
      </c>
      <c r="P68" s="4">
        <f t="shared" si="25"/>
        <v>6.4959999999999987</v>
      </c>
      <c r="Q68" s="4">
        <f t="shared" si="25"/>
        <v>6.0319999999999991</v>
      </c>
      <c r="R68" s="4">
        <f t="shared" si="25"/>
        <v>5.5679999999999996</v>
      </c>
      <c r="S68" s="4">
        <f t="shared" si="25"/>
        <v>5.1040000000000001</v>
      </c>
      <c r="T68" s="4">
        <v>4.6399999999999997</v>
      </c>
      <c r="U68" s="4">
        <f t="shared" ref="U68:AC68" si="26">U40</f>
        <v>4.1759999999999993</v>
      </c>
      <c r="V68" s="4">
        <f t="shared" si="26"/>
        <v>3.3407999999999993</v>
      </c>
      <c r="W68" s="4">
        <f t="shared" si="26"/>
        <v>3.2479999999999993</v>
      </c>
      <c r="X68" s="4">
        <f t="shared" si="26"/>
        <v>2.7839999999999998</v>
      </c>
      <c r="Y68" s="4">
        <f t="shared" si="26"/>
        <v>2.3199999999999998</v>
      </c>
      <c r="Z68" s="4">
        <f t="shared" si="26"/>
        <v>1.8559999999999999</v>
      </c>
      <c r="AA68" s="4">
        <f t="shared" si="26"/>
        <v>1.3919999999999999</v>
      </c>
      <c r="AB68" s="4">
        <f t="shared" si="26"/>
        <v>0.92799999999999994</v>
      </c>
      <c r="AC68" s="4">
        <f t="shared" si="26"/>
        <v>0.46399999999999997</v>
      </c>
    </row>
    <row r="69" spans="7:29" ht="15.75" thickBot="1">
      <c r="G69" s="128"/>
      <c r="H69" s="128"/>
      <c r="I69" s="129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131"/>
    </row>
    <row r="70" spans="7:29" ht="15.75" thickBot="1">
      <c r="G70" s="50" t="s">
        <v>24</v>
      </c>
      <c r="H70" s="50" t="s">
        <v>25</v>
      </c>
      <c r="I70" s="130" t="s">
        <v>26</v>
      </c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U70" s="131"/>
      <c r="V70" s="131"/>
      <c r="W70" s="131"/>
      <c r="X70" s="131"/>
      <c r="Y70" s="131"/>
      <c r="Z70" s="131"/>
      <c r="AA70" s="131"/>
      <c r="AB70" s="131"/>
      <c r="AC70" s="131"/>
    </row>
    <row r="71" spans="7:29">
      <c r="G71" s="125">
        <v>2</v>
      </c>
      <c r="H71" s="148">
        <f>G71*H81</f>
        <v>28704</v>
      </c>
      <c r="I71" s="66">
        <v>4</v>
      </c>
      <c r="J71" s="141">
        <f>J43-AC9</f>
        <v>187432.4</v>
      </c>
      <c r="K71" s="134">
        <f>K43-AC9</f>
        <v>174113.74399999998</v>
      </c>
      <c r="L71" s="134">
        <f>L43-AC9</f>
        <v>160795.08799999996</v>
      </c>
      <c r="M71" s="134">
        <f>M43-AC9</f>
        <v>147476.432</v>
      </c>
      <c r="N71" s="134">
        <f>N43-AC9</f>
        <v>134157.77599999998</v>
      </c>
      <c r="O71" s="134">
        <f>O43-AC9</f>
        <v>120839.12</v>
      </c>
      <c r="P71" s="134">
        <f>P43-AC9</f>
        <v>107520.46399999995</v>
      </c>
      <c r="Q71" s="134">
        <f>Q43-AC9</f>
        <v>94201.807999999961</v>
      </c>
      <c r="R71" s="134">
        <f>R43-AC9</f>
        <v>80883.152000000002</v>
      </c>
      <c r="S71" s="134">
        <f>S43-AC9</f>
        <v>67564.496000000014</v>
      </c>
      <c r="T71" s="134">
        <f>T43-AC9</f>
        <v>54245.84</v>
      </c>
      <c r="U71" s="134">
        <f>U43-AC9</f>
        <v>40927.183999999979</v>
      </c>
      <c r="V71" s="134">
        <f>V43-AC9</f>
        <v>16953.603199999983</v>
      </c>
      <c r="W71" s="134">
        <f>W43-AC9</f>
        <v>14289.871999999974</v>
      </c>
      <c r="X71" s="134">
        <f>X43-AC9</f>
        <v>971.21600000000035</v>
      </c>
      <c r="Y71" s="134">
        <f>Y43-AC9</f>
        <v>-12347.440000000002</v>
      </c>
      <c r="Z71" s="134">
        <f>Z43-AC9</f>
        <v>-25666.096000000005</v>
      </c>
      <c r="AA71" s="134">
        <f>AA43-AC9</f>
        <v>-38984.752</v>
      </c>
      <c r="AB71" s="134">
        <f>AB43-AC9</f>
        <v>-52303.408000000003</v>
      </c>
      <c r="AC71" s="134">
        <f>AC43-AC9</f>
        <v>-65622.063999999998</v>
      </c>
    </row>
    <row r="72" spans="7:29">
      <c r="G72" s="126">
        <v>1.9</v>
      </c>
      <c r="H72" s="147">
        <f>G72*H81</f>
        <v>27268.799999999999</v>
      </c>
      <c r="I72" s="6">
        <v>4</v>
      </c>
      <c r="J72" s="134">
        <f>J44-AC10</f>
        <v>176297.9</v>
      </c>
      <c r="K72" s="134">
        <f>K44-AC10</f>
        <v>163645.17679999999</v>
      </c>
      <c r="L72" s="134">
        <f>L44-AC10</f>
        <v>150992.45359999998</v>
      </c>
      <c r="M72" s="134">
        <f>M44-AC10</f>
        <v>138339.7304</v>
      </c>
      <c r="N72" s="134">
        <f>N44-AC10</f>
        <v>125687.00719999999</v>
      </c>
      <c r="O72" s="134">
        <f>O44-AC10</f>
        <v>113034.28400000001</v>
      </c>
      <c r="P72" s="134">
        <f>P44-AC10</f>
        <v>100381.56079999998</v>
      </c>
      <c r="Q72" s="134">
        <f>Q44-AC10</f>
        <v>87728.837599999999</v>
      </c>
      <c r="R72" s="134">
        <f>R44-AC10</f>
        <v>75076.114399999991</v>
      </c>
      <c r="S72" s="134">
        <f>S44-AC10</f>
        <v>62423.391200000013</v>
      </c>
      <c r="T72" s="134">
        <f>T44-AC10</f>
        <v>49770.668000000005</v>
      </c>
      <c r="U72" s="134">
        <f>U44-AC10</f>
        <v>37117.944799999997</v>
      </c>
      <c r="V72" s="134">
        <f>V44-AC10</f>
        <v>14343.04303999999</v>
      </c>
      <c r="W72" s="134">
        <f>W44-AC10</f>
        <v>11812.498399999997</v>
      </c>
      <c r="X72" s="134">
        <f>X44-AC10</f>
        <v>-840.22479999999632</v>
      </c>
      <c r="Y72" s="134">
        <f>Y44-AC10</f>
        <v>-13492.947999999989</v>
      </c>
      <c r="Z72" s="134">
        <f>Z44-AC10</f>
        <v>-26145.67119999999</v>
      </c>
      <c r="AA72" s="134">
        <f>AA44-AC10</f>
        <v>-38798.39439999999</v>
      </c>
      <c r="AB72" s="134">
        <f>AB44-AC10</f>
        <v>-51451.117599999983</v>
      </c>
      <c r="AC72" s="134">
        <f>AC44-AC10</f>
        <v>-64103.840799999984</v>
      </c>
    </row>
    <row r="73" spans="7:29">
      <c r="G73" s="126">
        <v>1.8</v>
      </c>
      <c r="H73" s="147">
        <f>G73*H81</f>
        <v>25833.600000000002</v>
      </c>
      <c r="I73" s="6">
        <v>4</v>
      </c>
      <c r="J73" s="134">
        <f>J45-AC11</f>
        <v>165163.4</v>
      </c>
      <c r="K73" s="134">
        <f t="shared" ref="K73:K89" si="27">K45-AC11</f>
        <v>153176.6096</v>
      </c>
      <c r="L73" s="134">
        <f t="shared" ref="L73:L90" si="28">L45-AC11</f>
        <v>141189.8192</v>
      </c>
      <c r="M73" s="134">
        <f t="shared" ref="M73:M89" si="29">M45-AC11</f>
        <v>129203.02880000003</v>
      </c>
      <c r="N73" s="134">
        <f t="shared" ref="N73:N90" si="30">N45-AC11</f>
        <v>117216.2384</v>
      </c>
      <c r="O73" s="134">
        <f t="shared" ref="O73:O90" si="31">O45-AC11</f>
        <v>105229.448</v>
      </c>
      <c r="P73" s="134">
        <f t="shared" ref="P73:P90" si="32">P45-AC11</f>
        <v>93242.657599999977</v>
      </c>
      <c r="Q73" s="134">
        <f t="shared" ref="Q73:Q90" si="33">Q45-AC11</f>
        <v>81255.867200000008</v>
      </c>
      <c r="R73" s="134">
        <f t="shared" ref="R73:R90" si="34">R45-AC11</f>
        <v>69269.07680000001</v>
      </c>
      <c r="S73" s="134">
        <f>S45-AC11</f>
        <v>57282.286400000012</v>
      </c>
      <c r="T73" s="134">
        <f t="shared" ref="T73:T90" si="35">T45-AC11</f>
        <v>45295.495999999999</v>
      </c>
      <c r="U73" s="134">
        <f t="shared" ref="U73:U90" si="36">U45-AC11</f>
        <v>33308.705600000001</v>
      </c>
      <c r="V73" s="134">
        <f t="shared" ref="V73:V90" si="37">V45-AC11</f>
        <v>11732.482879999996</v>
      </c>
      <c r="W73" s="134">
        <f t="shared" ref="W73:W90" si="38">W45-AC11</f>
        <v>9335.1247999999905</v>
      </c>
      <c r="X73" s="134">
        <f t="shared" ref="X73:X90" si="39">X45-AC11</f>
        <v>-2651.665599999993</v>
      </c>
      <c r="Y73" s="134">
        <f t="shared" ref="Y73:Y90" si="40">Y45-AC11</f>
        <v>-14638.455999999998</v>
      </c>
      <c r="Z73" s="134">
        <f t="shared" ref="Z73:Z90" si="41">Z45-AC11</f>
        <v>-26625.246399999996</v>
      </c>
      <c r="AA73" s="134">
        <f t="shared" ref="AA73:AA90" si="42">AA45-AC11</f>
        <v>-38612.036799999994</v>
      </c>
      <c r="AB73" s="134">
        <f t="shared" ref="AB73:AB90" si="43">AB45-AC11</f>
        <v>-50598.8272</v>
      </c>
      <c r="AC73" s="134">
        <f t="shared" ref="AC73:AC90" si="44">AC45-AC11</f>
        <v>-62585.617599999998</v>
      </c>
    </row>
    <row r="74" spans="7:29">
      <c r="G74" s="126">
        <v>1.7</v>
      </c>
      <c r="H74" s="147">
        <f>H81*G74</f>
        <v>24398.399999999998</v>
      </c>
      <c r="I74" s="6">
        <v>4</v>
      </c>
      <c r="J74" s="134">
        <f t="shared" ref="J74:J90" si="45">J46-AC12</f>
        <v>154028.89999999997</v>
      </c>
      <c r="K74" s="134">
        <f t="shared" si="27"/>
        <v>142708.04239999998</v>
      </c>
      <c r="L74" s="134">
        <f t="shared" si="28"/>
        <v>131387.18479999993</v>
      </c>
      <c r="M74" s="134">
        <f t="shared" si="29"/>
        <v>120066.32719999999</v>
      </c>
      <c r="N74" s="134">
        <f t="shared" si="30"/>
        <v>108745.46959999997</v>
      </c>
      <c r="O74" s="134">
        <f t="shared" si="31"/>
        <v>97424.611999999979</v>
      </c>
      <c r="P74" s="134">
        <f t="shared" si="32"/>
        <v>86103.754399999962</v>
      </c>
      <c r="Q74" s="134">
        <f t="shared" si="33"/>
        <v>74782.896799999973</v>
      </c>
      <c r="R74" s="134">
        <f t="shared" si="34"/>
        <v>63462.039199999985</v>
      </c>
      <c r="S74" s="134">
        <f t="shared" ref="S74:S90" si="46">S46-AC12</f>
        <v>52141.181599999996</v>
      </c>
      <c r="T74" s="134">
        <f t="shared" si="35"/>
        <v>40820.323999999993</v>
      </c>
      <c r="U74" s="134">
        <f t="shared" si="36"/>
        <v>29499.466399999976</v>
      </c>
      <c r="V74" s="134">
        <f t="shared" si="37"/>
        <v>9121.9227199999877</v>
      </c>
      <c r="W74" s="134">
        <f t="shared" si="38"/>
        <v>6857.7511999999842</v>
      </c>
      <c r="X74" s="134">
        <f t="shared" si="39"/>
        <v>-4463.1064000000042</v>
      </c>
      <c r="Y74" s="134">
        <f t="shared" si="40"/>
        <v>-15783.964</v>
      </c>
      <c r="Z74" s="134">
        <f t="shared" si="41"/>
        <v>-27104.821600000003</v>
      </c>
      <c r="AA74" s="134">
        <f t="shared" si="42"/>
        <v>-38425.679199999999</v>
      </c>
      <c r="AB74" s="134">
        <f t="shared" si="43"/>
        <v>-49746.536800000002</v>
      </c>
      <c r="AC74" s="134">
        <f t="shared" si="44"/>
        <v>-61067.394399999997</v>
      </c>
    </row>
    <row r="75" spans="7:29">
      <c r="G75" s="126">
        <v>1.6</v>
      </c>
      <c r="H75" s="147">
        <f>G75*H81</f>
        <v>22963.200000000001</v>
      </c>
      <c r="I75" s="6">
        <v>4</v>
      </c>
      <c r="J75" s="134">
        <f t="shared" si="45"/>
        <v>142894.39999999999</v>
      </c>
      <c r="K75" s="134">
        <f t="shared" si="27"/>
        <v>132239.47519999999</v>
      </c>
      <c r="L75" s="134">
        <f t="shared" si="28"/>
        <v>121584.55039999998</v>
      </c>
      <c r="M75" s="134">
        <f t="shared" si="29"/>
        <v>110929.6256</v>
      </c>
      <c r="N75" s="134">
        <f t="shared" si="30"/>
        <v>100274.70079999999</v>
      </c>
      <c r="O75" s="134">
        <f t="shared" si="31"/>
        <v>89619.776000000013</v>
      </c>
      <c r="P75" s="134">
        <f t="shared" si="32"/>
        <v>78964.851199999976</v>
      </c>
      <c r="Q75" s="134">
        <f t="shared" si="33"/>
        <v>68309.926399999997</v>
      </c>
      <c r="R75" s="134">
        <f t="shared" si="34"/>
        <v>57655.001600000003</v>
      </c>
      <c r="S75" s="134">
        <f t="shared" si="46"/>
        <v>47000.07680000001</v>
      </c>
      <c r="T75" s="134">
        <f t="shared" si="35"/>
        <v>36345.152000000002</v>
      </c>
      <c r="U75" s="134">
        <f t="shared" si="36"/>
        <v>25690.227199999994</v>
      </c>
      <c r="V75" s="134">
        <f t="shared" si="37"/>
        <v>6511.3625599999941</v>
      </c>
      <c r="W75" s="134">
        <f t="shared" si="38"/>
        <v>4380.3775999999925</v>
      </c>
      <c r="X75" s="134">
        <f t="shared" si="39"/>
        <v>-6274.5471999999936</v>
      </c>
      <c r="Y75" s="134">
        <f t="shared" si="40"/>
        <v>-16929.471999999994</v>
      </c>
      <c r="Z75" s="134">
        <f t="shared" si="41"/>
        <v>-27584.396799999995</v>
      </c>
      <c r="AA75" s="134">
        <f t="shared" si="42"/>
        <v>-38239.321599999996</v>
      </c>
      <c r="AB75" s="134">
        <f t="shared" si="43"/>
        <v>-48894.246399999989</v>
      </c>
      <c r="AC75" s="134">
        <f t="shared" si="44"/>
        <v>-59549.17119999999</v>
      </c>
    </row>
    <row r="76" spans="7:29">
      <c r="G76" s="126">
        <v>1.5</v>
      </c>
      <c r="H76" s="147">
        <f>G76*H81</f>
        <v>21528</v>
      </c>
      <c r="I76" s="6">
        <v>4</v>
      </c>
      <c r="J76" s="134">
        <f t="shared" si="45"/>
        <v>131759.9</v>
      </c>
      <c r="K76" s="134">
        <f t="shared" si="27"/>
        <v>121770.90799999997</v>
      </c>
      <c r="L76" s="134">
        <f t="shared" si="28"/>
        <v>111781.91599999997</v>
      </c>
      <c r="M76" s="134">
        <f t="shared" si="29"/>
        <v>101792.924</v>
      </c>
      <c r="N76" s="134">
        <f t="shared" si="30"/>
        <v>91803.932000000001</v>
      </c>
      <c r="O76" s="143">
        <f t="shared" si="31"/>
        <v>81814.94</v>
      </c>
      <c r="P76" s="134">
        <f t="shared" si="32"/>
        <v>71825.947999999975</v>
      </c>
      <c r="Q76" s="134">
        <f t="shared" si="33"/>
        <v>61836.955999999976</v>
      </c>
      <c r="R76" s="143">
        <f t="shared" si="34"/>
        <v>51847.963999999993</v>
      </c>
      <c r="S76" s="134">
        <f t="shared" si="46"/>
        <v>41858.971999999994</v>
      </c>
      <c r="T76" s="143">
        <f t="shared" si="35"/>
        <v>31869.979999999996</v>
      </c>
      <c r="U76" s="134">
        <f t="shared" si="36"/>
        <v>21880.987999999983</v>
      </c>
      <c r="V76" s="143">
        <f>V48-AC14</f>
        <v>3900.8023999999859</v>
      </c>
      <c r="W76" s="134">
        <f t="shared" si="38"/>
        <v>1903.0039999999863</v>
      </c>
      <c r="X76" s="134">
        <f t="shared" si="39"/>
        <v>-8085.9880000000048</v>
      </c>
      <c r="Y76" s="143">
        <f t="shared" si="40"/>
        <v>-18074.980000000003</v>
      </c>
      <c r="Z76" s="134">
        <f t="shared" si="41"/>
        <v>-28063.972000000002</v>
      </c>
      <c r="AA76" s="134">
        <f t="shared" si="42"/>
        <v>-38052.964000000007</v>
      </c>
      <c r="AB76" s="134">
        <f t="shared" si="43"/>
        <v>-48041.956000000006</v>
      </c>
      <c r="AC76" s="134">
        <f t="shared" si="44"/>
        <v>-58030.948000000004</v>
      </c>
    </row>
    <row r="77" spans="7:29">
      <c r="G77" s="126">
        <v>1.4</v>
      </c>
      <c r="H77" s="147">
        <f>G77*H81</f>
        <v>20092.8</v>
      </c>
      <c r="I77" s="6">
        <v>4</v>
      </c>
      <c r="J77" s="134">
        <f>J49-AC15</f>
        <v>120625.4</v>
      </c>
      <c r="K77" s="134">
        <f t="shared" si="27"/>
        <v>111302.34079999998</v>
      </c>
      <c r="L77" s="134">
        <f t="shared" si="28"/>
        <v>101979.28159999999</v>
      </c>
      <c r="M77" s="134">
        <f t="shared" si="29"/>
        <v>92656.222399999999</v>
      </c>
      <c r="N77" s="134">
        <f t="shared" si="30"/>
        <v>83333.16320000001</v>
      </c>
      <c r="O77" s="134">
        <f t="shared" si="31"/>
        <v>74010.104000000021</v>
      </c>
      <c r="P77" s="134">
        <f t="shared" si="32"/>
        <v>64687.044799999989</v>
      </c>
      <c r="Q77" s="134">
        <f t="shared" si="33"/>
        <v>55363.9856</v>
      </c>
      <c r="R77" s="134">
        <f t="shared" si="34"/>
        <v>46040.926399999997</v>
      </c>
      <c r="S77" s="134">
        <f t="shared" si="46"/>
        <v>36717.867200000008</v>
      </c>
      <c r="T77" s="134">
        <f t="shared" si="35"/>
        <v>27394.808000000005</v>
      </c>
      <c r="U77" s="134">
        <f t="shared" si="36"/>
        <v>18071.748800000001</v>
      </c>
      <c r="V77" s="134">
        <f t="shared" si="37"/>
        <v>1290.2422399999923</v>
      </c>
      <c r="W77" s="134">
        <f t="shared" si="38"/>
        <v>-574.36959999999817</v>
      </c>
      <c r="X77" s="134">
        <f>X49-AC15</f>
        <v>-9897.4287999999942</v>
      </c>
      <c r="Y77" s="134">
        <f t="shared" si="40"/>
        <v>-19220.48799999999</v>
      </c>
      <c r="Z77" s="134">
        <f t="shared" si="41"/>
        <v>-28543.547199999986</v>
      </c>
      <c r="AA77" s="134">
        <f t="shared" si="42"/>
        <v>-37866.60639999999</v>
      </c>
      <c r="AB77" s="134">
        <f t="shared" si="43"/>
        <v>-47189.665599999986</v>
      </c>
      <c r="AC77" s="134">
        <f t="shared" si="44"/>
        <v>-56512.724799999982</v>
      </c>
    </row>
    <row r="78" spans="7:29">
      <c r="G78" s="126">
        <v>1.3</v>
      </c>
      <c r="H78" s="147">
        <f>G78*H81</f>
        <v>18657.600000000002</v>
      </c>
      <c r="I78" s="6">
        <v>4</v>
      </c>
      <c r="J78" s="134">
        <f t="shared" si="45"/>
        <v>109490.90000000002</v>
      </c>
      <c r="K78" s="134">
        <f t="shared" si="27"/>
        <v>100833.77360000001</v>
      </c>
      <c r="L78" s="134">
        <f t="shared" si="28"/>
        <v>92176.647200000007</v>
      </c>
      <c r="M78" s="134">
        <f t="shared" si="29"/>
        <v>83519.520800000028</v>
      </c>
      <c r="N78" s="134">
        <f t="shared" si="30"/>
        <v>74862.394400000019</v>
      </c>
      <c r="O78" s="134">
        <f t="shared" si="31"/>
        <v>66205.268000000011</v>
      </c>
      <c r="P78" s="134">
        <f t="shared" si="32"/>
        <v>57548.141599999988</v>
      </c>
      <c r="Q78" s="134">
        <f t="shared" si="33"/>
        <v>48891.015199999994</v>
      </c>
      <c r="R78" s="134">
        <f t="shared" si="34"/>
        <v>40233.888800000015</v>
      </c>
      <c r="S78" s="134">
        <f t="shared" si="46"/>
        <v>31576.762400000021</v>
      </c>
      <c r="T78" s="134">
        <f t="shared" si="35"/>
        <v>22919.636000000013</v>
      </c>
      <c r="U78" s="134">
        <f t="shared" si="36"/>
        <v>14262.509600000005</v>
      </c>
      <c r="V78" s="134">
        <f t="shared" si="37"/>
        <v>-1320.3179200000013</v>
      </c>
      <c r="W78" s="134">
        <f t="shared" si="38"/>
        <v>-3051.7432000000044</v>
      </c>
      <c r="X78" s="134">
        <f t="shared" si="39"/>
        <v>-11708.869599999991</v>
      </c>
      <c r="Y78" s="134">
        <f t="shared" si="40"/>
        <v>-20365.995999999992</v>
      </c>
      <c r="Z78" s="134">
        <f t="shared" si="41"/>
        <v>-29023.122399999993</v>
      </c>
      <c r="AA78" s="134">
        <f t="shared" si="42"/>
        <v>-37680.248799999994</v>
      </c>
      <c r="AB78" s="134">
        <f t="shared" si="43"/>
        <v>-46337.375199999995</v>
      </c>
      <c r="AC78" s="134">
        <f t="shared" si="44"/>
        <v>-54994.501599999996</v>
      </c>
    </row>
    <row r="79" spans="7:29">
      <c r="G79" s="126">
        <v>1.2</v>
      </c>
      <c r="H79" s="147">
        <f>G79*H81</f>
        <v>17222.399999999998</v>
      </c>
      <c r="I79" s="6">
        <v>4</v>
      </c>
      <c r="J79" s="134">
        <f t="shared" si="45"/>
        <v>98356.39999999998</v>
      </c>
      <c r="K79" s="134">
        <f t="shared" si="27"/>
        <v>90365.206399999981</v>
      </c>
      <c r="L79" s="134">
        <f t="shared" si="28"/>
        <v>82374.012799999953</v>
      </c>
      <c r="M79" s="134">
        <f t="shared" si="29"/>
        <v>74382.819199999984</v>
      </c>
      <c r="N79" s="134">
        <f t="shared" si="30"/>
        <v>66391.625599999985</v>
      </c>
      <c r="O79" s="143">
        <f t="shared" si="31"/>
        <v>58400.431999999986</v>
      </c>
      <c r="P79" s="134">
        <f t="shared" si="32"/>
        <v>50409.238399999973</v>
      </c>
      <c r="Q79" s="134">
        <f t="shared" si="33"/>
        <v>42418.044799999974</v>
      </c>
      <c r="R79" s="143">
        <f t="shared" si="34"/>
        <v>34426.85119999999</v>
      </c>
      <c r="S79" s="134">
        <f>S51-AC17</f>
        <v>26435.657599999991</v>
      </c>
      <c r="T79" s="143">
        <f>T51-AC17</f>
        <v>18444.463999999993</v>
      </c>
      <c r="U79" s="134">
        <f t="shared" si="36"/>
        <v>10453.270399999979</v>
      </c>
      <c r="V79" s="143">
        <f>V51-AC17</f>
        <v>-3930.8780800000168</v>
      </c>
      <c r="W79" s="134">
        <f t="shared" si="38"/>
        <v>-5529.1168000000107</v>
      </c>
      <c r="X79" s="134">
        <f t="shared" si="39"/>
        <v>-13520.310400000002</v>
      </c>
      <c r="Y79" s="143">
        <f t="shared" si="40"/>
        <v>-21511.504000000001</v>
      </c>
      <c r="Z79" s="134">
        <f t="shared" si="41"/>
        <v>-29502.6976</v>
      </c>
      <c r="AA79" s="134">
        <f t="shared" si="42"/>
        <v>-37493.891199999998</v>
      </c>
      <c r="AB79" s="134">
        <f t="shared" si="43"/>
        <v>-45485.084799999997</v>
      </c>
      <c r="AC79" s="134">
        <f t="shared" si="44"/>
        <v>-53476.278399999996</v>
      </c>
    </row>
    <row r="80" spans="7:29">
      <c r="G80" s="126">
        <v>1.1000000000000001</v>
      </c>
      <c r="H80" s="147">
        <f>G80*H81</f>
        <v>15787.2</v>
      </c>
      <c r="I80" s="6">
        <v>4</v>
      </c>
      <c r="J80" s="134">
        <f t="shared" si="45"/>
        <v>87221.9</v>
      </c>
      <c r="K80" s="134">
        <f t="shared" si="27"/>
        <v>79896.639200000005</v>
      </c>
      <c r="L80" s="134">
        <f t="shared" si="28"/>
        <v>72571.378399999987</v>
      </c>
      <c r="M80" s="134">
        <f t="shared" si="29"/>
        <v>65246.117600000005</v>
      </c>
      <c r="N80" s="134">
        <f t="shared" si="30"/>
        <v>57920.856800000001</v>
      </c>
      <c r="O80" s="134">
        <f t="shared" si="31"/>
        <v>50595.596000000012</v>
      </c>
      <c r="P80" s="134">
        <f>P52-AC18</f>
        <v>43270.33519999998</v>
      </c>
      <c r="Q80" s="134">
        <f t="shared" si="33"/>
        <v>35945.07439999999</v>
      </c>
      <c r="R80" s="134">
        <f t="shared" si="34"/>
        <v>28619.813600000001</v>
      </c>
      <c r="S80" s="134">
        <f t="shared" si="46"/>
        <v>21294.552800000012</v>
      </c>
      <c r="T80" s="134">
        <f t="shared" si="35"/>
        <v>13969.291999999994</v>
      </c>
      <c r="U80" s="134">
        <f t="shared" si="36"/>
        <v>6644.0311999999903</v>
      </c>
      <c r="V80" s="134">
        <f t="shared" si="37"/>
        <v>-6541.4382400000104</v>
      </c>
      <c r="W80" s="134">
        <f t="shared" si="38"/>
        <v>-8006.4904000000097</v>
      </c>
      <c r="X80" s="134">
        <f t="shared" si="39"/>
        <v>-15331.751199999999</v>
      </c>
      <c r="Y80" s="134">
        <f t="shared" si="40"/>
        <v>-22657.012000000002</v>
      </c>
      <c r="Z80" s="134">
        <f t="shared" si="41"/>
        <v>-29982.272799999999</v>
      </c>
      <c r="AA80" s="134">
        <f t="shared" si="42"/>
        <v>-37307.533599999995</v>
      </c>
      <c r="AB80" s="134">
        <f t="shared" si="43"/>
        <v>-44632.794399999999</v>
      </c>
      <c r="AC80" s="134">
        <f t="shared" si="44"/>
        <v>-51958.055200000003</v>
      </c>
    </row>
    <row r="81" spans="5:30">
      <c r="G81" s="126">
        <v>1</v>
      </c>
      <c r="H81" s="147">
        <f>3588*4</f>
        <v>14352</v>
      </c>
      <c r="I81" s="6">
        <v>4</v>
      </c>
      <c r="J81" s="134">
        <f t="shared" si="45"/>
        <v>76087.399999999994</v>
      </c>
      <c r="K81" s="134">
        <f t="shared" si="27"/>
        <v>69428.071999999986</v>
      </c>
      <c r="L81" s="134">
        <f t="shared" si="28"/>
        <v>62768.743999999984</v>
      </c>
      <c r="M81" s="134">
        <f t="shared" si="29"/>
        <v>56109.416000000005</v>
      </c>
      <c r="N81" s="134">
        <f t="shared" si="30"/>
        <v>49450.087999999996</v>
      </c>
      <c r="O81" s="143">
        <f t="shared" si="31"/>
        <v>42790.76</v>
      </c>
      <c r="P81" s="134">
        <f t="shared" si="32"/>
        <v>36131.431999999979</v>
      </c>
      <c r="Q81" s="134">
        <f t="shared" si="33"/>
        <v>29472.103999999985</v>
      </c>
      <c r="R81" s="143">
        <f t="shared" si="34"/>
        <v>22812.776000000005</v>
      </c>
      <c r="S81" s="134">
        <f t="shared" si="46"/>
        <v>16153.448000000011</v>
      </c>
      <c r="T81" s="143">
        <f t="shared" si="35"/>
        <v>9494.1200000000026</v>
      </c>
      <c r="U81" s="134">
        <f>U53-AC19</f>
        <v>2834.791999999994</v>
      </c>
      <c r="V81" s="143">
        <f t="shared" si="37"/>
        <v>-9151.998400000004</v>
      </c>
      <c r="W81" s="134">
        <f t="shared" si="38"/>
        <v>-10483.864000000009</v>
      </c>
      <c r="X81" s="134">
        <f t="shared" si="39"/>
        <v>-17143.191999999995</v>
      </c>
      <c r="Y81" s="143">
        <f t="shared" si="40"/>
        <v>-23802.519999999997</v>
      </c>
      <c r="Z81" s="134">
        <f t="shared" si="41"/>
        <v>-30461.847999999998</v>
      </c>
      <c r="AA81" s="134">
        <f t="shared" si="42"/>
        <v>-37121.175999999992</v>
      </c>
      <c r="AB81" s="134">
        <f t="shared" si="43"/>
        <v>-43780.504000000001</v>
      </c>
      <c r="AC81" s="134">
        <f t="shared" si="44"/>
        <v>-50439.831999999995</v>
      </c>
    </row>
    <row r="82" spans="5:30">
      <c r="G82" s="126">
        <v>0.9</v>
      </c>
      <c r="H82" s="147">
        <f>G82*H81</f>
        <v>12916.800000000001</v>
      </c>
      <c r="I82" s="6">
        <v>4</v>
      </c>
      <c r="J82" s="134">
        <f t="shared" si="45"/>
        <v>64952.899999999994</v>
      </c>
      <c r="K82" s="134">
        <f t="shared" si="27"/>
        <v>58959.504799999995</v>
      </c>
      <c r="L82" s="134">
        <f t="shared" si="28"/>
        <v>52966.109599999996</v>
      </c>
      <c r="M82" s="134">
        <f t="shared" si="29"/>
        <v>46972.714400000012</v>
      </c>
      <c r="N82" s="134">
        <f t="shared" si="30"/>
        <v>40979.319199999998</v>
      </c>
      <c r="O82" s="134">
        <f t="shared" si="31"/>
        <v>34985.923999999999</v>
      </c>
      <c r="P82" s="134">
        <f t="shared" si="32"/>
        <v>28992.528799999985</v>
      </c>
      <c r="Q82" s="134">
        <f t="shared" si="33"/>
        <v>22999.133600000001</v>
      </c>
      <c r="R82" s="134">
        <f t="shared" si="34"/>
        <v>17005.738400000002</v>
      </c>
      <c r="S82" s="134">
        <f t="shared" si="46"/>
        <v>11012.343200000003</v>
      </c>
      <c r="T82" s="134">
        <f t="shared" si="35"/>
        <v>5018.9479999999967</v>
      </c>
      <c r="U82" s="134">
        <f t="shared" si="36"/>
        <v>-974.44720000000234</v>
      </c>
      <c r="V82" s="134">
        <f t="shared" si="37"/>
        <v>-11762.558560000005</v>
      </c>
      <c r="W82" s="134">
        <f t="shared" si="38"/>
        <v>-12961.237600000008</v>
      </c>
      <c r="X82" s="134">
        <f t="shared" si="39"/>
        <v>-18954.632799999999</v>
      </c>
      <c r="Y82" s="134">
        <f t="shared" si="40"/>
        <v>-24948.028000000002</v>
      </c>
      <c r="Z82" s="134">
        <f t="shared" si="41"/>
        <v>-30941.423200000001</v>
      </c>
      <c r="AA82" s="134">
        <f t="shared" si="42"/>
        <v>-36934.818400000004</v>
      </c>
      <c r="AB82" s="134">
        <f t="shared" si="43"/>
        <v>-42928.213600000003</v>
      </c>
      <c r="AC82" s="134">
        <f t="shared" si="44"/>
        <v>-48921.608800000002</v>
      </c>
    </row>
    <row r="83" spans="5:30">
      <c r="G83" s="126">
        <v>0.8</v>
      </c>
      <c r="H83" s="147">
        <f>G83*H81</f>
        <v>11481.6</v>
      </c>
      <c r="I83" s="6">
        <v>4</v>
      </c>
      <c r="J83" s="134">
        <f t="shared" si="45"/>
        <v>53818.399999999994</v>
      </c>
      <c r="K83" s="134">
        <f t="shared" si="27"/>
        <v>48490.93759999999</v>
      </c>
      <c r="L83" s="134">
        <f t="shared" si="28"/>
        <v>43163.475199999986</v>
      </c>
      <c r="M83" s="134">
        <f t="shared" si="29"/>
        <v>37836.012799999997</v>
      </c>
      <c r="N83" s="134">
        <f t="shared" si="30"/>
        <v>32508.550399999993</v>
      </c>
      <c r="O83" s="143">
        <f t="shared" si="31"/>
        <v>27181.088000000003</v>
      </c>
      <c r="P83" s="134">
        <f t="shared" si="32"/>
        <v>21853.625599999985</v>
      </c>
      <c r="Q83" s="134">
        <f t="shared" si="33"/>
        <v>16526.163199999995</v>
      </c>
      <c r="R83" s="143">
        <f>R55-AC21</f>
        <v>11198.700799999999</v>
      </c>
      <c r="S83" s="134">
        <f t="shared" si="46"/>
        <v>5871.238400000002</v>
      </c>
      <c r="T83" s="143">
        <f t="shared" si="35"/>
        <v>543.77599999999802</v>
      </c>
      <c r="U83" s="134">
        <f t="shared" si="36"/>
        <v>-4783.686400000006</v>
      </c>
      <c r="V83" s="143">
        <f>V55-AC21</f>
        <v>-14373.118720000006</v>
      </c>
      <c r="W83" s="134">
        <f t="shared" si="38"/>
        <v>-15438.611200000007</v>
      </c>
      <c r="X83" s="134">
        <f t="shared" si="39"/>
        <v>-20766.0736</v>
      </c>
      <c r="Y83" s="143">
        <f t="shared" si="40"/>
        <v>-26093.536</v>
      </c>
      <c r="Z83" s="134">
        <f t="shared" si="41"/>
        <v>-31420.9984</v>
      </c>
      <c r="AA83" s="134">
        <f t="shared" si="42"/>
        <v>-36748.460800000001</v>
      </c>
      <c r="AB83" s="134">
        <f t="shared" si="43"/>
        <v>-42075.923199999997</v>
      </c>
      <c r="AC83" s="134">
        <f t="shared" si="44"/>
        <v>-47403.385600000001</v>
      </c>
    </row>
    <row r="84" spans="5:30">
      <c r="G84" s="126">
        <v>0.7</v>
      </c>
      <c r="H84" s="147">
        <f>G84*H81</f>
        <v>10046.4</v>
      </c>
      <c r="I84" s="6">
        <v>4</v>
      </c>
      <c r="J84" s="134">
        <f t="shared" si="45"/>
        <v>42683.899999999994</v>
      </c>
      <c r="K84" s="134">
        <f t="shared" si="27"/>
        <v>38022.370399999985</v>
      </c>
      <c r="L84" s="134">
        <f t="shared" si="28"/>
        <v>33360.840799999991</v>
      </c>
      <c r="M84" s="134">
        <f t="shared" si="29"/>
        <v>28699.311199999996</v>
      </c>
      <c r="N84" s="134">
        <f t="shared" si="30"/>
        <v>24037.781600000002</v>
      </c>
      <c r="O84" s="134">
        <f t="shared" si="31"/>
        <v>19376.252000000008</v>
      </c>
      <c r="P84" s="134">
        <f t="shared" si="32"/>
        <v>14714.722399999991</v>
      </c>
      <c r="Q84" s="134">
        <f t="shared" si="33"/>
        <v>10053.192799999997</v>
      </c>
      <c r="R84" s="134">
        <f t="shared" si="34"/>
        <v>5391.6631999999954</v>
      </c>
      <c r="S84" s="134">
        <f t="shared" si="46"/>
        <v>730.13360000000102</v>
      </c>
      <c r="T84" s="134">
        <f t="shared" si="35"/>
        <v>-3931.3960000000006</v>
      </c>
      <c r="U84" s="134">
        <f t="shared" si="36"/>
        <v>-8592.9256000000023</v>
      </c>
      <c r="V84" s="134">
        <f t="shared" si="37"/>
        <v>-16983.678880000007</v>
      </c>
      <c r="W84" s="134">
        <f t="shared" si="38"/>
        <v>-17915.984800000002</v>
      </c>
      <c r="X84" s="134">
        <f t="shared" si="39"/>
        <v>-22577.5144</v>
      </c>
      <c r="Y84" s="134">
        <f t="shared" si="40"/>
        <v>-27239.043999999998</v>
      </c>
      <c r="Z84" s="134">
        <f t="shared" si="41"/>
        <v>-31900.573599999996</v>
      </c>
      <c r="AA84" s="134">
        <f t="shared" si="42"/>
        <v>-36562.103199999998</v>
      </c>
      <c r="AB84" s="134">
        <f t="shared" si="43"/>
        <v>-41223.632799999992</v>
      </c>
      <c r="AC84" s="134">
        <f t="shared" si="44"/>
        <v>-45885.162399999994</v>
      </c>
    </row>
    <row r="85" spans="5:30">
      <c r="G85" s="126">
        <v>0.6</v>
      </c>
      <c r="H85" s="147">
        <f>G85*H81</f>
        <v>8611.1999999999989</v>
      </c>
      <c r="I85" s="6">
        <v>4</v>
      </c>
      <c r="J85" s="134">
        <f>J57-AC23</f>
        <v>31549.399999999994</v>
      </c>
      <c r="K85" s="134">
        <f t="shared" si="27"/>
        <v>27553.803199999995</v>
      </c>
      <c r="L85" s="134">
        <f t="shared" si="28"/>
        <v>23558.206399999981</v>
      </c>
      <c r="M85" s="134">
        <f t="shared" si="29"/>
        <v>19562.609599999996</v>
      </c>
      <c r="N85" s="134">
        <f t="shared" si="30"/>
        <v>15567.012799999997</v>
      </c>
      <c r="O85" s="134">
        <f t="shared" si="31"/>
        <v>11571.415999999997</v>
      </c>
      <c r="P85" s="134">
        <f t="shared" si="32"/>
        <v>7575.8191999999908</v>
      </c>
      <c r="Q85" s="134">
        <f t="shared" si="33"/>
        <v>3580.2223999999915</v>
      </c>
      <c r="R85" s="134">
        <f t="shared" si="34"/>
        <v>-415.37440000000061</v>
      </c>
      <c r="S85" s="134">
        <f t="shared" si="46"/>
        <v>-4410.9712</v>
      </c>
      <c r="T85" s="134">
        <f t="shared" si="35"/>
        <v>-8406.5679999999993</v>
      </c>
      <c r="U85" s="134">
        <f t="shared" si="36"/>
        <v>-12402.164800000006</v>
      </c>
      <c r="V85" s="134">
        <f t="shared" si="37"/>
        <v>-19594.239040000004</v>
      </c>
      <c r="W85" s="134">
        <f t="shared" si="38"/>
        <v>-20393.358400000001</v>
      </c>
      <c r="X85" s="134">
        <f t="shared" si="39"/>
        <v>-24388.955199999997</v>
      </c>
      <c r="Y85" s="134">
        <f t="shared" si="40"/>
        <v>-28384.551999999996</v>
      </c>
      <c r="Z85" s="134">
        <f t="shared" si="41"/>
        <v>-32380.148799999995</v>
      </c>
      <c r="AA85" s="134">
        <f t="shared" si="42"/>
        <v>-36375.745599999995</v>
      </c>
      <c r="AB85" s="134">
        <f t="shared" si="43"/>
        <v>-40371.342399999994</v>
      </c>
      <c r="AC85" s="134">
        <f>AC57-AC23</f>
        <v>-44366.939199999993</v>
      </c>
    </row>
    <row r="86" spans="5:30">
      <c r="G86" s="126">
        <v>0.5</v>
      </c>
      <c r="H86" s="147">
        <f>G86*H81</f>
        <v>7176</v>
      </c>
      <c r="I86" s="6">
        <v>4</v>
      </c>
      <c r="J86" s="134">
        <f t="shared" si="45"/>
        <v>20414.900000000001</v>
      </c>
      <c r="K86" s="134">
        <f t="shared" si="27"/>
        <v>17085.235999999997</v>
      </c>
      <c r="L86" s="134">
        <f t="shared" si="28"/>
        <v>13755.571999999993</v>
      </c>
      <c r="M86" s="134">
        <f t="shared" si="29"/>
        <v>10425.908000000003</v>
      </c>
      <c r="N86" s="134">
        <f t="shared" si="30"/>
        <v>7096.2439999999988</v>
      </c>
      <c r="O86" s="143">
        <f t="shared" si="31"/>
        <v>3766.5800000000017</v>
      </c>
      <c r="P86" s="134">
        <f t="shared" si="32"/>
        <v>436.91599999999016</v>
      </c>
      <c r="Q86" s="134">
        <f t="shared" si="33"/>
        <v>-2892.7480000000069</v>
      </c>
      <c r="R86" s="143">
        <f t="shared" si="34"/>
        <v>-6222.4119999999966</v>
      </c>
      <c r="S86" s="134">
        <f t="shared" si="46"/>
        <v>-9552.0759999999937</v>
      </c>
      <c r="T86" s="143">
        <f t="shared" si="35"/>
        <v>-12881.739999999998</v>
      </c>
      <c r="U86" s="134">
        <f t="shared" si="36"/>
        <v>-16211.404000000002</v>
      </c>
      <c r="V86" s="143">
        <f>V58-AC24</f>
        <v>-22204.799200000001</v>
      </c>
      <c r="W86" s="134">
        <f t="shared" si="38"/>
        <v>-22870.732000000004</v>
      </c>
      <c r="X86" s="134">
        <f t="shared" si="39"/>
        <v>-26200.395999999997</v>
      </c>
      <c r="Y86" s="143">
        <f t="shared" si="40"/>
        <v>-29530.059999999998</v>
      </c>
      <c r="Z86" s="134">
        <f t="shared" si="41"/>
        <v>-32859.724000000002</v>
      </c>
      <c r="AA86" s="134">
        <f t="shared" si="42"/>
        <v>-36189.387999999999</v>
      </c>
      <c r="AB86" s="134">
        <f t="shared" si="43"/>
        <v>-39519.051999999996</v>
      </c>
      <c r="AC86" s="134">
        <f t="shared" si="44"/>
        <v>-42848.716</v>
      </c>
    </row>
    <row r="87" spans="5:30">
      <c r="G87" s="126">
        <v>0.4</v>
      </c>
      <c r="H87" s="147">
        <f>G87*H81</f>
        <v>5740.8</v>
      </c>
      <c r="I87" s="6">
        <v>4</v>
      </c>
      <c r="J87" s="134">
        <f t="shared" si="45"/>
        <v>9280.3999999999942</v>
      </c>
      <c r="K87" s="134">
        <f t="shared" si="27"/>
        <v>6616.6687999999922</v>
      </c>
      <c r="L87" s="134">
        <f>L59-AC25</f>
        <v>3952.9375999999902</v>
      </c>
      <c r="M87" s="134">
        <f t="shared" si="29"/>
        <v>1289.2063999999955</v>
      </c>
      <c r="N87" s="134">
        <f>N59-AC25</f>
        <v>-1374.5248000000065</v>
      </c>
      <c r="O87" s="134">
        <f t="shared" si="31"/>
        <v>-4038.2560000000012</v>
      </c>
      <c r="P87" s="134">
        <f t="shared" si="32"/>
        <v>-6701.9872000000105</v>
      </c>
      <c r="Q87" s="134">
        <f t="shared" si="33"/>
        <v>-9365.7184000000052</v>
      </c>
      <c r="R87" s="134">
        <f t="shared" si="34"/>
        <v>-12029.449600000004</v>
      </c>
      <c r="S87" s="134">
        <f t="shared" si="46"/>
        <v>-14693.180800000002</v>
      </c>
      <c r="T87" s="134">
        <f t="shared" si="35"/>
        <v>-17356.912000000004</v>
      </c>
      <c r="U87" s="134">
        <f t="shared" si="36"/>
        <v>-20020.643200000006</v>
      </c>
      <c r="V87" s="134">
        <f t="shared" si="37"/>
        <v>-24815.359360000006</v>
      </c>
      <c r="W87" s="134">
        <f t="shared" si="38"/>
        <v>-25348.105600000006</v>
      </c>
      <c r="X87" s="134">
        <f t="shared" si="39"/>
        <v>-28011.836800000005</v>
      </c>
      <c r="Y87" s="134">
        <f t="shared" si="40"/>
        <v>-30675.568000000003</v>
      </c>
      <c r="Z87" s="134">
        <f t="shared" si="41"/>
        <v>-33339.299200000001</v>
      </c>
      <c r="AA87" s="134">
        <f t="shared" si="42"/>
        <v>-36003.030400000003</v>
      </c>
      <c r="AB87" s="134">
        <f t="shared" si="43"/>
        <v>-38666.761600000005</v>
      </c>
      <c r="AC87" s="134">
        <f t="shared" si="44"/>
        <v>-41330.4928</v>
      </c>
    </row>
    <row r="88" spans="5:30">
      <c r="G88" s="126">
        <v>0.3</v>
      </c>
      <c r="H88" s="147">
        <f>G88*H81</f>
        <v>4305.5999999999995</v>
      </c>
      <c r="I88" s="6">
        <v>4</v>
      </c>
      <c r="J88" s="134">
        <f t="shared" si="45"/>
        <v>-1854.1000000000058</v>
      </c>
      <c r="K88" s="134">
        <f t="shared" si="27"/>
        <v>-3851.8984000000055</v>
      </c>
      <c r="L88" s="134">
        <f t="shared" si="28"/>
        <v>-5849.6968000000124</v>
      </c>
      <c r="M88" s="134">
        <f t="shared" si="29"/>
        <v>-7847.4952000000048</v>
      </c>
      <c r="N88" s="134">
        <f t="shared" si="30"/>
        <v>-9845.2936000000045</v>
      </c>
      <c r="O88" s="134">
        <f t="shared" si="31"/>
        <v>-11843.092000000004</v>
      </c>
      <c r="P88" s="134">
        <f t="shared" si="32"/>
        <v>-13840.890400000008</v>
      </c>
      <c r="Q88" s="134">
        <f t="shared" si="33"/>
        <v>-15838.688800000007</v>
      </c>
      <c r="R88" s="134">
        <f t="shared" si="34"/>
        <v>-17836.487200000003</v>
      </c>
      <c r="S88" s="134">
        <f t="shared" si="46"/>
        <v>-19834.285600000003</v>
      </c>
      <c r="T88" s="134">
        <f t="shared" si="35"/>
        <v>-21832.084000000003</v>
      </c>
      <c r="U88" s="134">
        <f t="shared" si="36"/>
        <v>-23829.882400000006</v>
      </c>
      <c r="V88" s="134">
        <f t="shared" si="37"/>
        <v>-27425.919520000003</v>
      </c>
      <c r="W88" s="134">
        <f t="shared" si="38"/>
        <v>-27825.479200000002</v>
      </c>
      <c r="X88" s="134">
        <f t="shared" si="39"/>
        <v>-29823.277600000001</v>
      </c>
      <c r="Y88" s="134">
        <f t="shared" si="40"/>
        <v>-31821.076000000001</v>
      </c>
      <c r="Z88" s="134">
        <f t="shared" si="41"/>
        <v>-33818.874400000001</v>
      </c>
      <c r="AA88" s="134">
        <f t="shared" si="42"/>
        <v>-35816.6728</v>
      </c>
      <c r="AB88" s="134">
        <f t="shared" si="43"/>
        <v>-37814.4712</v>
      </c>
      <c r="AC88" s="134">
        <f>AC60-AC26</f>
        <v>-39812.2696</v>
      </c>
    </row>
    <row r="89" spans="5:30">
      <c r="G89" s="126">
        <v>0.2</v>
      </c>
      <c r="H89" s="147">
        <f>G89*H81</f>
        <v>2870.4</v>
      </c>
      <c r="I89" s="6">
        <v>4</v>
      </c>
      <c r="J89" s="134">
        <f t="shared" si="45"/>
        <v>-12988.599999999999</v>
      </c>
      <c r="K89" s="134">
        <f t="shared" si="27"/>
        <v>-14320.4656</v>
      </c>
      <c r="L89" s="134">
        <f t="shared" si="28"/>
        <v>-15652.331200000001</v>
      </c>
      <c r="M89" s="134">
        <f t="shared" si="29"/>
        <v>-16984.196799999998</v>
      </c>
      <c r="N89" s="134">
        <f t="shared" si="30"/>
        <v>-18316.062399999999</v>
      </c>
      <c r="O89" s="134">
        <f t="shared" si="31"/>
        <v>-19647.927999999996</v>
      </c>
      <c r="P89" s="134">
        <f>P61-AC27</f>
        <v>-20979.793600000001</v>
      </c>
      <c r="Q89" s="134">
        <f t="shared" si="33"/>
        <v>-22311.659199999998</v>
      </c>
      <c r="R89" s="134">
        <f t="shared" si="34"/>
        <v>-23643.524799999999</v>
      </c>
      <c r="S89" s="134">
        <f t="shared" si="46"/>
        <v>-24975.390399999997</v>
      </c>
      <c r="T89" s="134">
        <f t="shared" si="35"/>
        <v>-26307.255999999998</v>
      </c>
      <c r="U89" s="134">
        <f t="shared" si="36"/>
        <v>-27639.121599999999</v>
      </c>
      <c r="V89" s="134">
        <f t="shared" si="37"/>
        <v>-30036.479679999997</v>
      </c>
      <c r="W89" s="134">
        <f t="shared" si="38"/>
        <v>-30302.852800000001</v>
      </c>
      <c r="X89" s="134">
        <f t="shared" si="39"/>
        <v>-31634.718399999998</v>
      </c>
      <c r="Y89" s="134">
        <f t="shared" si="40"/>
        <v>-32966.583999999995</v>
      </c>
      <c r="Z89" s="134">
        <f t="shared" si="41"/>
        <v>-34298.4496</v>
      </c>
      <c r="AA89" s="134">
        <f t="shared" si="42"/>
        <v>-35630.315199999997</v>
      </c>
      <c r="AB89" s="134">
        <f t="shared" si="43"/>
        <v>-36962.180799999995</v>
      </c>
      <c r="AC89" s="134">
        <f t="shared" si="44"/>
        <v>-38294.046399999999</v>
      </c>
    </row>
    <row r="90" spans="5:30" ht="15.75" thickBot="1">
      <c r="G90" s="127">
        <v>0.1</v>
      </c>
      <c r="H90" s="149">
        <f>G90*H81</f>
        <v>1435.2</v>
      </c>
      <c r="I90" s="8">
        <v>4</v>
      </c>
      <c r="J90" s="134">
        <f t="shared" si="45"/>
        <v>-24123.100000000002</v>
      </c>
      <c r="K90" s="134">
        <f>K62-AC28</f>
        <v>-24789.032800000001</v>
      </c>
      <c r="L90" s="137">
        <f t="shared" si="28"/>
        <v>-25454.965600000003</v>
      </c>
      <c r="M90" s="134">
        <f>M62-AC28</f>
        <v>-26120.898400000002</v>
      </c>
      <c r="N90" s="134">
        <f t="shared" si="30"/>
        <v>-26786.831200000001</v>
      </c>
      <c r="O90" s="134">
        <f t="shared" si="31"/>
        <v>-27452.764000000003</v>
      </c>
      <c r="P90" s="134">
        <f t="shared" si="32"/>
        <v>-28118.696800000005</v>
      </c>
      <c r="Q90" s="134">
        <f t="shared" si="33"/>
        <v>-28784.6296</v>
      </c>
      <c r="R90" s="134">
        <f t="shared" si="34"/>
        <v>-29450.562400000003</v>
      </c>
      <c r="S90" s="134">
        <f t="shared" si="46"/>
        <v>-30116.495200000001</v>
      </c>
      <c r="T90" s="134">
        <f t="shared" si="35"/>
        <v>-30782.428</v>
      </c>
      <c r="U90" s="134">
        <f t="shared" si="36"/>
        <v>-31448.360800000002</v>
      </c>
      <c r="V90" s="134">
        <f t="shared" si="37"/>
        <v>-32647.039840000001</v>
      </c>
      <c r="W90" s="137">
        <f t="shared" si="38"/>
        <v>-32780.2264</v>
      </c>
      <c r="X90" s="134">
        <f t="shared" si="39"/>
        <v>-33446.159200000002</v>
      </c>
      <c r="Y90" s="134">
        <f t="shared" si="40"/>
        <v>-34112.092000000004</v>
      </c>
      <c r="Z90" s="134">
        <f t="shared" si="41"/>
        <v>-34778.024799999999</v>
      </c>
      <c r="AA90" s="134">
        <f t="shared" si="42"/>
        <v>-35443.957600000002</v>
      </c>
      <c r="AB90" s="134">
        <f t="shared" si="43"/>
        <v>-36109.890400000004</v>
      </c>
      <c r="AC90" s="134">
        <f t="shared" si="44"/>
        <v>-36775.823199999999</v>
      </c>
    </row>
    <row r="91" spans="5:30">
      <c r="L91" s="74"/>
      <c r="W91" s="74"/>
    </row>
    <row r="92" spans="5:30">
      <c r="E92" s="20"/>
      <c r="L92" s="74"/>
      <c r="W92" s="74"/>
    </row>
    <row r="95" spans="5:30"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</row>
    <row r="96" spans="5:30">
      <c r="G96" s="155"/>
      <c r="H96" s="155"/>
      <c r="I96" s="155"/>
    </row>
    <row r="97" spans="7:29">
      <c r="G97" s="118"/>
      <c r="H97" s="118"/>
      <c r="I97" s="118"/>
      <c r="J97" s="118"/>
      <c r="K97" s="118"/>
    </row>
    <row r="98" spans="7:29">
      <c r="G98" s="155"/>
      <c r="H98" s="155"/>
      <c r="I98" s="155"/>
    </row>
    <row r="100" spans="7:29">
      <c r="G100" s="139"/>
      <c r="H100" s="139"/>
      <c r="I100" s="139"/>
    </row>
    <row r="101" spans="7:29">
      <c r="G101" s="11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</row>
    <row r="102" spans="7:29">
      <c r="G102" s="11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</row>
    <row r="103" spans="7:29">
      <c r="G103" s="11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</row>
    <row r="104" spans="7:29">
      <c r="G104" s="11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</row>
    <row r="105" spans="7:29">
      <c r="G105" s="11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</row>
    <row r="106" spans="7:29">
      <c r="G106" s="11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</row>
    <row r="107" spans="7:29">
      <c r="G107" s="11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</row>
    <row r="108" spans="7:29">
      <c r="G108" s="11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</row>
    <row r="109" spans="7:29">
      <c r="G109" s="11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</row>
    <row r="110" spans="7:29">
      <c r="G110" s="11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</row>
    <row r="111" spans="7:29">
      <c r="G111" s="114"/>
      <c r="H111" s="140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</row>
    <row r="112" spans="7:29">
      <c r="G112" s="11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</row>
    <row r="113" spans="7:29">
      <c r="G113" s="11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</row>
    <row r="114" spans="7:29">
      <c r="G114" s="11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</row>
    <row r="115" spans="7:29">
      <c r="G115" s="11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</row>
    <row r="116" spans="7:29">
      <c r="G116" s="11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</row>
    <row r="117" spans="7:29">
      <c r="G117" s="11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</row>
    <row r="118" spans="7:29">
      <c r="G118" s="11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</row>
    <row r="119" spans="7:29">
      <c r="G119" s="11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</row>
    <row r="120" spans="7:29">
      <c r="G120" s="11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</row>
  </sheetData>
  <mergeCells count="13">
    <mergeCell ref="G96:I96"/>
    <mergeCell ref="G98:I98"/>
    <mergeCell ref="A2:E3"/>
    <mergeCell ref="G3:T3"/>
    <mergeCell ref="A32:B32"/>
    <mergeCell ref="G18:T18"/>
    <mergeCell ref="G4:T4"/>
    <mergeCell ref="AB7:AC7"/>
    <mergeCell ref="Q38:T38"/>
    <mergeCell ref="O65:S65"/>
    <mergeCell ref="G68:I68"/>
    <mergeCell ref="A30:E30"/>
    <mergeCell ref="G40:I40"/>
  </mergeCells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1A10-FD40-415F-95DA-BCC43C7BF28E}">
  <dimension ref="A1:X246"/>
  <sheetViews>
    <sheetView tabSelected="1" topLeftCell="A58" workbookViewId="0">
      <selection activeCell="S74" sqref="S74"/>
    </sheetView>
  </sheetViews>
  <sheetFormatPr defaultRowHeight="15"/>
  <cols>
    <col min="1" max="1" width="12.140625" bestFit="1" customWidth="1"/>
    <col min="2" max="2" width="11.5703125" bestFit="1" customWidth="1"/>
    <col min="4" max="5" width="13.42578125" bestFit="1" customWidth="1"/>
    <col min="6" max="8" width="13.28515625" bestFit="1" customWidth="1"/>
    <col min="9" max="9" width="13.42578125" bestFit="1" customWidth="1"/>
    <col min="10" max="11" width="13.28515625" bestFit="1" customWidth="1"/>
    <col min="12" max="12" width="13.42578125" bestFit="1" customWidth="1"/>
    <col min="13" max="13" width="13.28515625" bestFit="1" customWidth="1"/>
    <col min="14" max="14" width="13.42578125" bestFit="1" customWidth="1"/>
    <col min="15" max="15" width="11.5703125" bestFit="1" customWidth="1"/>
    <col min="16" max="16" width="13.42578125" bestFit="1" customWidth="1"/>
    <col min="17" max="18" width="11.5703125" bestFit="1" customWidth="1"/>
    <col min="19" max="19" width="13.42578125" bestFit="1" customWidth="1"/>
    <col min="20" max="23" width="11.5703125" bestFit="1" customWidth="1"/>
  </cols>
  <sheetData>
    <row r="1" spans="1:23">
      <c r="A1" t="s">
        <v>152</v>
      </c>
      <c r="B1" t="s">
        <v>174</v>
      </c>
      <c r="D1">
        <v>40</v>
      </c>
      <c r="E1">
        <v>38</v>
      </c>
      <c r="F1">
        <v>36</v>
      </c>
      <c r="G1">
        <v>34</v>
      </c>
      <c r="H1">
        <v>32</v>
      </c>
      <c r="I1">
        <v>30</v>
      </c>
      <c r="J1">
        <v>28</v>
      </c>
      <c r="K1">
        <v>26</v>
      </c>
      <c r="L1">
        <v>24</v>
      </c>
      <c r="M1">
        <v>22</v>
      </c>
      <c r="N1">
        <v>20</v>
      </c>
      <c r="O1">
        <v>18</v>
      </c>
      <c r="P1">
        <v>16</v>
      </c>
      <c r="Q1">
        <v>14</v>
      </c>
      <c r="R1">
        <v>12</v>
      </c>
      <c r="S1">
        <v>10</v>
      </c>
      <c r="T1">
        <v>8</v>
      </c>
      <c r="U1">
        <v>6</v>
      </c>
      <c r="V1">
        <v>4</v>
      </c>
      <c r="W1">
        <v>2</v>
      </c>
    </row>
    <row r="2" spans="1:23">
      <c r="A2">
        <v>100</v>
      </c>
      <c r="B2" s="117">
        <v>66346.388544999994</v>
      </c>
      <c r="D2">
        <v>369098.81063999998</v>
      </c>
      <c r="E2">
        <v>347338.81063999998</v>
      </c>
      <c r="F2">
        <v>325578.81063999998</v>
      </c>
      <c r="G2">
        <v>303818.81063999998</v>
      </c>
      <c r="H2">
        <v>282058.81063999998</v>
      </c>
      <c r="I2">
        <v>260298.81063999998</v>
      </c>
      <c r="J2">
        <v>238538.81063999998</v>
      </c>
      <c r="K2">
        <v>216778.81063999998</v>
      </c>
      <c r="L2">
        <v>195018.81063999998</v>
      </c>
      <c r="M2">
        <v>173258.81063999998</v>
      </c>
      <c r="N2">
        <v>151498.81063999998</v>
      </c>
      <c r="O2">
        <v>129738.81064</v>
      </c>
      <c r="P2">
        <v>107978.81064</v>
      </c>
      <c r="Q2">
        <v>86218.810639999996</v>
      </c>
      <c r="R2">
        <v>64458.810639999996</v>
      </c>
      <c r="S2">
        <v>42698.810639999996</v>
      </c>
      <c r="T2">
        <v>20938.810639999996</v>
      </c>
      <c r="U2">
        <v>-821.18936000000394</v>
      </c>
      <c r="V2">
        <v>-22581.189360000004</v>
      </c>
      <c r="W2">
        <v>-44341.189360000004</v>
      </c>
    </row>
    <row r="3" spans="1:23">
      <c r="A3">
        <v>90</v>
      </c>
      <c r="B3" s="117">
        <v>59711.749690500001</v>
      </c>
      <c r="D3">
        <v>350130.81063999998</v>
      </c>
      <c r="E3">
        <v>329458.81063999998</v>
      </c>
      <c r="F3">
        <v>308786.81063999998</v>
      </c>
      <c r="G3">
        <v>288114.81063999998</v>
      </c>
      <c r="H3">
        <v>267442.81063999998</v>
      </c>
      <c r="I3">
        <v>246770.81063999998</v>
      </c>
      <c r="J3">
        <v>226098.81063999998</v>
      </c>
      <c r="K3">
        <v>205426.81063999998</v>
      </c>
      <c r="L3">
        <v>184754.81063999998</v>
      </c>
      <c r="M3">
        <v>164082.81063999998</v>
      </c>
      <c r="N3">
        <v>143410.81063999998</v>
      </c>
      <c r="O3">
        <v>122738.81064</v>
      </c>
      <c r="P3">
        <v>102066.81064</v>
      </c>
      <c r="Q3">
        <v>81394.810639999996</v>
      </c>
      <c r="R3">
        <v>60722.810639999996</v>
      </c>
      <c r="S3">
        <v>40050.810639999996</v>
      </c>
      <c r="T3">
        <v>19378.810639999996</v>
      </c>
      <c r="U3">
        <v>-1293.1893600000039</v>
      </c>
      <c r="V3">
        <v>-21965.189360000004</v>
      </c>
      <c r="W3">
        <v>-42637.189360000004</v>
      </c>
    </row>
    <row r="4" spans="1:23">
      <c r="A4">
        <v>80</v>
      </c>
      <c r="B4" s="117">
        <v>53077.110836000014</v>
      </c>
      <c r="D4">
        <v>331162.81063999998</v>
      </c>
      <c r="E4">
        <v>311578.81063999998</v>
      </c>
      <c r="F4">
        <v>291994.81063999998</v>
      </c>
      <c r="G4">
        <v>272410.81063999998</v>
      </c>
      <c r="H4">
        <v>252826.81063999998</v>
      </c>
      <c r="I4">
        <v>233242.81063999998</v>
      </c>
      <c r="J4">
        <v>213658.81063999998</v>
      </c>
      <c r="K4">
        <v>194074.81063999998</v>
      </c>
      <c r="L4">
        <v>174490.81063999998</v>
      </c>
      <c r="M4">
        <v>154906.81063999998</v>
      </c>
      <c r="N4">
        <v>135322.81063999998</v>
      </c>
      <c r="O4">
        <v>115738.81064</v>
      </c>
      <c r="P4">
        <v>96154.810639999996</v>
      </c>
      <c r="Q4">
        <v>76570.810639999996</v>
      </c>
      <c r="R4">
        <v>56986.810639999996</v>
      </c>
      <c r="S4">
        <v>37402.810639999996</v>
      </c>
      <c r="T4">
        <v>17818.810639999996</v>
      </c>
      <c r="U4">
        <v>-1765.1893600000039</v>
      </c>
      <c r="V4">
        <v>-21349.189360000004</v>
      </c>
      <c r="W4">
        <v>-40933.189360000004</v>
      </c>
    </row>
    <row r="5" spans="1:23">
      <c r="A5">
        <v>70</v>
      </c>
      <c r="B5" s="117">
        <v>46442.471981499999</v>
      </c>
      <c r="D5">
        <v>312194.81063999998</v>
      </c>
      <c r="E5">
        <v>293698.81063999998</v>
      </c>
      <c r="F5">
        <v>275202.81063999998</v>
      </c>
      <c r="G5">
        <v>256706.81063999998</v>
      </c>
      <c r="H5">
        <v>238210.81063999998</v>
      </c>
      <c r="I5">
        <v>219714.81063999998</v>
      </c>
      <c r="J5">
        <v>201218.81063999998</v>
      </c>
      <c r="K5">
        <v>182722.81063999998</v>
      </c>
      <c r="L5">
        <v>164226.81063999998</v>
      </c>
      <c r="M5">
        <v>145730.81063999998</v>
      </c>
      <c r="N5">
        <v>127234.81064</v>
      </c>
      <c r="O5">
        <v>108738.81064</v>
      </c>
      <c r="P5">
        <v>90242.810639999996</v>
      </c>
      <c r="Q5">
        <v>71746.810639999996</v>
      </c>
      <c r="R5">
        <v>53250.810639999996</v>
      </c>
      <c r="S5">
        <v>34754.810639999996</v>
      </c>
      <c r="T5">
        <v>16258.810639999996</v>
      </c>
      <c r="U5">
        <v>-2237.1893600000039</v>
      </c>
      <c r="V5">
        <v>-20733.189360000004</v>
      </c>
      <c r="W5">
        <v>-39229.189360000004</v>
      </c>
    </row>
    <row r="6" spans="1:23">
      <c r="A6">
        <v>60</v>
      </c>
      <c r="B6" s="117">
        <v>39807.833126999991</v>
      </c>
      <c r="D6">
        <v>293226.81063999998</v>
      </c>
      <c r="E6">
        <v>275818.81063999998</v>
      </c>
      <c r="F6">
        <v>258410.81063999998</v>
      </c>
      <c r="G6">
        <v>241002.81063999998</v>
      </c>
      <c r="H6">
        <v>223594.81063999998</v>
      </c>
      <c r="I6">
        <v>206186.81063999998</v>
      </c>
      <c r="J6">
        <v>188778.81063999998</v>
      </c>
      <c r="K6">
        <v>171370.81063999998</v>
      </c>
      <c r="L6">
        <v>153962.81063999998</v>
      </c>
      <c r="M6">
        <v>136554.81063999998</v>
      </c>
      <c r="N6">
        <v>119146.81064</v>
      </c>
      <c r="O6">
        <v>101738.81064</v>
      </c>
      <c r="P6">
        <v>84330.810639999996</v>
      </c>
      <c r="Q6">
        <v>66922.810639999996</v>
      </c>
      <c r="R6">
        <v>49514.810639999996</v>
      </c>
      <c r="S6">
        <v>32106.810639999996</v>
      </c>
      <c r="T6">
        <v>14698.810639999996</v>
      </c>
      <c r="U6">
        <v>-2709.1893600000039</v>
      </c>
      <c r="V6">
        <v>-20117.189360000004</v>
      </c>
      <c r="W6">
        <v>-37525.189360000004</v>
      </c>
    </row>
    <row r="7" spans="1:23">
      <c r="A7">
        <v>50</v>
      </c>
      <c r="B7" s="117">
        <v>33173.194272500004</v>
      </c>
      <c r="D7">
        <v>274258.81063999998</v>
      </c>
      <c r="E7">
        <v>257938.81063999998</v>
      </c>
      <c r="F7">
        <v>241618.81063999998</v>
      </c>
      <c r="G7">
        <v>225298.81063999998</v>
      </c>
      <c r="H7">
        <v>208978.81063999998</v>
      </c>
      <c r="I7">
        <v>192658.81063999998</v>
      </c>
      <c r="J7">
        <v>176338.81063999998</v>
      </c>
      <c r="K7">
        <v>160018.81063999998</v>
      </c>
      <c r="L7">
        <v>143698.81063999998</v>
      </c>
      <c r="M7">
        <v>127378.81064</v>
      </c>
      <c r="N7">
        <v>111058.81064</v>
      </c>
      <c r="O7">
        <v>94738.810639999996</v>
      </c>
      <c r="P7">
        <v>78418.810639999996</v>
      </c>
      <c r="Q7">
        <v>62098.810639999996</v>
      </c>
      <c r="R7">
        <v>45778.810639999996</v>
      </c>
      <c r="S7">
        <v>29458.810639999996</v>
      </c>
      <c r="T7">
        <v>13138.810639999996</v>
      </c>
      <c r="U7">
        <v>-3181.1893600000039</v>
      </c>
      <c r="V7">
        <v>-19501.189360000004</v>
      </c>
      <c r="W7">
        <v>-35821.189360000004</v>
      </c>
    </row>
    <row r="8" spans="1:23">
      <c r="A8">
        <v>40</v>
      </c>
      <c r="B8" s="117">
        <v>26538.555418000007</v>
      </c>
      <c r="D8">
        <v>255290.81063999992</v>
      </c>
      <c r="E8">
        <v>240058.81063999992</v>
      </c>
      <c r="F8">
        <v>224826.81063999992</v>
      </c>
      <c r="G8">
        <v>209594.81063999998</v>
      </c>
      <c r="H8">
        <v>194362.81063999998</v>
      </c>
      <c r="I8">
        <v>179130.81063999998</v>
      </c>
      <c r="J8">
        <v>163898.81063999998</v>
      </c>
      <c r="K8">
        <v>148666.81063999998</v>
      </c>
      <c r="L8">
        <v>133434.81063999998</v>
      </c>
      <c r="M8">
        <v>118202.81063999997</v>
      </c>
      <c r="N8">
        <v>102970.81063999997</v>
      </c>
      <c r="O8">
        <v>87738.810639999967</v>
      </c>
      <c r="P8">
        <v>72506.810639999982</v>
      </c>
      <c r="Q8">
        <v>57274.810639999982</v>
      </c>
      <c r="R8">
        <v>42042.810639999982</v>
      </c>
      <c r="S8">
        <v>26810.810639999982</v>
      </c>
      <c r="T8">
        <v>11578.810639999989</v>
      </c>
      <c r="U8">
        <v>-3653.1893600000112</v>
      </c>
      <c r="V8">
        <v>-18885.189360000008</v>
      </c>
      <c r="W8">
        <v>-34117.189360000004</v>
      </c>
    </row>
    <row r="9" spans="1:23">
      <c r="A9">
        <v>30</v>
      </c>
      <c r="B9" s="117">
        <v>19903.916563499995</v>
      </c>
      <c r="D9">
        <v>236322.81063999998</v>
      </c>
      <c r="E9">
        <v>222178.81063999998</v>
      </c>
      <c r="F9">
        <v>208034.81063999998</v>
      </c>
      <c r="G9">
        <v>193890.81063999998</v>
      </c>
      <c r="H9">
        <v>179746.81063999998</v>
      </c>
      <c r="I9">
        <v>165602.81063999998</v>
      </c>
      <c r="J9">
        <v>151458.81063999998</v>
      </c>
      <c r="K9">
        <v>137314.81063999998</v>
      </c>
      <c r="L9">
        <v>123170.81064</v>
      </c>
      <c r="M9">
        <v>109026.81064</v>
      </c>
      <c r="N9">
        <v>94882.810639999996</v>
      </c>
      <c r="O9">
        <v>80738.810639999996</v>
      </c>
      <c r="P9">
        <v>66594.810639999996</v>
      </c>
      <c r="Q9">
        <v>52450.810639999996</v>
      </c>
      <c r="R9">
        <v>38306.810639999996</v>
      </c>
      <c r="S9">
        <v>24162.810639999996</v>
      </c>
      <c r="T9">
        <v>10018.810639999996</v>
      </c>
      <c r="U9">
        <v>-4125.1893600000039</v>
      </c>
      <c r="V9">
        <v>-18269.189360000004</v>
      </c>
      <c r="W9">
        <v>-32413.189360000004</v>
      </c>
    </row>
    <row r="10" spans="1:23">
      <c r="A10">
        <v>20</v>
      </c>
      <c r="B10" s="117">
        <v>13269.277709000004</v>
      </c>
      <c r="D10">
        <v>217354.81063999998</v>
      </c>
      <c r="E10">
        <v>204298.81063999998</v>
      </c>
      <c r="F10">
        <v>191242.81063999998</v>
      </c>
      <c r="G10">
        <v>178186.81063999998</v>
      </c>
      <c r="H10">
        <v>165130.81063999998</v>
      </c>
      <c r="I10">
        <v>152074.81063999998</v>
      </c>
      <c r="J10">
        <v>139018.81063999998</v>
      </c>
      <c r="K10">
        <v>125962.81064</v>
      </c>
      <c r="L10">
        <v>112906.81064</v>
      </c>
      <c r="M10">
        <v>99850.810639999996</v>
      </c>
      <c r="N10">
        <v>86794.810639999996</v>
      </c>
      <c r="O10">
        <v>73738.810639999996</v>
      </c>
      <c r="P10">
        <v>60682.810639999996</v>
      </c>
      <c r="Q10">
        <v>47626.810639999996</v>
      </c>
      <c r="R10">
        <v>34570.810639999996</v>
      </c>
      <c r="S10">
        <v>21514.810639999996</v>
      </c>
      <c r="T10">
        <v>8458.8106399999961</v>
      </c>
      <c r="U10">
        <v>-4597.1893600000039</v>
      </c>
      <c r="V10">
        <v>-17653.189360000004</v>
      </c>
      <c r="W10">
        <v>-30709.189360000004</v>
      </c>
    </row>
    <row r="11" spans="1:23">
      <c r="A11">
        <v>10</v>
      </c>
      <c r="B11" s="117">
        <v>6634.6388545000018</v>
      </c>
      <c r="D11">
        <v>198386.81064000004</v>
      </c>
      <c r="E11">
        <v>186418.81064000004</v>
      </c>
      <c r="F11">
        <v>174450.81064000004</v>
      </c>
      <c r="G11">
        <v>162482.81064000004</v>
      </c>
      <c r="H11">
        <v>150514.81064000004</v>
      </c>
      <c r="I11">
        <v>138546.81064000004</v>
      </c>
      <c r="J11">
        <v>126578.81064000003</v>
      </c>
      <c r="K11">
        <v>114610.81064000003</v>
      </c>
      <c r="L11">
        <v>102642.81064000003</v>
      </c>
      <c r="M11">
        <v>90674.810640000025</v>
      </c>
      <c r="N11">
        <v>78706.810640000011</v>
      </c>
      <c r="O11">
        <v>66738.810640000011</v>
      </c>
      <c r="P11">
        <v>54770.810640000011</v>
      </c>
      <c r="Q11">
        <v>42802.810640000011</v>
      </c>
      <c r="R11">
        <v>30834.810640000011</v>
      </c>
      <c r="S11">
        <v>18866.810640000003</v>
      </c>
      <c r="T11">
        <v>6898.8106400000033</v>
      </c>
      <c r="U11">
        <v>-5069.1893599999967</v>
      </c>
      <c r="V11">
        <v>-17037.18936</v>
      </c>
      <c r="W11">
        <v>-29005.189360000004</v>
      </c>
    </row>
    <row r="12" spans="1:23">
      <c r="B12" s="117"/>
      <c r="D12">
        <v>179418.81063999998</v>
      </c>
      <c r="E12">
        <v>168538.81063999998</v>
      </c>
      <c r="F12">
        <v>157658.81063999998</v>
      </c>
      <c r="G12">
        <v>146778.81063999998</v>
      </c>
      <c r="H12">
        <v>135898.81063999998</v>
      </c>
      <c r="I12">
        <v>125018.81064</v>
      </c>
      <c r="J12">
        <v>114138.81064</v>
      </c>
      <c r="K12">
        <v>103258.81064</v>
      </c>
      <c r="L12">
        <v>92378.810639999996</v>
      </c>
      <c r="M12">
        <v>81498.810639999996</v>
      </c>
      <c r="N12">
        <v>70618.810639999996</v>
      </c>
      <c r="O12">
        <v>59738.810639999996</v>
      </c>
      <c r="P12">
        <v>48858.810639999996</v>
      </c>
      <c r="Q12">
        <v>37978.810639999996</v>
      </c>
      <c r="R12">
        <v>27098.810639999996</v>
      </c>
      <c r="S12">
        <v>16218.810639999996</v>
      </c>
      <c r="T12">
        <v>5338.8106399999961</v>
      </c>
      <c r="U12">
        <v>-5541.1893600000039</v>
      </c>
      <c r="V12">
        <v>-16421.189360000004</v>
      </c>
      <c r="W12">
        <v>-27301.189360000004</v>
      </c>
    </row>
    <row r="13" spans="1:23">
      <c r="D13">
        <v>160450.81063999998</v>
      </c>
      <c r="E13">
        <v>150658.81063999998</v>
      </c>
      <c r="F13">
        <v>140866.81063999998</v>
      </c>
      <c r="G13">
        <v>131074.81063999998</v>
      </c>
      <c r="H13">
        <v>121282.81064</v>
      </c>
      <c r="I13">
        <v>111490.81064</v>
      </c>
      <c r="J13">
        <v>101698.81064</v>
      </c>
      <c r="K13">
        <v>91906.810639999996</v>
      </c>
      <c r="L13">
        <v>82114.810639999996</v>
      </c>
      <c r="M13">
        <v>72322.810639999996</v>
      </c>
      <c r="N13">
        <v>62530.810639999996</v>
      </c>
      <c r="O13">
        <v>52738.810639999996</v>
      </c>
      <c r="P13">
        <v>42946.810639999996</v>
      </c>
      <c r="Q13">
        <v>33154.810639999996</v>
      </c>
      <c r="R13">
        <v>23362.810639999996</v>
      </c>
      <c r="S13">
        <v>13570.810639999996</v>
      </c>
      <c r="T13">
        <v>3778.8106399999961</v>
      </c>
      <c r="U13">
        <v>-6013.1893600000039</v>
      </c>
      <c r="V13">
        <v>-15805.189360000004</v>
      </c>
      <c r="W13">
        <v>-25597.189360000004</v>
      </c>
    </row>
    <row r="14" spans="1:23">
      <c r="D14">
        <v>141482.81064000001</v>
      </c>
      <c r="E14">
        <v>132778.81064000001</v>
      </c>
      <c r="F14">
        <v>124074.81064</v>
      </c>
      <c r="G14">
        <v>115370.81064</v>
      </c>
      <c r="H14">
        <v>106666.81064</v>
      </c>
      <c r="I14">
        <v>97962.810639999996</v>
      </c>
      <c r="J14">
        <v>89258.810639999996</v>
      </c>
      <c r="K14">
        <v>80554.810639999996</v>
      </c>
      <c r="L14">
        <v>71850.810639999996</v>
      </c>
      <c r="M14">
        <v>63146.810639999996</v>
      </c>
      <c r="N14">
        <v>54442.810639999996</v>
      </c>
      <c r="O14">
        <v>45738.810639999996</v>
      </c>
      <c r="P14">
        <v>37034.810639999996</v>
      </c>
      <c r="Q14">
        <v>28330.81064</v>
      </c>
      <c r="R14">
        <v>19626.81064</v>
      </c>
      <c r="S14">
        <v>10922.81064</v>
      </c>
      <c r="T14">
        <v>2218.8106399999997</v>
      </c>
      <c r="U14">
        <v>-6485.1893600000003</v>
      </c>
      <c r="V14">
        <v>-15189.18936</v>
      </c>
      <c r="W14">
        <v>-23893.18936</v>
      </c>
    </row>
    <row r="15" spans="1:23">
      <c r="D15">
        <v>122514.81063999997</v>
      </c>
      <c r="E15">
        <v>114898.81063999997</v>
      </c>
      <c r="F15">
        <v>107282.81063999997</v>
      </c>
      <c r="G15">
        <v>99666.810639999982</v>
      </c>
      <c r="H15">
        <v>92050.810639999982</v>
      </c>
      <c r="I15">
        <v>84434.810639999982</v>
      </c>
      <c r="J15">
        <v>76818.810639999982</v>
      </c>
      <c r="K15">
        <v>69202.810639999982</v>
      </c>
      <c r="L15">
        <v>61586.810639999982</v>
      </c>
      <c r="M15">
        <v>53970.810639999982</v>
      </c>
      <c r="N15">
        <v>46354.810639999982</v>
      </c>
      <c r="O15">
        <v>38738.810639999982</v>
      </c>
      <c r="P15">
        <v>31122.810639999992</v>
      </c>
      <c r="Q15">
        <v>23506.810639999992</v>
      </c>
      <c r="R15">
        <v>15890.810639999992</v>
      </c>
      <c r="S15">
        <v>8274.8106399999924</v>
      </c>
      <c r="T15">
        <v>658.81063999999606</v>
      </c>
      <c r="U15">
        <v>-6957.1893600000039</v>
      </c>
      <c r="V15">
        <v>-14573.189360000002</v>
      </c>
      <c r="W15">
        <v>-22189.18936</v>
      </c>
    </row>
    <row r="16" spans="1:23">
      <c r="D16">
        <v>103546.81064</v>
      </c>
      <c r="E16">
        <v>97018.810639999996</v>
      </c>
      <c r="F16">
        <v>90490.810639999996</v>
      </c>
      <c r="G16">
        <v>83962.810639999996</v>
      </c>
      <c r="H16">
        <v>77434.810639999996</v>
      </c>
      <c r="I16">
        <v>70906.810639999996</v>
      </c>
      <c r="J16">
        <v>64378.810639999996</v>
      </c>
      <c r="K16">
        <v>57850.810639999996</v>
      </c>
      <c r="L16">
        <v>51322.810639999996</v>
      </c>
      <c r="M16">
        <v>44794.810639999996</v>
      </c>
      <c r="N16">
        <v>38266.810639999996</v>
      </c>
      <c r="O16">
        <v>31738.81064</v>
      </c>
      <c r="P16">
        <v>25210.81064</v>
      </c>
      <c r="Q16">
        <v>18682.81064</v>
      </c>
      <c r="R16">
        <v>12154.81064</v>
      </c>
      <c r="S16">
        <v>5626.8106399999997</v>
      </c>
      <c r="T16">
        <v>-901.18936000000031</v>
      </c>
      <c r="U16">
        <v>-7429.1893600000003</v>
      </c>
      <c r="V16">
        <v>-13957.18936</v>
      </c>
      <c r="W16">
        <v>-20485.18936</v>
      </c>
    </row>
    <row r="17" spans="4:24">
      <c r="D17">
        <v>84578.810639999996</v>
      </c>
      <c r="E17">
        <v>79138.810639999996</v>
      </c>
      <c r="F17">
        <v>73698.810639999996</v>
      </c>
      <c r="G17">
        <v>68258.810639999996</v>
      </c>
      <c r="H17">
        <v>62818.810639999996</v>
      </c>
      <c r="I17">
        <v>57378.810639999996</v>
      </c>
      <c r="J17">
        <v>51938.810639999996</v>
      </c>
      <c r="K17">
        <v>46498.810639999996</v>
      </c>
      <c r="L17">
        <v>41058.810639999996</v>
      </c>
      <c r="M17">
        <v>35618.810639999996</v>
      </c>
      <c r="N17">
        <v>30178.81064</v>
      </c>
      <c r="O17">
        <v>24738.81064</v>
      </c>
      <c r="P17">
        <v>19298.81064</v>
      </c>
      <c r="Q17">
        <v>13858.81064</v>
      </c>
      <c r="R17">
        <v>8418.8106399999997</v>
      </c>
      <c r="S17">
        <v>2978.8106399999997</v>
      </c>
      <c r="T17">
        <v>-2461.1893600000003</v>
      </c>
      <c r="U17">
        <v>-7901.1893600000003</v>
      </c>
      <c r="V17">
        <v>-13341.18936</v>
      </c>
      <c r="W17">
        <v>-18781.18936</v>
      </c>
    </row>
    <row r="18" spans="4:24">
      <c r="D18">
        <v>65610.810639999996</v>
      </c>
      <c r="E18">
        <v>61258.810639999996</v>
      </c>
      <c r="F18">
        <v>56906.810639999996</v>
      </c>
      <c r="G18">
        <v>52554.810639999996</v>
      </c>
      <c r="H18">
        <v>48202.810639999996</v>
      </c>
      <c r="I18">
        <v>43850.810639999996</v>
      </c>
      <c r="J18">
        <v>39498.810639999996</v>
      </c>
      <c r="K18">
        <v>35146.810639999996</v>
      </c>
      <c r="L18">
        <v>30794.81064</v>
      </c>
      <c r="M18">
        <v>26442.81064</v>
      </c>
      <c r="N18">
        <v>22090.81064</v>
      </c>
      <c r="O18">
        <v>17738.81064</v>
      </c>
      <c r="P18">
        <v>13386.81064</v>
      </c>
      <c r="Q18">
        <v>9034.8106399999997</v>
      </c>
      <c r="R18">
        <v>4682.8106399999997</v>
      </c>
      <c r="S18">
        <v>330.81063999999969</v>
      </c>
      <c r="T18">
        <v>-4021.1893600000003</v>
      </c>
      <c r="U18">
        <v>-8373.1893600000003</v>
      </c>
      <c r="V18">
        <v>-12725.18936</v>
      </c>
      <c r="W18">
        <v>-17077.18936</v>
      </c>
    </row>
    <row r="19" spans="4:24">
      <c r="D19">
        <v>46642.810639999996</v>
      </c>
      <c r="E19">
        <v>43378.810639999996</v>
      </c>
      <c r="F19">
        <v>40114.810639999996</v>
      </c>
      <c r="G19">
        <v>36850.810639999996</v>
      </c>
      <c r="H19">
        <v>33586.810639999996</v>
      </c>
      <c r="I19">
        <v>30322.81064</v>
      </c>
      <c r="J19">
        <v>27058.81064</v>
      </c>
      <c r="K19">
        <v>23794.81064</v>
      </c>
      <c r="L19">
        <v>20530.81064</v>
      </c>
      <c r="M19">
        <v>17266.81064</v>
      </c>
      <c r="N19">
        <v>14002.81064</v>
      </c>
      <c r="O19">
        <v>10738.81064</v>
      </c>
      <c r="P19">
        <v>7474.8106399999997</v>
      </c>
      <c r="Q19">
        <v>4210.8106399999997</v>
      </c>
      <c r="R19">
        <v>946.81063999999969</v>
      </c>
      <c r="S19">
        <v>-2317.1893600000003</v>
      </c>
      <c r="T19">
        <v>-5581.1893600000003</v>
      </c>
      <c r="U19">
        <v>-8845.1893600000003</v>
      </c>
      <c r="V19">
        <v>-12109.18936</v>
      </c>
      <c r="W19">
        <v>-15373.18936</v>
      </c>
    </row>
    <row r="20" spans="4:24">
      <c r="D20">
        <v>27674.81064</v>
      </c>
      <c r="E20">
        <v>25498.81064</v>
      </c>
      <c r="F20">
        <v>23322.81064</v>
      </c>
      <c r="G20">
        <v>21146.81064</v>
      </c>
      <c r="H20">
        <v>18970.81064</v>
      </c>
      <c r="I20">
        <v>16794.81064</v>
      </c>
      <c r="J20">
        <v>14618.81064</v>
      </c>
      <c r="K20">
        <v>12442.81064</v>
      </c>
      <c r="L20">
        <v>10266.81064</v>
      </c>
      <c r="M20">
        <v>8090.8106399999997</v>
      </c>
      <c r="N20">
        <v>5914.8106399999997</v>
      </c>
      <c r="O20">
        <v>3738.8106399999997</v>
      </c>
      <c r="P20">
        <v>1562.8106399999997</v>
      </c>
      <c r="Q20">
        <v>-613.18936000000031</v>
      </c>
      <c r="R20">
        <v>-2789.1893600000003</v>
      </c>
      <c r="S20">
        <v>-4965.1893600000003</v>
      </c>
      <c r="T20">
        <v>-7141.1893600000003</v>
      </c>
      <c r="U20">
        <v>-9317.1893600000003</v>
      </c>
      <c r="V20">
        <v>-11493.18936</v>
      </c>
      <c r="W20">
        <v>-13669.18936</v>
      </c>
    </row>
    <row r="21" spans="4:24">
      <c r="D21">
        <v>8706.8106399999997</v>
      </c>
      <c r="E21">
        <v>7618.8106399999997</v>
      </c>
      <c r="F21">
        <v>6530.8106399999997</v>
      </c>
      <c r="G21">
        <v>5442.8106399999997</v>
      </c>
      <c r="H21">
        <v>4354.8106399999997</v>
      </c>
      <c r="I21">
        <v>3266.8106399999997</v>
      </c>
      <c r="J21">
        <v>2178.8106399999997</v>
      </c>
      <c r="K21">
        <v>1090.8106399999997</v>
      </c>
      <c r="L21">
        <v>2.8106399999996938</v>
      </c>
      <c r="M21">
        <v>-1085.1893600000003</v>
      </c>
      <c r="N21">
        <v>-2173.1893600000003</v>
      </c>
      <c r="O21">
        <v>-3261.1893600000003</v>
      </c>
      <c r="P21">
        <v>-4349.1893600000003</v>
      </c>
      <c r="Q21">
        <v>-5437.1893600000003</v>
      </c>
      <c r="R21">
        <v>-6525.1893600000003</v>
      </c>
      <c r="S21">
        <v>-7613.1893600000003</v>
      </c>
      <c r="T21">
        <v>-8701.1893600000003</v>
      </c>
      <c r="U21">
        <v>-9789.1893600000003</v>
      </c>
      <c r="V21">
        <v>-10877.18936</v>
      </c>
      <c r="W21">
        <v>-11965.18936</v>
      </c>
    </row>
    <row r="23" spans="4:24">
      <c r="D23" s="155" t="s">
        <v>137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</row>
    <row r="25" spans="4:24">
      <c r="D25" s="119">
        <f>$B$2+D2</f>
        <v>435445.19918499998</v>
      </c>
      <c r="E25" s="119">
        <f t="shared" ref="E25:X38" si="0">$B$2+E2</f>
        <v>413685.19918499998</v>
      </c>
      <c r="F25" s="119">
        <f t="shared" si="0"/>
        <v>391925.19918499998</v>
      </c>
      <c r="G25" s="119">
        <f t="shared" si="0"/>
        <v>370165.19918499998</v>
      </c>
      <c r="H25" s="119">
        <f t="shared" si="0"/>
        <v>348405.19918499998</v>
      </c>
      <c r="I25" s="119">
        <f t="shared" si="0"/>
        <v>326645.19918499998</v>
      </c>
      <c r="J25" s="119">
        <f t="shared" si="0"/>
        <v>304885.19918499998</v>
      </c>
      <c r="K25" s="119">
        <f t="shared" si="0"/>
        <v>283125.19918499998</v>
      </c>
      <c r="L25" s="119">
        <f t="shared" si="0"/>
        <v>261365.19918499998</v>
      </c>
      <c r="M25" s="119">
        <f t="shared" si="0"/>
        <v>239605.19918499998</v>
      </c>
      <c r="N25" s="119">
        <f t="shared" si="0"/>
        <v>217845.19918499998</v>
      </c>
      <c r="O25" s="119">
        <f t="shared" si="0"/>
        <v>196085.19918499998</v>
      </c>
      <c r="P25" s="119">
        <f t="shared" si="0"/>
        <v>174325.19918499998</v>
      </c>
      <c r="Q25" s="119">
        <f t="shared" si="0"/>
        <v>152565.19918499998</v>
      </c>
      <c r="R25" s="119">
        <f t="shared" si="0"/>
        <v>130805.19918499999</v>
      </c>
      <c r="S25" s="119">
        <f t="shared" si="0"/>
        <v>109045.19918499999</v>
      </c>
      <c r="T25" s="119">
        <f t="shared" si="0"/>
        <v>87285.19918499999</v>
      </c>
      <c r="U25" s="119">
        <f t="shared" si="0"/>
        <v>65525.19918499999</v>
      </c>
      <c r="V25" s="119">
        <f t="shared" si="0"/>
        <v>43765.19918499999</v>
      </c>
      <c r="W25" s="119">
        <f t="shared" si="0"/>
        <v>22005.19918499999</v>
      </c>
      <c r="X25" s="119"/>
    </row>
    <row r="26" spans="4:24">
      <c r="D26" s="119">
        <f t="shared" ref="D26:S44" si="1">$B$2+D3</f>
        <v>416477.19918499998</v>
      </c>
      <c r="E26" s="119">
        <f t="shared" si="1"/>
        <v>395805.19918499998</v>
      </c>
      <c r="F26" s="119">
        <f t="shared" si="1"/>
        <v>375133.19918499998</v>
      </c>
      <c r="G26" s="119">
        <f t="shared" si="1"/>
        <v>354461.19918499998</v>
      </c>
      <c r="H26" s="119">
        <f t="shared" si="1"/>
        <v>333789.19918499998</v>
      </c>
      <c r="I26" s="119">
        <f t="shared" si="1"/>
        <v>313117.19918499998</v>
      </c>
      <c r="J26" s="119">
        <f t="shared" si="1"/>
        <v>292445.19918499998</v>
      </c>
      <c r="K26" s="119">
        <f t="shared" si="1"/>
        <v>271773.19918499998</v>
      </c>
      <c r="L26" s="119">
        <f t="shared" si="1"/>
        <v>251101.19918499998</v>
      </c>
      <c r="M26" s="119">
        <f t="shared" si="1"/>
        <v>230429.19918499998</v>
      </c>
      <c r="N26" s="119">
        <f t="shared" si="1"/>
        <v>209757.19918499998</v>
      </c>
      <c r="O26" s="119">
        <f t="shared" si="1"/>
        <v>189085.19918499998</v>
      </c>
      <c r="P26" s="119">
        <f t="shared" si="1"/>
        <v>168413.19918499998</v>
      </c>
      <c r="Q26" s="119">
        <f t="shared" si="1"/>
        <v>147741.19918499998</v>
      </c>
      <c r="R26" s="119">
        <f t="shared" si="1"/>
        <v>127069.19918499999</v>
      </c>
      <c r="S26" s="119">
        <f t="shared" si="1"/>
        <v>106397.19918499999</v>
      </c>
      <c r="T26" s="119">
        <f t="shared" si="0"/>
        <v>85725.19918499999</v>
      </c>
      <c r="U26" s="119">
        <f t="shared" si="0"/>
        <v>65053.19918499999</v>
      </c>
      <c r="V26" s="119">
        <f t="shared" si="0"/>
        <v>44381.19918499999</v>
      </c>
      <c r="W26" s="119">
        <f t="shared" si="0"/>
        <v>23709.19918499999</v>
      </c>
      <c r="X26" s="119"/>
    </row>
    <row r="27" spans="4:24">
      <c r="D27" s="119">
        <f>$B$2+D4</f>
        <v>397509.19918499998</v>
      </c>
      <c r="E27" s="119">
        <f t="shared" si="0"/>
        <v>377925.19918499998</v>
      </c>
      <c r="F27" s="119">
        <f t="shared" si="0"/>
        <v>358341.19918499998</v>
      </c>
      <c r="G27" s="119">
        <f t="shared" si="0"/>
        <v>338757.19918499998</v>
      </c>
      <c r="H27" s="119">
        <f t="shared" si="0"/>
        <v>319173.19918499998</v>
      </c>
      <c r="I27" s="119">
        <f t="shared" si="0"/>
        <v>299589.19918499998</v>
      </c>
      <c r="J27" s="119">
        <f t="shared" si="0"/>
        <v>280005.19918499998</v>
      </c>
      <c r="K27" s="119">
        <f t="shared" si="0"/>
        <v>260421.19918499998</v>
      </c>
      <c r="L27" s="119">
        <f t="shared" si="0"/>
        <v>240837.19918499998</v>
      </c>
      <c r="M27" s="119">
        <f t="shared" si="0"/>
        <v>221253.19918499998</v>
      </c>
      <c r="N27" s="119">
        <f t="shared" si="0"/>
        <v>201669.19918499998</v>
      </c>
      <c r="O27" s="119">
        <f t="shared" si="0"/>
        <v>182085.19918499998</v>
      </c>
      <c r="P27" s="119">
        <f t="shared" si="0"/>
        <v>162501.19918499998</v>
      </c>
      <c r="Q27" s="119">
        <f t="shared" si="0"/>
        <v>142917.19918499998</v>
      </c>
      <c r="R27" s="119">
        <f t="shared" si="0"/>
        <v>123333.19918499999</v>
      </c>
      <c r="S27" s="119">
        <f t="shared" si="0"/>
        <v>103749.19918499999</v>
      </c>
      <c r="T27" s="119">
        <f t="shared" si="0"/>
        <v>84165.19918499999</v>
      </c>
      <c r="U27" s="119">
        <f t="shared" si="0"/>
        <v>64581.19918499999</v>
      </c>
      <c r="V27" s="119">
        <f t="shared" si="0"/>
        <v>44997.19918499999</v>
      </c>
      <c r="W27" s="119">
        <f t="shared" si="0"/>
        <v>25413.19918499999</v>
      </c>
      <c r="X27" s="119"/>
    </row>
    <row r="28" spans="4:24">
      <c r="D28" s="119">
        <f>$B$2+D5</f>
        <v>378541.19918499998</v>
      </c>
      <c r="E28" s="119">
        <f t="shared" si="0"/>
        <v>360045.19918499998</v>
      </c>
      <c r="F28" s="119">
        <f t="shared" si="0"/>
        <v>341549.19918499998</v>
      </c>
      <c r="G28" s="119">
        <f t="shared" si="0"/>
        <v>323053.19918499998</v>
      </c>
      <c r="H28" s="119">
        <f t="shared" si="0"/>
        <v>304557.19918499998</v>
      </c>
      <c r="I28" s="119">
        <f t="shared" si="0"/>
        <v>286061.19918499998</v>
      </c>
      <c r="J28" s="119">
        <f t="shared" si="0"/>
        <v>267565.19918499998</v>
      </c>
      <c r="K28" s="119">
        <f t="shared" si="0"/>
        <v>249069.19918499998</v>
      </c>
      <c r="L28" s="119">
        <f t="shared" si="0"/>
        <v>230573.19918499998</v>
      </c>
      <c r="M28" s="119">
        <f t="shared" si="0"/>
        <v>212077.19918499998</v>
      </c>
      <c r="N28" s="119">
        <f t="shared" si="0"/>
        <v>193581.19918499998</v>
      </c>
      <c r="O28" s="119">
        <f t="shared" si="0"/>
        <v>175085.19918499998</v>
      </c>
      <c r="P28" s="119">
        <f t="shared" si="0"/>
        <v>156589.19918499998</v>
      </c>
      <c r="Q28" s="119">
        <f t="shared" si="0"/>
        <v>138093.19918499998</v>
      </c>
      <c r="R28" s="119">
        <f t="shared" si="0"/>
        <v>119597.19918499999</v>
      </c>
      <c r="S28" s="119">
        <f t="shared" si="0"/>
        <v>101101.19918499999</v>
      </c>
      <c r="T28" s="119">
        <f t="shared" si="0"/>
        <v>82605.19918499999</v>
      </c>
      <c r="U28" s="119">
        <f t="shared" si="0"/>
        <v>64109.19918499999</v>
      </c>
      <c r="V28" s="119">
        <f t="shared" si="0"/>
        <v>45613.19918499999</v>
      </c>
      <c r="W28" s="119">
        <f t="shared" si="0"/>
        <v>27117.19918499999</v>
      </c>
      <c r="X28" s="119"/>
    </row>
    <row r="29" spans="4:24">
      <c r="D29" s="119">
        <f t="shared" si="1"/>
        <v>359573.19918499998</v>
      </c>
      <c r="E29" s="119">
        <f t="shared" si="0"/>
        <v>342165.19918499998</v>
      </c>
      <c r="F29" s="119">
        <f t="shared" si="0"/>
        <v>324757.19918499998</v>
      </c>
      <c r="G29" s="119">
        <f t="shared" si="0"/>
        <v>307349.19918499998</v>
      </c>
      <c r="H29" s="119">
        <f t="shared" si="0"/>
        <v>289941.19918499998</v>
      </c>
      <c r="I29" s="119">
        <f t="shared" si="0"/>
        <v>272533.19918499998</v>
      </c>
      <c r="J29" s="119">
        <f t="shared" si="0"/>
        <v>255125.19918499998</v>
      </c>
      <c r="K29" s="119">
        <f t="shared" si="0"/>
        <v>237717.19918499998</v>
      </c>
      <c r="L29" s="119">
        <f t="shared" si="0"/>
        <v>220309.19918499998</v>
      </c>
      <c r="M29" s="119">
        <f t="shared" si="0"/>
        <v>202901.19918499998</v>
      </c>
      <c r="N29" s="119">
        <f t="shared" si="0"/>
        <v>185493.19918499998</v>
      </c>
      <c r="O29" s="119">
        <f t="shared" si="0"/>
        <v>168085.19918499998</v>
      </c>
      <c r="P29" s="119">
        <f t="shared" si="0"/>
        <v>150677.19918499998</v>
      </c>
      <c r="Q29" s="119">
        <f t="shared" si="0"/>
        <v>133269.19918499998</v>
      </c>
      <c r="R29" s="119">
        <f t="shared" si="0"/>
        <v>115861.19918499999</v>
      </c>
      <c r="S29" s="119">
        <f t="shared" si="0"/>
        <v>98453.19918499999</v>
      </c>
      <c r="T29" s="119">
        <f t="shared" si="0"/>
        <v>81045.19918499999</v>
      </c>
      <c r="U29" s="119">
        <f t="shared" si="0"/>
        <v>63637.19918499999</v>
      </c>
      <c r="V29" s="119">
        <f t="shared" si="0"/>
        <v>46229.19918499999</v>
      </c>
      <c r="W29" s="119">
        <f t="shared" si="0"/>
        <v>28821.19918499999</v>
      </c>
      <c r="X29" s="119"/>
    </row>
    <row r="30" spans="4:24">
      <c r="D30" s="119">
        <f t="shared" si="1"/>
        <v>340605.19918499998</v>
      </c>
      <c r="E30" s="119">
        <f t="shared" si="0"/>
        <v>324285.19918499998</v>
      </c>
      <c r="F30" s="119">
        <f t="shared" si="0"/>
        <v>307965.19918499998</v>
      </c>
      <c r="G30" s="119">
        <f t="shared" si="0"/>
        <v>291645.19918499998</v>
      </c>
      <c r="H30" s="119">
        <f t="shared" si="0"/>
        <v>275325.19918499998</v>
      </c>
      <c r="I30" s="119">
        <f t="shared" si="0"/>
        <v>259005.19918499998</v>
      </c>
      <c r="J30" s="119">
        <f t="shared" si="0"/>
        <v>242685.19918499998</v>
      </c>
      <c r="K30" s="119">
        <f t="shared" si="0"/>
        <v>226365.19918499998</v>
      </c>
      <c r="L30" s="119">
        <f t="shared" si="0"/>
        <v>210045.19918499998</v>
      </c>
      <c r="M30" s="119">
        <f t="shared" si="0"/>
        <v>193725.19918499998</v>
      </c>
      <c r="N30" s="119">
        <f t="shared" si="0"/>
        <v>177405.19918499998</v>
      </c>
      <c r="O30" s="119">
        <f t="shared" si="0"/>
        <v>161085.19918499998</v>
      </c>
      <c r="P30" s="119">
        <f t="shared" si="0"/>
        <v>144765.19918499998</v>
      </c>
      <c r="Q30" s="119">
        <f t="shared" si="0"/>
        <v>128445.19918499999</v>
      </c>
      <c r="R30" s="119">
        <f t="shared" si="0"/>
        <v>112125.19918499999</v>
      </c>
      <c r="S30" s="119">
        <f t="shared" si="0"/>
        <v>95805.19918499999</v>
      </c>
      <c r="T30" s="119">
        <f t="shared" si="0"/>
        <v>79485.19918499999</v>
      </c>
      <c r="U30" s="119">
        <f t="shared" si="0"/>
        <v>63165.19918499999</v>
      </c>
      <c r="V30" s="119">
        <f t="shared" si="0"/>
        <v>46845.19918499999</v>
      </c>
      <c r="W30" s="119">
        <f t="shared" si="0"/>
        <v>30525.19918499999</v>
      </c>
      <c r="X30" s="119"/>
    </row>
    <row r="31" spans="4:24">
      <c r="D31" s="119">
        <f t="shared" si="1"/>
        <v>321637.19918499992</v>
      </c>
      <c r="E31" s="119">
        <f t="shared" si="0"/>
        <v>306405.19918499992</v>
      </c>
      <c r="F31" s="119">
        <f t="shared" si="0"/>
        <v>291173.19918499992</v>
      </c>
      <c r="G31" s="119">
        <f t="shared" si="0"/>
        <v>275941.19918499998</v>
      </c>
      <c r="H31" s="119">
        <f t="shared" si="0"/>
        <v>260709.19918499998</v>
      </c>
      <c r="I31" s="119">
        <f t="shared" si="0"/>
        <v>245477.19918499998</v>
      </c>
      <c r="J31" s="119">
        <f t="shared" si="0"/>
        <v>230245.19918499998</v>
      </c>
      <c r="K31" s="119">
        <f t="shared" si="0"/>
        <v>215013.19918499998</v>
      </c>
      <c r="L31" s="119">
        <f t="shared" si="0"/>
        <v>199781.19918499998</v>
      </c>
      <c r="M31" s="119">
        <f t="shared" si="0"/>
        <v>184549.19918499998</v>
      </c>
      <c r="N31" s="119">
        <f t="shared" si="0"/>
        <v>169317.19918499998</v>
      </c>
      <c r="O31" s="119">
        <f t="shared" si="0"/>
        <v>154085.19918499998</v>
      </c>
      <c r="P31" s="119">
        <f t="shared" si="0"/>
        <v>138853.19918499998</v>
      </c>
      <c r="Q31" s="119">
        <f t="shared" si="0"/>
        <v>123621.19918499998</v>
      </c>
      <c r="R31" s="119">
        <f t="shared" si="0"/>
        <v>108389.19918499998</v>
      </c>
      <c r="S31" s="119">
        <f t="shared" si="0"/>
        <v>93157.199184999976</v>
      </c>
      <c r="T31" s="119">
        <f t="shared" si="0"/>
        <v>77925.199184999976</v>
      </c>
      <c r="U31" s="119">
        <f t="shared" si="0"/>
        <v>62693.199184999983</v>
      </c>
      <c r="V31" s="119">
        <f t="shared" si="0"/>
        <v>47461.19918499999</v>
      </c>
      <c r="W31" s="119">
        <f t="shared" si="0"/>
        <v>32229.19918499999</v>
      </c>
      <c r="X31" s="119"/>
    </row>
    <row r="32" spans="4:24">
      <c r="D32" s="119">
        <f t="shared" si="1"/>
        <v>302669.19918499998</v>
      </c>
      <c r="E32" s="119">
        <f t="shared" si="0"/>
        <v>288525.19918499998</v>
      </c>
      <c r="F32" s="119">
        <f t="shared" si="0"/>
        <v>274381.19918499998</v>
      </c>
      <c r="G32" s="119">
        <f t="shared" si="0"/>
        <v>260237.19918499998</v>
      </c>
      <c r="H32" s="119">
        <f t="shared" si="0"/>
        <v>246093.19918499998</v>
      </c>
      <c r="I32" s="119">
        <f t="shared" si="0"/>
        <v>231949.19918499998</v>
      </c>
      <c r="J32" s="119">
        <f t="shared" si="0"/>
        <v>217805.19918499998</v>
      </c>
      <c r="K32" s="119">
        <f t="shared" si="0"/>
        <v>203661.19918499998</v>
      </c>
      <c r="L32" s="119">
        <f t="shared" si="0"/>
        <v>189517.19918499998</v>
      </c>
      <c r="M32" s="119">
        <f t="shared" si="0"/>
        <v>175373.19918499998</v>
      </c>
      <c r="N32" s="119">
        <f t="shared" si="0"/>
        <v>161229.19918499998</v>
      </c>
      <c r="O32" s="119">
        <f t="shared" si="0"/>
        <v>147085.19918499998</v>
      </c>
      <c r="P32" s="119">
        <f t="shared" si="0"/>
        <v>132941.19918499998</v>
      </c>
      <c r="Q32" s="119">
        <f t="shared" si="0"/>
        <v>118797.19918499999</v>
      </c>
      <c r="R32" s="119">
        <f t="shared" si="0"/>
        <v>104653.19918499999</v>
      </c>
      <c r="S32" s="119">
        <f t="shared" si="0"/>
        <v>90509.19918499999</v>
      </c>
      <c r="T32" s="119">
        <f t="shared" si="0"/>
        <v>76365.19918499999</v>
      </c>
      <c r="U32" s="119">
        <f t="shared" si="0"/>
        <v>62221.19918499999</v>
      </c>
      <c r="V32" s="119">
        <f t="shared" si="0"/>
        <v>48077.19918499999</v>
      </c>
      <c r="W32" s="119">
        <f t="shared" si="0"/>
        <v>33933.19918499999</v>
      </c>
      <c r="X32" s="119"/>
    </row>
    <row r="33" spans="4:24">
      <c r="D33" s="119">
        <f t="shared" si="1"/>
        <v>283701.19918499998</v>
      </c>
      <c r="E33" s="119">
        <f t="shared" si="0"/>
        <v>270645.19918499998</v>
      </c>
      <c r="F33" s="119">
        <f t="shared" si="0"/>
        <v>257589.19918499998</v>
      </c>
      <c r="G33" s="119">
        <f t="shared" si="0"/>
        <v>244533.19918499998</v>
      </c>
      <c r="H33" s="119">
        <f t="shared" si="0"/>
        <v>231477.19918499998</v>
      </c>
      <c r="I33" s="119">
        <f t="shared" si="0"/>
        <v>218421.19918499998</v>
      </c>
      <c r="J33" s="119">
        <f t="shared" si="0"/>
        <v>205365.19918499998</v>
      </c>
      <c r="K33" s="119">
        <f t="shared" si="0"/>
        <v>192309.19918499998</v>
      </c>
      <c r="L33" s="119">
        <f t="shared" si="0"/>
        <v>179253.19918499998</v>
      </c>
      <c r="M33" s="119">
        <f t="shared" si="0"/>
        <v>166197.19918499998</v>
      </c>
      <c r="N33" s="119">
        <f t="shared" si="0"/>
        <v>153141.19918499998</v>
      </c>
      <c r="O33" s="119">
        <f t="shared" si="0"/>
        <v>140085.19918499998</v>
      </c>
      <c r="P33" s="119">
        <f t="shared" si="0"/>
        <v>127029.19918499999</v>
      </c>
      <c r="Q33" s="119">
        <f t="shared" si="0"/>
        <v>113973.19918499999</v>
      </c>
      <c r="R33" s="119">
        <f t="shared" si="0"/>
        <v>100917.19918499999</v>
      </c>
      <c r="S33" s="119">
        <f t="shared" si="0"/>
        <v>87861.19918499999</v>
      </c>
      <c r="T33" s="119">
        <f t="shared" si="0"/>
        <v>74805.19918499999</v>
      </c>
      <c r="U33" s="119">
        <f t="shared" si="0"/>
        <v>61749.19918499999</v>
      </c>
      <c r="V33" s="119">
        <f t="shared" si="0"/>
        <v>48693.19918499999</v>
      </c>
      <c r="W33" s="119">
        <f t="shared" si="0"/>
        <v>35637.19918499999</v>
      </c>
      <c r="X33" s="119"/>
    </row>
    <row r="34" spans="4:24">
      <c r="D34" s="119">
        <f t="shared" si="1"/>
        <v>264733.19918500003</v>
      </c>
      <c r="E34" s="119">
        <f t="shared" si="0"/>
        <v>252765.19918500003</v>
      </c>
      <c r="F34" s="119">
        <f t="shared" si="0"/>
        <v>240797.19918500003</v>
      </c>
      <c r="G34" s="119">
        <f t="shared" si="0"/>
        <v>228829.19918500003</v>
      </c>
      <c r="H34" s="119">
        <f t="shared" si="0"/>
        <v>216861.19918500003</v>
      </c>
      <c r="I34" s="119">
        <f t="shared" si="0"/>
        <v>204893.19918500003</v>
      </c>
      <c r="J34" s="119">
        <f t="shared" si="0"/>
        <v>192925.19918500003</v>
      </c>
      <c r="K34" s="119">
        <f t="shared" si="0"/>
        <v>180957.19918500003</v>
      </c>
      <c r="L34" s="119">
        <f t="shared" si="0"/>
        <v>168989.19918500003</v>
      </c>
      <c r="M34" s="119">
        <f t="shared" si="0"/>
        <v>157021.19918500003</v>
      </c>
      <c r="N34" s="119">
        <f t="shared" si="0"/>
        <v>145053.199185</v>
      </c>
      <c r="O34" s="119">
        <f t="shared" si="0"/>
        <v>133085.199185</v>
      </c>
      <c r="P34" s="119">
        <f t="shared" si="0"/>
        <v>121117.199185</v>
      </c>
      <c r="Q34" s="119">
        <f t="shared" si="0"/>
        <v>109149.199185</v>
      </c>
      <c r="R34" s="119">
        <f t="shared" si="0"/>
        <v>97181.199185000005</v>
      </c>
      <c r="S34" s="119">
        <f t="shared" si="0"/>
        <v>85213.199185000005</v>
      </c>
      <c r="T34" s="119">
        <f t="shared" si="0"/>
        <v>73245.199185000005</v>
      </c>
      <c r="U34" s="119">
        <f t="shared" si="0"/>
        <v>61277.199184999998</v>
      </c>
      <c r="V34" s="119">
        <f t="shared" si="0"/>
        <v>49309.19918499999</v>
      </c>
      <c r="W34" s="119">
        <f t="shared" si="0"/>
        <v>37341.19918499999</v>
      </c>
      <c r="X34" s="119"/>
    </row>
    <row r="35" spans="4:24">
      <c r="D35" s="119">
        <f t="shared" si="1"/>
        <v>245765.19918499998</v>
      </c>
      <c r="E35" s="119">
        <f t="shared" si="0"/>
        <v>234885.19918499998</v>
      </c>
      <c r="F35" s="119">
        <f t="shared" si="0"/>
        <v>224005.19918499998</v>
      </c>
      <c r="G35" s="119">
        <f t="shared" si="0"/>
        <v>213125.19918499998</v>
      </c>
      <c r="H35" s="119">
        <f t="shared" si="0"/>
        <v>202245.19918499998</v>
      </c>
      <c r="I35" s="119">
        <f t="shared" si="0"/>
        <v>191365.19918499998</v>
      </c>
      <c r="J35" s="119">
        <f t="shared" si="0"/>
        <v>180485.19918499998</v>
      </c>
      <c r="K35" s="119">
        <f t="shared" si="0"/>
        <v>169605.19918499998</v>
      </c>
      <c r="L35" s="119">
        <f t="shared" si="0"/>
        <v>158725.19918499998</v>
      </c>
      <c r="M35" s="119">
        <f t="shared" si="0"/>
        <v>147845.19918499998</v>
      </c>
      <c r="N35" s="119">
        <f t="shared" si="0"/>
        <v>136965.19918499998</v>
      </c>
      <c r="O35" s="119">
        <f t="shared" si="0"/>
        <v>126085.19918499999</v>
      </c>
      <c r="P35" s="119">
        <f t="shared" si="0"/>
        <v>115205.19918499999</v>
      </c>
      <c r="Q35" s="119">
        <f t="shared" si="0"/>
        <v>104325.19918499999</v>
      </c>
      <c r="R35" s="119">
        <f t="shared" si="0"/>
        <v>93445.19918499999</v>
      </c>
      <c r="S35" s="119">
        <f t="shared" si="0"/>
        <v>82565.19918499999</v>
      </c>
      <c r="T35" s="119">
        <f t="shared" si="0"/>
        <v>71685.19918499999</v>
      </c>
      <c r="U35" s="119">
        <f t="shared" si="0"/>
        <v>60805.19918499999</v>
      </c>
      <c r="V35" s="119">
        <f t="shared" si="0"/>
        <v>49925.19918499999</v>
      </c>
      <c r="W35" s="119">
        <f t="shared" si="0"/>
        <v>39045.19918499999</v>
      </c>
      <c r="X35" s="119"/>
    </row>
    <row r="36" spans="4:24">
      <c r="D36" s="119">
        <f t="shared" si="1"/>
        <v>226797.19918499998</v>
      </c>
      <c r="E36" s="119">
        <f t="shared" si="0"/>
        <v>217005.19918499998</v>
      </c>
      <c r="F36" s="119">
        <f t="shared" si="0"/>
        <v>207213.19918499998</v>
      </c>
      <c r="G36" s="119">
        <f t="shared" si="0"/>
        <v>197421.19918499998</v>
      </c>
      <c r="H36" s="119">
        <f t="shared" si="0"/>
        <v>187629.19918499998</v>
      </c>
      <c r="I36" s="119">
        <f t="shared" si="0"/>
        <v>177837.19918499998</v>
      </c>
      <c r="J36" s="119">
        <f t="shared" si="0"/>
        <v>168045.19918499998</v>
      </c>
      <c r="K36" s="119">
        <f t="shared" si="0"/>
        <v>158253.19918499998</v>
      </c>
      <c r="L36" s="119">
        <f t="shared" si="0"/>
        <v>148461.19918499998</v>
      </c>
      <c r="M36" s="119">
        <f t="shared" si="0"/>
        <v>138669.19918499998</v>
      </c>
      <c r="N36" s="119">
        <f t="shared" si="0"/>
        <v>128877.19918499999</v>
      </c>
      <c r="O36" s="119">
        <f t="shared" si="0"/>
        <v>119085.19918499999</v>
      </c>
      <c r="P36" s="119">
        <f t="shared" si="0"/>
        <v>109293.19918499999</v>
      </c>
      <c r="Q36" s="119">
        <f t="shared" si="0"/>
        <v>99501.19918499999</v>
      </c>
      <c r="R36" s="119">
        <f t="shared" si="0"/>
        <v>89709.19918499999</v>
      </c>
      <c r="S36" s="119">
        <f t="shared" si="0"/>
        <v>79917.19918499999</v>
      </c>
      <c r="T36" s="119">
        <f t="shared" si="0"/>
        <v>70125.19918499999</v>
      </c>
      <c r="U36" s="119">
        <f t="shared" si="0"/>
        <v>60333.19918499999</v>
      </c>
      <c r="V36" s="119">
        <f t="shared" si="0"/>
        <v>50541.19918499999</v>
      </c>
      <c r="W36" s="119">
        <f t="shared" si="0"/>
        <v>40749.19918499999</v>
      </c>
      <c r="X36" s="119"/>
    </row>
    <row r="37" spans="4:24">
      <c r="D37" s="119">
        <f t="shared" si="1"/>
        <v>207829.199185</v>
      </c>
      <c r="E37" s="119">
        <f t="shared" si="0"/>
        <v>199125.199185</v>
      </c>
      <c r="F37" s="119">
        <f t="shared" si="0"/>
        <v>190421.19918499998</v>
      </c>
      <c r="G37" s="119">
        <f t="shared" si="0"/>
        <v>181717.19918499998</v>
      </c>
      <c r="H37" s="119">
        <f t="shared" si="0"/>
        <v>173013.19918499998</v>
      </c>
      <c r="I37" s="119">
        <f t="shared" si="0"/>
        <v>164309.19918499998</v>
      </c>
      <c r="J37" s="119">
        <f t="shared" si="0"/>
        <v>155605.19918499998</v>
      </c>
      <c r="K37" s="119">
        <f t="shared" si="0"/>
        <v>146901.19918499998</v>
      </c>
      <c r="L37" s="119">
        <f t="shared" si="0"/>
        <v>138197.19918499998</v>
      </c>
      <c r="M37" s="119">
        <f t="shared" si="0"/>
        <v>129493.19918499999</v>
      </c>
      <c r="N37" s="119">
        <f t="shared" si="0"/>
        <v>120789.19918499999</v>
      </c>
      <c r="O37" s="119">
        <f t="shared" si="0"/>
        <v>112085.19918499999</v>
      </c>
      <c r="P37" s="119">
        <f t="shared" si="0"/>
        <v>103381.19918499999</v>
      </c>
      <c r="Q37" s="119">
        <f t="shared" si="0"/>
        <v>94677.19918499999</v>
      </c>
      <c r="R37" s="119">
        <f t="shared" si="0"/>
        <v>85973.19918499999</v>
      </c>
      <c r="S37" s="119">
        <f t="shared" si="0"/>
        <v>77269.19918499999</v>
      </c>
      <c r="T37" s="119">
        <f t="shared" si="0"/>
        <v>68565.19918499999</v>
      </c>
      <c r="U37" s="119">
        <f t="shared" si="0"/>
        <v>59861.19918499999</v>
      </c>
      <c r="V37" s="119">
        <f t="shared" si="0"/>
        <v>51157.19918499999</v>
      </c>
      <c r="W37" s="119">
        <f t="shared" si="0"/>
        <v>42453.19918499999</v>
      </c>
      <c r="X37" s="119"/>
    </row>
    <row r="38" spans="4:24">
      <c r="D38" s="119">
        <f t="shared" si="1"/>
        <v>188861.19918499998</v>
      </c>
      <c r="E38" s="119">
        <f t="shared" si="0"/>
        <v>181245.19918499998</v>
      </c>
      <c r="F38" s="119">
        <f t="shared" si="0"/>
        <v>173629.19918499998</v>
      </c>
      <c r="G38" s="119">
        <f t="shared" si="0"/>
        <v>166013.19918499998</v>
      </c>
      <c r="H38" s="119">
        <f t="shared" si="0"/>
        <v>158397.19918499998</v>
      </c>
      <c r="I38" s="119">
        <f t="shared" si="0"/>
        <v>150781.19918499998</v>
      </c>
      <c r="J38" s="119">
        <f t="shared" si="0"/>
        <v>143165.19918499998</v>
      </c>
      <c r="K38" s="119">
        <f t="shared" si="0"/>
        <v>135549.19918499998</v>
      </c>
      <c r="L38" s="119">
        <f t="shared" si="0"/>
        <v>127933.19918499998</v>
      </c>
      <c r="M38" s="119">
        <f t="shared" si="0"/>
        <v>120317.19918499998</v>
      </c>
      <c r="N38" s="119">
        <f t="shared" si="0"/>
        <v>112701.19918499998</v>
      </c>
      <c r="O38" s="119">
        <f t="shared" ref="E38:X44" si="2">$B$2+O15</f>
        <v>105085.19918499998</v>
      </c>
      <c r="P38" s="119">
        <f t="shared" si="2"/>
        <v>97469.19918499999</v>
      </c>
      <c r="Q38" s="119">
        <f t="shared" si="2"/>
        <v>89853.19918499999</v>
      </c>
      <c r="R38" s="119">
        <f t="shared" si="2"/>
        <v>82237.19918499999</v>
      </c>
      <c r="S38" s="119">
        <f t="shared" si="2"/>
        <v>74621.19918499999</v>
      </c>
      <c r="T38" s="119">
        <f t="shared" si="2"/>
        <v>67005.19918499999</v>
      </c>
      <c r="U38" s="119">
        <f t="shared" si="2"/>
        <v>59389.19918499999</v>
      </c>
      <c r="V38" s="119">
        <f t="shared" si="2"/>
        <v>51773.19918499999</v>
      </c>
      <c r="W38" s="119">
        <f t="shared" si="2"/>
        <v>44157.19918499999</v>
      </c>
      <c r="X38" s="119"/>
    </row>
    <row r="39" spans="4:24">
      <c r="D39" s="119">
        <f t="shared" si="1"/>
        <v>169893.19918499998</v>
      </c>
      <c r="E39" s="119">
        <f t="shared" si="2"/>
        <v>163365.19918499998</v>
      </c>
      <c r="F39" s="119">
        <f t="shared" si="2"/>
        <v>156837.19918499998</v>
      </c>
      <c r="G39" s="119">
        <f t="shared" si="2"/>
        <v>150309.19918499998</v>
      </c>
      <c r="H39" s="119">
        <f t="shared" si="2"/>
        <v>143781.19918499998</v>
      </c>
      <c r="I39" s="119">
        <f t="shared" si="2"/>
        <v>137253.19918499998</v>
      </c>
      <c r="J39" s="119">
        <f t="shared" si="2"/>
        <v>130725.19918499999</v>
      </c>
      <c r="K39" s="119">
        <f t="shared" si="2"/>
        <v>124197.19918499999</v>
      </c>
      <c r="L39" s="119">
        <f t="shared" si="2"/>
        <v>117669.19918499999</v>
      </c>
      <c r="M39" s="119">
        <f t="shared" si="2"/>
        <v>111141.19918499999</v>
      </c>
      <c r="N39" s="119">
        <f t="shared" si="2"/>
        <v>104613.19918499999</v>
      </c>
      <c r="O39" s="119">
        <f t="shared" si="2"/>
        <v>98085.19918499999</v>
      </c>
      <c r="P39" s="119">
        <f t="shared" si="2"/>
        <v>91557.19918499999</v>
      </c>
      <c r="Q39" s="119">
        <f t="shared" si="2"/>
        <v>85029.19918499999</v>
      </c>
      <c r="R39" s="119">
        <f t="shared" si="2"/>
        <v>78501.19918499999</v>
      </c>
      <c r="S39" s="119">
        <f t="shared" si="2"/>
        <v>71973.19918499999</v>
      </c>
      <c r="T39" s="119">
        <f t="shared" si="2"/>
        <v>65445.19918499999</v>
      </c>
      <c r="U39" s="119">
        <f t="shared" si="2"/>
        <v>58917.19918499999</v>
      </c>
      <c r="V39" s="119">
        <f t="shared" si="2"/>
        <v>52389.19918499999</v>
      </c>
      <c r="W39" s="119">
        <f t="shared" si="2"/>
        <v>45861.19918499999</v>
      </c>
      <c r="X39" s="119"/>
    </row>
    <row r="40" spans="4:24">
      <c r="D40" s="119">
        <f t="shared" si="1"/>
        <v>150925.19918499998</v>
      </c>
      <c r="E40" s="119">
        <f t="shared" si="2"/>
        <v>145485.19918499998</v>
      </c>
      <c r="F40" s="119">
        <f t="shared" si="2"/>
        <v>140045.19918499998</v>
      </c>
      <c r="G40" s="119">
        <f t="shared" si="2"/>
        <v>134605.19918499998</v>
      </c>
      <c r="H40" s="119">
        <f t="shared" si="2"/>
        <v>129165.19918499999</v>
      </c>
      <c r="I40" s="119">
        <f t="shared" si="2"/>
        <v>123725.19918499999</v>
      </c>
      <c r="J40" s="119">
        <f t="shared" si="2"/>
        <v>118285.19918499999</v>
      </c>
      <c r="K40" s="119">
        <f t="shared" si="2"/>
        <v>112845.19918499999</v>
      </c>
      <c r="L40" s="119">
        <f t="shared" si="2"/>
        <v>107405.19918499999</v>
      </c>
      <c r="M40" s="119">
        <f t="shared" si="2"/>
        <v>101965.19918499999</v>
      </c>
      <c r="N40" s="119">
        <f t="shared" si="2"/>
        <v>96525.19918499999</v>
      </c>
      <c r="O40" s="119">
        <f t="shared" si="2"/>
        <v>91085.19918499999</v>
      </c>
      <c r="P40" s="119">
        <f t="shared" si="2"/>
        <v>85645.19918499999</v>
      </c>
      <c r="Q40" s="119">
        <f t="shared" si="2"/>
        <v>80205.19918499999</v>
      </c>
      <c r="R40" s="119">
        <f t="shared" si="2"/>
        <v>74765.19918499999</v>
      </c>
      <c r="S40" s="119">
        <f t="shared" si="2"/>
        <v>69325.19918499999</v>
      </c>
      <c r="T40" s="119">
        <f t="shared" si="2"/>
        <v>63885.19918499999</v>
      </c>
      <c r="U40" s="119">
        <f t="shared" si="2"/>
        <v>58445.19918499999</v>
      </c>
      <c r="V40" s="119">
        <f t="shared" si="2"/>
        <v>53005.19918499999</v>
      </c>
      <c r="W40" s="119">
        <f t="shared" si="2"/>
        <v>47565.19918499999</v>
      </c>
      <c r="X40" s="119"/>
    </row>
    <row r="41" spans="4:24">
      <c r="D41" s="119">
        <f t="shared" si="1"/>
        <v>131957.19918499998</v>
      </c>
      <c r="E41" s="119">
        <f t="shared" si="2"/>
        <v>127605.19918499999</v>
      </c>
      <c r="F41" s="119">
        <f t="shared" si="2"/>
        <v>123253.19918499999</v>
      </c>
      <c r="G41" s="119">
        <f t="shared" si="2"/>
        <v>118901.19918499999</v>
      </c>
      <c r="H41" s="119">
        <f t="shared" si="2"/>
        <v>114549.19918499999</v>
      </c>
      <c r="I41" s="119">
        <f t="shared" si="2"/>
        <v>110197.19918499999</v>
      </c>
      <c r="J41" s="119">
        <f t="shared" si="2"/>
        <v>105845.19918499999</v>
      </c>
      <c r="K41" s="119">
        <f t="shared" si="2"/>
        <v>101493.19918499999</v>
      </c>
      <c r="L41" s="119">
        <f t="shared" si="2"/>
        <v>97141.19918499999</v>
      </c>
      <c r="M41" s="119">
        <f t="shared" si="2"/>
        <v>92789.19918499999</v>
      </c>
      <c r="N41" s="119">
        <f t="shared" si="2"/>
        <v>88437.19918499999</v>
      </c>
      <c r="O41" s="119">
        <f t="shared" si="2"/>
        <v>84085.19918499999</v>
      </c>
      <c r="P41" s="119">
        <f t="shared" si="2"/>
        <v>79733.19918499999</v>
      </c>
      <c r="Q41" s="119">
        <f t="shared" si="2"/>
        <v>75381.19918499999</v>
      </c>
      <c r="R41" s="119">
        <f t="shared" si="2"/>
        <v>71029.19918499999</v>
      </c>
      <c r="S41" s="119">
        <f t="shared" si="2"/>
        <v>66677.19918499999</v>
      </c>
      <c r="T41" s="119">
        <f t="shared" si="2"/>
        <v>62325.19918499999</v>
      </c>
      <c r="U41" s="119">
        <f t="shared" si="2"/>
        <v>57973.19918499999</v>
      </c>
      <c r="V41" s="119">
        <f t="shared" si="2"/>
        <v>53621.19918499999</v>
      </c>
      <c r="W41" s="119">
        <f t="shared" si="2"/>
        <v>49269.19918499999</v>
      </c>
      <c r="X41" s="119"/>
    </row>
    <row r="42" spans="4:24">
      <c r="D42" s="119">
        <f t="shared" si="1"/>
        <v>112989.19918499999</v>
      </c>
      <c r="E42" s="119">
        <f t="shared" si="2"/>
        <v>109725.19918499999</v>
      </c>
      <c r="F42" s="119">
        <f t="shared" si="2"/>
        <v>106461.19918499999</v>
      </c>
      <c r="G42" s="119">
        <f t="shared" si="2"/>
        <v>103197.19918499999</v>
      </c>
      <c r="H42" s="119">
        <f t="shared" si="2"/>
        <v>99933.19918499999</v>
      </c>
      <c r="I42" s="119">
        <f t="shared" si="2"/>
        <v>96669.19918499999</v>
      </c>
      <c r="J42" s="119">
        <f t="shared" si="2"/>
        <v>93405.19918499999</v>
      </c>
      <c r="K42" s="119">
        <f t="shared" si="2"/>
        <v>90141.19918499999</v>
      </c>
      <c r="L42" s="119">
        <f t="shared" si="2"/>
        <v>86877.19918499999</v>
      </c>
      <c r="M42" s="119">
        <f t="shared" si="2"/>
        <v>83613.19918499999</v>
      </c>
      <c r="N42" s="119">
        <f t="shared" si="2"/>
        <v>80349.19918499999</v>
      </c>
      <c r="O42" s="119">
        <f t="shared" si="2"/>
        <v>77085.19918499999</v>
      </c>
      <c r="P42" s="119">
        <f t="shared" si="2"/>
        <v>73821.19918499999</v>
      </c>
      <c r="Q42" s="119">
        <f t="shared" si="2"/>
        <v>70557.19918499999</v>
      </c>
      <c r="R42" s="119">
        <f t="shared" si="2"/>
        <v>67293.19918499999</v>
      </c>
      <c r="S42" s="119">
        <f t="shared" si="2"/>
        <v>64029.19918499999</v>
      </c>
      <c r="T42" s="119">
        <f t="shared" si="2"/>
        <v>60765.19918499999</v>
      </c>
      <c r="U42" s="119">
        <f t="shared" si="2"/>
        <v>57501.19918499999</v>
      </c>
      <c r="V42" s="119">
        <f t="shared" si="2"/>
        <v>54237.19918499999</v>
      </c>
      <c r="W42" s="119">
        <f t="shared" si="2"/>
        <v>50973.19918499999</v>
      </c>
      <c r="X42" s="119"/>
    </row>
    <row r="43" spans="4:24">
      <c r="D43" s="119">
        <f t="shared" si="1"/>
        <v>94021.19918499999</v>
      </c>
      <c r="E43" s="119">
        <f t="shared" si="2"/>
        <v>91845.19918499999</v>
      </c>
      <c r="F43" s="119">
        <f t="shared" si="2"/>
        <v>89669.19918499999</v>
      </c>
      <c r="G43" s="119">
        <f t="shared" si="2"/>
        <v>87493.19918499999</v>
      </c>
      <c r="H43" s="119">
        <f t="shared" si="2"/>
        <v>85317.19918499999</v>
      </c>
      <c r="I43" s="119">
        <f t="shared" si="2"/>
        <v>83141.19918499999</v>
      </c>
      <c r="J43" s="119">
        <f t="shared" si="2"/>
        <v>80965.19918499999</v>
      </c>
      <c r="K43" s="119">
        <f t="shared" si="2"/>
        <v>78789.19918499999</v>
      </c>
      <c r="L43" s="119">
        <f t="shared" si="2"/>
        <v>76613.19918499999</v>
      </c>
      <c r="M43" s="119">
        <f t="shared" si="2"/>
        <v>74437.19918499999</v>
      </c>
      <c r="N43" s="119">
        <f t="shared" si="2"/>
        <v>72261.19918499999</v>
      </c>
      <c r="O43" s="119">
        <f t="shared" si="2"/>
        <v>70085.19918499999</v>
      </c>
      <c r="P43" s="119">
        <f t="shared" si="2"/>
        <v>67909.19918499999</v>
      </c>
      <c r="Q43" s="119">
        <f t="shared" si="2"/>
        <v>65733.19918499999</v>
      </c>
      <c r="R43" s="119">
        <f t="shared" si="2"/>
        <v>63557.19918499999</v>
      </c>
      <c r="S43" s="119">
        <f t="shared" si="2"/>
        <v>61381.19918499999</v>
      </c>
      <c r="T43" s="119">
        <f t="shared" si="2"/>
        <v>59205.19918499999</v>
      </c>
      <c r="U43" s="119">
        <f t="shared" si="2"/>
        <v>57029.19918499999</v>
      </c>
      <c r="V43" s="119">
        <f t="shared" si="2"/>
        <v>54853.19918499999</v>
      </c>
      <c r="W43" s="119">
        <f t="shared" si="2"/>
        <v>52677.19918499999</v>
      </c>
      <c r="X43" s="119"/>
    </row>
    <row r="44" spans="4:24">
      <c r="D44" s="119">
        <f t="shared" si="1"/>
        <v>75053.19918499999</v>
      </c>
      <c r="E44" s="119">
        <f t="shared" si="2"/>
        <v>73965.19918499999</v>
      </c>
      <c r="F44" s="119">
        <f t="shared" si="2"/>
        <v>72877.19918499999</v>
      </c>
      <c r="G44" s="119">
        <f t="shared" si="2"/>
        <v>71789.19918499999</v>
      </c>
      <c r="H44" s="119">
        <f t="shared" si="2"/>
        <v>70701.19918499999</v>
      </c>
      <c r="I44" s="119">
        <f t="shared" si="2"/>
        <v>69613.19918499999</v>
      </c>
      <c r="J44" s="119">
        <f t="shared" si="2"/>
        <v>68525.19918499999</v>
      </c>
      <c r="K44" s="119">
        <f t="shared" si="2"/>
        <v>67437.19918499999</v>
      </c>
      <c r="L44" s="119">
        <f t="shared" si="2"/>
        <v>66349.19918499999</v>
      </c>
      <c r="M44" s="119">
        <f t="shared" si="2"/>
        <v>65261.19918499999</v>
      </c>
      <c r="N44" s="119">
        <f t="shared" si="2"/>
        <v>64173.19918499999</v>
      </c>
      <c r="O44" s="119">
        <f t="shared" si="2"/>
        <v>63085.19918499999</v>
      </c>
      <c r="P44" s="119">
        <f t="shared" si="2"/>
        <v>61997.19918499999</v>
      </c>
      <c r="Q44" s="119">
        <f t="shared" si="2"/>
        <v>60909.19918499999</v>
      </c>
      <c r="R44" s="119">
        <f t="shared" si="2"/>
        <v>59821.19918499999</v>
      </c>
      <c r="S44" s="119">
        <f t="shared" si="2"/>
        <v>58733.19918499999</v>
      </c>
      <c r="T44" s="119">
        <f t="shared" si="2"/>
        <v>57645.19918499999</v>
      </c>
      <c r="U44" s="119">
        <f t="shared" si="2"/>
        <v>56557.19918499999</v>
      </c>
      <c r="V44" s="119">
        <f t="shared" si="2"/>
        <v>55469.19918499999</v>
      </c>
      <c r="W44" s="119">
        <f t="shared" si="2"/>
        <v>54381.19918499999</v>
      </c>
      <c r="X44" s="119"/>
    </row>
    <row r="46" spans="4:24">
      <c r="D46" s="156" t="s">
        <v>153</v>
      </c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</row>
    <row r="47" spans="4:24">
      <c r="D47" s="119">
        <f>$B$2+D3</f>
        <v>416477.19918499998</v>
      </c>
      <c r="E47" s="119">
        <f t="shared" ref="E47:W60" si="3">$B$2+C3</f>
        <v>66346.388544999994</v>
      </c>
      <c r="F47" s="119">
        <f t="shared" si="3"/>
        <v>416477.19918499998</v>
      </c>
      <c r="G47" s="119">
        <f t="shared" si="3"/>
        <v>395805.19918499998</v>
      </c>
      <c r="H47" s="119">
        <f t="shared" si="3"/>
        <v>375133.19918499998</v>
      </c>
      <c r="I47" s="119">
        <f t="shared" si="3"/>
        <v>354461.19918499998</v>
      </c>
      <c r="J47" s="119">
        <f t="shared" si="3"/>
        <v>333789.19918499998</v>
      </c>
      <c r="K47" s="119">
        <f t="shared" si="3"/>
        <v>313117.19918499998</v>
      </c>
      <c r="L47" s="119">
        <f t="shared" si="3"/>
        <v>292445.19918499998</v>
      </c>
      <c r="M47" s="119">
        <f t="shared" si="3"/>
        <v>271773.19918499998</v>
      </c>
      <c r="N47" s="119">
        <f t="shared" si="3"/>
        <v>251101.19918499998</v>
      </c>
      <c r="O47" s="119">
        <f t="shared" si="3"/>
        <v>230429.19918499998</v>
      </c>
      <c r="P47" s="119">
        <f t="shared" si="3"/>
        <v>209757.19918499998</v>
      </c>
      <c r="Q47" s="119">
        <f t="shared" si="3"/>
        <v>189085.19918499998</v>
      </c>
      <c r="R47" s="119">
        <f t="shared" si="3"/>
        <v>168413.19918499998</v>
      </c>
      <c r="S47" s="119">
        <f t="shared" si="3"/>
        <v>147741.19918499998</v>
      </c>
      <c r="T47" s="119">
        <f t="shared" si="3"/>
        <v>127069.19918499999</v>
      </c>
      <c r="U47" s="119">
        <f t="shared" si="3"/>
        <v>106397.19918499999</v>
      </c>
      <c r="V47" s="119">
        <f t="shared" si="3"/>
        <v>85725.19918499999</v>
      </c>
      <c r="W47" s="119">
        <f t="shared" si="3"/>
        <v>65053.19918499999</v>
      </c>
    </row>
    <row r="48" spans="4:24">
      <c r="D48" s="119">
        <f t="shared" ref="D48:D66" si="4">$B$2+B4</f>
        <v>119423.499381</v>
      </c>
      <c r="E48" s="119">
        <f t="shared" si="3"/>
        <v>66346.388544999994</v>
      </c>
      <c r="F48" s="119">
        <f t="shared" si="3"/>
        <v>397509.19918499998</v>
      </c>
      <c r="G48" s="119">
        <f t="shared" si="3"/>
        <v>377925.19918499998</v>
      </c>
      <c r="H48" s="119">
        <f t="shared" si="3"/>
        <v>358341.19918499998</v>
      </c>
      <c r="I48" s="119">
        <f t="shared" si="3"/>
        <v>338757.19918499998</v>
      </c>
      <c r="J48" s="119">
        <f t="shared" si="3"/>
        <v>319173.19918499998</v>
      </c>
      <c r="K48" s="119">
        <f t="shared" si="3"/>
        <v>299589.19918499998</v>
      </c>
      <c r="L48" s="119">
        <f t="shared" si="3"/>
        <v>280005.19918499998</v>
      </c>
      <c r="M48" s="119">
        <f t="shared" si="3"/>
        <v>260421.19918499998</v>
      </c>
      <c r="N48" s="119">
        <f t="shared" si="3"/>
        <v>240837.19918499998</v>
      </c>
      <c r="O48" s="119">
        <f t="shared" si="3"/>
        <v>221253.19918499998</v>
      </c>
      <c r="P48" s="119">
        <f t="shared" si="3"/>
        <v>201669.19918499998</v>
      </c>
      <c r="Q48" s="119">
        <f t="shared" si="3"/>
        <v>182085.19918499998</v>
      </c>
      <c r="R48" s="119">
        <f t="shared" si="3"/>
        <v>162501.19918499998</v>
      </c>
      <c r="S48" s="119">
        <f t="shared" si="3"/>
        <v>142917.19918499998</v>
      </c>
      <c r="T48" s="119">
        <f t="shared" si="3"/>
        <v>123333.19918499999</v>
      </c>
      <c r="U48" s="119">
        <f t="shared" si="3"/>
        <v>103749.19918499999</v>
      </c>
      <c r="V48" s="119">
        <f t="shared" si="3"/>
        <v>84165.19918499999</v>
      </c>
      <c r="W48" s="119">
        <f t="shared" si="3"/>
        <v>64581.19918499999</v>
      </c>
    </row>
    <row r="49" spans="4:23">
      <c r="D49" s="119">
        <f t="shared" si="4"/>
        <v>112788.86052649999</v>
      </c>
      <c r="E49" s="119">
        <f t="shared" si="3"/>
        <v>66346.388544999994</v>
      </c>
      <c r="F49" s="119">
        <f t="shared" si="3"/>
        <v>378541.19918499998</v>
      </c>
      <c r="G49" s="119">
        <f t="shared" si="3"/>
        <v>360045.19918499998</v>
      </c>
      <c r="H49" s="119">
        <f t="shared" si="3"/>
        <v>341549.19918499998</v>
      </c>
      <c r="I49" s="119">
        <f t="shared" si="3"/>
        <v>323053.19918499998</v>
      </c>
      <c r="J49" s="119">
        <f t="shared" si="3"/>
        <v>304557.19918499998</v>
      </c>
      <c r="K49" s="119">
        <f t="shared" si="3"/>
        <v>286061.19918499998</v>
      </c>
      <c r="L49" s="119">
        <f t="shared" si="3"/>
        <v>267565.19918499998</v>
      </c>
      <c r="M49" s="119">
        <f t="shared" si="3"/>
        <v>249069.19918499998</v>
      </c>
      <c r="N49" s="119">
        <f t="shared" si="3"/>
        <v>230573.19918499998</v>
      </c>
      <c r="O49" s="119">
        <f t="shared" si="3"/>
        <v>212077.19918499998</v>
      </c>
      <c r="P49" s="119">
        <f t="shared" si="3"/>
        <v>193581.19918499998</v>
      </c>
      <c r="Q49" s="119">
        <f t="shared" si="3"/>
        <v>175085.19918499998</v>
      </c>
      <c r="R49" s="119">
        <f t="shared" si="3"/>
        <v>156589.19918499998</v>
      </c>
      <c r="S49" s="119">
        <f t="shared" si="3"/>
        <v>138093.19918499998</v>
      </c>
      <c r="T49" s="119">
        <f t="shared" si="3"/>
        <v>119597.19918499999</v>
      </c>
      <c r="U49" s="119">
        <f t="shared" si="3"/>
        <v>101101.19918499999</v>
      </c>
      <c r="V49" s="119">
        <f t="shared" si="3"/>
        <v>82605.19918499999</v>
      </c>
      <c r="W49" s="119">
        <f t="shared" si="3"/>
        <v>64109.19918499999</v>
      </c>
    </row>
    <row r="50" spans="4:23">
      <c r="D50" s="119">
        <f t="shared" si="4"/>
        <v>106154.22167199999</v>
      </c>
      <c r="E50" s="119">
        <f t="shared" si="3"/>
        <v>66346.388544999994</v>
      </c>
      <c r="F50" s="119">
        <f t="shared" si="3"/>
        <v>359573.19918499998</v>
      </c>
      <c r="G50" s="119">
        <f t="shared" si="3"/>
        <v>342165.19918499998</v>
      </c>
      <c r="H50" s="119">
        <f t="shared" si="3"/>
        <v>324757.19918499998</v>
      </c>
      <c r="I50" s="119">
        <f t="shared" si="3"/>
        <v>307349.19918499998</v>
      </c>
      <c r="J50" s="119">
        <f t="shared" si="3"/>
        <v>289941.19918499998</v>
      </c>
      <c r="K50" s="119">
        <f t="shared" si="3"/>
        <v>272533.19918499998</v>
      </c>
      <c r="L50" s="119">
        <f t="shared" si="3"/>
        <v>255125.19918499998</v>
      </c>
      <c r="M50" s="119">
        <f t="shared" si="3"/>
        <v>237717.19918499998</v>
      </c>
      <c r="N50" s="119">
        <f t="shared" si="3"/>
        <v>220309.19918499998</v>
      </c>
      <c r="O50" s="119">
        <f t="shared" si="3"/>
        <v>202901.19918499998</v>
      </c>
      <c r="P50" s="119">
        <f t="shared" si="3"/>
        <v>185493.19918499998</v>
      </c>
      <c r="Q50" s="119">
        <f t="shared" si="3"/>
        <v>168085.19918499998</v>
      </c>
      <c r="R50" s="119">
        <f t="shared" si="3"/>
        <v>150677.19918499998</v>
      </c>
      <c r="S50" s="119">
        <f t="shared" si="3"/>
        <v>133269.19918499998</v>
      </c>
      <c r="T50" s="119">
        <f t="shared" si="3"/>
        <v>115861.19918499999</v>
      </c>
      <c r="U50" s="119">
        <f t="shared" si="3"/>
        <v>98453.19918499999</v>
      </c>
      <c r="V50" s="119">
        <f t="shared" si="3"/>
        <v>81045.19918499999</v>
      </c>
      <c r="W50" s="119">
        <f t="shared" si="3"/>
        <v>63637.19918499999</v>
      </c>
    </row>
    <row r="51" spans="4:23">
      <c r="D51" s="119">
        <f t="shared" si="4"/>
        <v>99519.582817499992</v>
      </c>
      <c r="E51" s="119">
        <f t="shared" si="3"/>
        <v>66346.388544999994</v>
      </c>
      <c r="F51" s="119">
        <f t="shared" si="3"/>
        <v>340605.19918499998</v>
      </c>
      <c r="G51" s="119">
        <f t="shared" si="3"/>
        <v>324285.19918499998</v>
      </c>
      <c r="H51" s="119">
        <f t="shared" si="3"/>
        <v>307965.19918499998</v>
      </c>
      <c r="I51" s="119">
        <f t="shared" si="3"/>
        <v>291645.19918499998</v>
      </c>
      <c r="J51" s="119">
        <f t="shared" si="3"/>
        <v>275325.19918499998</v>
      </c>
      <c r="K51" s="119">
        <f t="shared" si="3"/>
        <v>259005.19918499998</v>
      </c>
      <c r="L51" s="119">
        <f t="shared" si="3"/>
        <v>242685.19918499998</v>
      </c>
      <c r="M51" s="119">
        <f t="shared" si="3"/>
        <v>226365.19918499998</v>
      </c>
      <c r="N51" s="119">
        <f t="shared" si="3"/>
        <v>210045.19918499998</v>
      </c>
      <c r="O51" s="119">
        <f t="shared" si="3"/>
        <v>193725.19918499998</v>
      </c>
      <c r="P51" s="119">
        <f t="shared" si="3"/>
        <v>177405.19918499998</v>
      </c>
      <c r="Q51" s="119">
        <f t="shared" si="3"/>
        <v>161085.19918499998</v>
      </c>
      <c r="R51" s="119">
        <f t="shared" si="3"/>
        <v>144765.19918499998</v>
      </c>
      <c r="S51" s="119">
        <f t="shared" si="3"/>
        <v>128445.19918499999</v>
      </c>
      <c r="T51" s="119">
        <f t="shared" si="3"/>
        <v>112125.19918499999</v>
      </c>
      <c r="U51" s="119">
        <f t="shared" si="3"/>
        <v>95805.19918499999</v>
      </c>
      <c r="V51" s="119">
        <f t="shared" si="3"/>
        <v>79485.19918499999</v>
      </c>
      <c r="W51" s="119">
        <f t="shared" si="3"/>
        <v>63165.19918499999</v>
      </c>
    </row>
    <row r="52" spans="4:23">
      <c r="D52" s="119">
        <f t="shared" si="4"/>
        <v>92884.943962999998</v>
      </c>
      <c r="E52" s="119">
        <f t="shared" si="3"/>
        <v>66346.388544999994</v>
      </c>
      <c r="F52" s="119">
        <f t="shared" si="3"/>
        <v>321637.19918499992</v>
      </c>
      <c r="G52" s="119">
        <f t="shared" si="3"/>
        <v>306405.19918499992</v>
      </c>
      <c r="H52" s="119">
        <f t="shared" si="3"/>
        <v>291173.19918499992</v>
      </c>
      <c r="I52" s="119">
        <f t="shared" si="3"/>
        <v>275941.19918499998</v>
      </c>
      <c r="J52" s="119">
        <f t="shared" si="3"/>
        <v>260709.19918499998</v>
      </c>
      <c r="K52" s="119">
        <f t="shared" si="3"/>
        <v>245477.19918499998</v>
      </c>
      <c r="L52" s="119">
        <f t="shared" si="3"/>
        <v>230245.19918499998</v>
      </c>
      <c r="M52" s="119">
        <f t="shared" si="3"/>
        <v>215013.19918499998</v>
      </c>
      <c r="N52" s="119">
        <f t="shared" si="3"/>
        <v>199781.19918499998</v>
      </c>
      <c r="O52" s="119">
        <f t="shared" si="3"/>
        <v>184549.19918499998</v>
      </c>
      <c r="P52" s="119">
        <f t="shared" si="3"/>
        <v>169317.19918499998</v>
      </c>
      <c r="Q52" s="119">
        <f t="shared" si="3"/>
        <v>154085.19918499998</v>
      </c>
      <c r="R52" s="119">
        <f t="shared" si="3"/>
        <v>138853.19918499998</v>
      </c>
      <c r="S52" s="119">
        <f t="shared" si="3"/>
        <v>123621.19918499998</v>
      </c>
      <c r="T52" s="119">
        <f t="shared" si="3"/>
        <v>108389.19918499998</v>
      </c>
      <c r="U52" s="119">
        <f t="shared" si="3"/>
        <v>93157.199184999976</v>
      </c>
      <c r="V52" s="119">
        <f t="shared" si="3"/>
        <v>77925.199184999976</v>
      </c>
      <c r="W52" s="119">
        <f t="shared" si="3"/>
        <v>62693.199184999983</v>
      </c>
    </row>
    <row r="53" spans="4:23">
      <c r="D53" s="119">
        <f t="shared" si="4"/>
        <v>86250.30510849999</v>
      </c>
      <c r="E53" s="119">
        <f t="shared" si="3"/>
        <v>66346.388544999994</v>
      </c>
      <c r="F53" s="119">
        <f t="shared" si="3"/>
        <v>302669.19918499998</v>
      </c>
      <c r="G53" s="119">
        <f t="shared" si="3"/>
        <v>288525.19918499998</v>
      </c>
      <c r="H53" s="119">
        <f t="shared" si="3"/>
        <v>274381.19918499998</v>
      </c>
      <c r="I53" s="119">
        <f t="shared" si="3"/>
        <v>260237.19918499998</v>
      </c>
      <c r="J53" s="119">
        <f t="shared" si="3"/>
        <v>246093.19918499998</v>
      </c>
      <c r="K53" s="119">
        <f t="shared" si="3"/>
        <v>231949.19918499998</v>
      </c>
      <c r="L53" s="119">
        <f t="shared" si="3"/>
        <v>217805.19918499998</v>
      </c>
      <c r="M53" s="119">
        <f t="shared" si="3"/>
        <v>203661.19918499998</v>
      </c>
      <c r="N53" s="119">
        <f t="shared" si="3"/>
        <v>189517.19918499998</v>
      </c>
      <c r="O53" s="119">
        <f t="shared" si="3"/>
        <v>175373.19918499998</v>
      </c>
      <c r="P53" s="119">
        <f t="shared" si="3"/>
        <v>161229.19918499998</v>
      </c>
      <c r="Q53" s="119">
        <f t="shared" si="3"/>
        <v>147085.19918499998</v>
      </c>
      <c r="R53" s="119">
        <f t="shared" si="3"/>
        <v>132941.19918499998</v>
      </c>
      <c r="S53" s="119">
        <f t="shared" si="3"/>
        <v>118797.19918499999</v>
      </c>
      <c r="T53" s="119">
        <f t="shared" si="3"/>
        <v>104653.19918499999</v>
      </c>
      <c r="U53" s="119">
        <f t="shared" si="3"/>
        <v>90509.19918499999</v>
      </c>
      <c r="V53" s="119">
        <f t="shared" si="3"/>
        <v>76365.19918499999</v>
      </c>
      <c r="W53" s="119">
        <f t="shared" si="3"/>
        <v>62221.19918499999</v>
      </c>
    </row>
    <row r="54" spans="4:23">
      <c r="D54" s="119">
        <f t="shared" si="4"/>
        <v>79615.666253999996</v>
      </c>
      <c r="E54" s="119">
        <f t="shared" si="3"/>
        <v>66346.388544999994</v>
      </c>
      <c r="F54" s="119">
        <f t="shared" si="3"/>
        <v>283701.19918499998</v>
      </c>
      <c r="G54" s="119">
        <f t="shared" si="3"/>
        <v>270645.19918499998</v>
      </c>
      <c r="H54" s="119">
        <f t="shared" si="3"/>
        <v>257589.19918499998</v>
      </c>
      <c r="I54" s="119">
        <f t="shared" si="3"/>
        <v>244533.19918499998</v>
      </c>
      <c r="J54" s="119">
        <f t="shared" si="3"/>
        <v>231477.19918499998</v>
      </c>
      <c r="K54" s="119">
        <f t="shared" si="3"/>
        <v>218421.19918499998</v>
      </c>
      <c r="L54" s="119">
        <f t="shared" si="3"/>
        <v>205365.19918499998</v>
      </c>
      <c r="M54" s="119">
        <f t="shared" si="3"/>
        <v>192309.19918499998</v>
      </c>
      <c r="N54" s="119">
        <f t="shared" si="3"/>
        <v>179253.19918499998</v>
      </c>
      <c r="O54" s="119">
        <f t="shared" si="3"/>
        <v>166197.19918499998</v>
      </c>
      <c r="P54" s="119">
        <f t="shared" si="3"/>
        <v>153141.19918499998</v>
      </c>
      <c r="Q54" s="119">
        <f t="shared" si="3"/>
        <v>140085.19918499998</v>
      </c>
      <c r="R54" s="119">
        <f t="shared" si="3"/>
        <v>127029.19918499999</v>
      </c>
      <c r="S54" s="119">
        <f t="shared" si="3"/>
        <v>113973.19918499999</v>
      </c>
      <c r="T54" s="119">
        <f t="shared" si="3"/>
        <v>100917.19918499999</v>
      </c>
      <c r="U54" s="119">
        <f t="shared" si="3"/>
        <v>87861.19918499999</v>
      </c>
      <c r="V54" s="119">
        <f t="shared" si="3"/>
        <v>74805.19918499999</v>
      </c>
      <c r="W54" s="119">
        <f t="shared" si="3"/>
        <v>61749.19918499999</v>
      </c>
    </row>
    <row r="55" spans="4:23">
      <c r="D55" s="119">
        <f t="shared" si="4"/>
        <v>72981.027399500003</v>
      </c>
      <c r="E55" s="119">
        <f t="shared" si="3"/>
        <v>66346.388544999994</v>
      </c>
      <c r="F55" s="119">
        <f t="shared" si="3"/>
        <v>264733.19918500003</v>
      </c>
      <c r="G55" s="119">
        <f t="shared" si="3"/>
        <v>252765.19918500003</v>
      </c>
      <c r="H55" s="119">
        <f t="shared" si="3"/>
        <v>240797.19918500003</v>
      </c>
      <c r="I55" s="119">
        <f t="shared" si="3"/>
        <v>228829.19918500003</v>
      </c>
      <c r="J55" s="119">
        <f t="shared" si="3"/>
        <v>216861.19918500003</v>
      </c>
      <c r="K55" s="119">
        <f t="shared" si="3"/>
        <v>204893.19918500003</v>
      </c>
      <c r="L55" s="119">
        <f t="shared" si="3"/>
        <v>192925.19918500003</v>
      </c>
      <c r="M55" s="119">
        <f t="shared" si="3"/>
        <v>180957.19918500003</v>
      </c>
      <c r="N55" s="119">
        <f t="shared" si="3"/>
        <v>168989.19918500003</v>
      </c>
      <c r="O55" s="119">
        <f t="shared" si="3"/>
        <v>157021.19918500003</v>
      </c>
      <c r="P55" s="119">
        <f t="shared" si="3"/>
        <v>145053.199185</v>
      </c>
      <c r="Q55" s="119">
        <f t="shared" si="3"/>
        <v>133085.199185</v>
      </c>
      <c r="R55" s="119">
        <f t="shared" si="3"/>
        <v>121117.199185</v>
      </c>
      <c r="S55" s="119">
        <f t="shared" si="3"/>
        <v>109149.199185</v>
      </c>
      <c r="T55" s="119">
        <f t="shared" si="3"/>
        <v>97181.199185000005</v>
      </c>
      <c r="U55" s="119">
        <f t="shared" si="3"/>
        <v>85213.199185000005</v>
      </c>
      <c r="V55" s="119">
        <f t="shared" si="3"/>
        <v>73245.199185000005</v>
      </c>
      <c r="W55" s="119">
        <f t="shared" si="3"/>
        <v>61277.199184999998</v>
      </c>
    </row>
    <row r="56" spans="4:23">
      <c r="D56" s="119">
        <f t="shared" si="4"/>
        <v>66346.388544999994</v>
      </c>
      <c r="E56" s="119">
        <f t="shared" si="3"/>
        <v>66346.388544999994</v>
      </c>
      <c r="F56" s="119">
        <f t="shared" si="3"/>
        <v>245765.19918499998</v>
      </c>
      <c r="G56" s="119">
        <f t="shared" si="3"/>
        <v>234885.19918499998</v>
      </c>
      <c r="H56" s="119">
        <f t="shared" si="3"/>
        <v>224005.19918499998</v>
      </c>
      <c r="I56" s="119">
        <f t="shared" si="3"/>
        <v>213125.19918499998</v>
      </c>
      <c r="J56" s="119">
        <f t="shared" si="3"/>
        <v>202245.19918499998</v>
      </c>
      <c r="K56" s="119">
        <f t="shared" si="3"/>
        <v>191365.19918499998</v>
      </c>
      <c r="L56" s="119">
        <f t="shared" si="3"/>
        <v>180485.19918499998</v>
      </c>
      <c r="M56" s="119">
        <f t="shared" si="3"/>
        <v>169605.19918499998</v>
      </c>
      <c r="N56" s="119">
        <f t="shared" si="3"/>
        <v>158725.19918499998</v>
      </c>
      <c r="O56" s="119">
        <f t="shared" si="3"/>
        <v>147845.19918499998</v>
      </c>
      <c r="P56" s="119">
        <f t="shared" si="3"/>
        <v>136965.19918499998</v>
      </c>
      <c r="Q56" s="119">
        <f t="shared" si="3"/>
        <v>126085.19918499999</v>
      </c>
      <c r="R56" s="119">
        <f t="shared" si="3"/>
        <v>115205.19918499999</v>
      </c>
      <c r="S56" s="119">
        <f t="shared" si="3"/>
        <v>104325.19918499999</v>
      </c>
      <c r="T56" s="119">
        <f t="shared" si="3"/>
        <v>93445.19918499999</v>
      </c>
      <c r="U56" s="119">
        <f t="shared" si="3"/>
        <v>82565.19918499999</v>
      </c>
      <c r="V56" s="119">
        <f t="shared" si="3"/>
        <v>71685.19918499999</v>
      </c>
      <c r="W56" s="119">
        <f t="shared" si="3"/>
        <v>60805.19918499999</v>
      </c>
    </row>
    <row r="57" spans="4:23">
      <c r="D57" s="119">
        <f t="shared" si="4"/>
        <v>66346.388544999994</v>
      </c>
      <c r="E57" s="119">
        <f t="shared" si="3"/>
        <v>66346.388544999994</v>
      </c>
      <c r="F57" s="119">
        <f t="shared" si="3"/>
        <v>226797.19918499998</v>
      </c>
      <c r="G57" s="119">
        <f t="shared" si="3"/>
        <v>217005.19918499998</v>
      </c>
      <c r="H57" s="119">
        <f t="shared" si="3"/>
        <v>207213.19918499998</v>
      </c>
      <c r="I57" s="119">
        <f t="shared" si="3"/>
        <v>197421.19918499998</v>
      </c>
      <c r="J57" s="119">
        <f t="shared" si="3"/>
        <v>187629.19918499998</v>
      </c>
      <c r="K57" s="119">
        <f t="shared" si="3"/>
        <v>177837.19918499998</v>
      </c>
      <c r="L57" s="119">
        <f t="shared" si="3"/>
        <v>168045.19918499998</v>
      </c>
      <c r="M57" s="119">
        <f t="shared" si="3"/>
        <v>158253.19918499998</v>
      </c>
      <c r="N57" s="119">
        <f t="shared" si="3"/>
        <v>148461.19918499998</v>
      </c>
      <c r="O57" s="119">
        <f t="shared" si="3"/>
        <v>138669.19918499998</v>
      </c>
      <c r="P57" s="119">
        <f t="shared" si="3"/>
        <v>128877.19918499999</v>
      </c>
      <c r="Q57" s="119">
        <f t="shared" si="3"/>
        <v>119085.19918499999</v>
      </c>
      <c r="R57" s="119">
        <f t="shared" si="3"/>
        <v>109293.19918499999</v>
      </c>
      <c r="S57" s="119">
        <f t="shared" si="3"/>
        <v>99501.19918499999</v>
      </c>
      <c r="T57" s="119">
        <f t="shared" si="3"/>
        <v>89709.19918499999</v>
      </c>
      <c r="U57" s="119">
        <f t="shared" si="3"/>
        <v>79917.19918499999</v>
      </c>
      <c r="V57" s="119">
        <f t="shared" si="3"/>
        <v>70125.19918499999</v>
      </c>
      <c r="W57" s="119">
        <f t="shared" si="3"/>
        <v>60333.19918499999</v>
      </c>
    </row>
    <row r="58" spans="4:23">
      <c r="D58" s="119">
        <f t="shared" si="4"/>
        <v>66346.388544999994</v>
      </c>
      <c r="E58" s="119">
        <f t="shared" si="3"/>
        <v>66346.388544999994</v>
      </c>
      <c r="F58" s="119">
        <f t="shared" si="3"/>
        <v>207829.199185</v>
      </c>
      <c r="G58" s="119">
        <f t="shared" si="3"/>
        <v>199125.199185</v>
      </c>
      <c r="H58" s="119">
        <f t="shared" si="3"/>
        <v>190421.19918499998</v>
      </c>
      <c r="I58" s="119">
        <f t="shared" si="3"/>
        <v>181717.19918499998</v>
      </c>
      <c r="J58" s="119">
        <f t="shared" si="3"/>
        <v>173013.19918499998</v>
      </c>
      <c r="K58" s="119">
        <f t="shared" si="3"/>
        <v>164309.19918499998</v>
      </c>
      <c r="L58" s="119">
        <f t="shared" si="3"/>
        <v>155605.19918499998</v>
      </c>
      <c r="M58" s="119">
        <f t="shared" si="3"/>
        <v>146901.19918499998</v>
      </c>
      <c r="N58" s="119">
        <f t="shared" si="3"/>
        <v>138197.19918499998</v>
      </c>
      <c r="O58" s="119">
        <f t="shared" si="3"/>
        <v>129493.19918499999</v>
      </c>
      <c r="P58" s="119">
        <f t="shared" si="3"/>
        <v>120789.19918499999</v>
      </c>
      <c r="Q58" s="119">
        <f t="shared" si="3"/>
        <v>112085.19918499999</v>
      </c>
      <c r="R58" s="119">
        <f t="shared" si="3"/>
        <v>103381.19918499999</v>
      </c>
      <c r="S58" s="119">
        <f t="shared" si="3"/>
        <v>94677.19918499999</v>
      </c>
      <c r="T58" s="119">
        <f t="shared" si="3"/>
        <v>85973.19918499999</v>
      </c>
      <c r="U58" s="119">
        <f t="shared" si="3"/>
        <v>77269.19918499999</v>
      </c>
      <c r="V58" s="119">
        <f t="shared" si="3"/>
        <v>68565.19918499999</v>
      </c>
      <c r="W58" s="119">
        <f t="shared" si="3"/>
        <v>59861.19918499999</v>
      </c>
    </row>
    <row r="59" spans="4:23">
      <c r="D59" s="119">
        <f t="shared" si="4"/>
        <v>66346.388544999994</v>
      </c>
      <c r="E59" s="119">
        <f t="shared" si="3"/>
        <v>66346.388544999994</v>
      </c>
      <c r="F59" s="119">
        <f t="shared" si="3"/>
        <v>188861.19918499998</v>
      </c>
      <c r="G59" s="119">
        <f t="shared" si="3"/>
        <v>181245.19918499998</v>
      </c>
      <c r="H59" s="119">
        <f t="shared" si="3"/>
        <v>173629.19918499998</v>
      </c>
      <c r="I59" s="119">
        <f t="shared" si="3"/>
        <v>166013.19918499998</v>
      </c>
      <c r="J59" s="119">
        <f t="shared" si="3"/>
        <v>158397.19918499998</v>
      </c>
      <c r="K59" s="119">
        <f t="shared" si="3"/>
        <v>150781.19918499998</v>
      </c>
      <c r="L59" s="119">
        <f t="shared" si="3"/>
        <v>143165.19918499998</v>
      </c>
      <c r="M59" s="119">
        <f t="shared" si="3"/>
        <v>135549.19918499998</v>
      </c>
      <c r="N59" s="119">
        <f t="shared" si="3"/>
        <v>127933.19918499998</v>
      </c>
      <c r="O59" s="119">
        <f t="shared" si="3"/>
        <v>120317.19918499998</v>
      </c>
      <c r="P59" s="119">
        <f t="shared" si="3"/>
        <v>112701.19918499998</v>
      </c>
      <c r="Q59" s="119">
        <f t="shared" si="3"/>
        <v>105085.19918499998</v>
      </c>
      <c r="R59" s="119">
        <f t="shared" si="3"/>
        <v>97469.19918499999</v>
      </c>
      <c r="S59" s="119">
        <f t="shared" si="3"/>
        <v>89853.19918499999</v>
      </c>
      <c r="T59" s="119">
        <f t="shared" si="3"/>
        <v>82237.19918499999</v>
      </c>
      <c r="U59" s="119">
        <f t="shared" si="3"/>
        <v>74621.19918499999</v>
      </c>
      <c r="V59" s="119">
        <f t="shared" si="3"/>
        <v>67005.19918499999</v>
      </c>
      <c r="W59" s="119">
        <f t="shared" si="3"/>
        <v>59389.19918499999</v>
      </c>
    </row>
    <row r="60" spans="4:23">
      <c r="D60" s="119">
        <f t="shared" si="4"/>
        <v>66346.388544999994</v>
      </c>
      <c r="E60" s="119">
        <f t="shared" si="3"/>
        <v>66346.388544999994</v>
      </c>
      <c r="F60" s="119">
        <f t="shared" si="3"/>
        <v>169893.19918499998</v>
      </c>
      <c r="G60" s="119">
        <f t="shared" si="3"/>
        <v>163365.19918499998</v>
      </c>
      <c r="H60" s="119">
        <f t="shared" si="3"/>
        <v>156837.19918499998</v>
      </c>
      <c r="I60" s="119">
        <f t="shared" si="3"/>
        <v>150309.19918499998</v>
      </c>
      <c r="J60" s="119">
        <f t="shared" si="3"/>
        <v>143781.19918499998</v>
      </c>
      <c r="K60" s="119">
        <f t="shared" si="3"/>
        <v>137253.19918499998</v>
      </c>
      <c r="L60" s="119">
        <f t="shared" si="3"/>
        <v>130725.19918499999</v>
      </c>
      <c r="M60" s="119">
        <f t="shared" ref="M60:M66" si="5">$B$2+K16</f>
        <v>124197.19918499999</v>
      </c>
      <c r="N60" s="119">
        <f t="shared" ref="N60:N66" si="6">$B$2+L16</f>
        <v>117669.19918499999</v>
      </c>
      <c r="O60" s="119">
        <f t="shared" ref="O60:O66" si="7">$B$2+M16</f>
        <v>111141.19918499999</v>
      </c>
      <c r="P60" s="119">
        <f t="shared" ref="P60:P66" si="8">$B$2+N16</f>
        <v>104613.19918499999</v>
      </c>
      <c r="Q60" s="119">
        <f t="shared" ref="Q60:Q66" si="9">$B$2+O16</f>
        <v>98085.19918499999</v>
      </c>
      <c r="R60" s="119">
        <f t="shared" ref="R60:R66" si="10">$B$2+P16</f>
        <v>91557.19918499999</v>
      </c>
      <c r="S60" s="119">
        <f t="shared" ref="S60:S66" si="11">$B$2+Q16</f>
        <v>85029.19918499999</v>
      </c>
      <c r="T60" s="119">
        <f t="shared" ref="T60:T66" si="12">$B$2+R16</f>
        <v>78501.19918499999</v>
      </c>
      <c r="U60" s="119">
        <f t="shared" ref="U60:U66" si="13">$B$2+S16</f>
        <v>71973.19918499999</v>
      </c>
      <c r="V60" s="119">
        <f t="shared" ref="V60:V66" si="14">$B$2+T16</f>
        <v>65445.19918499999</v>
      </c>
      <c r="W60" s="119">
        <f t="shared" ref="W60:W66" si="15">$B$2+U16</f>
        <v>58917.19918499999</v>
      </c>
    </row>
    <row r="61" spans="4:23">
      <c r="D61" s="119">
        <f t="shared" si="4"/>
        <v>66346.388544999994</v>
      </c>
      <c r="E61" s="119">
        <f t="shared" ref="E61:E66" si="16">$B$2+C17</f>
        <v>66346.388544999994</v>
      </c>
      <c r="F61" s="119">
        <f t="shared" ref="F61:F66" si="17">$B$2+D17</f>
        <v>150925.19918499998</v>
      </c>
      <c r="G61" s="119">
        <f t="shared" ref="G61:G66" si="18">$B$2+E17</f>
        <v>145485.19918499998</v>
      </c>
      <c r="H61" s="119">
        <f t="shared" ref="H61:H66" si="19">$B$2+F17</f>
        <v>140045.19918499998</v>
      </c>
      <c r="I61" s="119">
        <f t="shared" ref="I61:I66" si="20">$B$2+G17</f>
        <v>134605.19918499998</v>
      </c>
      <c r="J61" s="119">
        <f t="shared" ref="J61:J66" si="21">$B$2+H17</f>
        <v>129165.19918499999</v>
      </c>
      <c r="K61" s="119">
        <f t="shared" ref="K61:K66" si="22">$B$2+I17</f>
        <v>123725.19918499999</v>
      </c>
      <c r="L61" s="119">
        <f t="shared" ref="L61:L66" si="23">$B$2+J17</f>
        <v>118285.19918499999</v>
      </c>
      <c r="M61" s="119">
        <f t="shared" si="5"/>
        <v>112845.19918499999</v>
      </c>
      <c r="N61" s="119">
        <f t="shared" si="6"/>
        <v>107405.19918499999</v>
      </c>
      <c r="O61" s="119">
        <f t="shared" si="7"/>
        <v>101965.19918499999</v>
      </c>
      <c r="P61" s="119">
        <f t="shared" si="8"/>
        <v>96525.19918499999</v>
      </c>
      <c r="Q61" s="119">
        <f t="shared" si="9"/>
        <v>91085.19918499999</v>
      </c>
      <c r="R61" s="119">
        <f t="shared" si="10"/>
        <v>85645.19918499999</v>
      </c>
      <c r="S61" s="119">
        <f t="shared" si="11"/>
        <v>80205.19918499999</v>
      </c>
      <c r="T61" s="119">
        <f t="shared" si="12"/>
        <v>74765.19918499999</v>
      </c>
      <c r="U61" s="119">
        <f t="shared" si="13"/>
        <v>69325.19918499999</v>
      </c>
      <c r="V61" s="119">
        <f t="shared" si="14"/>
        <v>63885.19918499999</v>
      </c>
      <c r="W61" s="119">
        <f t="shared" si="15"/>
        <v>58445.19918499999</v>
      </c>
    </row>
    <row r="62" spans="4:23">
      <c r="D62" s="119">
        <f t="shared" si="4"/>
        <v>66346.388544999994</v>
      </c>
      <c r="E62" s="119">
        <f t="shared" si="16"/>
        <v>66346.388544999994</v>
      </c>
      <c r="F62" s="119">
        <f t="shared" si="17"/>
        <v>131957.19918499998</v>
      </c>
      <c r="G62" s="119">
        <f t="shared" si="18"/>
        <v>127605.19918499999</v>
      </c>
      <c r="H62" s="119">
        <f t="shared" si="19"/>
        <v>123253.19918499999</v>
      </c>
      <c r="I62" s="119">
        <f t="shared" si="20"/>
        <v>118901.19918499999</v>
      </c>
      <c r="J62" s="119">
        <f t="shared" si="21"/>
        <v>114549.19918499999</v>
      </c>
      <c r="K62" s="119">
        <f t="shared" si="22"/>
        <v>110197.19918499999</v>
      </c>
      <c r="L62" s="119">
        <f t="shared" si="23"/>
        <v>105845.19918499999</v>
      </c>
      <c r="M62" s="119">
        <f t="shared" si="5"/>
        <v>101493.19918499999</v>
      </c>
      <c r="N62" s="119">
        <f t="shared" si="6"/>
        <v>97141.19918499999</v>
      </c>
      <c r="O62" s="119">
        <f t="shared" si="7"/>
        <v>92789.19918499999</v>
      </c>
      <c r="P62" s="119">
        <f t="shared" si="8"/>
        <v>88437.19918499999</v>
      </c>
      <c r="Q62" s="119">
        <f t="shared" si="9"/>
        <v>84085.19918499999</v>
      </c>
      <c r="R62" s="119">
        <f t="shared" si="10"/>
        <v>79733.19918499999</v>
      </c>
      <c r="S62" s="119">
        <f t="shared" si="11"/>
        <v>75381.19918499999</v>
      </c>
      <c r="T62" s="119">
        <f t="shared" si="12"/>
        <v>71029.19918499999</v>
      </c>
      <c r="U62" s="119">
        <f t="shared" si="13"/>
        <v>66677.19918499999</v>
      </c>
      <c r="V62" s="119">
        <f t="shared" si="14"/>
        <v>62325.19918499999</v>
      </c>
      <c r="W62" s="119">
        <f t="shared" si="15"/>
        <v>57973.19918499999</v>
      </c>
    </row>
    <row r="63" spans="4:23">
      <c r="D63" s="119">
        <f t="shared" si="4"/>
        <v>66346.388544999994</v>
      </c>
      <c r="E63" s="119">
        <f t="shared" si="16"/>
        <v>66346.388544999994</v>
      </c>
      <c r="F63" s="119">
        <f t="shared" si="17"/>
        <v>112989.19918499999</v>
      </c>
      <c r="G63" s="119">
        <f t="shared" si="18"/>
        <v>109725.19918499999</v>
      </c>
      <c r="H63" s="119">
        <f t="shared" si="19"/>
        <v>106461.19918499999</v>
      </c>
      <c r="I63" s="119">
        <f t="shared" si="20"/>
        <v>103197.19918499999</v>
      </c>
      <c r="J63" s="119">
        <f t="shared" si="21"/>
        <v>99933.19918499999</v>
      </c>
      <c r="K63" s="119">
        <f t="shared" si="22"/>
        <v>96669.19918499999</v>
      </c>
      <c r="L63" s="119">
        <f t="shared" si="23"/>
        <v>93405.19918499999</v>
      </c>
      <c r="M63" s="119">
        <f t="shared" si="5"/>
        <v>90141.19918499999</v>
      </c>
      <c r="N63" s="119">
        <f t="shared" si="6"/>
        <v>86877.19918499999</v>
      </c>
      <c r="O63" s="119">
        <f t="shared" si="7"/>
        <v>83613.19918499999</v>
      </c>
      <c r="P63" s="119">
        <f t="shared" si="8"/>
        <v>80349.19918499999</v>
      </c>
      <c r="Q63" s="119">
        <f t="shared" si="9"/>
        <v>77085.19918499999</v>
      </c>
      <c r="R63" s="119">
        <f t="shared" si="10"/>
        <v>73821.19918499999</v>
      </c>
      <c r="S63" s="119">
        <f t="shared" si="11"/>
        <v>70557.19918499999</v>
      </c>
      <c r="T63" s="119">
        <f t="shared" si="12"/>
        <v>67293.19918499999</v>
      </c>
      <c r="U63" s="119">
        <f t="shared" si="13"/>
        <v>64029.19918499999</v>
      </c>
      <c r="V63" s="119">
        <f t="shared" si="14"/>
        <v>60765.19918499999</v>
      </c>
      <c r="W63" s="119">
        <f t="shared" si="15"/>
        <v>57501.19918499999</v>
      </c>
    </row>
    <row r="64" spans="4:23">
      <c r="D64" s="119">
        <f t="shared" si="4"/>
        <v>66346.388544999994</v>
      </c>
      <c r="E64" s="119">
        <f t="shared" si="16"/>
        <v>66346.388544999994</v>
      </c>
      <c r="F64" s="119">
        <f t="shared" si="17"/>
        <v>94021.19918499999</v>
      </c>
      <c r="G64" s="119">
        <f t="shared" si="18"/>
        <v>91845.19918499999</v>
      </c>
      <c r="H64" s="119">
        <f t="shared" si="19"/>
        <v>89669.19918499999</v>
      </c>
      <c r="I64" s="119">
        <f t="shared" si="20"/>
        <v>87493.19918499999</v>
      </c>
      <c r="J64" s="119">
        <f t="shared" si="21"/>
        <v>85317.19918499999</v>
      </c>
      <c r="K64" s="119">
        <f t="shared" si="22"/>
        <v>83141.19918499999</v>
      </c>
      <c r="L64" s="119">
        <f t="shared" si="23"/>
        <v>80965.19918499999</v>
      </c>
      <c r="M64" s="119">
        <f t="shared" si="5"/>
        <v>78789.19918499999</v>
      </c>
      <c r="N64" s="119">
        <f t="shared" si="6"/>
        <v>76613.19918499999</v>
      </c>
      <c r="O64" s="119">
        <f t="shared" si="7"/>
        <v>74437.19918499999</v>
      </c>
      <c r="P64" s="119">
        <f t="shared" si="8"/>
        <v>72261.19918499999</v>
      </c>
      <c r="Q64" s="119">
        <f t="shared" si="9"/>
        <v>70085.19918499999</v>
      </c>
      <c r="R64" s="119">
        <f t="shared" si="10"/>
        <v>67909.19918499999</v>
      </c>
      <c r="S64" s="119">
        <f t="shared" si="11"/>
        <v>65733.19918499999</v>
      </c>
      <c r="T64" s="119">
        <f t="shared" si="12"/>
        <v>63557.19918499999</v>
      </c>
      <c r="U64" s="119">
        <f t="shared" si="13"/>
        <v>61381.19918499999</v>
      </c>
      <c r="V64" s="119">
        <f t="shared" si="14"/>
        <v>59205.19918499999</v>
      </c>
      <c r="W64" s="119">
        <f t="shared" si="15"/>
        <v>57029.19918499999</v>
      </c>
    </row>
    <row r="65" spans="3:23">
      <c r="D65" s="119">
        <f t="shared" si="4"/>
        <v>66346.388544999994</v>
      </c>
      <c r="E65" s="119">
        <f t="shared" si="16"/>
        <v>66346.388544999994</v>
      </c>
      <c r="F65" s="119">
        <f t="shared" si="17"/>
        <v>75053.19918499999</v>
      </c>
      <c r="G65" s="119">
        <f t="shared" si="18"/>
        <v>73965.19918499999</v>
      </c>
      <c r="H65" s="119">
        <f t="shared" si="19"/>
        <v>72877.19918499999</v>
      </c>
      <c r="I65" s="119">
        <f t="shared" si="20"/>
        <v>71789.19918499999</v>
      </c>
      <c r="J65" s="119">
        <f t="shared" si="21"/>
        <v>70701.19918499999</v>
      </c>
      <c r="K65" s="119">
        <f t="shared" si="22"/>
        <v>69613.19918499999</v>
      </c>
      <c r="L65" s="119">
        <f t="shared" si="23"/>
        <v>68525.19918499999</v>
      </c>
      <c r="M65" s="119">
        <f t="shared" si="5"/>
        <v>67437.19918499999</v>
      </c>
      <c r="N65" s="119">
        <f t="shared" si="6"/>
        <v>66349.19918499999</v>
      </c>
      <c r="O65" s="119">
        <f t="shared" si="7"/>
        <v>65261.19918499999</v>
      </c>
      <c r="P65" s="119">
        <f t="shared" si="8"/>
        <v>64173.19918499999</v>
      </c>
      <c r="Q65" s="119">
        <f t="shared" si="9"/>
        <v>63085.19918499999</v>
      </c>
      <c r="R65" s="119">
        <f t="shared" si="10"/>
        <v>61997.19918499999</v>
      </c>
      <c r="S65" s="119">
        <f t="shared" si="11"/>
        <v>60909.19918499999</v>
      </c>
      <c r="T65" s="119">
        <f t="shared" si="12"/>
        <v>59821.19918499999</v>
      </c>
      <c r="U65" s="119">
        <f t="shared" si="13"/>
        <v>58733.19918499999</v>
      </c>
      <c r="V65" s="119">
        <f t="shared" si="14"/>
        <v>57645.19918499999</v>
      </c>
      <c r="W65" s="119">
        <f t="shared" si="15"/>
        <v>56557.19918499999</v>
      </c>
    </row>
    <row r="66" spans="3:23">
      <c r="D66" s="119">
        <f t="shared" si="4"/>
        <v>66346.388544999994</v>
      </c>
      <c r="E66" s="119">
        <f t="shared" si="16"/>
        <v>66346.388544999994</v>
      </c>
      <c r="F66" s="119">
        <f t="shared" si="17"/>
        <v>66346.388544999994</v>
      </c>
      <c r="G66" s="119">
        <f t="shared" si="18"/>
        <v>66346.388544999994</v>
      </c>
      <c r="H66" s="119">
        <f t="shared" si="19"/>
        <v>66346.388544999994</v>
      </c>
      <c r="I66" s="119">
        <f t="shared" si="20"/>
        <v>66346.388544999994</v>
      </c>
      <c r="J66" s="119">
        <f t="shared" si="21"/>
        <v>66346.388544999994</v>
      </c>
      <c r="K66" s="119">
        <f t="shared" si="22"/>
        <v>66346.388544999994</v>
      </c>
      <c r="L66" s="119">
        <f t="shared" si="23"/>
        <v>66346.388544999994</v>
      </c>
      <c r="M66" s="119">
        <f t="shared" si="5"/>
        <v>66346.388544999994</v>
      </c>
      <c r="N66" s="119">
        <f t="shared" si="6"/>
        <v>66346.388544999994</v>
      </c>
      <c r="O66" s="119">
        <f t="shared" si="7"/>
        <v>66346.388544999994</v>
      </c>
      <c r="P66" s="119">
        <f t="shared" si="8"/>
        <v>66346.388544999994</v>
      </c>
      <c r="Q66" s="119">
        <f t="shared" si="9"/>
        <v>66346.388544999994</v>
      </c>
      <c r="R66" s="119">
        <f t="shared" si="10"/>
        <v>66346.388544999994</v>
      </c>
      <c r="S66" s="119">
        <f t="shared" si="11"/>
        <v>66346.388544999994</v>
      </c>
      <c r="T66" s="119">
        <f t="shared" si="12"/>
        <v>66346.388544999994</v>
      </c>
      <c r="U66" s="119">
        <f t="shared" si="13"/>
        <v>66346.388544999994</v>
      </c>
      <c r="V66" s="119">
        <f t="shared" si="14"/>
        <v>66346.388544999994</v>
      </c>
      <c r="W66" s="119">
        <f t="shared" si="15"/>
        <v>66346.388544999994</v>
      </c>
    </row>
    <row r="67" spans="3:23">
      <c r="D67">
        <v>40</v>
      </c>
      <c r="E67">
        <v>38</v>
      </c>
      <c r="F67">
        <v>36</v>
      </c>
      <c r="G67">
        <v>34</v>
      </c>
      <c r="H67">
        <v>32</v>
      </c>
      <c r="I67">
        <v>30</v>
      </c>
      <c r="J67">
        <v>28</v>
      </c>
      <c r="K67">
        <v>26</v>
      </c>
      <c r="L67">
        <v>24</v>
      </c>
      <c r="M67">
        <v>22</v>
      </c>
      <c r="N67">
        <v>20</v>
      </c>
      <c r="O67">
        <v>18</v>
      </c>
      <c r="P67">
        <v>16</v>
      </c>
      <c r="Q67">
        <v>14</v>
      </c>
      <c r="R67">
        <v>12</v>
      </c>
      <c r="S67">
        <v>10</v>
      </c>
      <c r="T67">
        <v>8</v>
      </c>
      <c r="U67">
        <v>6</v>
      </c>
      <c r="V67">
        <v>4</v>
      </c>
      <c r="W67">
        <v>2</v>
      </c>
    </row>
    <row r="68" spans="3:23">
      <c r="D68" s="156" t="s">
        <v>154</v>
      </c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</row>
    <row r="69" spans="3:23">
      <c r="C69">
        <v>200</v>
      </c>
      <c r="D69" s="117">
        <f>$B$4+D2</f>
        <v>422175.92147599999</v>
      </c>
      <c r="E69" s="117">
        <f t="shared" ref="E69:W83" si="24">$B$4+E2</f>
        <v>400415.92147599999</v>
      </c>
      <c r="F69" s="117">
        <f t="shared" si="24"/>
        <v>378655.92147599999</v>
      </c>
      <c r="G69" s="117">
        <f t="shared" si="24"/>
        <v>356895.92147599999</v>
      </c>
      <c r="H69" s="117">
        <f t="shared" si="24"/>
        <v>335135.92147599999</v>
      </c>
      <c r="I69" s="117">
        <f t="shared" si="24"/>
        <v>313375.92147599999</v>
      </c>
      <c r="J69" s="117">
        <f t="shared" si="24"/>
        <v>291615.92147599999</v>
      </c>
      <c r="K69" s="117">
        <f t="shared" si="24"/>
        <v>269855.92147599999</v>
      </c>
      <c r="L69" s="117">
        <f t="shared" si="24"/>
        <v>248095.92147599999</v>
      </c>
      <c r="M69" s="117">
        <f t="shared" si="24"/>
        <v>226335.92147599999</v>
      </c>
      <c r="N69" s="117">
        <f t="shared" si="24"/>
        <v>204575.92147599999</v>
      </c>
      <c r="O69" s="117">
        <f t="shared" si="24"/>
        <v>182815.92147600002</v>
      </c>
      <c r="P69" s="117">
        <f t="shared" si="24"/>
        <v>161055.92147600002</v>
      </c>
      <c r="Q69" s="117">
        <f t="shared" si="24"/>
        <v>139295.92147600002</v>
      </c>
      <c r="R69" s="117">
        <f t="shared" si="24"/>
        <v>117535.92147600002</v>
      </c>
      <c r="S69" s="117">
        <f t="shared" si="24"/>
        <v>95775.921476000018</v>
      </c>
      <c r="T69" s="117">
        <f t="shared" si="24"/>
        <v>74015.921476000018</v>
      </c>
      <c r="U69" s="117">
        <f t="shared" si="24"/>
        <v>52255.92147600001</v>
      </c>
      <c r="V69" s="117">
        <f t="shared" si="24"/>
        <v>30495.92147600001</v>
      </c>
      <c r="W69" s="117">
        <f t="shared" si="24"/>
        <v>8735.9214760000104</v>
      </c>
    </row>
    <row r="70" spans="3:23">
      <c r="C70">
        <v>190</v>
      </c>
      <c r="D70" s="117">
        <f t="shared" ref="D70:S88" si="25">$B$4+D3</f>
        <v>403207.92147599999</v>
      </c>
      <c r="E70" s="117">
        <f t="shared" si="25"/>
        <v>382535.92147599999</v>
      </c>
      <c r="F70" s="117">
        <f t="shared" si="25"/>
        <v>361863.92147599999</v>
      </c>
      <c r="G70" s="117">
        <f t="shared" si="25"/>
        <v>341191.92147599999</v>
      </c>
      <c r="H70" s="117">
        <f t="shared" si="25"/>
        <v>320519.92147599999</v>
      </c>
      <c r="I70" s="117">
        <f t="shared" si="25"/>
        <v>299847.92147599999</v>
      </c>
      <c r="J70" s="117">
        <f t="shared" si="25"/>
        <v>279175.92147599999</v>
      </c>
      <c r="K70" s="117">
        <f t="shared" si="25"/>
        <v>258503.92147599999</v>
      </c>
      <c r="L70" s="117">
        <f t="shared" si="25"/>
        <v>237831.92147599999</v>
      </c>
      <c r="M70" s="117">
        <f t="shared" si="25"/>
        <v>217159.92147599999</v>
      </c>
      <c r="N70" s="117">
        <f t="shared" si="25"/>
        <v>196487.92147599999</v>
      </c>
      <c r="O70" s="117">
        <f t="shared" si="25"/>
        <v>175815.92147600002</v>
      </c>
      <c r="P70" s="117">
        <f t="shared" si="25"/>
        <v>155143.92147600002</v>
      </c>
      <c r="Q70" s="117">
        <f t="shared" si="25"/>
        <v>134471.92147600002</v>
      </c>
      <c r="R70" s="117">
        <f t="shared" si="25"/>
        <v>113799.92147600002</v>
      </c>
      <c r="S70" s="117">
        <f t="shared" si="25"/>
        <v>93127.921476000018</v>
      </c>
      <c r="T70" s="117">
        <f t="shared" si="24"/>
        <v>72455.921476000018</v>
      </c>
      <c r="U70" s="117">
        <f t="shared" si="24"/>
        <v>51783.92147600001</v>
      </c>
      <c r="V70" s="117">
        <f t="shared" si="24"/>
        <v>31111.92147600001</v>
      </c>
      <c r="W70" s="117">
        <f t="shared" si="24"/>
        <v>10439.92147600001</v>
      </c>
    </row>
    <row r="71" spans="3:23">
      <c r="C71">
        <v>180</v>
      </c>
      <c r="D71" s="117">
        <f t="shared" si="25"/>
        <v>384239.92147599999</v>
      </c>
      <c r="E71" s="117">
        <f t="shared" si="24"/>
        <v>364655.92147599999</v>
      </c>
      <c r="F71" s="117">
        <f t="shared" si="24"/>
        <v>345071.92147599999</v>
      </c>
      <c r="G71" s="117">
        <f t="shared" si="24"/>
        <v>325487.92147599999</v>
      </c>
      <c r="H71" s="117">
        <f t="shared" si="24"/>
        <v>305903.92147599999</v>
      </c>
      <c r="I71" s="117">
        <f t="shared" si="24"/>
        <v>286319.92147599999</v>
      </c>
      <c r="J71" s="117">
        <f t="shared" si="24"/>
        <v>266735.92147599999</v>
      </c>
      <c r="K71" s="117">
        <f t="shared" si="24"/>
        <v>247151.92147599999</v>
      </c>
      <c r="L71" s="117">
        <f t="shared" si="24"/>
        <v>227567.92147599999</v>
      </c>
      <c r="M71" s="117">
        <f t="shared" si="24"/>
        <v>207983.92147599999</v>
      </c>
      <c r="N71" s="117">
        <f t="shared" si="24"/>
        <v>188399.92147599999</v>
      </c>
      <c r="O71" s="117">
        <f t="shared" si="24"/>
        <v>168815.92147600002</v>
      </c>
      <c r="P71" s="117">
        <f t="shared" si="24"/>
        <v>149231.92147600002</v>
      </c>
      <c r="Q71" s="117">
        <f t="shared" si="24"/>
        <v>129647.92147600002</v>
      </c>
      <c r="R71" s="117">
        <f t="shared" si="24"/>
        <v>110063.92147600002</v>
      </c>
      <c r="S71" s="117">
        <f t="shared" si="24"/>
        <v>90479.921476000018</v>
      </c>
      <c r="T71" s="117">
        <f t="shared" si="24"/>
        <v>70895.921476000018</v>
      </c>
      <c r="U71" s="117">
        <f t="shared" si="24"/>
        <v>51311.92147600001</v>
      </c>
      <c r="V71" s="117">
        <f t="shared" si="24"/>
        <v>31727.92147600001</v>
      </c>
      <c r="W71" s="117">
        <f t="shared" si="24"/>
        <v>12143.92147600001</v>
      </c>
    </row>
    <row r="72" spans="3:23">
      <c r="C72">
        <v>170</v>
      </c>
      <c r="D72" s="117">
        <f t="shared" si="25"/>
        <v>365271.92147599999</v>
      </c>
      <c r="E72" s="117">
        <f t="shared" si="24"/>
        <v>346775.92147599999</v>
      </c>
      <c r="F72" s="117">
        <f t="shared" si="24"/>
        <v>328279.92147599999</v>
      </c>
      <c r="G72" s="117">
        <f t="shared" si="24"/>
        <v>309783.92147599999</v>
      </c>
      <c r="H72" s="117">
        <f t="shared" si="24"/>
        <v>291287.92147599999</v>
      </c>
      <c r="I72" s="117">
        <f t="shared" si="24"/>
        <v>272791.92147599999</v>
      </c>
      <c r="J72" s="117">
        <f t="shared" si="24"/>
        <v>254295.92147599999</v>
      </c>
      <c r="K72" s="117">
        <f t="shared" si="24"/>
        <v>235799.92147599999</v>
      </c>
      <c r="L72" s="117">
        <f t="shared" si="24"/>
        <v>217303.92147599999</v>
      </c>
      <c r="M72" s="117">
        <f t="shared" si="24"/>
        <v>198807.92147599999</v>
      </c>
      <c r="N72" s="117">
        <f t="shared" si="24"/>
        <v>180311.92147600002</v>
      </c>
      <c r="O72" s="117">
        <f t="shared" si="24"/>
        <v>161815.92147600002</v>
      </c>
      <c r="P72" s="117">
        <f t="shared" si="24"/>
        <v>143319.92147600002</v>
      </c>
      <c r="Q72" s="117">
        <f t="shared" si="24"/>
        <v>124823.92147600002</v>
      </c>
      <c r="R72" s="117">
        <f t="shared" si="24"/>
        <v>106327.92147600002</v>
      </c>
      <c r="S72" s="117">
        <f t="shared" si="24"/>
        <v>87831.921476000018</v>
      </c>
      <c r="T72" s="117">
        <f t="shared" si="24"/>
        <v>69335.921476000018</v>
      </c>
      <c r="U72" s="117">
        <f t="shared" si="24"/>
        <v>50839.92147600001</v>
      </c>
      <c r="V72" s="117">
        <f t="shared" si="24"/>
        <v>32343.92147600001</v>
      </c>
      <c r="W72" s="117">
        <f t="shared" si="24"/>
        <v>13847.92147600001</v>
      </c>
    </row>
    <row r="73" spans="3:23">
      <c r="C73">
        <v>160</v>
      </c>
      <c r="D73" s="117">
        <f t="shared" si="25"/>
        <v>346303.92147599999</v>
      </c>
      <c r="E73" s="117">
        <f t="shared" si="24"/>
        <v>328895.92147599999</v>
      </c>
      <c r="F73" s="117">
        <f t="shared" si="24"/>
        <v>311487.92147599999</v>
      </c>
      <c r="G73" s="117">
        <f t="shared" si="24"/>
        <v>294079.92147599999</v>
      </c>
      <c r="H73" s="117">
        <f t="shared" si="24"/>
        <v>276671.92147599999</v>
      </c>
      <c r="I73" s="117">
        <f t="shared" si="24"/>
        <v>259263.92147599999</v>
      </c>
      <c r="J73" s="117">
        <f t="shared" si="24"/>
        <v>241855.92147599999</v>
      </c>
      <c r="K73" s="117">
        <f t="shared" si="24"/>
        <v>224447.92147599999</v>
      </c>
      <c r="L73" s="117">
        <f t="shared" si="24"/>
        <v>207039.92147599999</v>
      </c>
      <c r="M73" s="117">
        <f t="shared" si="24"/>
        <v>189631.92147599999</v>
      </c>
      <c r="N73" s="117">
        <f t="shared" si="24"/>
        <v>172223.92147600002</v>
      </c>
      <c r="O73" s="117">
        <f t="shared" si="24"/>
        <v>154815.92147600002</v>
      </c>
      <c r="P73" s="117">
        <f t="shared" si="24"/>
        <v>137407.92147600002</v>
      </c>
      <c r="Q73" s="117">
        <f t="shared" si="24"/>
        <v>119999.92147600002</v>
      </c>
      <c r="R73" s="117">
        <f t="shared" si="24"/>
        <v>102591.92147600002</v>
      </c>
      <c r="S73" s="117">
        <f t="shared" si="24"/>
        <v>85183.921476000018</v>
      </c>
      <c r="T73" s="117">
        <f t="shared" si="24"/>
        <v>67775.921476000018</v>
      </c>
      <c r="U73" s="117">
        <f t="shared" si="24"/>
        <v>50367.92147600001</v>
      </c>
      <c r="V73" s="117">
        <f t="shared" si="24"/>
        <v>32959.92147600001</v>
      </c>
      <c r="W73" s="117">
        <f t="shared" si="24"/>
        <v>15551.92147600001</v>
      </c>
    </row>
    <row r="74" spans="3:23">
      <c r="C74">
        <v>150</v>
      </c>
      <c r="D74" s="117">
        <f t="shared" si="25"/>
        <v>327335.92147599999</v>
      </c>
      <c r="E74" s="117">
        <f t="shared" si="24"/>
        <v>311015.92147599999</v>
      </c>
      <c r="F74" s="117">
        <f t="shared" si="24"/>
        <v>294695.92147599999</v>
      </c>
      <c r="G74" s="117">
        <f t="shared" si="24"/>
        <v>278375.92147599999</v>
      </c>
      <c r="H74" s="117">
        <f t="shared" si="24"/>
        <v>262055.92147599999</v>
      </c>
      <c r="I74" s="154">
        <f t="shared" si="24"/>
        <v>245735.92147599999</v>
      </c>
      <c r="J74" s="117">
        <f t="shared" si="24"/>
        <v>229415.92147599999</v>
      </c>
      <c r="K74" s="117">
        <f t="shared" si="24"/>
        <v>213095.92147599999</v>
      </c>
      <c r="L74" s="154">
        <f t="shared" si="24"/>
        <v>196775.92147599999</v>
      </c>
      <c r="M74" s="117">
        <f t="shared" si="24"/>
        <v>180455.92147600002</v>
      </c>
      <c r="N74" s="154">
        <f t="shared" si="24"/>
        <v>164135.92147600002</v>
      </c>
      <c r="O74" s="117">
        <f t="shared" si="24"/>
        <v>147815.92147600002</v>
      </c>
      <c r="P74" s="154">
        <f t="shared" si="24"/>
        <v>131495.92147600002</v>
      </c>
      <c r="Q74" s="117">
        <f t="shared" si="24"/>
        <v>115175.92147600002</v>
      </c>
      <c r="R74" s="117">
        <f t="shared" si="24"/>
        <v>98855.921476000018</v>
      </c>
      <c r="S74" s="154">
        <f t="shared" si="24"/>
        <v>82535.921476000018</v>
      </c>
      <c r="T74" s="117">
        <f t="shared" si="24"/>
        <v>66215.921476000018</v>
      </c>
      <c r="U74" s="117">
        <f t="shared" si="24"/>
        <v>49895.92147600001</v>
      </c>
      <c r="V74" s="117">
        <f t="shared" si="24"/>
        <v>33575.92147600001</v>
      </c>
      <c r="W74" s="117">
        <f t="shared" si="24"/>
        <v>17255.92147600001</v>
      </c>
    </row>
    <row r="75" spans="3:23">
      <c r="C75">
        <v>140</v>
      </c>
      <c r="D75" s="117">
        <f t="shared" si="25"/>
        <v>308367.92147599993</v>
      </c>
      <c r="E75" s="117">
        <f t="shared" si="24"/>
        <v>293135.92147599993</v>
      </c>
      <c r="F75" s="117">
        <f t="shared" si="24"/>
        <v>277903.92147599993</v>
      </c>
      <c r="G75" s="117">
        <f t="shared" si="24"/>
        <v>262671.92147599999</v>
      </c>
      <c r="H75" s="117">
        <f t="shared" si="24"/>
        <v>247439.92147599999</v>
      </c>
      <c r="I75" s="117">
        <f t="shared" si="24"/>
        <v>232207.92147599999</v>
      </c>
      <c r="J75" s="117">
        <f t="shared" si="24"/>
        <v>216975.92147599999</v>
      </c>
      <c r="K75" s="117">
        <f t="shared" si="24"/>
        <v>201743.92147599999</v>
      </c>
      <c r="L75" s="117">
        <f t="shared" si="24"/>
        <v>186511.92147599999</v>
      </c>
      <c r="M75" s="117">
        <f t="shared" si="24"/>
        <v>171279.92147599999</v>
      </c>
      <c r="N75" s="117">
        <f t="shared" si="24"/>
        <v>156047.92147599999</v>
      </c>
      <c r="O75" s="117">
        <f t="shared" si="24"/>
        <v>140815.92147599999</v>
      </c>
      <c r="P75" s="117">
        <f t="shared" si="24"/>
        <v>125583.92147599999</v>
      </c>
      <c r="Q75" s="117">
        <f t="shared" si="24"/>
        <v>110351.92147599999</v>
      </c>
      <c r="R75" s="117">
        <f t="shared" si="24"/>
        <v>95119.921475999989</v>
      </c>
      <c r="S75" s="117">
        <f t="shared" si="24"/>
        <v>79887.921475999989</v>
      </c>
      <c r="T75" s="117">
        <f t="shared" si="24"/>
        <v>64655.921476000003</v>
      </c>
      <c r="U75" s="117">
        <f t="shared" si="24"/>
        <v>49423.921476000003</v>
      </c>
      <c r="V75" s="117">
        <f t="shared" si="24"/>
        <v>34191.921476000003</v>
      </c>
      <c r="W75" s="117">
        <f t="shared" si="24"/>
        <v>18959.92147600001</v>
      </c>
    </row>
    <row r="76" spans="3:23">
      <c r="C76">
        <v>130</v>
      </c>
      <c r="D76" s="117">
        <f t="shared" si="25"/>
        <v>289399.92147599999</v>
      </c>
      <c r="E76" s="117">
        <f t="shared" si="24"/>
        <v>275255.92147599999</v>
      </c>
      <c r="F76" s="117">
        <f t="shared" si="24"/>
        <v>261111.92147599999</v>
      </c>
      <c r="G76" s="117">
        <f t="shared" si="24"/>
        <v>246967.92147599999</v>
      </c>
      <c r="H76" s="117">
        <f t="shared" si="24"/>
        <v>232823.92147599999</v>
      </c>
      <c r="I76" s="117">
        <f t="shared" si="24"/>
        <v>218679.92147599999</v>
      </c>
      <c r="J76" s="117">
        <f t="shared" si="24"/>
        <v>204535.92147599999</v>
      </c>
      <c r="K76" s="117">
        <f t="shared" si="24"/>
        <v>190391.92147599999</v>
      </c>
      <c r="L76" s="117">
        <f t="shared" si="24"/>
        <v>176247.92147600002</v>
      </c>
      <c r="M76" s="117">
        <f t="shared" si="24"/>
        <v>162103.92147600002</v>
      </c>
      <c r="N76" s="117">
        <f t="shared" si="24"/>
        <v>147959.92147600002</v>
      </c>
      <c r="O76" s="117">
        <f t="shared" si="24"/>
        <v>133815.92147600002</v>
      </c>
      <c r="P76" s="117">
        <f t="shared" si="24"/>
        <v>119671.92147600002</v>
      </c>
      <c r="Q76" s="117">
        <f t="shared" si="24"/>
        <v>105527.92147600002</v>
      </c>
      <c r="R76" s="117">
        <f t="shared" si="24"/>
        <v>91383.921476000018</v>
      </c>
      <c r="S76" s="117">
        <f t="shared" si="24"/>
        <v>77239.921476000018</v>
      </c>
      <c r="T76" s="117">
        <f t="shared" si="24"/>
        <v>63095.92147600001</v>
      </c>
      <c r="U76" s="117">
        <f t="shared" si="24"/>
        <v>48951.92147600001</v>
      </c>
      <c r="V76" s="117">
        <f t="shared" si="24"/>
        <v>34807.92147600001</v>
      </c>
      <c r="W76" s="117">
        <f t="shared" si="24"/>
        <v>20663.92147600001</v>
      </c>
    </row>
    <row r="77" spans="3:23">
      <c r="C77">
        <v>120</v>
      </c>
      <c r="D77" s="117">
        <f t="shared" si="25"/>
        <v>270431.92147599999</v>
      </c>
      <c r="E77" s="117">
        <f t="shared" si="24"/>
        <v>257375.92147599999</v>
      </c>
      <c r="F77" s="117">
        <f t="shared" si="24"/>
        <v>244319.92147599999</v>
      </c>
      <c r="G77" s="117">
        <f t="shared" si="24"/>
        <v>231263.92147599999</v>
      </c>
      <c r="H77" s="117">
        <f t="shared" si="24"/>
        <v>218207.92147599999</v>
      </c>
      <c r="I77" s="154">
        <f t="shared" si="24"/>
        <v>205151.92147599999</v>
      </c>
      <c r="J77" s="117">
        <f t="shared" si="24"/>
        <v>192095.92147599999</v>
      </c>
      <c r="K77" s="117">
        <f t="shared" si="24"/>
        <v>179039.92147600002</v>
      </c>
      <c r="L77" s="154">
        <f t="shared" si="24"/>
        <v>165983.92147600002</v>
      </c>
      <c r="M77" s="117">
        <f t="shared" si="24"/>
        <v>152927.92147600002</v>
      </c>
      <c r="N77" s="154">
        <f t="shared" si="24"/>
        <v>139871.92147600002</v>
      </c>
      <c r="O77" s="117">
        <f t="shared" si="24"/>
        <v>126815.92147600002</v>
      </c>
      <c r="P77" s="154">
        <f t="shared" si="24"/>
        <v>113759.92147600002</v>
      </c>
      <c r="Q77" s="117">
        <f t="shared" si="24"/>
        <v>100703.92147600002</v>
      </c>
      <c r="R77" s="117">
        <f t="shared" si="24"/>
        <v>87647.921476000018</v>
      </c>
      <c r="S77" s="154">
        <f t="shared" si="24"/>
        <v>74591.921476000018</v>
      </c>
      <c r="T77" s="117">
        <f t="shared" si="24"/>
        <v>61535.92147600001</v>
      </c>
      <c r="U77" s="117">
        <f t="shared" si="24"/>
        <v>48479.92147600001</v>
      </c>
      <c r="V77" s="117">
        <f t="shared" si="24"/>
        <v>35423.92147600001</v>
      </c>
      <c r="W77" s="117">
        <f t="shared" si="24"/>
        <v>22367.92147600001</v>
      </c>
    </row>
    <row r="78" spans="3:23">
      <c r="C78">
        <v>110</v>
      </c>
      <c r="D78" s="117">
        <f t="shared" si="25"/>
        <v>251463.92147600005</v>
      </c>
      <c r="E78" s="117">
        <f t="shared" si="24"/>
        <v>239495.92147600005</v>
      </c>
      <c r="F78" s="117">
        <f t="shared" si="24"/>
        <v>227527.92147600005</v>
      </c>
      <c r="G78" s="117">
        <f t="shared" si="24"/>
        <v>215559.92147600005</v>
      </c>
      <c r="H78" s="117">
        <f t="shared" si="24"/>
        <v>203591.92147600005</v>
      </c>
      <c r="I78" s="117">
        <f t="shared" si="24"/>
        <v>191623.92147600005</v>
      </c>
      <c r="J78" s="117">
        <f t="shared" si="24"/>
        <v>179655.92147600005</v>
      </c>
      <c r="K78" s="117">
        <f t="shared" si="24"/>
        <v>167687.92147600005</v>
      </c>
      <c r="L78" s="117">
        <f t="shared" si="24"/>
        <v>155719.92147600005</v>
      </c>
      <c r="M78" s="117">
        <f t="shared" si="24"/>
        <v>143751.92147600005</v>
      </c>
      <c r="N78" s="117">
        <f t="shared" si="24"/>
        <v>131783.92147600002</v>
      </c>
      <c r="O78" s="117">
        <f t="shared" si="24"/>
        <v>119815.92147600002</v>
      </c>
      <c r="P78" s="117">
        <f t="shared" si="24"/>
        <v>107847.92147600002</v>
      </c>
      <c r="Q78" s="117">
        <f t="shared" si="24"/>
        <v>95879.921476000018</v>
      </c>
      <c r="R78" s="117">
        <f t="shared" si="24"/>
        <v>83911.921476000018</v>
      </c>
      <c r="S78" s="117">
        <f t="shared" si="24"/>
        <v>71943.921476000018</v>
      </c>
      <c r="T78" s="117">
        <f t="shared" si="24"/>
        <v>59975.921476000018</v>
      </c>
      <c r="U78" s="117">
        <f t="shared" si="24"/>
        <v>48007.921476000018</v>
      </c>
      <c r="V78" s="117">
        <f t="shared" si="24"/>
        <v>36039.921476000018</v>
      </c>
      <c r="W78" s="117">
        <f t="shared" si="24"/>
        <v>24071.92147600001</v>
      </c>
    </row>
    <row r="79" spans="3:23">
      <c r="C79">
        <v>100</v>
      </c>
      <c r="D79" s="154">
        <f t="shared" si="25"/>
        <v>232495.92147599999</v>
      </c>
      <c r="E79" s="154">
        <f t="shared" si="24"/>
        <v>221615.92147599999</v>
      </c>
      <c r="F79" s="154">
        <f t="shared" si="24"/>
        <v>210735.92147599999</v>
      </c>
      <c r="G79" s="154">
        <f t="shared" si="24"/>
        <v>199855.92147599999</v>
      </c>
      <c r="H79" s="154">
        <f t="shared" si="24"/>
        <v>188975.92147599999</v>
      </c>
      <c r="I79" s="154">
        <f t="shared" si="24"/>
        <v>178095.92147600002</v>
      </c>
      <c r="J79" s="117">
        <f t="shared" si="24"/>
        <v>167215.92147600002</v>
      </c>
      <c r="K79" s="117">
        <f t="shared" si="24"/>
        <v>156335.92147600002</v>
      </c>
      <c r="L79" s="154">
        <f t="shared" si="24"/>
        <v>145455.92147600002</v>
      </c>
      <c r="M79" s="117">
        <f t="shared" si="24"/>
        <v>134575.92147600002</v>
      </c>
      <c r="N79" s="154">
        <f t="shared" si="24"/>
        <v>123695.92147600002</v>
      </c>
      <c r="O79" s="117">
        <f t="shared" si="24"/>
        <v>112815.92147600002</v>
      </c>
      <c r="P79" s="154">
        <f t="shared" si="24"/>
        <v>101935.92147600002</v>
      </c>
      <c r="Q79" s="117">
        <f t="shared" si="24"/>
        <v>91055.921476000018</v>
      </c>
      <c r="R79" s="117">
        <f t="shared" si="24"/>
        <v>80175.921476000018</v>
      </c>
      <c r="S79" s="154">
        <f t="shared" si="24"/>
        <v>69295.921476000018</v>
      </c>
      <c r="T79" s="117">
        <f t="shared" si="24"/>
        <v>58415.92147600001</v>
      </c>
      <c r="U79" s="117">
        <f t="shared" si="24"/>
        <v>47535.92147600001</v>
      </c>
      <c r="V79" s="117">
        <f t="shared" si="24"/>
        <v>36655.92147600001</v>
      </c>
      <c r="W79" s="117">
        <f t="shared" si="24"/>
        <v>25775.92147600001</v>
      </c>
    </row>
    <row r="80" spans="3:23">
      <c r="C80">
        <v>90</v>
      </c>
      <c r="D80" s="117">
        <f t="shared" si="25"/>
        <v>213527.92147599999</v>
      </c>
      <c r="E80" s="117">
        <f t="shared" si="24"/>
        <v>203735.92147599999</v>
      </c>
      <c r="F80" s="117">
        <f t="shared" si="24"/>
        <v>193943.92147599999</v>
      </c>
      <c r="G80" s="117">
        <f t="shared" si="24"/>
        <v>184151.92147599999</v>
      </c>
      <c r="H80" s="117">
        <f t="shared" si="24"/>
        <v>174359.92147600002</v>
      </c>
      <c r="I80" s="176">
        <f t="shared" si="24"/>
        <v>164567.92147600002</v>
      </c>
      <c r="J80" s="117">
        <f t="shared" si="24"/>
        <v>154775.92147600002</v>
      </c>
      <c r="K80" s="117">
        <f t="shared" si="24"/>
        <v>144983.92147600002</v>
      </c>
      <c r="L80" s="117">
        <f t="shared" si="24"/>
        <v>135191.92147600002</v>
      </c>
      <c r="M80" s="117">
        <f t="shared" si="24"/>
        <v>125399.92147600002</v>
      </c>
      <c r="N80" s="117">
        <f t="shared" si="24"/>
        <v>115607.92147600002</v>
      </c>
      <c r="O80" s="117">
        <f t="shared" si="24"/>
        <v>105815.92147600002</v>
      </c>
      <c r="P80" s="117">
        <f t="shared" si="24"/>
        <v>96023.921476000018</v>
      </c>
      <c r="Q80" s="117">
        <f t="shared" si="24"/>
        <v>86231.921476000018</v>
      </c>
      <c r="R80" s="117">
        <f t="shared" si="24"/>
        <v>76439.921476000018</v>
      </c>
      <c r="S80" s="117">
        <f t="shared" si="24"/>
        <v>66647.921476000018</v>
      </c>
      <c r="T80" s="117">
        <f t="shared" si="24"/>
        <v>56855.92147600001</v>
      </c>
      <c r="U80" s="117">
        <f t="shared" si="24"/>
        <v>47063.92147600001</v>
      </c>
      <c r="V80" s="117">
        <f t="shared" si="24"/>
        <v>37271.92147600001</v>
      </c>
      <c r="W80" s="117">
        <f t="shared" si="24"/>
        <v>27479.92147600001</v>
      </c>
    </row>
    <row r="81" spans="3:23">
      <c r="C81">
        <v>80</v>
      </c>
      <c r="D81" s="117">
        <f t="shared" si="25"/>
        <v>194559.92147600002</v>
      </c>
      <c r="E81" s="117">
        <f t="shared" si="24"/>
        <v>185855.92147600002</v>
      </c>
      <c r="F81" s="117">
        <f t="shared" si="24"/>
        <v>177151.92147600002</v>
      </c>
      <c r="G81" s="117">
        <f t="shared" si="24"/>
        <v>168447.92147600002</v>
      </c>
      <c r="H81" s="117">
        <f t="shared" si="24"/>
        <v>159743.92147600002</v>
      </c>
      <c r="I81" s="154">
        <f t="shared" si="24"/>
        <v>151039.92147600002</v>
      </c>
      <c r="J81" s="117">
        <f t="shared" si="24"/>
        <v>142335.92147600002</v>
      </c>
      <c r="K81" s="117">
        <f t="shared" si="24"/>
        <v>133631.92147600002</v>
      </c>
      <c r="L81" s="154">
        <f t="shared" si="24"/>
        <v>124927.92147600002</v>
      </c>
      <c r="M81" s="117">
        <f t="shared" si="24"/>
        <v>116223.92147600002</v>
      </c>
      <c r="N81" s="154">
        <f t="shared" si="24"/>
        <v>107519.92147600002</v>
      </c>
      <c r="O81" s="117">
        <f t="shared" si="24"/>
        <v>98815.921476000018</v>
      </c>
      <c r="P81" s="154">
        <f t="shared" ref="P81" si="26">$B$4+P14</f>
        <v>90111.921476000018</v>
      </c>
      <c r="Q81" s="117">
        <f t="shared" si="24"/>
        <v>81407.921476000018</v>
      </c>
      <c r="R81" s="117">
        <f t="shared" si="24"/>
        <v>72703.921476000018</v>
      </c>
      <c r="S81" s="154">
        <f t="shared" si="24"/>
        <v>63999.921476000018</v>
      </c>
      <c r="T81" s="117">
        <f t="shared" si="24"/>
        <v>55295.921476000018</v>
      </c>
      <c r="U81" s="117">
        <f t="shared" si="24"/>
        <v>46591.921476000018</v>
      </c>
      <c r="V81" s="117">
        <f t="shared" si="24"/>
        <v>37887.921476000018</v>
      </c>
      <c r="W81" s="117">
        <f t="shared" si="24"/>
        <v>29183.921476000014</v>
      </c>
    </row>
    <row r="82" spans="3:23">
      <c r="C82">
        <v>70</v>
      </c>
      <c r="D82" s="117">
        <f t="shared" si="25"/>
        <v>175591.92147599999</v>
      </c>
      <c r="E82" s="117">
        <f t="shared" si="24"/>
        <v>167975.92147599999</v>
      </c>
      <c r="F82" s="117">
        <f t="shared" si="24"/>
        <v>160359.92147599999</v>
      </c>
      <c r="G82" s="117">
        <f t="shared" si="24"/>
        <v>152743.92147599999</v>
      </c>
      <c r="H82" s="117">
        <f t="shared" si="24"/>
        <v>145127.92147599999</v>
      </c>
      <c r="I82" s="117">
        <f t="shared" si="24"/>
        <v>137511.92147599999</v>
      </c>
      <c r="J82" s="117">
        <f t="shared" si="24"/>
        <v>129895.92147599999</v>
      </c>
      <c r="K82" s="117">
        <f t="shared" si="24"/>
        <v>122279.92147599999</v>
      </c>
      <c r="L82" s="117">
        <f t="shared" si="24"/>
        <v>114663.92147599999</v>
      </c>
      <c r="M82" s="117">
        <f t="shared" si="24"/>
        <v>107047.92147599999</v>
      </c>
      <c r="N82" s="117">
        <f t="shared" si="24"/>
        <v>99431.921475999989</v>
      </c>
      <c r="O82" s="117">
        <f t="shared" si="24"/>
        <v>91815.921475999989</v>
      </c>
      <c r="P82" s="117">
        <f t="shared" si="24"/>
        <v>84199.921476000003</v>
      </c>
      <c r="Q82" s="117">
        <f t="shared" si="24"/>
        <v>76583.921476000003</v>
      </c>
      <c r="R82" s="117">
        <f t="shared" si="24"/>
        <v>68967.921476000003</v>
      </c>
      <c r="S82" s="117">
        <f t="shared" si="24"/>
        <v>61351.921476000003</v>
      </c>
      <c r="T82" s="117">
        <f t="shared" si="24"/>
        <v>53735.92147600001</v>
      </c>
      <c r="U82" s="117">
        <f t="shared" si="24"/>
        <v>46119.92147600001</v>
      </c>
      <c r="V82" s="117">
        <f t="shared" si="24"/>
        <v>38503.92147600001</v>
      </c>
      <c r="W82" s="117">
        <f t="shared" si="24"/>
        <v>30887.921476000014</v>
      </c>
    </row>
    <row r="83" spans="3:23">
      <c r="C83">
        <v>60</v>
      </c>
      <c r="D83" s="117">
        <f t="shared" si="25"/>
        <v>156623.92147600002</v>
      </c>
      <c r="E83" s="117">
        <f t="shared" si="24"/>
        <v>150095.92147600002</v>
      </c>
      <c r="F83" s="117">
        <f t="shared" si="24"/>
        <v>143567.92147600002</v>
      </c>
      <c r="G83" s="117">
        <f t="shared" si="24"/>
        <v>137039.92147600002</v>
      </c>
      <c r="H83" s="117">
        <f t="shared" si="24"/>
        <v>130511.92147600002</v>
      </c>
      <c r="I83" s="117">
        <f t="shared" ref="E83:W88" si="27">$B$4+I16</f>
        <v>123983.92147600002</v>
      </c>
      <c r="J83" s="117">
        <f t="shared" si="27"/>
        <v>117455.92147600002</v>
      </c>
      <c r="K83" s="117">
        <f t="shared" si="27"/>
        <v>110927.92147600002</v>
      </c>
      <c r="L83" s="117">
        <f t="shared" si="27"/>
        <v>104399.92147600002</v>
      </c>
      <c r="M83" s="117">
        <f t="shared" si="27"/>
        <v>97871.921476000018</v>
      </c>
      <c r="N83" s="117">
        <f t="shared" si="27"/>
        <v>91343.921476000018</v>
      </c>
      <c r="O83" s="117">
        <f t="shared" si="27"/>
        <v>84815.921476000018</v>
      </c>
      <c r="P83" s="117">
        <f t="shared" si="27"/>
        <v>78287.921476000018</v>
      </c>
      <c r="Q83" s="117">
        <f t="shared" si="27"/>
        <v>71759.921476000018</v>
      </c>
      <c r="R83" s="117">
        <f t="shared" si="27"/>
        <v>65231.921476000018</v>
      </c>
      <c r="S83" s="117">
        <f t="shared" si="27"/>
        <v>58703.921476000018</v>
      </c>
      <c r="T83" s="117">
        <f t="shared" si="27"/>
        <v>52175.921476000018</v>
      </c>
      <c r="U83" s="117">
        <f t="shared" si="27"/>
        <v>45647.921476000018</v>
      </c>
      <c r="V83" s="117">
        <f t="shared" si="27"/>
        <v>39119.921476000018</v>
      </c>
      <c r="W83" s="117">
        <f t="shared" si="27"/>
        <v>32591.921476000014</v>
      </c>
    </row>
    <row r="84" spans="3:23">
      <c r="C84">
        <v>50</v>
      </c>
      <c r="D84" s="117">
        <f t="shared" si="25"/>
        <v>137655.92147600002</v>
      </c>
      <c r="E84" s="117">
        <f t="shared" si="27"/>
        <v>132215.92147600002</v>
      </c>
      <c r="F84" s="117">
        <f t="shared" si="27"/>
        <v>126775.92147600002</v>
      </c>
      <c r="G84" s="117">
        <f t="shared" si="27"/>
        <v>121335.92147600002</v>
      </c>
      <c r="H84" s="117">
        <f t="shared" si="27"/>
        <v>115895.92147600002</v>
      </c>
      <c r="I84" s="154">
        <f t="shared" si="27"/>
        <v>110455.92147600002</v>
      </c>
      <c r="J84" s="117">
        <f t="shared" si="27"/>
        <v>105015.92147600002</v>
      </c>
      <c r="K84" s="117">
        <f t="shared" si="27"/>
        <v>99575.921476000018</v>
      </c>
      <c r="L84" s="154">
        <f t="shared" si="27"/>
        <v>94135.921476000018</v>
      </c>
      <c r="M84" s="117">
        <f t="shared" si="27"/>
        <v>88695.921476000018</v>
      </c>
      <c r="N84" s="154">
        <f t="shared" si="27"/>
        <v>83255.921476000018</v>
      </c>
      <c r="O84" s="117">
        <f t="shared" si="27"/>
        <v>77815.921476000018</v>
      </c>
      <c r="P84" s="154">
        <f t="shared" si="27"/>
        <v>72375.921476000018</v>
      </c>
      <c r="Q84" s="117">
        <f t="shared" si="27"/>
        <v>66935.921476000018</v>
      </c>
      <c r="R84" s="117">
        <f t="shared" si="27"/>
        <v>61495.921476000018</v>
      </c>
      <c r="S84" s="154">
        <f t="shared" si="27"/>
        <v>56055.921476000018</v>
      </c>
      <c r="T84" s="117">
        <f t="shared" si="27"/>
        <v>50615.921476000018</v>
      </c>
      <c r="U84" s="117">
        <f t="shared" si="27"/>
        <v>45175.921476000018</v>
      </c>
      <c r="V84" s="117">
        <f t="shared" si="27"/>
        <v>39735.921476000018</v>
      </c>
      <c r="W84" s="117">
        <f t="shared" si="27"/>
        <v>34295.921476000018</v>
      </c>
    </row>
    <row r="85" spans="3:23">
      <c r="C85">
        <v>40</v>
      </c>
      <c r="D85" s="117">
        <f t="shared" si="25"/>
        <v>118687.92147600002</v>
      </c>
      <c r="E85" s="117">
        <f t="shared" si="27"/>
        <v>114335.92147600002</v>
      </c>
      <c r="F85" s="117">
        <f t="shared" si="27"/>
        <v>109983.92147600002</v>
      </c>
      <c r="G85" s="117">
        <f t="shared" si="27"/>
        <v>105631.92147600002</v>
      </c>
      <c r="H85" s="117">
        <f t="shared" si="27"/>
        <v>101279.92147600002</v>
      </c>
      <c r="I85" s="117">
        <f t="shared" si="27"/>
        <v>96927.921476000018</v>
      </c>
      <c r="J85" s="117">
        <f t="shared" si="27"/>
        <v>92575.921476000018</v>
      </c>
      <c r="K85" s="117">
        <f t="shared" si="27"/>
        <v>88223.921476000018</v>
      </c>
      <c r="L85" s="117">
        <f t="shared" si="27"/>
        <v>83871.921476000018</v>
      </c>
      <c r="M85" s="117">
        <f t="shared" si="27"/>
        <v>79519.921476000018</v>
      </c>
      <c r="N85" s="117">
        <f t="shared" si="27"/>
        <v>75167.921476000018</v>
      </c>
      <c r="O85" s="117">
        <f t="shared" si="27"/>
        <v>70815.921476000018</v>
      </c>
      <c r="P85" s="117">
        <f t="shared" si="27"/>
        <v>66463.921476000018</v>
      </c>
      <c r="Q85" s="117">
        <f t="shared" si="27"/>
        <v>62111.921476000018</v>
      </c>
      <c r="R85" s="117">
        <f t="shared" si="27"/>
        <v>57759.921476000018</v>
      </c>
      <c r="S85" s="117">
        <f t="shared" si="27"/>
        <v>53407.921476000018</v>
      </c>
      <c r="T85" s="117">
        <f t="shared" si="27"/>
        <v>49055.921476000018</v>
      </c>
      <c r="U85" s="117">
        <f t="shared" si="27"/>
        <v>44703.921476000018</v>
      </c>
      <c r="V85" s="117">
        <f t="shared" si="27"/>
        <v>40351.921476000018</v>
      </c>
      <c r="W85" s="117">
        <f t="shared" si="27"/>
        <v>35999.921476000018</v>
      </c>
    </row>
    <row r="86" spans="3:23">
      <c r="C86">
        <v>30</v>
      </c>
      <c r="D86" s="117">
        <f t="shared" si="25"/>
        <v>99719.921476000018</v>
      </c>
      <c r="E86" s="117">
        <f t="shared" si="27"/>
        <v>96455.921476000018</v>
      </c>
      <c r="F86" s="117">
        <f t="shared" si="27"/>
        <v>93191.921476000018</v>
      </c>
      <c r="G86" s="117">
        <f t="shared" si="27"/>
        <v>89927.921476000018</v>
      </c>
      <c r="H86" s="117">
        <f t="shared" si="27"/>
        <v>86663.921476000018</v>
      </c>
      <c r="I86" s="117">
        <f t="shared" si="27"/>
        <v>83399.921476000018</v>
      </c>
      <c r="J86" s="117">
        <f t="shared" si="27"/>
        <v>80135.921476000018</v>
      </c>
      <c r="K86" s="117">
        <f t="shared" si="27"/>
        <v>76871.921476000018</v>
      </c>
      <c r="L86" s="117">
        <f t="shared" si="27"/>
        <v>73607.921476000018</v>
      </c>
      <c r="M86" s="117">
        <f t="shared" si="27"/>
        <v>70343.921476000018</v>
      </c>
      <c r="N86" s="117">
        <f t="shared" si="27"/>
        <v>67079.921476000018</v>
      </c>
      <c r="O86" s="117">
        <f t="shared" si="27"/>
        <v>63815.921476000018</v>
      </c>
      <c r="P86" s="117">
        <f t="shared" si="27"/>
        <v>60551.921476000018</v>
      </c>
      <c r="Q86" s="117">
        <f t="shared" si="27"/>
        <v>57287.921476000018</v>
      </c>
      <c r="R86" s="117">
        <f t="shared" si="27"/>
        <v>54023.921476000018</v>
      </c>
      <c r="S86" s="117">
        <f t="shared" si="27"/>
        <v>50759.921476000018</v>
      </c>
      <c r="T86" s="117">
        <f t="shared" si="27"/>
        <v>47495.921476000018</v>
      </c>
      <c r="U86" s="117">
        <f t="shared" si="27"/>
        <v>44231.921476000018</v>
      </c>
      <c r="V86" s="117">
        <f t="shared" si="27"/>
        <v>40967.921476000018</v>
      </c>
      <c r="W86" s="117">
        <f t="shared" si="27"/>
        <v>37703.921476000018</v>
      </c>
    </row>
    <row r="87" spans="3:23">
      <c r="C87">
        <v>20</v>
      </c>
      <c r="D87" s="117">
        <f t="shared" si="25"/>
        <v>80751.921476000018</v>
      </c>
      <c r="E87" s="117">
        <f t="shared" si="27"/>
        <v>78575.921476000018</v>
      </c>
      <c r="F87" s="117">
        <f t="shared" si="27"/>
        <v>76399.921476000018</v>
      </c>
      <c r="G87" s="117">
        <f t="shared" si="27"/>
        <v>74223.921476000018</v>
      </c>
      <c r="H87" s="117">
        <f t="shared" si="27"/>
        <v>72047.921476000018</v>
      </c>
      <c r="I87" s="117">
        <f t="shared" si="27"/>
        <v>69871.921476000018</v>
      </c>
      <c r="J87" s="117">
        <f t="shared" si="27"/>
        <v>67695.921476000018</v>
      </c>
      <c r="K87" s="117">
        <f t="shared" si="27"/>
        <v>65519.921476000018</v>
      </c>
      <c r="L87" s="117">
        <f t="shared" si="27"/>
        <v>63343.921476000018</v>
      </c>
      <c r="M87" s="117">
        <f t="shared" si="27"/>
        <v>61167.921476000018</v>
      </c>
      <c r="N87" s="117">
        <f t="shared" si="27"/>
        <v>58991.921476000018</v>
      </c>
      <c r="O87" s="117">
        <f t="shared" si="27"/>
        <v>56815.921476000018</v>
      </c>
      <c r="P87" s="117">
        <f t="shared" si="27"/>
        <v>54639.921476000018</v>
      </c>
      <c r="Q87" s="117">
        <f t="shared" si="27"/>
        <v>52463.921476000018</v>
      </c>
      <c r="R87" s="117">
        <f t="shared" si="27"/>
        <v>50287.921476000018</v>
      </c>
      <c r="S87" s="117">
        <f t="shared" si="27"/>
        <v>48111.921476000018</v>
      </c>
      <c r="T87" s="117">
        <f t="shared" si="27"/>
        <v>45935.921476000018</v>
      </c>
      <c r="U87" s="117">
        <f t="shared" si="27"/>
        <v>43759.921476000018</v>
      </c>
      <c r="V87" s="117">
        <f t="shared" si="27"/>
        <v>41583.921476000018</v>
      </c>
      <c r="W87" s="117">
        <f t="shared" si="27"/>
        <v>39407.921476000018</v>
      </c>
    </row>
    <row r="88" spans="3:23">
      <c r="C88">
        <v>10</v>
      </c>
      <c r="D88" s="117">
        <f t="shared" si="25"/>
        <v>61783.921476000018</v>
      </c>
      <c r="E88" s="117">
        <f t="shared" si="27"/>
        <v>60695.921476000018</v>
      </c>
      <c r="F88" s="117">
        <f t="shared" si="27"/>
        <v>59607.921476000018</v>
      </c>
      <c r="G88" s="117">
        <f t="shared" si="27"/>
        <v>58519.921476000018</v>
      </c>
      <c r="H88" s="117">
        <f t="shared" si="27"/>
        <v>57431.921476000018</v>
      </c>
      <c r="I88" s="117">
        <f t="shared" si="27"/>
        <v>56343.921476000018</v>
      </c>
      <c r="J88" s="117">
        <f t="shared" si="27"/>
        <v>55255.921476000018</v>
      </c>
      <c r="K88" s="117">
        <f t="shared" si="27"/>
        <v>54167.921476000018</v>
      </c>
      <c r="L88" s="117">
        <f t="shared" si="27"/>
        <v>53079.921476000018</v>
      </c>
      <c r="M88" s="117">
        <f t="shared" si="27"/>
        <v>51991.921476000018</v>
      </c>
      <c r="N88" s="117">
        <f t="shared" si="27"/>
        <v>50903.921476000018</v>
      </c>
      <c r="O88" s="117">
        <f t="shared" si="27"/>
        <v>49815.921476000018</v>
      </c>
      <c r="P88" s="117">
        <f t="shared" si="27"/>
        <v>48727.921476000018</v>
      </c>
      <c r="Q88" s="117">
        <f t="shared" si="27"/>
        <v>47639.921476000018</v>
      </c>
      <c r="R88" s="117">
        <f t="shared" si="27"/>
        <v>46551.921476000018</v>
      </c>
      <c r="S88" s="117">
        <f t="shared" si="27"/>
        <v>45463.921476000018</v>
      </c>
      <c r="T88" s="117">
        <f t="shared" si="27"/>
        <v>44375.921476000018</v>
      </c>
      <c r="U88" s="117">
        <f t="shared" si="27"/>
        <v>43287.921476000018</v>
      </c>
      <c r="V88" s="117">
        <f t="shared" si="27"/>
        <v>42199.921476000018</v>
      </c>
      <c r="W88" s="117">
        <f t="shared" si="27"/>
        <v>41111.921476000018</v>
      </c>
    </row>
    <row r="90" spans="3:23">
      <c r="D90" s="156" t="s">
        <v>155</v>
      </c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</row>
    <row r="91" spans="3:23">
      <c r="D91">
        <f>$B$4+D2</f>
        <v>422175.92147599999</v>
      </c>
      <c r="E91">
        <f t="shared" ref="E91:W105" si="28">$B$4+E2</f>
        <v>400415.92147599999</v>
      </c>
      <c r="F91">
        <f t="shared" si="28"/>
        <v>378655.92147599999</v>
      </c>
      <c r="G91">
        <f t="shared" si="28"/>
        <v>356895.92147599999</v>
      </c>
      <c r="H91">
        <f t="shared" si="28"/>
        <v>335135.92147599999</v>
      </c>
      <c r="I91">
        <f t="shared" si="28"/>
        <v>313375.92147599999</v>
      </c>
      <c r="J91">
        <f t="shared" si="28"/>
        <v>291615.92147599999</v>
      </c>
      <c r="K91">
        <f t="shared" si="28"/>
        <v>269855.92147599999</v>
      </c>
      <c r="L91">
        <f t="shared" si="28"/>
        <v>248095.92147599999</v>
      </c>
      <c r="M91">
        <f t="shared" si="28"/>
        <v>226335.92147599999</v>
      </c>
      <c r="N91">
        <f t="shared" si="28"/>
        <v>204575.92147599999</v>
      </c>
      <c r="O91">
        <f t="shared" si="28"/>
        <v>182815.92147600002</v>
      </c>
      <c r="P91">
        <f t="shared" si="28"/>
        <v>161055.92147600002</v>
      </c>
      <c r="Q91">
        <f t="shared" si="28"/>
        <v>139295.92147600002</v>
      </c>
      <c r="R91">
        <f t="shared" si="28"/>
        <v>117535.92147600002</v>
      </c>
      <c r="S91">
        <f t="shared" si="28"/>
        <v>95775.921476000018</v>
      </c>
      <c r="T91">
        <f t="shared" si="28"/>
        <v>74015.921476000018</v>
      </c>
      <c r="U91">
        <f t="shared" si="28"/>
        <v>52255.92147600001</v>
      </c>
      <c r="V91">
        <f t="shared" si="28"/>
        <v>30495.92147600001</v>
      </c>
      <c r="W91">
        <f t="shared" si="28"/>
        <v>8735.9214760000104</v>
      </c>
    </row>
    <row r="92" spans="3:23">
      <c r="D92">
        <f t="shared" ref="D92:S111" si="29">$B$4+D3</f>
        <v>403207.92147599999</v>
      </c>
      <c r="E92">
        <f t="shared" si="29"/>
        <v>382535.92147599999</v>
      </c>
      <c r="F92">
        <f t="shared" si="29"/>
        <v>361863.92147599999</v>
      </c>
      <c r="G92">
        <f t="shared" si="29"/>
        <v>341191.92147599999</v>
      </c>
      <c r="H92">
        <f t="shared" si="29"/>
        <v>320519.92147599999</v>
      </c>
      <c r="I92">
        <f t="shared" si="29"/>
        <v>299847.92147599999</v>
      </c>
      <c r="J92">
        <f t="shared" si="29"/>
        <v>279175.92147599999</v>
      </c>
      <c r="K92">
        <f t="shared" si="29"/>
        <v>258503.92147599999</v>
      </c>
      <c r="L92">
        <f t="shared" si="29"/>
        <v>237831.92147599999</v>
      </c>
      <c r="M92">
        <f t="shared" si="29"/>
        <v>217159.92147599999</v>
      </c>
      <c r="N92">
        <f t="shared" si="29"/>
        <v>196487.92147599999</v>
      </c>
      <c r="O92">
        <f t="shared" si="29"/>
        <v>175815.92147600002</v>
      </c>
      <c r="P92">
        <f t="shared" si="29"/>
        <v>155143.92147600002</v>
      </c>
      <c r="Q92">
        <f t="shared" si="29"/>
        <v>134471.92147600002</v>
      </c>
      <c r="R92">
        <f t="shared" si="29"/>
        <v>113799.92147600002</v>
      </c>
      <c r="S92">
        <f t="shared" si="29"/>
        <v>93127.921476000018</v>
      </c>
      <c r="T92">
        <f t="shared" si="28"/>
        <v>72455.921476000018</v>
      </c>
      <c r="U92">
        <f t="shared" si="28"/>
        <v>51783.92147600001</v>
      </c>
      <c r="V92">
        <f t="shared" si="28"/>
        <v>31111.92147600001</v>
      </c>
      <c r="W92">
        <f t="shared" si="28"/>
        <v>10439.92147600001</v>
      </c>
    </row>
    <row r="93" spans="3:23">
      <c r="D93">
        <f t="shared" si="29"/>
        <v>384239.92147599999</v>
      </c>
      <c r="E93">
        <f t="shared" si="28"/>
        <v>364655.92147599999</v>
      </c>
      <c r="F93">
        <f t="shared" si="28"/>
        <v>345071.92147599999</v>
      </c>
      <c r="G93">
        <f t="shared" si="28"/>
        <v>325487.92147599999</v>
      </c>
      <c r="H93">
        <f t="shared" si="28"/>
        <v>305903.92147599999</v>
      </c>
      <c r="I93">
        <f t="shared" si="28"/>
        <v>286319.92147599999</v>
      </c>
      <c r="J93">
        <f t="shared" si="28"/>
        <v>266735.92147599999</v>
      </c>
      <c r="K93">
        <f t="shared" si="28"/>
        <v>247151.92147599999</v>
      </c>
      <c r="L93">
        <f t="shared" si="28"/>
        <v>227567.92147599999</v>
      </c>
      <c r="M93">
        <f t="shared" si="28"/>
        <v>207983.92147599999</v>
      </c>
      <c r="N93">
        <f t="shared" si="28"/>
        <v>188399.92147599999</v>
      </c>
      <c r="O93">
        <f t="shared" si="28"/>
        <v>168815.92147600002</v>
      </c>
      <c r="P93">
        <f t="shared" si="28"/>
        <v>149231.92147600002</v>
      </c>
      <c r="Q93">
        <f t="shared" si="28"/>
        <v>129647.92147600002</v>
      </c>
      <c r="R93">
        <f t="shared" si="28"/>
        <v>110063.92147600002</v>
      </c>
      <c r="S93">
        <f t="shared" si="28"/>
        <v>90479.921476000018</v>
      </c>
      <c r="T93">
        <f t="shared" si="28"/>
        <v>70895.921476000018</v>
      </c>
      <c r="U93">
        <f t="shared" si="28"/>
        <v>51311.92147600001</v>
      </c>
      <c r="V93">
        <f t="shared" si="28"/>
        <v>31727.92147600001</v>
      </c>
      <c r="W93">
        <f t="shared" si="28"/>
        <v>12143.92147600001</v>
      </c>
    </row>
    <row r="94" spans="3:23">
      <c r="D94">
        <f t="shared" si="29"/>
        <v>365271.92147599999</v>
      </c>
      <c r="E94">
        <f t="shared" si="28"/>
        <v>346775.92147599999</v>
      </c>
      <c r="F94">
        <f t="shared" si="28"/>
        <v>328279.92147599999</v>
      </c>
      <c r="G94">
        <f t="shared" si="28"/>
        <v>309783.92147599999</v>
      </c>
      <c r="H94">
        <f t="shared" si="28"/>
        <v>291287.92147599999</v>
      </c>
      <c r="I94">
        <f t="shared" si="28"/>
        <v>272791.92147599999</v>
      </c>
      <c r="J94">
        <f t="shared" si="28"/>
        <v>254295.92147599999</v>
      </c>
      <c r="K94">
        <f t="shared" si="28"/>
        <v>235799.92147599999</v>
      </c>
      <c r="L94">
        <f t="shared" si="28"/>
        <v>217303.92147599999</v>
      </c>
      <c r="M94">
        <f t="shared" si="28"/>
        <v>198807.92147599999</v>
      </c>
      <c r="N94">
        <f t="shared" si="28"/>
        <v>180311.92147600002</v>
      </c>
      <c r="O94">
        <f t="shared" si="28"/>
        <v>161815.92147600002</v>
      </c>
      <c r="P94">
        <f t="shared" si="28"/>
        <v>143319.92147600002</v>
      </c>
      <c r="Q94">
        <f t="shared" si="28"/>
        <v>124823.92147600002</v>
      </c>
      <c r="R94">
        <f t="shared" si="28"/>
        <v>106327.92147600002</v>
      </c>
      <c r="S94">
        <f t="shared" si="28"/>
        <v>87831.921476000018</v>
      </c>
      <c r="T94">
        <f t="shared" si="28"/>
        <v>69335.921476000018</v>
      </c>
      <c r="U94">
        <f t="shared" si="28"/>
        <v>50839.92147600001</v>
      </c>
      <c r="V94">
        <f t="shared" si="28"/>
        <v>32343.92147600001</v>
      </c>
      <c r="W94">
        <f t="shared" si="28"/>
        <v>13847.92147600001</v>
      </c>
    </row>
    <row r="95" spans="3:23">
      <c r="D95">
        <f t="shared" si="29"/>
        <v>346303.92147599999</v>
      </c>
      <c r="E95">
        <f t="shared" si="28"/>
        <v>328895.92147599999</v>
      </c>
      <c r="F95">
        <f t="shared" si="28"/>
        <v>311487.92147599999</v>
      </c>
      <c r="G95">
        <f t="shared" si="28"/>
        <v>294079.92147599999</v>
      </c>
      <c r="H95">
        <f t="shared" si="28"/>
        <v>276671.92147599999</v>
      </c>
      <c r="I95">
        <f t="shared" si="28"/>
        <v>259263.92147599999</v>
      </c>
      <c r="J95">
        <f t="shared" si="28"/>
        <v>241855.92147599999</v>
      </c>
      <c r="K95">
        <f t="shared" si="28"/>
        <v>224447.92147599999</v>
      </c>
      <c r="L95">
        <f t="shared" si="28"/>
        <v>207039.92147599999</v>
      </c>
      <c r="M95">
        <f t="shared" si="28"/>
        <v>189631.92147599999</v>
      </c>
      <c r="N95">
        <f t="shared" si="28"/>
        <v>172223.92147600002</v>
      </c>
      <c r="O95">
        <f t="shared" si="28"/>
        <v>154815.92147600002</v>
      </c>
      <c r="P95">
        <f t="shared" si="28"/>
        <v>137407.92147600002</v>
      </c>
      <c r="Q95">
        <f t="shared" si="28"/>
        <v>119999.92147600002</v>
      </c>
      <c r="R95">
        <f t="shared" si="28"/>
        <v>102591.92147600002</v>
      </c>
      <c r="S95">
        <f t="shared" si="28"/>
        <v>85183.921476000018</v>
      </c>
      <c r="T95">
        <f t="shared" si="28"/>
        <v>67775.921476000018</v>
      </c>
      <c r="U95">
        <f t="shared" si="28"/>
        <v>50367.92147600001</v>
      </c>
      <c r="V95">
        <f t="shared" si="28"/>
        <v>32959.92147600001</v>
      </c>
      <c r="W95">
        <f t="shared" si="28"/>
        <v>15551.92147600001</v>
      </c>
    </row>
    <row r="96" spans="3:23">
      <c r="D96">
        <f t="shared" si="29"/>
        <v>327335.92147599999</v>
      </c>
      <c r="E96">
        <f t="shared" si="28"/>
        <v>311015.92147599999</v>
      </c>
      <c r="F96">
        <f t="shared" si="28"/>
        <v>294695.92147599999</v>
      </c>
      <c r="G96">
        <f t="shared" si="28"/>
        <v>278375.92147599999</v>
      </c>
      <c r="H96">
        <f t="shared" si="28"/>
        <v>262055.92147599999</v>
      </c>
      <c r="I96">
        <f t="shared" si="28"/>
        <v>245735.92147599999</v>
      </c>
      <c r="J96">
        <f t="shared" si="28"/>
        <v>229415.92147599999</v>
      </c>
      <c r="K96">
        <f t="shared" si="28"/>
        <v>213095.92147599999</v>
      </c>
      <c r="L96">
        <f t="shared" si="28"/>
        <v>196775.92147599999</v>
      </c>
      <c r="M96">
        <f t="shared" si="28"/>
        <v>180455.92147600002</v>
      </c>
      <c r="N96">
        <f t="shared" si="28"/>
        <v>164135.92147600002</v>
      </c>
      <c r="O96">
        <f t="shared" si="28"/>
        <v>147815.92147600002</v>
      </c>
      <c r="P96">
        <f>$B$4+P7</f>
        <v>131495.92147600002</v>
      </c>
      <c r="Q96">
        <f t="shared" si="28"/>
        <v>115175.92147600002</v>
      </c>
      <c r="R96">
        <f t="shared" si="28"/>
        <v>98855.921476000018</v>
      </c>
      <c r="S96">
        <f t="shared" si="28"/>
        <v>82535.921476000018</v>
      </c>
      <c r="T96">
        <f t="shared" si="28"/>
        <v>66215.921476000018</v>
      </c>
      <c r="U96">
        <f t="shared" si="28"/>
        <v>49895.92147600001</v>
      </c>
      <c r="V96">
        <f t="shared" si="28"/>
        <v>33575.92147600001</v>
      </c>
      <c r="W96">
        <f t="shared" si="28"/>
        <v>17255.92147600001</v>
      </c>
    </row>
    <row r="97" spans="4:23">
      <c r="D97">
        <f t="shared" si="29"/>
        <v>308367.92147599993</v>
      </c>
      <c r="E97">
        <f t="shared" si="28"/>
        <v>293135.92147599993</v>
      </c>
      <c r="F97">
        <f t="shared" si="28"/>
        <v>277903.92147599993</v>
      </c>
      <c r="G97">
        <f t="shared" si="28"/>
        <v>262671.92147599999</v>
      </c>
      <c r="H97">
        <f t="shared" si="28"/>
        <v>247439.92147599999</v>
      </c>
      <c r="I97">
        <f t="shared" si="28"/>
        <v>232207.92147599999</v>
      </c>
      <c r="J97">
        <f t="shared" si="28"/>
        <v>216975.92147599999</v>
      </c>
      <c r="K97">
        <f t="shared" si="28"/>
        <v>201743.92147599999</v>
      </c>
      <c r="L97">
        <f t="shared" si="28"/>
        <v>186511.92147599999</v>
      </c>
      <c r="M97">
        <f t="shared" si="28"/>
        <v>171279.92147599999</v>
      </c>
      <c r="N97">
        <f t="shared" si="28"/>
        <v>156047.92147599999</v>
      </c>
      <c r="O97">
        <f t="shared" si="28"/>
        <v>140815.92147599999</v>
      </c>
      <c r="P97">
        <f t="shared" si="28"/>
        <v>125583.92147599999</v>
      </c>
      <c r="Q97">
        <f t="shared" si="28"/>
        <v>110351.92147599999</v>
      </c>
      <c r="R97">
        <f t="shared" si="28"/>
        <v>95119.921475999989</v>
      </c>
      <c r="S97">
        <f t="shared" si="28"/>
        <v>79887.921475999989</v>
      </c>
      <c r="T97">
        <f t="shared" si="28"/>
        <v>64655.921476000003</v>
      </c>
      <c r="U97">
        <f t="shared" si="28"/>
        <v>49423.921476000003</v>
      </c>
      <c r="V97">
        <f t="shared" si="28"/>
        <v>34191.921476000003</v>
      </c>
      <c r="W97">
        <f t="shared" si="28"/>
        <v>18959.92147600001</v>
      </c>
    </row>
    <row r="98" spans="4:23">
      <c r="D98">
        <f t="shared" si="29"/>
        <v>289399.92147599999</v>
      </c>
      <c r="E98">
        <f t="shared" si="28"/>
        <v>275255.92147599999</v>
      </c>
      <c r="F98">
        <f t="shared" si="28"/>
        <v>261111.92147599999</v>
      </c>
      <c r="G98">
        <f t="shared" si="28"/>
        <v>246967.92147599999</v>
      </c>
      <c r="H98">
        <f t="shared" si="28"/>
        <v>232823.92147599999</v>
      </c>
      <c r="I98">
        <f t="shared" si="28"/>
        <v>218679.92147599999</v>
      </c>
      <c r="J98">
        <f t="shared" si="28"/>
        <v>204535.92147599999</v>
      </c>
      <c r="K98">
        <f t="shared" si="28"/>
        <v>190391.92147599999</v>
      </c>
      <c r="L98">
        <f t="shared" si="28"/>
        <v>176247.92147600002</v>
      </c>
      <c r="M98">
        <f t="shared" si="28"/>
        <v>162103.92147600002</v>
      </c>
      <c r="N98">
        <f t="shared" si="28"/>
        <v>147959.92147600002</v>
      </c>
      <c r="O98">
        <f t="shared" si="28"/>
        <v>133815.92147600002</v>
      </c>
      <c r="P98">
        <f t="shared" si="28"/>
        <v>119671.92147600002</v>
      </c>
      <c r="Q98">
        <f t="shared" si="28"/>
        <v>105527.92147600002</v>
      </c>
      <c r="R98">
        <f t="shared" si="28"/>
        <v>91383.921476000018</v>
      </c>
      <c r="S98">
        <f t="shared" si="28"/>
        <v>77239.921476000018</v>
      </c>
      <c r="T98">
        <f t="shared" si="28"/>
        <v>63095.92147600001</v>
      </c>
      <c r="U98">
        <f t="shared" si="28"/>
        <v>48951.92147600001</v>
      </c>
      <c r="V98">
        <f t="shared" si="28"/>
        <v>34807.92147600001</v>
      </c>
      <c r="W98">
        <f t="shared" si="28"/>
        <v>20663.92147600001</v>
      </c>
    </row>
    <row r="99" spans="4:23">
      <c r="D99">
        <f t="shared" si="29"/>
        <v>270431.92147599999</v>
      </c>
      <c r="E99">
        <f t="shared" si="28"/>
        <v>257375.92147599999</v>
      </c>
      <c r="F99">
        <f t="shared" si="28"/>
        <v>244319.92147599999</v>
      </c>
      <c r="G99">
        <f t="shared" si="28"/>
        <v>231263.92147599999</v>
      </c>
      <c r="H99">
        <f t="shared" si="28"/>
        <v>218207.92147599999</v>
      </c>
      <c r="I99">
        <f t="shared" si="28"/>
        <v>205151.92147599999</v>
      </c>
      <c r="J99">
        <f t="shared" si="28"/>
        <v>192095.92147599999</v>
      </c>
      <c r="K99">
        <f t="shared" si="28"/>
        <v>179039.92147600002</v>
      </c>
      <c r="L99">
        <f t="shared" si="28"/>
        <v>165983.92147600002</v>
      </c>
      <c r="M99">
        <f t="shared" si="28"/>
        <v>152927.92147600002</v>
      </c>
      <c r="N99">
        <f t="shared" si="28"/>
        <v>139871.92147600002</v>
      </c>
      <c r="O99">
        <f t="shared" si="28"/>
        <v>126815.92147600002</v>
      </c>
      <c r="P99">
        <f t="shared" si="28"/>
        <v>113759.92147600002</v>
      </c>
      <c r="Q99">
        <f t="shared" si="28"/>
        <v>100703.92147600002</v>
      </c>
      <c r="R99">
        <f t="shared" si="28"/>
        <v>87647.921476000018</v>
      </c>
      <c r="S99">
        <f t="shared" si="28"/>
        <v>74591.921476000018</v>
      </c>
      <c r="T99">
        <f t="shared" si="28"/>
        <v>61535.92147600001</v>
      </c>
      <c r="U99">
        <f t="shared" si="28"/>
        <v>48479.92147600001</v>
      </c>
      <c r="V99">
        <f t="shared" si="28"/>
        <v>35423.92147600001</v>
      </c>
      <c r="W99">
        <f t="shared" si="28"/>
        <v>22367.92147600001</v>
      </c>
    </row>
    <row r="100" spans="4:23">
      <c r="D100">
        <f t="shared" si="29"/>
        <v>251463.92147600005</v>
      </c>
      <c r="E100">
        <f t="shared" si="28"/>
        <v>239495.92147600005</v>
      </c>
      <c r="F100">
        <f t="shared" si="28"/>
        <v>227527.92147600005</v>
      </c>
      <c r="G100">
        <f t="shared" si="28"/>
        <v>215559.92147600005</v>
      </c>
      <c r="H100">
        <f t="shared" si="28"/>
        <v>203591.92147600005</v>
      </c>
      <c r="I100">
        <f t="shared" si="28"/>
        <v>191623.92147600005</v>
      </c>
      <c r="J100">
        <f t="shared" si="28"/>
        <v>179655.92147600005</v>
      </c>
      <c r="K100">
        <f t="shared" si="28"/>
        <v>167687.92147600005</v>
      </c>
      <c r="L100">
        <f t="shared" si="28"/>
        <v>155719.92147600005</v>
      </c>
      <c r="M100">
        <f t="shared" si="28"/>
        <v>143751.92147600005</v>
      </c>
      <c r="N100">
        <f t="shared" si="28"/>
        <v>131783.92147600002</v>
      </c>
      <c r="O100">
        <f t="shared" si="28"/>
        <v>119815.92147600002</v>
      </c>
      <c r="P100">
        <f t="shared" si="28"/>
        <v>107847.92147600002</v>
      </c>
      <c r="Q100">
        <f t="shared" si="28"/>
        <v>95879.921476000018</v>
      </c>
      <c r="R100">
        <f t="shared" si="28"/>
        <v>83911.921476000018</v>
      </c>
      <c r="S100">
        <f t="shared" si="28"/>
        <v>71943.921476000018</v>
      </c>
      <c r="T100">
        <f t="shared" si="28"/>
        <v>59975.921476000018</v>
      </c>
      <c r="U100">
        <f t="shared" si="28"/>
        <v>48007.921476000018</v>
      </c>
      <c r="V100">
        <f t="shared" si="28"/>
        <v>36039.921476000018</v>
      </c>
      <c r="W100">
        <f t="shared" si="28"/>
        <v>24071.92147600001</v>
      </c>
    </row>
    <row r="101" spans="4:23">
      <c r="D101">
        <f t="shared" si="29"/>
        <v>232495.92147599999</v>
      </c>
      <c r="E101">
        <f t="shared" si="28"/>
        <v>221615.92147599999</v>
      </c>
      <c r="F101">
        <f t="shared" si="28"/>
        <v>210735.92147599999</v>
      </c>
      <c r="G101">
        <f t="shared" si="28"/>
        <v>199855.92147599999</v>
      </c>
      <c r="H101">
        <f t="shared" si="28"/>
        <v>188975.92147599999</v>
      </c>
      <c r="I101">
        <f t="shared" si="28"/>
        <v>178095.92147600002</v>
      </c>
      <c r="J101">
        <f t="shared" si="28"/>
        <v>167215.92147600002</v>
      </c>
      <c r="K101">
        <f t="shared" si="28"/>
        <v>156335.92147600002</v>
      </c>
      <c r="L101">
        <f t="shared" si="28"/>
        <v>145455.92147600002</v>
      </c>
      <c r="M101">
        <f t="shared" si="28"/>
        <v>134575.92147600002</v>
      </c>
      <c r="N101">
        <f t="shared" si="28"/>
        <v>123695.92147600002</v>
      </c>
      <c r="O101">
        <f t="shared" si="28"/>
        <v>112815.92147600002</v>
      </c>
      <c r="P101">
        <f t="shared" si="28"/>
        <v>101935.92147600002</v>
      </c>
      <c r="Q101">
        <f t="shared" si="28"/>
        <v>91055.921476000018</v>
      </c>
      <c r="R101">
        <f t="shared" si="28"/>
        <v>80175.921476000018</v>
      </c>
      <c r="S101">
        <f t="shared" si="28"/>
        <v>69295.921476000018</v>
      </c>
      <c r="T101">
        <f t="shared" si="28"/>
        <v>58415.92147600001</v>
      </c>
      <c r="U101">
        <f t="shared" si="28"/>
        <v>47535.92147600001</v>
      </c>
      <c r="V101">
        <f t="shared" si="28"/>
        <v>36655.92147600001</v>
      </c>
      <c r="W101">
        <f t="shared" si="28"/>
        <v>25775.92147600001</v>
      </c>
    </row>
    <row r="102" spans="4:23">
      <c r="D102">
        <f t="shared" si="29"/>
        <v>213527.92147599999</v>
      </c>
      <c r="E102">
        <f t="shared" si="28"/>
        <v>203735.92147599999</v>
      </c>
      <c r="F102">
        <f t="shared" si="28"/>
        <v>193943.92147599999</v>
      </c>
      <c r="G102">
        <f t="shared" si="28"/>
        <v>184151.92147599999</v>
      </c>
      <c r="H102">
        <f t="shared" si="28"/>
        <v>174359.92147600002</v>
      </c>
      <c r="I102">
        <f t="shared" si="28"/>
        <v>164567.92147600002</v>
      </c>
      <c r="J102">
        <f t="shared" si="28"/>
        <v>154775.92147600002</v>
      </c>
      <c r="K102">
        <f t="shared" si="28"/>
        <v>144983.92147600002</v>
      </c>
      <c r="L102">
        <f t="shared" si="28"/>
        <v>135191.92147600002</v>
      </c>
      <c r="M102">
        <f t="shared" si="28"/>
        <v>125399.92147600002</v>
      </c>
      <c r="N102">
        <f t="shared" si="28"/>
        <v>115607.92147600002</v>
      </c>
      <c r="O102">
        <f t="shared" si="28"/>
        <v>105815.92147600002</v>
      </c>
      <c r="P102">
        <f t="shared" si="28"/>
        <v>96023.921476000018</v>
      </c>
      <c r="Q102">
        <f t="shared" si="28"/>
        <v>86231.921476000018</v>
      </c>
      <c r="R102">
        <f t="shared" si="28"/>
        <v>76439.921476000018</v>
      </c>
      <c r="S102">
        <f t="shared" si="28"/>
        <v>66647.921476000018</v>
      </c>
      <c r="T102">
        <f t="shared" si="28"/>
        <v>56855.92147600001</v>
      </c>
      <c r="U102">
        <f t="shared" si="28"/>
        <v>47063.92147600001</v>
      </c>
      <c r="V102">
        <f t="shared" si="28"/>
        <v>37271.92147600001</v>
      </c>
      <c r="W102">
        <f t="shared" si="28"/>
        <v>27479.92147600001</v>
      </c>
    </row>
    <row r="103" spans="4:23">
      <c r="D103">
        <f t="shared" si="29"/>
        <v>194559.92147600002</v>
      </c>
      <c r="E103">
        <f t="shared" si="28"/>
        <v>185855.92147600002</v>
      </c>
      <c r="F103">
        <f t="shared" si="28"/>
        <v>177151.92147600002</v>
      </c>
      <c r="G103">
        <f t="shared" si="28"/>
        <v>168447.92147600002</v>
      </c>
      <c r="H103">
        <f t="shared" si="28"/>
        <v>159743.92147600002</v>
      </c>
      <c r="I103">
        <f t="shared" si="28"/>
        <v>151039.92147600002</v>
      </c>
      <c r="J103">
        <f t="shared" si="28"/>
        <v>142335.92147600002</v>
      </c>
      <c r="K103">
        <f t="shared" si="28"/>
        <v>133631.92147600002</v>
      </c>
      <c r="L103">
        <f t="shared" si="28"/>
        <v>124927.92147600002</v>
      </c>
      <c r="M103">
        <f t="shared" si="28"/>
        <v>116223.92147600002</v>
      </c>
      <c r="N103">
        <f t="shared" si="28"/>
        <v>107519.92147600002</v>
      </c>
      <c r="O103">
        <f t="shared" si="28"/>
        <v>98815.921476000018</v>
      </c>
      <c r="P103">
        <f t="shared" si="28"/>
        <v>90111.921476000018</v>
      </c>
      <c r="Q103">
        <f t="shared" si="28"/>
        <v>81407.921476000018</v>
      </c>
      <c r="R103">
        <f t="shared" si="28"/>
        <v>72703.921476000018</v>
      </c>
      <c r="S103">
        <f t="shared" si="28"/>
        <v>63999.921476000018</v>
      </c>
      <c r="T103">
        <f t="shared" si="28"/>
        <v>55295.921476000018</v>
      </c>
      <c r="U103">
        <f t="shared" si="28"/>
        <v>46591.921476000018</v>
      </c>
      <c r="V103">
        <f t="shared" si="28"/>
        <v>37887.921476000018</v>
      </c>
      <c r="W103">
        <f t="shared" si="28"/>
        <v>29183.921476000014</v>
      </c>
    </row>
    <row r="104" spans="4:23">
      <c r="D104">
        <f t="shared" si="29"/>
        <v>175591.92147599999</v>
      </c>
      <c r="E104">
        <f t="shared" si="28"/>
        <v>167975.92147599999</v>
      </c>
      <c r="F104">
        <f t="shared" si="28"/>
        <v>160359.92147599999</v>
      </c>
      <c r="G104">
        <f t="shared" si="28"/>
        <v>152743.92147599999</v>
      </c>
      <c r="H104">
        <f t="shared" si="28"/>
        <v>145127.92147599999</v>
      </c>
      <c r="I104">
        <f t="shared" si="28"/>
        <v>137511.92147599999</v>
      </c>
      <c r="J104">
        <f t="shared" si="28"/>
        <v>129895.92147599999</v>
      </c>
      <c r="K104">
        <f t="shared" si="28"/>
        <v>122279.92147599999</v>
      </c>
      <c r="L104">
        <f t="shared" si="28"/>
        <v>114663.92147599999</v>
      </c>
      <c r="M104">
        <f t="shared" si="28"/>
        <v>107047.92147599999</v>
      </c>
      <c r="N104">
        <f t="shared" si="28"/>
        <v>99431.921475999989</v>
      </c>
      <c r="O104">
        <f t="shared" si="28"/>
        <v>91815.921475999989</v>
      </c>
      <c r="P104">
        <f t="shared" si="28"/>
        <v>84199.921476000003</v>
      </c>
      <c r="Q104">
        <f t="shared" si="28"/>
        <v>76583.921476000003</v>
      </c>
      <c r="R104">
        <f t="shared" si="28"/>
        <v>68967.921476000003</v>
      </c>
      <c r="S104">
        <f t="shared" si="28"/>
        <v>61351.921476000003</v>
      </c>
      <c r="T104">
        <f t="shared" si="28"/>
        <v>53735.92147600001</v>
      </c>
      <c r="U104">
        <f t="shared" si="28"/>
        <v>46119.92147600001</v>
      </c>
      <c r="V104">
        <f t="shared" si="28"/>
        <v>38503.92147600001</v>
      </c>
      <c r="W104">
        <f t="shared" si="28"/>
        <v>30887.921476000014</v>
      </c>
    </row>
    <row r="105" spans="4:23">
      <c r="D105">
        <f t="shared" si="29"/>
        <v>156623.92147600002</v>
      </c>
      <c r="E105">
        <f t="shared" si="28"/>
        <v>150095.92147600002</v>
      </c>
      <c r="F105">
        <f t="shared" si="28"/>
        <v>143567.92147600002</v>
      </c>
      <c r="G105">
        <f t="shared" si="28"/>
        <v>137039.92147600002</v>
      </c>
      <c r="H105">
        <f t="shared" si="28"/>
        <v>130511.92147600002</v>
      </c>
      <c r="I105">
        <f t="shared" ref="E105:W111" si="30">$B$4+I16</f>
        <v>123983.92147600002</v>
      </c>
      <c r="J105">
        <f t="shared" si="30"/>
        <v>117455.92147600002</v>
      </c>
      <c r="K105">
        <f t="shared" si="30"/>
        <v>110927.92147600002</v>
      </c>
      <c r="L105">
        <f t="shared" si="30"/>
        <v>104399.92147600002</v>
      </c>
      <c r="M105">
        <f t="shared" si="30"/>
        <v>97871.921476000018</v>
      </c>
      <c r="N105">
        <f t="shared" si="30"/>
        <v>91343.921476000018</v>
      </c>
      <c r="O105">
        <f t="shared" si="30"/>
        <v>84815.921476000018</v>
      </c>
      <c r="P105">
        <f t="shared" si="30"/>
        <v>78287.921476000018</v>
      </c>
      <c r="Q105">
        <f t="shared" si="30"/>
        <v>71759.921476000018</v>
      </c>
      <c r="R105">
        <f t="shared" si="30"/>
        <v>65231.921476000018</v>
      </c>
      <c r="S105">
        <f t="shared" si="30"/>
        <v>58703.921476000018</v>
      </c>
      <c r="T105">
        <f t="shared" si="30"/>
        <v>52175.921476000018</v>
      </c>
      <c r="U105">
        <f t="shared" si="30"/>
        <v>45647.921476000018</v>
      </c>
      <c r="V105">
        <f t="shared" si="30"/>
        <v>39119.921476000018</v>
      </c>
      <c r="W105">
        <f t="shared" si="30"/>
        <v>32591.921476000014</v>
      </c>
    </row>
    <row r="106" spans="4:23">
      <c r="D106">
        <f t="shared" si="29"/>
        <v>137655.92147600002</v>
      </c>
      <c r="E106">
        <f t="shared" si="30"/>
        <v>132215.92147600002</v>
      </c>
      <c r="F106">
        <f t="shared" si="30"/>
        <v>126775.92147600002</v>
      </c>
      <c r="G106">
        <f t="shared" si="30"/>
        <v>121335.92147600002</v>
      </c>
      <c r="H106">
        <f t="shared" si="30"/>
        <v>115895.92147600002</v>
      </c>
      <c r="I106">
        <f t="shared" si="30"/>
        <v>110455.92147600002</v>
      </c>
      <c r="J106">
        <f t="shared" si="30"/>
        <v>105015.92147600002</v>
      </c>
      <c r="K106">
        <f t="shared" si="30"/>
        <v>99575.921476000018</v>
      </c>
      <c r="L106">
        <f t="shared" si="30"/>
        <v>94135.921476000018</v>
      </c>
      <c r="M106">
        <f t="shared" si="30"/>
        <v>88695.921476000018</v>
      </c>
      <c r="N106">
        <f t="shared" si="30"/>
        <v>83255.921476000018</v>
      </c>
      <c r="O106">
        <f t="shared" si="30"/>
        <v>77815.921476000018</v>
      </c>
      <c r="P106">
        <f t="shared" si="30"/>
        <v>72375.921476000018</v>
      </c>
      <c r="Q106">
        <f t="shared" si="30"/>
        <v>66935.921476000018</v>
      </c>
      <c r="R106">
        <f t="shared" si="30"/>
        <v>61495.921476000018</v>
      </c>
      <c r="S106">
        <f t="shared" si="30"/>
        <v>56055.921476000018</v>
      </c>
      <c r="T106">
        <f t="shared" si="30"/>
        <v>50615.921476000018</v>
      </c>
      <c r="U106">
        <f t="shared" si="30"/>
        <v>45175.921476000018</v>
      </c>
      <c r="V106">
        <f t="shared" si="30"/>
        <v>39735.921476000018</v>
      </c>
      <c r="W106">
        <f t="shared" si="30"/>
        <v>34295.921476000018</v>
      </c>
    </row>
    <row r="107" spans="4:23">
      <c r="D107">
        <f t="shared" si="29"/>
        <v>118687.92147600002</v>
      </c>
      <c r="E107">
        <f t="shared" si="30"/>
        <v>114335.92147600002</v>
      </c>
      <c r="F107">
        <f t="shared" si="30"/>
        <v>109983.92147600002</v>
      </c>
      <c r="G107">
        <f t="shared" si="30"/>
        <v>105631.92147600002</v>
      </c>
      <c r="H107">
        <f t="shared" si="30"/>
        <v>101279.92147600002</v>
      </c>
      <c r="I107">
        <f t="shared" si="30"/>
        <v>96927.921476000018</v>
      </c>
      <c r="J107">
        <f t="shared" si="30"/>
        <v>92575.921476000018</v>
      </c>
      <c r="K107">
        <f t="shared" si="30"/>
        <v>88223.921476000018</v>
      </c>
      <c r="L107">
        <f t="shared" si="30"/>
        <v>83871.921476000018</v>
      </c>
      <c r="M107">
        <f t="shared" si="30"/>
        <v>79519.921476000018</v>
      </c>
      <c r="N107">
        <f t="shared" si="30"/>
        <v>75167.921476000018</v>
      </c>
      <c r="O107">
        <f t="shared" si="30"/>
        <v>70815.921476000018</v>
      </c>
      <c r="P107">
        <f t="shared" si="30"/>
        <v>66463.921476000018</v>
      </c>
      <c r="Q107">
        <f t="shared" si="30"/>
        <v>62111.921476000018</v>
      </c>
      <c r="R107">
        <f t="shared" si="30"/>
        <v>57759.921476000018</v>
      </c>
      <c r="S107">
        <f t="shared" si="30"/>
        <v>53407.921476000018</v>
      </c>
      <c r="T107">
        <f t="shared" si="30"/>
        <v>49055.921476000018</v>
      </c>
      <c r="U107">
        <f t="shared" si="30"/>
        <v>44703.921476000018</v>
      </c>
      <c r="V107">
        <f t="shared" si="30"/>
        <v>40351.921476000018</v>
      </c>
      <c r="W107">
        <f t="shared" si="30"/>
        <v>35999.921476000018</v>
      </c>
    </row>
    <row r="108" spans="4:23">
      <c r="D108">
        <f t="shared" si="29"/>
        <v>99719.921476000018</v>
      </c>
      <c r="E108">
        <f t="shared" si="30"/>
        <v>96455.921476000018</v>
      </c>
      <c r="F108">
        <f t="shared" si="30"/>
        <v>93191.921476000018</v>
      </c>
      <c r="G108">
        <f t="shared" si="30"/>
        <v>89927.921476000018</v>
      </c>
      <c r="H108">
        <f t="shared" si="30"/>
        <v>86663.921476000018</v>
      </c>
      <c r="I108">
        <f t="shared" si="30"/>
        <v>83399.921476000018</v>
      </c>
      <c r="J108">
        <f t="shared" si="30"/>
        <v>80135.921476000018</v>
      </c>
      <c r="K108">
        <f t="shared" si="30"/>
        <v>76871.921476000018</v>
      </c>
      <c r="L108">
        <f t="shared" si="30"/>
        <v>73607.921476000018</v>
      </c>
      <c r="M108">
        <f t="shared" si="30"/>
        <v>70343.921476000018</v>
      </c>
      <c r="N108">
        <f t="shared" si="30"/>
        <v>67079.921476000018</v>
      </c>
      <c r="O108">
        <f t="shared" si="30"/>
        <v>63815.921476000018</v>
      </c>
      <c r="P108">
        <f t="shared" si="30"/>
        <v>60551.921476000018</v>
      </c>
      <c r="Q108">
        <f t="shared" si="30"/>
        <v>57287.921476000018</v>
      </c>
      <c r="R108">
        <f t="shared" si="30"/>
        <v>54023.921476000018</v>
      </c>
      <c r="S108">
        <f t="shared" si="30"/>
        <v>50759.921476000018</v>
      </c>
      <c r="T108">
        <f t="shared" si="30"/>
        <v>47495.921476000018</v>
      </c>
      <c r="U108">
        <f t="shared" si="30"/>
        <v>44231.921476000018</v>
      </c>
      <c r="V108">
        <f t="shared" si="30"/>
        <v>40967.921476000018</v>
      </c>
      <c r="W108">
        <f t="shared" si="30"/>
        <v>37703.921476000018</v>
      </c>
    </row>
    <row r="109" spans="4:23">
      <c r="D109">
        <f t="shared" si="29"/>
        <v>80751.921476000018</v>
      </c>
      <c r="E109">
        <f t="shared" si="30"/>
        <v>78575.921476000018</v>
      </c>
      <c r="F109">
        <f t="shared" si="30"/>
        <v>76399.921476000018</v>
      </c>
      <c r="G109">
        <f t="shared" si="30"/>
        <v>74223.921476000018</v>
      </c>
      <c r="H109">
        <f t="shared" si="30"/>
        <v>72047.921476000018</v>
      </c>
      <c r="I109">
        <f t="shared" si="30"/>
        <v>69871.921476000018</v>
      </c>
      <c r="J109">
        <f t="shared" si="30"/>
        <v>67695.921476000018</v>
      </c>
      <c r="K109">
        <f t="shared" si="30"/>
        <v>65519.921476000018</v>
      </c>
      <c r="L109">
        <f t="shared" si="30"/>
        <v>63343.921476000018</v>
      </c>
      <c r="M109">
        <f t="shared" si="30"/>
        <v>61167.921476000018</v>
      </c>
      <c r="N109">
        <f t="shared" si="30"/>
        <v>58991.921476000018</v>
      </c>
      <c r="O109">
        <f t="shared" si="30"/>
        <v>56815.921476000018</v>
      </c>
      <c r="P109">
        <f t="shared" si="30"/>
        <v>54639.921476000018</v>
      </c>
      <c r="Q109">
        <f t="shared" si="30"/>
        <v>52463.921476000018</v>
      </c>
      <c r="R109">
        <f t="shared" si="30"/>
        <v>50287.921476000018</v>
      </c>
      <c r="S109">
        <f t="shared" si="30"/>
        <v>48111.921476000018</v>
      </c>
      <c r="T109">
        <f t="shared" si="30"/>
        <v>45935.921476000018</v>
      </c>
      <c r="U109">
        <f t="shared" si="30"/>
        <v>43759.921476000018</v>
      </c>
      <c r="V109">
        <f t="shared" si="30"/>
        <v>41583.921476000018</v>
      </c>
      <c r="W109">
        <f t="shared" si="30"/>
        <v>39407.921476000018</v>
      </c>
    </row>
    <row r="110" spans="4:23">
      <c r="D110">
        <f t="shared" si="29"/>
        <v>61783.921476000018</v>
      </c>
      <c r="E110">
        <f t="shared" si="30"/>
        <v>60695.921476000018</v>
      </c>
      <c r="F110">
        <f t="shared" si="30"/>
        <v>59607.921476000018</v>
      </c>
      <c r="G110">
        <f t="shared" si="30"/>
        <v>58519.921476000018</v>
      </c>
      <c r="H110">
        <f t="shared" si="30"/>
        <v>57431.921476000018</v>
      </c>
      <c r="I110">
        <f t="shared" si="30"/>
        <v>56343.921476000018</v>
      </c>
      <c r="J110">
        <f t="shared" si="30"/>
        <v>55255.921476000018</v>
      </c>
      <c r="K110">
        <f t="shared" si="30"/>
        <v>54167.921476000018</v>
      </c>
      <c r="L110">
        <f t="shared" si="30"/>
        <v>53079.921476000018</v>
      </c>
      <c r="M110">
        <f t="shared" si="30"/>
        <v>51991.921476000018</v>
      </c>
      <c r="N110">
        <f t="shared" si="30"/>
        <v>50903.921476000018</v>
      </c>
      <c r="O110">
        <f t="shared" si="30"/>
        <v>49815.921476000018</v>
      </c>
      <c r="P110">
        <f t="shared" si="30"/>
        <v>48727.921476000018</v>
      </c>
      <c r="Q110">
        <f t="shared" si="30"/>
        <v>47639.921476000018</v>
      </c>
      <c r="R110">
        <f t="shared" si="30"/>
        <v>46551.921476000018</v>
      </c>
      <c r="S110">
        <f t="shared" si="30"/>
        <v>45463.921476000018</v>
      </c>
      <c r="T110">
        <f t="shared" si="30"/>
        <v>44375.921476000018</v>
      </c>
      <c r="U110">
        <f t="shared" si="30"/>
        <v>43287.921476000018</v>
      </c>
      <c r="V110">
        <f t="shared" si="30"/>
        <v>42199.921476000018</v>
      </c>
      <c r="W110">
        <f t="shared" si="30"/>
        <v>41111.921476000018</v>
      </c>
    </row>
    <row r="111" spans="4:23">
      <c r="D111">
        <f t="shared" si="29"/>
        <v>53077.110836000014</v>
      </c>
      <c r="E111">
        <f t="shared" si="30"/>
        <v>53077.110836000014</v>
      </c>
      <c r="F111">
        <f t="shared" si="30"/>
        <v>53077.110836000014</v>
      </c>
      <c r="G111">
        <f t="shared" si="30"/>
        <v>53077.110836000014</v>
      </c>
      <c r="H111">
        <f t="shared" si="30"/>
        <v>53077.110836000014</v>
      </c>
      <c r="I111">
        <f t="shared" si="30"/>
        <v>53077.110836000014</v>
      </c>
      <c r="J111">
        <f t="shared" si="30"/>
        <v>53077.110836000014</v>
      </c>
      <c r="K111">
        <f t="shared" si="30"/>
        <v>53077.110836000014</v>
      </c>
      <c r="L111">
        <f t="shared" si="30"/>
        <v>53077.110836000014</v>
      </c>
      <c r="M111">
        <f t="shared" si="30"/>
        <v>53077.110836000014</v>
      </c>
      <c r="N111">
        <f t="shared" si="30"/>
        <v>53077.110836000014</v>
      </c>
      <c r="O111">
        <f t="shared" si="30"/>
        <v>53077.110836000014</v>
      </c>
      <c r="P111">
        <f t="shared" si="30"/>
        <v>53077.110836000014</v>
      </c>
      <c r="Q111">
        <f t="shared" si="30"/>
        <v>53077.110836000014</v>
      </c>
      <c r="R111">
        <f t="shared" si="30"/>
        <v>53077.110836000014</v>
      </c>
      <c r="S111">
        <f t="shared" si="30"/>
        <v>53077.110836000014</v>
      </c>
      <c r="T111">
        <f t="shared" si="30"/>
        <v>53077.110836000014</v>
      </c>
      <c r="U111">
        <f t="shared" si="30"/>
        <v>53077.110836000014</v>
      </c>
      <c r="V111">
        <f t="shared" si="30"/>
        <v>53077.110836000014</v>
      </c>
      <c r="W111">
        <f t="shared" si="30"/>
        <v>53077.110836000014</v>
      </c>
    </row>
    <row r="114" spans="4:23">
      <c r="D114" s="156" t="s">
        <v>156</v>
      </c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</row>
    <row r="115" spans="4:23">
      <c r="D115">
        <f>$B$6+D2</f>
        <v>408906.64376699994</v>
      </c>
      <c r="E115">
        <f t="shared" ref="E115:W129" si="31">$B$6+E2</f>
        <v>387146.64376699994</v>
      </c>
      <c r="F115">
        <f t="shared" si="31"/>
        <v>365386.64376699994</v>
      </c>
      <c r="G115">
        <f t="shared" si="31"/>
        <v>343626.64376699994</v>
      </c>
      <c r="H115">
        <f t="shared" si="31"/>
        <v>321866.64376699994</v>
      </c>
      <c r="I115">
        <f t="shared" si="31"/>
        <v>300106.64376699994</v>
      </c>
      <c r="J115">
        <f t="shared" si="31"/>
        <v>278346.64376699994</v>
      </c>
      <c r="K115">
        <f t="shared" si="31"/>
        <v>256586.64376699997</v>
      </c>
      <c r="L115">
        <f t="shared" si="31"/>
        <v>234826.64376699997</v>
      </c>
      <c r="M115">
        <f t="shared" si="31"/>
        <v>213066.64376699997</v>
      </c>
      <c r="N115">
        <f t="shared" si="31"/>
        <v>191306.64376699997</v>
      </c>
      <c r="O115">
        <f t="shared" si="31"/>
        <v>169546.643767</v>
      </c>
      <c r="P115">
        <f t="shared" si="31"/>
        <v>147786.643767</v>
      </c>
      <c r="Q115">
        <f t="shared" si="31"/>
        <v>126026.64376699999</v>
      </c>
      <c r="R115">
        <f t="shared" si="31"/>
        <v>104266.64376699999</v>
      </c>
      <c r="S115">
        <f t="shared" si="31"/>
        <v>82506.643766999987</v>
      </c>
      <c r="T115">
        <f t="shared" si="31"/>
        <v>60746.643766999987</v>
      </c>
      <c r="U115">
        <f t="shared" si="31"/>
        <v>38986.643766999987</v>
      </c>
      <c r="V115">
        <f t="shared" si="31"/>
        <v>17226.643766999987</v>
      </c>
      <c r="W115">
        <f t="shared" si="31"/>
        <v>-4533.3562330000132</v>
      </c>
    </row>
    <row r="116" spans="4:23">
      <c r="D116">
        <f t="shared" ref="D116:S135" si="32">$B$6+D3</f>
        <v>389938.64376699994</v>
      </c>
      <c r="E116">
        <f t="shared" si="32"/>
        <v>369266.64376699994</v>
      </c>
      <c r="F116">
        <f t="shared" si="32"/>
        <v>348594.64376699994</v>
      </c>
      <c r="G116">
        <f t="shared" si="32"/>
        <v>327922.64376699994</v>
      </c>
      <c r="H116">
        <f t="shared" si="32"/>
        <v>307250.64376699994</v>
      </c>
      <c r="I116">
        <f t="shared" si="32"/>
        <v>286578.64376699994</v>
      </c>
      <c r="J116">
        <f t="shared" si="32"/>
        <v>265906.64376699994</v>
      </c>
      <c r="K116">
        <f t="shared" si="32"/>
        <v>245234.64376699997</v>
      </c>
      <c r="L116">
        <f t="shared" si="32"/>
        <v>224562.64376699997</v>
      </c>
      <c r="M116">
        <f t="shared" si="32"/>
        <v>203890.64376699997</v>
      </c>
      <c r="N116">
        <f t="shared" si="32"/>
        <v>183218.64376699997</v>
      </c>
      <c r="O116">
        <f t="shared" si="32"/>
        <v>162546.643767</v>
      </c>
      <c r="P116">
        <f t="shared" si="32"/>
        <v>141874.643767</v>
      </c>
      <c r="Q116">
        <f t="shared" si="32"/>
        <v>121202.64376699999</v>
      </c>
      <c r="R116">
        <f t="shared" si="32"/>
        <v>100530.64376699999</v>
      </c>
      <c r="S116">
        <f t="shared" si="32"/>
        <v>79858.643766999987</v>
      </c>
      <c r="T116">
        <f t="shared" si="31"/>
        <v>59186.643766999987</v>
      </c>
      <c r="U116">
        <f t="shared" si="31"/>
        <v>38514.643766999987</v>
      </c>
      <c r="V116">
        <f t="shared" si="31"/>
        <v>17842.643766999987</v>
      </c>
      <c r="W116">
        <f t="shared" si="31"/>
        <v>-2829.3562330000132</v>
      </c>
    </row>
    <row r="117" spans="4:23">
      <c r="D117">
        <f t="shared" si="32"/>
        <v>370970.64376699994</v>
      </c>
      <c r="E117">
        <f t="shared" si="31"/>
        <v>351386.64376699994</v>
      </c>
      <c r="F117">
        <f t="shared" si="31"/>
        <v>331802.64376699994</v>
      </c>
      <c r="G117">
        <f t="shared" si="31"/>
        <v>312218.64376699994</v>
      </c>
      <c r="H117">
        <f t="shared" si="31"/>
        <v>292634.64376699994</v>
      </c>
      <c r="I117">
        <f t="shared" si="31"/>
        <v>273050.64376699994</v>
      </c>
      <c r="J117">
        <f t="shared" si="31"/>
        <v>253466.64376699997</v>
      </c>
      <c r="K117">
        <f t="shared" si="31"/>
        <v>233882.64376699997</v>
      </c>
      <c r="L117">
        <f t="shared" si="31"/>
        <v>214298.64376699997</v>
      </c>
      <c r="M117">
        <f t="shared" si="31"/>
        <v>194714.64376699997</v>
      </c>
      <c r="N117">
        <f t="shared" si="31"/>
        <v>175130.64376699997</v>
      </c>
      <c r="O117">
        <f t="shared" si="31"/>
        <v>155546.643767</v>
      </c>
      <c r="P117">
        <f t="shared" si="31"/>
        <v>135962.643767</v>
      </c>
      <c r="Q117">
        <f t="shared" si="31"/>
        <v>116378.64376699999</v>
      </c>
      <c r="R117">
        <f t="shared" si="31"/>
        <v>96794.643766999987</v>
      </c>
      <c r="S117">
        <f t="shared" si="31"/>
        <v>77210.643766999987</v>
      </c>
      <c r="T117">
        <f t="shared" si="31"/>
        <v>57626.643766999987</v>
      </c>
      <c r="U117">
        <f t="shared" si="31"/>
        <v>38042.643766999987</v>
      </c>
      <c r="V117">
        <f t="shared" si="31"/>
        <v>18458.643766999987</v>
      </c>
      <c r="W117">
        <f t="shared" si="31"/>
        <v>-1125.3562330000132</v>
      </c>
    </row>
    <row r="118" spans="4:23">
      <c r="D118">
        <f t="shared" si="32"/>
        <v>352002.64376699994</v>
      </c>
      <c r="E118">
        <f t="shared" si="31"/>
        <v>333506.64376699994</v>
      </c>
      <c r="F118">
        <f t="shared" si="31"/>
        <v>315010.64376699994</v>
      </c>
      <c r="G118">
        <f t="shared" si="31"/>
        <v>296514.64376699994</v>
      </c>
      <c r="H118">
        <f t="shared" si="31"/>
        <v>278018.64376699994</v>
      </c>
      <c r="I118">
        <f t="shared" si="31"/>
        <v>259522.64376699997</v>
      </c>
      <c r="J118">
        <f t="shared" si="31"/>
        <v>241026.64376699997</v>
      </c>
      <c r="K118">
        <f t="shared" si="31"/>
        <v>222530.64376699997</v>
      </c>
      <c r="L118">
        <f t="shared" si="31"/>
        <v>204034.64376699997</v>
      </c>
      <c r="M118">
        <f t="shared" si="31"/>
        <v>185538.64376699997</v>
      </c>
      <c r="N118">
        <f t="shared" si="31"/>
        <v>167042.643767</v>
      </c>
      <c r="O118">
        <f t="shared" si="31"/>
        <v>148546.643767</v>
      </c>
      <c r="P118">
        <f t="shared" si="31"/>
        <v>130050.64376699999</v>
      </c>
      <c r="Q118">
        <f t="shared" si="31"/>
        <v>111554.64376699999</v>
      </c>
      <c r="R118">
        <f t="shared" si="31"/>
        <v>93058.643766999987</v>
      </c>
      <c r="S118">
        <f t="shared" si="31"/>
        <v>74562.643766999987</v>
      </c>
      <c r="T118">
        <f t="shared" si="31"/>
        <v>56066.643766999987</v>
      </c>
      <c r="U118">
        <f t="shared" si="31"/>
        <v>37570.643766999987</v>
      </c>
      <c r="V118">
        <f t="shared" si="31"/>
        <v>19074.643766999987</v>
      </c>
      <c r="W118">
        <f t="shared" si="31"/>
        <v>578.64376699998684</v>
      </c>
    </row>
    <row r="119" spans="4:23">
      <c r="D119">
        <f t="shared" si="32"/>
        <v>333034.64376699994</v>
      </c>
      <c r="E119">
        <f t="shared" si="31"/>
        <v>315626.64376699994</v>
      </c>
      <c r="F119">
        <f t="shared" si="31"/>
        <v>298218.64376699994</v>
      </c>
      <c r="G119">
        <f t="shared" si="31"/>
        <v>280810.64376699994</v>
      </c>
      <c r="H119">
        <f t="shared" si="31"/>
        <v>263402.64376699994</v>
      </c>
      <c r="I119">
        <f t="shared" si="31"/>
        <v>245994.64376699997</v>
      </c>
      <c r="J119">
        <f t="shared" si="31"/>
        <v>228586.64376699997</v>
      </c>
      <c r="K119">
        <f t="shared" si="31"/>
        <v>211178.64376699997</v>
      </c>
      <c r="L119">
        <f t="shared" si="31"/>
        <v>193770.64376699997</v>
      </c>
      <c r="M119">
        <f t="shared" si="31"/>
        <v>176362.64376699997</v>
      </c>
      <c r="N119">
        <f t="shared" si="31"/>
        <v>158954.643767</v>
      </c>
      <c r="O119">
        <f t="shared" si="31"/>
        <v>141546.643767</v>
      </c>
      <c r="P119">
        <f t="shared" si="31"/>
        <v>124138.64376699999</v>
      </c>
      <c r="Q119">
        <f t="shared" si="31"/>
        <v>106730.64376699999</v>
      </c>
      <c r="R119">
        <f t="shared" si="31"/>
        <v>89322.643766999987</v>
      </c>
      <c r="S119">
        <f t="shared" si="31"/>
        <v>71914.643766999987</v>
      </c>
      <c r="T119">
        <f t="shared" si="31"/>
        <v>54506.643766999987</v>
      </c>
      <c r="U119">
        <f t="shared" si="31"/>
        <v>37098.643766999987</v>
      </c>
      <c r="V119">
        <f t="shared" si="31"/>
        <v>19690.643766999987</v>
      </c>
      <c r="W119">
        <f t="shared" si="31"/>
        <v>2282.6437669999868</v>
      </c>
    </row>
    <row r="120" spans="4:23">
      <c r="D120">
        <f t="shared" si="32"/>
        <v>314066.64376699994</v>
      </c>
      <c r="E120">
        <f t="shared" si="31"/>
        <v>297746.64376699994</v>
      </c>
      <c r="F120">
        <f t="shared" si="31"/>
        <v>281426.64376699994</v>
      </c>
      <c r="G120">
        <f t="shared" si="31"/>
        <v>265106.64376699994</v>
      </c>
      <c r="H120">
        <f t="shared" si="31"/>
        <v>248786.64376699997</v>
      </c>
      <c r="I120">
        <f t="shared" si="31"/>
        <v>232466.64376699997</v>
      </c>
      <c r="J120">
        <f t="shared" si="31"/>
        <v>216146.64376699997</v>
      </c>
      <c r="K120">
        <f t="shared" si="31"/>
        <v>199826.64376699997</v>
      </c>
      <c r="L120">
        <f t="shared" si="31"/>
        <v>183506.64376699997</v>
      </c>
      <c r="M120">
        <f t="shared" si="31"/>
        <v>167186.643767</v>
      </c>
      <c r="N120">
        <f t="shared" si="31"/>
        <v>150866.643767</v>
      </c>
      <c r="O120">
        <f t="shared" si="31"/>
        <v>134546.643767</v>
      </c>
      <c r="P120">
        <f t="shared" si="31"/>
        <v>118226.64376699999</v>
      </c>
      <c r="Q120">
        <f t="shared" si="31"/>
        <v>101906.64376699999</v>
      </c>
      <c r="R120">
        <f t="shared" si="31"/>
        <v>85586.643766999987</v>
      </c>
      <c r="S120">
        <f t="shared" si="31"/>
        <v>69266.643766999987</v>
      </c>
      <c r="T120">
        <f t="shared" si="31"/>
        <v>52946.643766999987</v>
      </c>
      <c r="U120">
        <f t="shared" si="31"/>
        <v>36626.643766999987</v>
      </c>
      <c r="V120">
        <f t="shared" si="31"/>
        <v>20306.643766999987</v>
      </c>
      <c r="W120">
        <f t="shared" si="31"/>
        <v>3986.6437669999868</v>
      </c>
    </row>
    <row r="121" spans="4:23">
      <c r="D121">
        <f t="shared" si="32"/>
        <v>295098.64376699994</v>
      </c>
      <c r="E121">
        <f t="shared" si="31"/>
        <v>279866.64376699994</v>
      </c>
      <c r="F121">
        <f t="shared" si="31"/>
        <v>264634.64376699994</v>
      </c>
      <c r="G121">
        <f t="shared" si="31"/>
        <v>249402.64376699997</v>
      </c>
      <c r="H121">
        <f t="shared" si="31"/>
        <v>234170.64376699997</v>
      </c>
      <c r="I121">
        <f t="shared" si="31"/>
        <v>218938.64376699997</v>
      </c>
      <c r="J121">
        <f t="shared" si="31"/>
        <v>203706.64376699997</v>
      </c>
      <c r="K121">
        <f t="shared" si="31"/>
        <v>188474.64376699997</v>
      </c>
      <c r="L121">
        <f t="shared" si="31"/>
        <v>173242.64376699997</v>
      </c>
      <c r="M121">
        <f t="shared" si="31"/>
        <v>158010.64376699994</v>
      </c>
      <c r="N121">
        <f t="shared" si="31"/>
        <v>142778.64376699994</v>
      </c>
      <c r="O121">
        <f t="shared" si="31"/>
        <v>127546.64376699996</v>
      </c>
      <c r="P121">
        <f t="shared" si="31"/>
        <v>112314.64376699997</v>
      </c>
      <c r="Q121">
        <f t="shared" si="31"/>
        <v>97082.643766999972</v>
      </c>
      <c r="R121">
        <f t="shared" si="31"/>
        <v>81850.643766999972</v>
      </c>
      <c r="S121">
        <f t="shared" si="31"/>
        <v>66618.643766999972</v>
      </c>
      <c r="T121">
        <f t="shared" si="31"/>
        <v>51386.64376699998</v>
      </c>
      <c r="U121">
        <f t="shared" si="31"/>
        <v>36154.64376699998</v>
      </c>
      <c r="V121">
        <f t="shared" si="31"/>
        <v>20922.643766999983</v>
      </c>
      <c r="W121">
        <f t="shared" si="31"/>
        <v>5690.6437669999868</v>
      </c>
    </row>
    <row r="122" spans="4:23">
      <c r="D122">
        <f t="shared" si="32"/>
        <v>276130.64376699994</v>
      </c>
      <c r="E122">
        <f t="shared" si="31"/>
        <v>261986.64376699997</v>
      </c>
      <c r="F122">
        <f t="shared" si="31"/>
        <v>247842.64376699997</v>
      </c>
      <c r="G122">
        <f t="shared" si="31"/>
        <v>233698.64376699997</v>
      </c>
      <c r="H122">
        <f t="shared" si="31"/>
        <v>219554.64376699997</v>
      </c>
      <c r="I122">
        <f t="shared" si="31"/>
        <v>205410.64376699997</v>
      </c>
      <c r="J122">
        <f t="shared" si="31"/>
        <v>191266.64376699997</v>
      </c>
      <c r="K122">
        <f t="shared" si="31"/>
        <v>177122.64376699997</v>
      </c>
      <c r="L122">
        <f t="shared" si="31"/>
        <v>162978.643767</v>
      </c>
      <c r="M122">
        <f t="shared" si="31"/>
        <v>148834.643767</v>
      </c>
      <c r="N122">
        <f t="shared" si="31"/>
        <v>134690.643767</v>
      </c>
      <c r="O122">
        <f t="shared" si="31"/>
        <v>120546.64376699999</v>
      </c>
      <c r="P122">
        <f t="shared" si="31"/>
        <v>106402.64376699999</v>
      </c>
      <c r="Q122">
        <f t="shared" si="31"/>
        <v>92258.643766999987</v>
      </c>
      <c r="R122">
        <f t="shared" si="31"/>
        <v>78114.643766999987</v>
      </c>
      <c r="S122">
        <f t="shared" si="31"/>
        <v>63970.643766999987</v>
      </c>
      <c r="T122">
        <f t="shared" si="31"/>
        <v>49826.643766999987</v>
      </c>
      <c r="U122">
        <f t="shared" si="31"/>
        <v>35682.643766999987</v>
      </c>
      <c r="V122">
        <f t="shared" si="31"/>
        <v>21538.643766999987</v>
      </c>
      <c r="W122">
        <f t="shared" si="31"/>
        <v>7394.6437669999868</v>
      </c>
    </row>
    <row r="123" spans="4:23">
      <c r="D123">
        <f t="shared" si="32"/>
        <v>257162.64376699997</v>
      </c>
      <c r="E123">
        <f t="shared" si="31"/>
        <v>244106.64376699997</v>
      </c>
      <c r="F123">
        <f t="shared" si="31"/>
        <v>231050.64376699997</v>
      </c>
      <c r="G123">
        <f t="shared" si="31"/>
        <v>217994.64376699997</v>
      </c>
      <c r="H123">
        <f t="shared" si="31"/>
        <v>204938.64376699997</v>
      </c>
      <c r="I123">
        <f t="shared" si="31"/>
        <v>191882.64376699997</v>
      </c>
      <c r="J123">
        <f t="shared" si="31"/>
        <v>178826.64376699997</v>
      </c>
      <c r="K123">
        <f t="shared" si="31"/>
        <v>165770.643767</v>
      </c>
      <c r="L123">
        <f t="shared" si="31"/>
        <v>152714.643767</v>
      </c>
      <c r="M123">
        <f t="shared" si="31"/>
        <v>139658.643767</v>
      </c>
      <c r="N123">
        <f t="shared" si="31"/>
        <v>126602.64376699999</v>
      </c>
      <c r="O123">
        <f t="shared" si="31"/>
        <v>113546.64376699999</v>
      </c>
      <c r="P123">
        <f t="shared" si="31"/>
        <v>100490.64376699999</v>
      </c>
      <c r="Q123">
        <f t="shared" si="31"/>
        <v>87434.643766999987</v>
      </c>
      <c r="R123">
        <f t="shared" si="31"/>
        <v>74378.643766999987</v>
      </c>
      <c r="S123">
        <f t="shared" si="31"/>
        <v>61322.643766999987</v>
      </c>
      <c r="T123">
        <f t="shared" si="31"/>
        <v>48266.643766999987</v>
      </c>
      <c r="U123">
        <f t="shared" si="31"/>
        <v>35210.643766999987</v>
      </c>
      <c r="V123">
        <f t="shared" si="31"/>
        <v>22154.643766999987</v>
      </c>
      <c r="W123">
        <f t="shared" si="31"/>
        <v>9098.6437669999868</v>
      </c>
    </row>
    <row r="124" spans="4:23">
      <c r="D124">
        <f t="shared" si="32"/>
        <v>238194.64376700003</v>
      </c>
      <c r="E124">
        <f t="shared" si="31"/>
        <v>226226.64376700003</v>
      </c>
      <c r="F124">
        <f t="shared" si="31"/>
        <v>214258.64376700003</v>
      </c>
      <c r="G124">
        <f t="shared" si="31"/>
        <v>202290.64376700003</v>
      </c>
      <c r="H124">
        <f t="shared" si="31"/>
        <v>190322.64376700003</v>
      </c>
      <c r="I124">
        <f t="shared" si="31"/>
        <v>178354.64376700003</v>
      </c>
      <c r="J124">
        <f t="shared" si="31"/>
        <v>166386.643767</v>
      </c>
      <c r="K124">
        <f t="shared" si="31"/>
        <v>154418.643767</v>
      </c>
      <c r="L124">
        <f t="shared" si="31"/>
        <v>142450.643767</v>
      </c>
      <c r="M124">
        <f t="shared" si="31"/>
        <v>130482.64376700002</v>
      </c>
      <c r="N124">
        <f t="shared" si="31"/>
        <v>118514.643767</v>
      </c>
      <c r="O124">
        <f t="shared" si="31"/>
        <v>106546.643767</v>
      </c>
      <c r="P124">
        <f t="shared" si="31"/>
        <v>94578.643767000001</v>
      </c>
      <c r="Q124">
        <f t="shared" si="31"/>
        <v>82610.643767000001</v>
      </c>
      <c r="R124">
        <f t="shared" si="31"/>
        <v>70642.643767000001</v>
      </c>
      <c r="S124">
        <f t="shared" si="31"/>
        <v>58674.643766999994</v>
      </c>
      <c r="T124">
        <f t="shared" si="31"/>
        <v>46706.643766999994</v>
      </c>
      <c r="U124">
        <f t="shared" si="31"/>
        <v>34738.643766999994</v>
      </c>
      <c r="V124">
        <f t="shared" si="31"/>
        <v>22770.64376699999</v>
      </c>
      <c r="W124">
        <f t="shared" si="31"/>
        <v>10802.643766999987</v>
      </c>
    </row>
    <row r="125" spans="4:23">
      <c r="D125">
        <f t="shared" si="32"/>
        <v>219226.64376699997</v>
      </c>
      <c r="E125">
        <f t="shared" si="31"/>
        <v>208346.64376699997</v>
      </c>
      <c r="F125">
        <f t="shared" si="31"/>
        <v>197466.64376699997</v>
      </c>
      <c r="G125">
        <f t="shared" si="31"/>
        <v>186586.64376699997</v>
      </c>
      <c r="H125">
        <f t="shared" si="31"/>
        <v>175706.64376699997</v>
      </c>
      <c r="I125">
        <f t="shared" si="31"/>
        <v>164826.643767</v>
      </c>
      <c r="J125">
        <f t="shared" si="31"/>
        <v>153946.643767</v>
      </c>
      <c r="K125">
        <f t="shared" si="31"/>
        <v>143066.643767</v>
      </c>
      <c r="L125">
        <f t="shared" si="31"/>
        <v>132186.643767</v>
      </c>
      <c r="M125">
        <f t="shared" si="31"/>
        <v>121306.64376699999</v>
      </c>
      <c r="N125">
        <f t="shared" si="31"/>
        <v>110426.64376699999</v>
      </c>
      <c r="O125">
        <f t="shared" si="31"/>
        <v>99546.643766999987</v>
      </c>
      <c r="P125">
        <f t="shared" si="31"/>
        <v>88666.643766999987</v>
      </c>
      <c r="Q125">
        <f t="shared" si="31"/>
        <v>77786.643766999987</v>
      </c>
      <c r="R125">
        <f t="shared" si="31"/>
        <v>66906.643766999987</v>
      </c>
      <c r="S125">
        <f t="shared" si="31"/>
        <v>56026.643766999987</v>
      </c>
      <c r="T125">
        <f t="shared" si="31"/>
        <v>45146.643766999987</v>
      </c>
      <c r="U125">
        <f t="shared" si="31"/>
        <v>34266.643766999987</v>
      </c>
      <c r="V125">
        <f t="shared" si="31"/>
        <v>23386.643766999987</v>
      </c>
      <c r="W125">
        <f t="shared" si="31"/>
        <v>12506.643766999987</v>
      </c>
    </row>
    <row r="126" spans="4:23">
      <c r="D126">
        <f t="shared" si="32"/>
        <v>200258.64376699997</v>
      </c>
      <c r="E126">
        <f t="shared" si="31"/>
        <v>190466.64376699997</v>
      </c>
      <c r="F126">
        <f t="shared" si="31"/>
        <v>180674.64376699997</v>
      </c>
      <c r="G126">
        <f t="shared" si="31"/>
        <v>170882.64376699997</v>
      </c>
      <c r="H126">
        <f t="shared" si="31"/>
        <v>161090.643767</v>
      </c>
      <c r="I126">
        <f t="shared" si="31"/>
        <v>151298.643767</v>
      </c>
      <c r="J126">
        <f t="shared" si="31"/>
        <v>141506.643767</v>
      </c>
      <c r="K126">
        <f t="shared" si="31"/>
        <v>131714.643767</v>
      </c>
      <c r="L126">
        <f t="shared" si="31"/>
        <v>121922.64376699999</v>
      </c>
      <c r="M126">
        <f t="shared" si="31"/>
        <v>112130.64376699999</v>
      </c>
      <c r="N126">
        <f t="shared" si="31"/>
        <v>102338.64376699999</v>
      </c>
      <c r="O126">
        <f t="shared" si="31"/>
        <v>92546.643766999987</v>
      </c>
      <c r="P126">
        <f t="shared" si="31"/>
        <v>82754.643766999987</v>
      </c>
      <c r="Q126">
        <f t="shared" si="31"/>
        <v>72962.643766999987</v>
      </c>
      <c r="R126">
        <f t="shared" si="31"/>
        <v>63170.643766999987</v>
      </c>
      <c r="S126">
        <f t="shared" si="31"/>
        <v>53378.643766999987</v>
      </c>
      <c r="T126">
        <f t="shared" si="31"/>
        <v>43586.643766999987</v>
      </c>
      <c r="U126">
        <f t="shared" si="31"/>
        <v>33794.643766999987</v>
      </c>
      <c r="V126">
        <f t="shared" si="31"/>
        <v>24002.643766999987</v>
      </c>
      <c r="W126">
        <f t="shared" si="31"/>
        <v>14210.643766999987</v>
      </c>
    </row>
    <row r="127" spans="4:23">
      <c r="D127">
        <f t="shared" si="32"/>
        <v>181290.643767</v>
      </c>
      <c r="E127">
        <f t="shared" si="31"/>
        <v>172586.643767</v>
      </c>
      <c r="F127">
        <f t="shared" si="31"/>
        <v>163882.643767</v>
      </c>
      <c r="G127">
        <f t="shared" si="31"/>
        <v>155178.643767</v>
      </c>
      <c r="H127">
        <f t="shared" si="31"/>
        <v>146474.643767</v>
      </c>
      <c r="I127">
        <f t="shared" si="31"/>
        <v>137770.643767</v>
      </c>
      <c r="J127">
        <f t="shared" si="31"/>
        <v>129066.64376699999</v>
      </c>
      <c r="K127">
        <f t="shared" si="31"/>
        <v>120362.64376699999</v>
      </c>
      <c r="L127">
        <f t="shared" si="31"/>
        <v>111658.64376699999</v>
      </c>
      <c r="M127">
        <f t="shared" si="31"/>
        <v>102954.64376699999</v>
      </c>
      <c r="N127">
        <f t="shared" si="31"/>
        <v>94250.643766999987</v>
      </c>
      <c r="O127">
        <f t="shared" si="31"/>
        <v>85546.643766999987</v>
      </c>
      <c r="P127">
        <f t="shared" si="31"/>
        <v>76842.643766999987</v>
      </c>
      <c r="Q127">
        <f t="shared" si="31"/>
        <v>68138.643766999987</v>
      </c>
      <c r="R127">
        <f t="shared" si="31"/>
        <v>59434.643766999987</v>
      </c>
      <c r="S127">
        <f t="shared" si="31"/>
        <v>50730.643766999987</v>
      </c>
      <c r="T127">
        <f t="shared" si="31"/>
        <v>42026.643766999987</v>
      </c>
      <c r="U127">
        <f t="shared" si="31"/>
        <v>33322.643766999987</v>
      </c>
      <c r="V127">
        <f t="shared" si="31"/>
        <v>24618.64376699999</v>
      </c>
      <c r="W127">
        <f t="shared" si="31"/>
        <v>15914.64376699999</v>
      </c>
    </row>
    <row r="128" spans="4:23">
      <c r="D128">
        <f t="shared" si="32"/>
        <v>162322.64376699994</v>
      </c>
      <c r="E128">
        <f t="shared" si="31"/>
        <v>154706.64376699994</v>
      </c>
      <c r="F128">
        <f t="shared" si="31"/>
        <v>147090.64376699994</v>
      </c>
      <c r="G128">
        <f t="shared" si="31"/>
        <v>139474.64376699997</v>
      </c>
      <c r="H128">
        <f t="shared" si="31"/>
        <v>131858.64376699997</v>
      </c>
      <c r="I128">
        <f t="shared" si="31"/>
        <v>124242.64376699997</v>
      </c>
      <c r="J128">
        <f t="shared" si="31"/>
        <v>116626.64376699997</v>
      </c>
      <c r="K128">
        <f t="shared" si="31"/>
        <v>109010.64376699997</v>
      </c>
      <c r="L128">
        <f t="shared" si="31"/>
        <v>101394.64376699997</v>
      </c>
      <c r="M128">
        <f t="shared" si="31"/>
        <v>93778.643766999972</v>
      </c>
      <c r="N128">
        <f t="shared" si="31"/>
        <v>86162.643766999972</v>
      </c>
      <c r="O128">
        <f t="shared" si="31"/>
        <v>78546.643766999972</v>
      </c>
      <c r="P128">
        <f t="shared" si="31"/>
        <v>70930.643766999987</v>
      </c>
      <c r="Q128">
        <f t="shared" si="31"/>
        <v>63314.643766999987</v>
      </c>
      <c r="R128">
        <f t="shared" si="31"/>
        <v>55698.643766999987</v>
      </c>
      <c r="S128">
        <f t="shared" si="31"/>
        <v>48082.643766999987</v>
      </c>
      <c r="T128">
        <f t="shared" si="31"/>
        <v>40466.643766999987</v>
      </c>
      <c r="U128">
        <f t="shared" si="31"/>
        <v>32850.643766999987</v>
      </c>
      <c r="V128">
        <f t="shared" si="31"/>
        <v>25234.643766999987</v>
      </c>
      <c r="W128">
        <f t="shared" si="31"/>
        <v>17618.64376699999</v>
      </c>
    </row>
    <row r="129" spans="4:23">
      <c r="D129">
        <f t="shared" si="32"/>
        <v>143354.643767</v>
      </c>
      <c r="E129">
        <f t="shared" si="31"/>
        <v>136826.643767</v>
      </c>
      <c r="F129">
        <f t="shared" si="31"/>
        <v>130298.64376699999</v>
      </c>
      <c r="G129">
        <f t="shared" si="31"/>
        <v>123770.64376699999</v>
      </c>
      <c r="H129">
        <f t="shared" si="31"/>
        <v>117242.64376699999</v>
      </c>
      <c r="I129">
        <f t="shared" ref="E129:W135" si="33">$B$6+I16</f>
        <v>110714.64376699999</v>
      </c>
      <c r="J129">
        <f t="shared" si="33"/>
        <v>104186.64376699999</v>
      </c>
      <c r="K129">
        <f t="shared" si="33"/>
        <v>97658.643766999987</v>
      </c>
      <c r="L129">
        <f t="shared" si="33"/>
        <v>91130.643766999987</v>
      </c>
      <c r="M129">
        <f t="shared" si="33"/>
        <v>84602.643766999987</v>
      </c>
      <c r="N129">
        <f t="shared" si="33"/>
        <v>78074.643766999987</v>
      </c>
      <c r="O129">
        <f t="shared" si="33"/>
        <v>71546.643766999987</v>
      </c>
      <c r="P129">
        <f t="shared" si="33"/>
        <v>65018.643766999987</v>
      </c>
      <c r="Q129">
        <f t="shared" si="33"/>
        <v>58490.643766999987</v>
      </c>
      <c r="R129">
        <f t="shared" si="33"/>
        <v>51962.643766999987</v>
      </c>
      <c r="S129">
        <f t="shared" si="33"/>
        <v>45434.643766999987</v>
      </c>
      <c r="T129">
        <f t="shared" si="33"/>
        <v>38906.643766999987</v>
      </c>
      <c r="U129">
        <f t="shared" si="33"/>
        <v>32378.64376699999</v>
      </c>
      <c r="V129">
        <f t="shared" si="33"/>
        <v>25850.64376699999</v>
      </c>
      <c r="W129">
        <f t="shared" si="33"/>
        <v>19322.64376699999</v>
      </c>
    </row>
    <row r="130" spans="4:23">
      <c r="D130">
        <f t="shared" si="32"/>
        <v>124386.64376699999</v>
      </c>
      <c r="E130">
        <f t="shared" si="33"/>
        <v>118946.64376699999</v>
      </c>
      <c r="F130">
        <f t="shared" si="33"/>
        <v>113506.64376699999</v>
      </c>
      <c r="G130">
        <f t="shared" si="33"/>
        <v>108066.64376699999</v>
      </c>
      <c r="H130">
        <f t="shared" si="33"/>
        <v>102626.64376699999</v>
      </c>
      <c r="I130">
        <f t="shared" si="33"/>
        <v>97186.643766999987</v>
      </c>
      <c r="J130">
        <f t="shared" si="33"/>
        <v>91746.643766999987</v>
      </c>
      <c r="K130">
        <f t="shared" si="33"/>
        <v>86306.643766999987</v>
      </c>
      <c r="L130">
        <f t="shared" si="33"/>
        <v>80866.643766999987</v>
      </c>
      <c r="M130">
        <f t="shared" si="33"/>
        <v>75426.643766999987</v>
      </c>
      <c r="N130">
        <f t="shared" si="33"/>
        <v>69986.643766999987</v>
      </c>
      <c r="O130">
        <f t="shared" si="33"/>
        <v>64546.643766999987</v>
      </c>
      <c r="P130">
        <f t="shared" si="33"/>
        <v>59106.643766999987</v>
      </c>
      <c r="Q130">
        <f t="shared" si="33"/>
        <v>53666.643766999987</v>
      </c>
      <c r="R130">
        <f t="shared" si="33"/>
        <v>48226.643766999987</v>
      </c>
      <c r="S130">
        <f t="shared" si="33"/>
        <v>42786.643766999987</v>
      </c>
      <c r="T130">
        <f t="shared" si="33"/>
        <v>37346.643766999987</v>
      </c>
      <c r="U130">
        <f t="shared" si="33"/>
        <v>31906.64376699999</v>
      </c>
      <c r="V130">
        <f t="shared" si="33"/>
        <v>26466.64376699999</v>
      </c>
      <c r="W130">
        <f t="shared" si="33"/>
        <v>21026.64376699999</v>
      </c>
    </row>
    <row r="131" spans="4:23">
      <c r="D131">
        <f t="shared" si="32"/>
        <v>105418.64376699999</v>
      </c>
      <c r="E131">
        <f t="shared" si="33"/>
        <v>101066.64376699999</v>
      </c>
      <c r="F131">
        <f t="shared" si="33"/>
        <v>96714.643766999987</v>
      </c>
      <c r="G131">
        <f t="shared" si="33"/>
        <v>92362.643766999987</v>
      </c>
      <c r="H131">
        <f t="shared" si="33"/>
        <v>88010.643766999987</v>
      </c>
      <c r="I131">
        <f t="shared" si="33"/>
        <v>83658.643766999987</v>
      </c>
      <c r="J131">
        <f t="shared" si="33"/>
        <v>79306.643766999987</v>
      </c>
      <c r="K131">
        <f t="shared" si="33"/>
        <v>74954.643766999987</v>
      </c>
      <c r="L131">
        <f t="shared" si="33"/>
        <v>70602.643766999987</v>
      </c>
      <c r="M131">
        <f t="shared" si="33"/>
        <v>66250.643766999987</v>
      </c>
      <c r="N131">
        <f t="shared" si="33"/>
        <v>61898.643766999987</v>
      </c>
      <c r="O131">
        <f t="shared" si="33"/>
        <v>57546.643766999987</v>
      </c>
      <c r="P131">
        <f t="shared" si="33"/>
        <v>53194.643766999987</v>
      </c>
      <c r="Q131">
        <f t="shared" si="33"/>
        <v>48842.643766999987</v>
      </c>
      <c r="R131">
        <f t="shared" si="33"/>
        <v>44490.643766999987</v>
      </c>
      <c r="S131">
        <f t="shared" si="33"/>
        <v>40138.643766999987</v>
      </c>
      <c r="T131">
        <f t="shared" si="33"/>
        <v>35786.643766999987</v>
      </c>
      <c r="U131">
        <f t="shared" si="33"/>
        <v>31434.64376699999</v>
      </c>
      <c r="V131">
        <f t="shared" si="33"/>
        <v>27082.64376699999</v>
      </c>
      <c r="W131">
        <f t="shared" si="33"/>
        <v>22730.64376699999</v>
      </c>
    </row>
    <row r="132" spans="4:23">
      <c r="D132">
        <f t="shared" si="32"/>
        <v>86450.643766999987</v>
      </c>
      <c r="E132">
        <f t="shared" si="33"/>
        <v>83186.643766999987</v>
      </c>
      <c r="F132">
        <f t="shared" si="33"/>
        <v>79922.643766999987</v>
      </c>
      <c r="G132">
        <f t="shared" si="33"/>
        <v>76658.643766999987</v>
      </c>
      <c r="H132">
        <f t="shared" si="33"/>
        <v>73394.643766999987</v>
      </c>
      <c r="I132">
        <f t="shared" si="33"/>
        <v>70130.643766999987</v>
      </c>
      <c r="J132">
        <f t="shared" si="33"/>
        <v>66866.643766999987</v>
      </c>
      <c r="K132">
        <f t="shared" si="33"/>
        <v>63602.643766999987</v>
      </c>
      <c r="L132">
        <f t="shared" si="33"/>
        <v>60338.643766999987</v>
      </c>
      <c r="M132">
        <f t="shared" si="33"/>
        <v>57074.643766999987</v>
      </c>
      <c r="N132">
        <f t="shared" si="33"/>
        <v>53810.643766999987</v>
      </c>
      <c r="O132">
        <f t="shared" si="33"/>
        <v>50546.643766999987</v>
      </c>
      <c r="P132">
        <f t="shared" si="33"/>
        <v>47282.643766999987</v>
      </c>
      <c r="Q132">
        <f t="shared" si="33"/>
        <v>44018.643766999987</v>
      </c>
      <c r="R132">
        <f t="shared" si="33"/>
        <v>40754.643766999987</v>
      </c>
      <c r="S132">
        <f t="shared" si="33"/>
        <v>37490.643766999987</v>
      </c>
      <c r="T132">
        <f t="shared" si="33"/>
        <v>34226.643766999987</v>
      </c>
      <c r="U132">
        <f t="shared" si="33"/>
        <v>30962.64376699999</v>
      </c>
      <c r="V132">
        <f t="shared" si="33"/>
        <v>27698.64376699999</v>
      </c>
      <c r="W132">
        <f t="shared" si="33"/>
        <v>24434.64376699999</v>
      </c>
    </row>
    <row r="133" spans="4:23">
      <c r="D133">
        <f t="shared" si="32"/>
        <v>67482.643766999987</v>
      </c>
      <c r="E133">
        <f t="shared" si="33"/>
        <v>65306.643766999987</v>
      </c>
      <c r="F133">
        <f t="shared" si="33"/>
        <v>63130.643766999987</v>
      </c>
      <c r="G133">
        <f t="shared" si="33"/>
        <v>60954.643766999987</v>
      </c>
      <c r="H133">
        <f t="shared" si="33"/>
        <v>58778.643766999987</v>
      </c>
      <c r="I133">
        <f t="shared" si="33"/>
        <v>56602.643766999987</v>
      </c>
      <c r="J133">
        <f t="shared" si="33"/>
        <v>54426.643766999987</v>
      </c>
      <c r="K133">
        <f t="shared" si="33"/>
        <v>52250.643766999987</v>
      </c>
      <c r="L133">
        <f t="shared" si="33"/>
        <v>50074.643766999987</v>
      </c>
      <c r="M133">
        <f t="shared" si="33"/>
        <v>47898.643766999987</v>
      </c>
      <c r="N133">
        <f t="shared" si="33"/>
        <v>45722.643766999987</v>
      </c>
      <c r="O133">
        <f t="shared" si="33"/>
        <v>43546.643766999987</v>
      </c>
      <c r="P133">
        <f t="shared" si="33"/>
        <v>41370.643766999987</v>
      </c>
      <c r="Q133">
        <f t="shared" si="33"/>
        <v>39194.643766999987</v>
      </c>
      <c r="R133">
        <f t="shared" si="33"/>
        <v>37018.643766999987</v>
      </c>
      <c r="S133">
        <f t="shared" si="33"/>
        <v>34842.643766999987</v>
      </c>
      <c r="T133">
        <f t="shared" si="33"/>
        <v>32666.64376699999</v>
      </c>
      <c r="U133">
        <f t="shared" si="33"/>
        <v>30490.64376699999</v>
      </c>
      <c r="V133">
        <f t="shared" si="33"/>
        <v>28314.64376699999</v>
      </c>
      <c r="W133">
        <f t="shared" si="33"/>
        <v>26138.64376699999</v>
      </c>
    </row>
    <row r="134" spans="4:23">
      <c r="D134">
        <f t="shared" si="32"/>
        <v>48514.643766999987</v>
      </c>
      <c r="E134">
        <f t="shared" si="33"/>
        <v>47426.643766999987</v>
      </c>
      <c r="F134">
        <f t="shared" si="33"/>
        <v>46338.643766999987</v>
      </c>
      <c r="G134">
        <f t="shared" si="33"/>
        <v>45250.643766999987</v>
      </c>
      <c r="H134">
        <f t="shared" si="33"/>
        <v>44162.643766999987</v>
      </c>
      <c r="I134">
        <f t="shared" si="33"/>
        <v>43074.643766999987</v>
      </c>
      <c r="J134">
        <f t="shared" si="33"/>
        <v>41986.643766999987</v>
      </c>
      <c r="K134">
        <f t="shared" si="33"/>
        <v>40898.643766999987</v>
      </c>
      <c r="L134">
        <f t="shared" si="33"/>
        <v>39810.643766999987</v>
      </c>
      <c r="M134">
        <f t="shared" si="33"/>
        <v>38722.643766999987</v>
      </c>
      <c r="N134">
        <f t="shared" si="33"/>
        <v>37634.643766999987</v>
      </c>
      <c r="O134">
        <f t="shared" si="33"/>
        <v>36546.643766999987</v>
      </c>
      <c r="P134">
        <f t="shared" si="33"/>
        <v>35458.643766999987</v>
      </c>
      <c r="Q134">
        <f t="shared" si="33"/>
        <v>34370.643766999987</v>
      </c>
      <c r="R134">
        <f t="shared" si="33"/>
        <v>33282.643766999987</v>
      </c>
      <c r="S134">
        <f t="shared" si="33"/>
        <v>32194.64376699999</v>
      </c>
      <c r="T134">
        <f t="shared" si="33"/>
        <v>31106.64376699999</v>
      </c>
      <c r="U134">
        <f t="shared" si="33"/>
        <v>30018.64376699999</v>
      </c>
      <c r="V134">
        <f t="shared" si="33"/>
        <v>28930.64376699999</v>
      </c>
      <c r="W134">
        <f t="shared" si="33"/>
        <v>27842.64376699999</v>
      </c>
    </row>
    <row r="135" spans="4:23">
      <c r="D135">
        <f t="shared" si="32"/>
        <v>39807.833126999991</v>
      </c>
      <c r="E135">
        <f t="shared" si="33"/>
        <v>39807.833126999991</v>
      </c>
      <c r="F135">
        <f t="shared" si="33"/>
        <v>39807.833126999991</v>
      </c>
      <c r="G135">
        <f t="shared" si="33"/>
        <v>39807.833126999991</v>
      </c>
      <c r="H135">
        <f t="shared" si="33"/>
        <v>39807.833126999991</v>
      </c>
      <c r="I135">
        <f t="shared" si="33"/>
        <v>39807.833126999991</v>
      </c>
      <c r="J135">
        <f t="shared" si="33"/>
        <v>39807.833126999991</v>
      </c>
      <c r="K135">
        <f t="shared" si="33"/>
        <v>39807.833126999991</v>
      </c>
      <c r="L135">
        <f t="shared" si="33"/>
        <v>39807.833126999991</v>
      </c>
      <c r="M135">
        <f t="shared" si="33"/>
        <v>39807.833126999991</v>
      </c>
      <c r="N135">
        <f t="shared" si="33"/>
        <v>39807.833126999991</v>
      </c>
      <c r="O135">
        <f t="shared" si="33"/>
        <v>39807.833126999991</v>
      </c>
      <c r="P135">
        <f t="shared" si="33"/>
        <v>39807.833126999991</v>
      </c>
      <c r="Q135">
        <f t="shared" si="33"/>
        <v>39807.833126999991</v>
      </c>
      <c r="R135">
        <f t="shared" si="33"/>
        <v>39807.833126999991</v>
      </c>
      <c r="S135">
        <f t="shared" si="33"/>
        <v>39807.833126999991</v>
      </c>
      <c r="T135">
        <f t="shared" si="33"/>
        <v>39807.833126999991</v>
      </c>
      <c r="U135">
        <f t="shared" si="33"/>
        <v>39807.833126999991</v>
      </c>
      <c r="V135">
        <f t="shared" si="33"/>
        <v>39807.833126999991</v>
      </c>
      <c r="W135">
        <f t="shared" si="33"/>
        <v>39807.833126999991</v>
      </c>
    </row>
    <row r="138" spans="4:23">
      <c r="D138" s="156" t="s">
        <v>157</v>
      </c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</row>
    <row r="139" spans="4:23">
      <c r="D139" s="117">
        <f>$B$7+D2</f>
        <v>402272.00491249998</v>
      </c>
      <c r="E139" s="117">
        <f t="shared" ref="E139:W153" si="34">$B$7+E2</f>
        <v>380512.00491249998</v>
      </c>
      <c r="F139" s="117">
        <f t="shared" si="34"/>
        <v>358752.00491249998</v>
      </c>
      <c r="G139" s="117">
        <f t="shared" si="34"/>
        <v>336992.00491249998</v>
      </c>
      <c r="H139" s="117">
        <f t="shared" si="34"/>
        <v>315232.00491249998</v>
      </c>
      <c r="I139" s="117">
        <f t="shared" si="34"/>
        <v>293472.00491249998</v>
      </c>
      <c r="J139" s="117">
        <f t="shared" si="34"/>
        <v>271712.00491249998</v>
      </c>
      <c r="K139" s="117">
        <f t="shared" si="34"/>
        <v>249952.00491249998</v>
      </c>
      <c r="L139" s="117">
        <f t="shared" si="34"/>
        <v>228192.00491249998</v>
      </c>
      <c r="M139" s="117">
        <f t="shared" si="34"/>
        <v>206432.00491249998</v>
      </c>
      <c r="N139" s="117">
        <f t="shared" si="34"/>
        <v>184672.00491249998</v>
      </c>
      <c r="O139" s="117">
        <f t="shared" si="34"/>
        <v>162912.00491250001</v>
      </c>
      <c r="P139" s="117">
        <f t="shared" si="34"/>
        <v>141152.00491250001</v>
      </c>
      <c r="Q139" s="117">
        <f t="shared" si="34"/>
        <v>119392.00491250001</v>
      </c>
      <c r="R139" s="117">
        <f t="shared" si="34"/>
        <v>97632.004912500008</v>
      </c>
      <c r="S139" s="117">
        <f t="shared" si="34"/>
        <v>75872.004912500008</v>
      </c>
      <c r="T139" s="117">
        <f t="shared" si="34"/>
        <v>54112.004912500001</v>
      </c>
      <c r="U139" s="117">
        <f t="shared" si="34"/>
        <v>32352.004912500001</v>
      </c>
      <c r="V139" s="117">
        <f t="shared" si="34"/>
        <v>10592.004912500001</v>
      </c>
      <c r="W139" s="117">
        <f t="shared" si="34"/>
        <v>-11167.995087499999</v>
      </c>
    </row>
    <row r="140" spans="4:23">
      <c r="D140" s="117">
        <f t="shared" ref="D140:S158" si="35">$B$7+D3</f>
        <v>383304.00491249998</v>
      </c>
      <c r="E140" s="117">
        <f t="shared" si="35"/>
        <v>362632.00491249998</v>
      </c>
      <c r="F140" s="117">
        <f t="shared" si="35"/>
        <v>341960.00491249998</v>
      </c>
      <c r="G140" s="117">
        <f t="shared" si="35"/>
        <v>321288.00491249998</v>
      </c>
      <c r="H140" s="117">
        <f t="shared" si="35"/>
        <v>300616.00491249998</v>
      </c>
      <c r="I140" s="117">
        <f t="shared" si="35"/>
        <v>279944.00491249998</v>
      </c>
      <c r="J140" s="117">
        <f t="shared" si="35"/>
        <v>259272.00491249998</v>
      </c>
      <c r="K140" s="117">
        <f t="shared" si="35"/>
        <v>238600.00491249998</v>
      </c>
      <c r="L140" s="117">
        <f t="shared" si="35"/>
        <v>217928.00491249998</v>
      </c>
      <c r="M140" s="117">
        <f t="shared" si="35"/>
        <v>197256.00491249998</v>
      </c>
      <c r="N140" s="117">
        <f t="shared" si="35"/>
        <v>176584.00491249998</v>
      </c>
      <c r="O140" s="117">
        <f t="shared" si="35"/>
        <v>155912.00491250001</v>
      </c>
      <c r="P140" s="117">
        <f t="shared" si="35"/>
        <v>135240.00491250001</v>
      </c>
      <c r="Q140" s="117">
        <f t="shared" si="35"/>
        <v>114568.00491250001</v>
      </c>
      <c r="R140" s="117">
        <f t="shared" si="35"/>
        <v>93896.004912500008</v>
      </c>
      <c r="S140" s="117">
        <f t="shared" si="35"/>
        <v>73224.004912500008</v>
      </c>
      <c r="T140" s="117">
        <f t="shared" si="34"/>
        <v>52552.004912500001</v>
      </c>
      <c r="U140" s="117">
        <f t="shared" si="34"/>
        <v>31880.004912500001</v>
      </c>
      <c r="V140" s="117">
        <f t="shared" si="34"/>
        <v>11208.004912500001</v>
      </c>
      <c r="W140" s="117">
        <f t="shared" si="34"/>
        <v>-9463.9950874999995</v>
      </c>
    </row>
    <row r="141" spans="4:23">
      <c r="D141" s="117">
        <f t="shared" si="35"/>
        <v>364336.00491249998</v>
      </c>
      <c r="E141" s="117">
        <f t="shared" si="34"/>
        <v>344752.00491249998</v>
      </c>
      <c r="F141" s="117">
        <f t="shared" si="34"/>
        <v>325168.00491249998</v>
      </c>
      <c r="G141" s="117">
        <f t="shared" si="34"/>
        <v>305584.00491249998</v>
      </c>
      <c r="H141" s="117">
        <f t="shared" si="34"/>
        <v>286000.00491249998</v>
      </c>
      <c r="I141" s="117">
        <f t="shared" si="34"/>
        <v>266416.00491249998</v>
      </c>
      <c r="J141" s="117">
        <f t="shared" si="34"/>
        <v>246832.00491249998</v>
      </c>
      <c r="K141" s="117">
        <f t="shared" si="34"/>
        <v>227248.00491249998</v>
      </c>
      <c r="L141" s="117">
        <f t="shared" si="34"/>
        <v>207664.00491249998</v>
      </c>
      <c r="M141" s="117">
        <f t="shared" si="34"/>
        <v>188080.00491249998</v>
      </c>
      <c r="N141" s="117">
        <f t="shared" si="34"/>
        <v>168496.00491249998</v>
      </c>
      <c r="O141" s="117">
        <f t="shared" si="34"/>
        <v>148912.00491250001</v>
      </c>
      <c r="P141" s="117">
        <f t="shared" si="34"/>
        <v>129328.00491250001</v>
      </c>
      <c r="Q141" s="117">
        <f t="shared" si="34"/>
        <v>109744.00491250001</v>
      </c>
      <c r="R141" s="117">
        <f t="shared" si="34"/>
        <v>90160.004912500008</v>
      </c>
      <c r="S141" s="117">
        <f t="shared" si="34"/>
        <v>70576.004912500008</v>
      </c>
      <c r="T141" s="117">
        <f t="shared" si="34"/>
        <v>50992.004912500001</v>
      </c>
      <c r="U141" s="117">
        <f t="shared" si="34"/>
        <v>31408.004912500001</v>
      </c>
      <c r="V141" s="117">
        <f t="shared" si="34"/>
        <v>11824.004912500001</v>
      </c>
      <c r="W141" s="117">
        <f t="shared" si="34"/>
        <v>-7759.9950874999995</v>
      </c>
    </row>
    <row r="142" spans="4:23">
      <c r="D142" s="117">
        <f t="shared" si="35"/>
        <v>345368.00491249998</v>
      </c>
      <c r="E142" s="117">
        <f t="shared" si="34"/>
        <v>326872.00491249998</v>
      </c>
      <c r="F142" s="117">
        <f t="shared" si="34"/>
        <v>308376.00491249998</v>
      </c>
      <c r="G142" s="117">
        <f t="shared" si="34"/>
        <v>289880.00491249998</v>
      </c>
      <c r="H142" s="117">
        <f t="shared" si="34"/>
        <v>271384.00491249998</v>
      </c>
      <c r="I142" s="117">
        <f t="shared" si="34"/>
        <v>252888.00491249998</v>
      </c>
      <c r="J142" s="117">
        <f t="shared" si="34"/>
        <v>234392.00491249998</v>
      </c>
      <c r="K142" s="117">
        <f t="shared" si="34"/>
        <v>215896.00491249998</v>
      </c>
      <c r="L142" s="117">
        <f t="shared" si="34"/>
        <v>197400.00491249998</v>
      </c>
      <c r="M142" s="117">
        <f t="shared" si="34"/>
        <v>178904.00491249998</v>
      </c>
      <c r="N142" s="117">
        <f t="shared" si="34"/>
        <v>160408.00491250001</v>
      </c>
      <c r="O142" s="117">
        <f t="shared" si="34"/>
        <v>141912.00491250001</v>
      </c>
      <c r="P142" s="117">
        <f t="shared" si="34"/>
        <v>123416.00491250001</v>
      </c>
      <c r="Q142" s="117">
        <f t="shared" si="34"/>
        <v>104920.00491250001</v>
      </c>
      <c r="R142" s="117">
        <f t="shared" si="34"/>
        <v>86424.004912500008</v>
      </c>
      <c r="S142" s="117">
        <f t="shared" si="34"/>
        <v>67928.004912500008</v>
      </c>
      <c r="T142" s="117">
        <f t="shared" si="34"/>
        <v>49432.004912500001</v>
      </c>
      <c r="U142" s="117">
        <f t="shared" si="34"/>
        <v>30936.004912500001</v>
      </c>
      <c r="V142" s="117">
        <f t="shared" si="34"/>
        <v>12440.004912500001</v>
      </c>
      <c r="W142" s="117">
        <f t="shared" si="34"/>
        <v>-6055.9950874999995</v>
      </c>
    </row>
    <row r="143" spans="4:23">
      <c r="D143" s="117">
        <f t="shared" si="35"/>
        <v>326400.00491249998</v>
      </c>
      <c r="E143" s="117">
        <f t="shared" si="34"/>
        <v>308992.00491249998</v>
      </c>
      <c r="F143" s="117">
        <f t="shared" si="34"/>
        <v>291584.00491249998</v>
      </c>
      <c r="G143" s="117">
        <f t="shared" si="34"/>
        <v>274176.00491249998</v>
      </c>
      <c r="H143" s="117">
        <f t="shared" si="34"/>
        <v>256768.00491249998</v>
      </c>
      <c r="I143" s="117">
        <f t="shared" si="34"/>
        <v>239360.00491249998</v>
      </c>
      <c r="J143" s="117">
        <f t="shared" si="34"/>
        <v>221952.00491249998</v>
      </c>
      <c r="K143" s="117">
        <f t="shared" si="34"/>
        <v>204544.00491249998</v>
      </c>
      <c r="L143" s="117">
        <f t="shared" si="34"/>
        <v>187136.00491249998</v>
      </c>
      <c r="M143" s="117">
        <f t="shared" si="34"/>
        <v>169728.00491249998</v>
      </c>
      <c r="N143" s="117">
        <f t="shared" si="34"/>
        <v>152320.00491250001</v>
      </c>
      <c r="O143" s="117">
        <f t="shared" si="34"/>
        <v>134912.00491250001</v>
      </c>
      <c r="P143" s="117">
        <f t="shared" si="34"/>
        <v>117504.00491250001</v>
      </c>
      <c r="Q143" s="117">
        <f t="shared" si="34"/>
        <v>100096.00491250001</v>
      </c>
      <c r="R143" s="117">
        <f t="shared" si="34"/>
        <v>82688.004912500008</v>
      </c>
      <c r="S143" s="117">
        <f t="shared" si="34"/>
        <v>65280.004912500001</v>
      </c>
      <c r="T143" s="117">
        <f t="shared" si="34"/>
        <v>47872.004912500001</v>
      </c>
      <c r="U143" s="117">
        <f t="shared" si="34"/>
        <v>30464.004912500001</v>
      </c>
      <c r="V143" s="117">
        <f t="shared" si="34"/>
        <v>13056.004912500001</v>
      </c>
      <c r="W143" s="117">
        <f t="shared" si="34"/>
        <v>-4351.9950874999995</v>
      </c>
    </row>
    <row r="144" spans="4:23">
      <c r="D144" s="117">
        <f t="shared" si="35"/>
        <v>307432.00491249998</v>
      </c>
      <c r="E144" s="117">
        <f t="shared" si="34"/>
        <v>291112.00491249998</v>
      </c>
      <c r="F144" s="117">
        <f t="shared" si="34"/>
        <v>274792.00491249998</v>
      </c>
      <c r="G144" s="117">
        <f t="shared" si="34"/>
        <v>258472.00491249998</v>
      </c>
      <c r="H144" s="117">
        <f t="shared" si="34"/>
        <v>242152.00491249998</v>
      </c>
      <c r="I144" s="117">
        <f t="shared" si="34"/>
        <v>225832.00491249998</v>
      </c>
      <c r="J144" s="117">
        <f t="shared" si="34"/>
        <v>209512.00491249998</v>
      </c>
      <c r="K144" s="117">
        <f t="shared" si="34"/>
        <v>193192.00491249998</v>
      </c>
      <c r="L144" s="117">
        <f t="shared" si="34"/>
        <v>176872.00491249998</v>
      </c>
      <c r="M144" s="117">
        <f t="shared" si="34"/>
        <v>160552.00491250001</v>
      </c>
      <c r="N144" s="117">
        <f t="shared" si="34"/>
        <v>144232.00491250001</v>
      </c>
      <c r="O144" s="117">
        <f t="shared" si="34"/>
        <v>127912.00491250001</v>
      </c>
      <c r="P144" s="117">
        <f t="shared" si="34"/>
        <v>111592.00491250001</v>
      </c>
      <c r="Q144" s="117">
        <f t="shared" si="34"/>
        <v>95272.004912500008</v>
      </c>
      <c r="R144" s="117">
        <f t="shared" si="34"/>
        <v>78952.004912500008</v>
      </c>
      <c r="S144" s="117">
        <f t="shared" si="34"/>
        <v>62632.004912500001</v>
      </c>
      <c r="T144" s="117">
        <f t="shared" si="34"/>
        <v>46312.004912500001</v>
      </c>
      <c r="U144" s="117">
        <f t="shared" si="34"/>
        <v>29992.004912500001</v>
      </c>
      <c r="V144" s="117">
        <f t="shared" si="34"/>
        <v>13672.004912500001</v>
      </c>
      <c r="W144" s="117">
        <f t="shared" si="34"/>
        <v>-2647.9950874999995</v>
      </c>
    </row>
    <row r="145" spans="4:23">
      <c r="D145" s="117">
        <f t="shared" si="35"/>
        <v>288464.00491249992</v>
      </c>
      <c r="E145" s="117">
        <f t="shared" si="34"/>
        <v>273232.00491249992</v>
      </c>
      <c r="F145" s="117">
        <f t="shared" si="34"/>
        <v>258000.00491249992</v>
      </c>
      <c r="G145" s="117">
        <f t="shared" si="34"/>
        <v>242768.00491249998</v>
      </c>
      <c r="H145" s="117">
        <f t="shared" si="34"/>
        <v>227536.00491249998</v>
      </c>
      <c r="I145" s="117">
        <f t="shared" si="34"/>
        <v>212304.00491249998</v>
      </c>
      <c r="J145" s="117">
        <f t="shared" si="34"/>
        <v>197072.00491249998</v>
      </c>
      <c r="K145" s="117">
        <f t="shared" si="34"/>
        <v>181840.00491249998</v>
      </c>
      <c r="L145" s="117">
        <f t="shared" si="34"/>
        <v>166608.00491249998</v>
      </c>
      <c r="M145" s="117">
        <f t="shared" si="34"/>
        <v>151376.00491249998</v>
      </c>
      <c r="N145" s="117">
        <f t="shared" si="34"/>
        <v>136144.00491249998</v>
      </c>
      <c r="O145" s="117">
        <f t="shared" si="34"/>
        <v>120912.00491249998</v>
      </c>
      <c r="P145" s="117">
        <f t="shared" si="34"/>
        <v>105680.00491249998</v>
      </c>
      <c r="Q145" s="117">
        <f t="shared" si="34"/>
        <v>90448.004912499979</v>
      </c>
      <c r="R145" s="117">
        <f t="shared" si="34"/>
        <v>75216.004912499979</v>
      </c>
      <c r="S145" s="117">
        <f t="shared" si="34"/>
        <v>59984.004912499986</v>
      </c>
      <c r="T145" s="117">
        <f t="shared" si="34"/>
        <v>44752.004912499993</v>
      </c>
      <c r="U145" s="117">
        <f t="shared" si="34"/>
        <v>29520.004912499993</v>
      </c>
      <c r="V145" s="117">
        <f t="shared" si="34"/>
        <v>14288.004912499997</v>
      </c>
      <c r="W145" s="117">
        <f t="shared" si="34"/>
        <v>-943.9950874999995</v>
      </c>
    </row>
    <row r="146" spans="4:23">
      <c r="D146" s="117">
        <f t="shared" si="35"/>
        <v>269496.00491249998</v>
      </c>
      <c r="E146" s="117">
        <f t="shared" si="34"/>
        <v>255352.00491249998</v>
      </c>
      <c r="F146" s="117">
        <f t="shared" si="34"/>
        <v>241208.00491249998</v>
      </c>
      <c r="G146" s="117">
        <f t="shared" si="34"/>
        <v>227064.00491249998</v>
      </c>
      <c r="H146" s="117">
        <f t="shared" si="34"/>
        <v>212920.00491249998</v>
      </c>
      <c r="I146" s="117">
        <f t="shared" si="34"/>
        <v>198776.00491249998</v>
      </c>
      <c r="J146" s="117">
        <f t="shared" si="34"/>
        <v>184632.00491249998</v>
      </c>
      <c r="K146" s="117">
        <f t="shared" si="34"/>
        <v>170488.00491249998</v>
      </c>
      <c r="L146" s="117">
        <f t="shared" si="34"/>
        <v>156344.00491250001</v>
      </c>
      <c r="M146" s="117">
        <f t="shared" si="34"/>
        <v>142200.00491250001</v>
      </c>
      <c r="N146" s="117">
        <f t="shared" si="34"/>
        <v>128056.00491250001</v>
      </c>
      <c r="O146" s="117">
        <f t="shared" si="34"/>
        <v>113912.00491250001</v>
      </c>
      <c r="P146" s="117">
        <f t="shared" si="34"/>
        <v>99768.004912500008</v>
      </c>
      <c r="Q146" s="117">
        <f t="shared" si="34"/>
        <v>85624.004912500008</v>
      </c>
      <c r="R146" s="117">
        <f t="shared" si="34"/>
        <v>71480.004912500008</v>
      </c>
      <c r="S146" s="117">
        <f t="shared" si="34"/>
        <v>57336.004912500001</v>
      </c>
      <c r="T146" s="117">
        <f t="shared" si="34"/>
        <v>43192.004912500001</v>
      </c>
      <c r="U146" s="117">
        <f t="shared" si="34"/>
        <v>29048.004912500001</v>
      </c>
      <c r="V146" s="117">
        <f t="shared" si="34"/>
        <v>14904.004912500001</v>
      </c>
      <c r="W146" s="117">
        <f t="shared" si="34"/>
        <v>760.0049125000005</v>
      </c>
    </row>
    <row r="147" spans="4:23">
      <c r="D147" s="117">
        <f t="shared" si="35"/>
        <v>250528.00491249998</v>
      </c>
      <c r="E147" s="117">
        <f t="shared" si="34"/>
        <v>237472.00491249998</v>
      </c>
      <c r="F147" s="117">
        <f t="shared" si="34"/>
        <v>224416.00491249998</v>
      </c>
      <c r="G147" s="117">
        <f t="shared" si="34"/>
        <v>211360.00491249998</v>
      </c>
      <c r="H147" s="117">
        <f t="shared" si="34"/>
        <v>198304.00491249998</v>
      </c>
      <c r="I147" s="117">
        <f t="shared" si="34"/>
        <v>185248.00491249998</v>
      </c>
      <c r="J147" s="117">
        <f t="shared" si="34"/>
        <v>172192.00491249998</v>
      </c>
      <c r="K147" s="117">
        <f t="shared" si="34"/>
        <v>159136.00491250001</v>
      </c>
      <c r="L147" s="117">
        <f t="shared" si="34"/>
        <v>146080.00491250001</v>
      </c>
      <c r="M147" s="117">
        <f t="shared" si="34"/>
        <v>133024.00491250001</v>
      </c>
      <c r="N147" s="117">
        <f t="shared" si="34"/>
        <v>119968.00491250001</v>
      </c>
      <c r="O147" s="117">
        <f t="shared" si="34"/>
        <v>106912.00491250001</v>
      </c>
      <c r="P147" s="117">
        <f t="shared" si="34"/>
        <v>93856.004912500008</v>
      </c>
      <c r="Q147" s="117">
        <f t="shared" si="34"/>
        <v>80800.004912500008</v>
      </c>
      <c r="R147" s="117">
        <f t="shared" si="34"/>
        <v>67744.004912500008</v>
      </c>
      <c r="S147" s="117">
        <f t="shared" si="34"/>
        <v>54688.004912500001</v>
      </c>
      <c r="T147" s="117">
        <f t="shared" si="34"/>
        <v>41632.004912500001</v>
      </c>
      <c r="U147" s="117">
        <f t="shared" si="34"/>
        <v>28576.004912500001</v>
      </c>
      <c r="V147" s="117">
        <f t="shared" si="34"/>
        <v>15520.004912500001</v>
      </c>
      <c r="W147" s="117">
        <f t="shared" si="34"/>
        <v>2464.0049125000005</v>
      </c>
    </row>
    <row r="148" spans="4:23">
      <c r="D148" s="117">
        <f t="shared" si="35"/>
        <v>231560.00491250004</v>
      </c>
      <c r="E148" s="117">
        <f t="shared" si="34"/>
        <v>219592.00491250004</v>
      </c>
      <c r="F148" s="117">
        <f t="shared" si="34"/>
        <v>207624.00491250004</v>
      </c>
      <c r="G148" s="117">
        <f t="shared" si="34"/>
        <v>195656.00491250004</v>
      </c>
      <c r="H148" s="117">
        <f t="shared" si="34"/>
        <v>183688.00491250004</v>
      </c>
      <c r="I148" s="117">
        <f t="shared" si="34"/>
        <v>171720.00491250004</v>
      </c>
      <c r="J148" s="117">
        <f t="shared" si="34"/>
        <v>159752.00491250004</v>
      </c>
      <c r="K148" s="117">
        <f t="shared" si="34"/>
        <v>147784.00491250004</v>
      </c>
      <c r="L148" s="117">
        <f t="shared" si="34"/>
        <v>135816.00491250004</v>
      </c>
      <c r="M148" s="117">
        <f t="shared" si="34"/>
        <v>123848.00491250004</v>
      </c>
      <c r="N148" s="117">
        <f t="shared" si="34"/>
        <v>111880.00491250001</v>
      </c>
      <c r="O148" s="117">
        <f t="shared" si="34"/>
        <v>99912.004912500008</v>
      </c>
      <c r="P148" s="117">
        <f t="shared" si="34"/>
        <v>87944.004912500008</v>
      </c>
      <c r="Q148" s="117">
        <f t="shared" si="34"/>
        <v>75976.004912500008</v>
      </c>
      <c r="R148" s="117">
        <f t="shared" si="34"/>
        <v>64008.004912500015</v>
      </c>
      <c r="S148" s="117">
        <f t="shared" si="34"/>
        <v>52040.004912500008</v>
      </c>
      <c r="T148" s="117">
        <f t="shared" si="34"/>
        <v>40072.004912500008</v>
      </c>
      <c r="U148" s="117">
        <f t="shared" si="34"/>
        <v>28104.004912500008</v>
      </c>
      <c r="V148" s="117">
        <f t="shared" si="34"/>
        <v>16136.004912500004</v>
      </c>
      <c r="W148" s="117">
        <f t="shared" si="34"/>
        <v>4168.0049125000005</v>
      </c>
    </row>
    <row r="149" spans="4:23">
      <c r="D149" s="117">
        <f t="shared" si="35"/>
        <v>212592.00491249998</v>
      </c>
      <c r="E149" s="117">
        <f t="shared" si="34"/>
        <v>201712.00491249998</v>
      </c>
      <c r="F149" s="117">
        <f t="shared" si="34"/>
        <v>190832.00491249998</v>
      </c>
      <c r="G149" s="117">
        <f t="shared" si="34"/>
        <v>179952.00491249998</v>
      </c>
      <c r="H149" s="117">
        <f t="shared" si="34"/>
        <v>169072.00491249998</v>
      </c>
      <c r="I149" s="117">
        <f t="shared" si="34"/>
        <v>158192.00491250001</v>
      </c>
      <c r="J149" s="117">
        <f t="shared" si="34"/>
        <v>147312.00491250001</v>
      </c>
      <c r="K149" s="117">
        <f t="shared" si="34"/>
        <v>136432.00491250001</v>
      </c>
      <c r="L149" s="117">
        <f t="shared" si="34"/>
        <v>125552.00491250001</v>
      </c>
      <c r="M149" s="117">
        <f t="shared" si="34"/>
        <v>114672.00491250001</v>
      </c>
      <c r="N149" s="117">
        <f t="shared" si="34"/>
        <v>103792.00491250001</v>
      </c>
      <c r="O149" s="117">
        <f t="shared" si="34"/>
        <v>92912.004912500008</v>
      </c>
      <c r="P149" s="117">
        <f t="shared" si="34"/>
        <v>82032.004912500008</v>
      </c>
      <c r="Q149" s="117">
        <f t="shared" si="34"/>
        <v>71152.004912500008</v>
      </c>
      <c r="R149" s="117">
        <f t="shared" si="34"/>
        <v>60272.004912500001</v>
      </c>
      <c r="S149" s="117">
        <f t="shared" si="34"/>
        <v>49392.004912500001</v>
      </c>
      <c r="T149" s="117">
        <f t="shared" si="34"/>
        <v>38512.004912500001</v>
      </c>
      <c r="U149" s="117">
        <f t="shared" si="34"/>
        <v>27632.004912500001</v>
      </c>
      <c r="V149" s="117">
        <f t="shared" si="34"/>
        <v>16752.004912500001</v>
      </c>
      <c r="W149" s="117">
        <f t="shared" si="34"/>
        <v>5872.0049125000005</v>
      </c>
    </row>
    <row r="150" spans="4:23">
      <c r="D150" s="117">
        <f t="shared" si="35"/>
        <v>193624.00491249998</v>
      </c>
      <c r="E150" s="117">
        <f t="shared" si="34"/>
        <v>183832.00491249998</v>
      </c>
      <c r="F150" s="117">
        <f t="shared" si="34"/>
        <v>174040.00491249998</v>
      </c>
      <c r="G150" s="117">
        <f t="shared" si="34"/>
        <v>164248.00491249998</v>
      </c>
      <c r="H150" s="117">
        <f t="shared" si="34"/>
        <v>154456.00491250001</v>
      </c>
      <c r="I150" s="117">
        <f t="shared" si="34"/>
        <v>144664.00491250001</v>
      </c>
      <c r="J150" s="117">
        <f t="shared" si="34"/>
        <v>134872.00491250001</v>
      </c>
      <c r="K150" s="117">
        <f t="shared" si="34"/>
        <v>125080.00491250001</v>
      </c>
      <c r="L150" s="117">
        <f t="shared" si="34"/>
        <v>115288.00491250001</v>
      </c>
      <c r="M150" s="117">
        <f t="shared" si="34"/>
        <v>105496.00491250001</v>
      </c>
      <c r="N150" s="117">
        <f t="shared" si="34"/>
        <v>95704.004912500008</v>
      </c>
      <c r="O150" s="117">
        <f t="shared" si="34"/>
        <v>85912.004912500008</v>
      </c>
      <c r="P150" s="117">
        <f t="shared" si="34"/>
        <v>76120.004912500008</v>
      </c>
      <c r="Q150" s="117">
        <f t="shared" si="34"/>
        <v>66328.004912500008</v>
      </c>
      <c r="R150" s="117">
        <f t="shared" si="34"/>
        <v>56536.004912500001</v>
      </c>
      <c r="S150" s="117">
        <f t="shared" si="34"/>
        <v>46744.004912500001</v>
      </c>
      <c r="T150" s="117">
        <f t="shared" si="34"/>
        <v>36952.004912500001</v>
      </c>
      <c r="U150" s="117">
        <f t="shared" si="34"/>
        <v>27160.004912500001</v>
      </c>
      <c r="V150" s="117">
        <f t="shared" si="34"/>
        <v>17368.004912500001</v>
      </c>
      <c r="W150" s="117">
        <f t="shared" si="34"/>
        <v>7576.0049125000005</v>
      </c>
    </row>
    <row r="151" spans="4:23">
      <c r="D151" s="117">
        <f t="shared" si="35"/>
        <v>174656.00491250001</v>
      </c>
      <c r="E151" s="117">
        <f t="shared" si="34"/>
        <v>165952.00491250001</v>
      </c>
      <c r="F151" s="117">
        <f t="shared" si="34"/>
        <v>157248.00491250001</v>
      </c>
      <c r="G151" s="117">
        <f t="shared" si="34"/>
        <v>148544.00491250001</v>
      </c>
      <c r="H151" s="117">
        <f t="shared" si="34"/>
        <v>139840.00491250001</v>
      </c>
      <c r="I151" s="117">
        <f t="shared" si="34"/>
        <v>131136.00491250001</v>
      </c>
      <c r="J151" s="117">
        <f t="shared" si="34"/>
        <v>122432.00491250001</v>
      </c>
      <c r="K151" s="117">
        <f t="shared" si="34"/>
        <v>113728.00491250001</v>
      </c>
      <c r="L151" s="117">
        <f t="shared" si="34"/>
        <v>105024.00491250001</v>
      </c>
      <c r="M151" s="117">
        <f t="shared" si="34"/>
        <v>96320.004912500008</v>
      </c>
      <c r="N151" s="117">
        <f t="shared" si="34"/>
        <v>87616.004912500008</v>
      </c>
      <c r="O151" s="117">
        <f t="shared" si="34"/>
        <v>78912.004912500008</v>
      </c>
      <c r="P151" s="117">
        <f t="shared" si="34"/>
        <v>70208.004912500008</v>
      </c>
      <c r="Q151" s="117">
        <f t="shared" si="34"/>
        <v>61504.004912500008</v>
      </c>
      <c r="R151" s="117">
        <f t="shared" si="34"/>
        <v>52800.004912500008</v>
      </c>
      <c r="S151" s="117">
        <f t="shared" si="34"/>
        <v>44096.004912500008</v>
      </c>
      <c r="T151" s="117">
        <f t="shared" si="34"/>
        <v>35392.004912500008</v>
      </c>
      <c r="U151" s="117">
        <f t="shared" si="34"/>
        <v>26688.004912500004</v>
      </c>
      <c r="V151" s="117">
        <f t="shared" si="34"/>
        <v>17984.004912500004</v>
      </c>
      <c r="W151" s="117">
        <f t="shared" si="34"/>
        <v>9280.0049125000041</v>
      </c>
    </row>
    <row r="152" spans="4:23">
      <c r="D152" s="117">
        <f t="shared" si="35"/>
        <v>155688.00491249998</v>
      </c>
      <c r="E152" s="117">
        <f t="shared" si="34"/>
        <v>148072.00491249998</v>
      </c>
      <c r="F152" s="117">
        <f t="shared" si="34"/>
        <v>140456.00491249998</v>
      </c>
      <c r="G152" s="117">
        <f t="shared" si="34"/>
        <v>132840.00491249998</v>
      </c>
      <c r="H152" s="117">
        <f t="shared" si="34"/>
        <v>125224.00491249998</v>
      </c>
      <c r="I152" s="117">
        <f t="shared" si="34"/>
        <v>117608.00491249998</v>
      </c>
      <c r="J152" s="117">
        <f t="shared" si="34"/>
        <v>109992.00491249998</v>
      </c>
      <c r="K152" s="117">
        <f t="shared" si="34"/>
        <v>102376.00491249998</v>
      </c>
      <c r="L152" s="117">
        <f t="shared" si="34"/>
        <v>94760.004912499979</v>
      </c>
      <c r="M152" s="117">
        <f t="shared" si="34"/>
        <v>87144.004912499979</v>
      </c>
      <c r="N152" s="117">
        <f t="shared" si="34"/>
        <v>79528.004912499979</v>
      </c>
      <c r="O152" s="117">
        <f t="shared" si="34"/>
        <v>71912.004912499979</v>
      </c>
      <c r="P152" s="117">
        <f t="shared" si="34"/>
        <v>64296.004912499993</v>
      </c>
      <c r="Q152" s="117">
        <f t="shared" si="34"/>
        <v>56680.004912499993</v>
      </c>
      <c r="R152" s="117">
        <f t="shared" si="34"/>
        <v>49064.004912499993</v>
      </c>
      <c r="S152" s="117">
        <f t="shared" si="34"/>
        <v>41448.004912499993</v>
      </c>
      <c r="T152" s="117">
        <f t="shared" si="34"/>
        <v>33832.004912500001</v>
      </c>
      <c r="U152" s="117">
        <f t="shared" si="34"/>
        <v>26216.004912500001</v>
      </c>
      <c r="V152" s="117">
        <f t="shared" si="34"/>
        <v>18600.004912500001</v>
      </c>
      <c r="W152" s="117">
        <f t="shared" si="34"/>
        <v>10984.004912500004</v>
      </c>
    </row>
    <row r="153" spans="4:23">
      <c r="D153" s="117">
        <f t="shared" si="35"/>
        <v>136720.00491250001</v>
      </c>
      <c r="E153" s="117">
        <f t="shared" si="34"/>
        <v>130192.00491250001</v>
      </c>
      <c r="F153" s="117">
        <f t="shared" si="34"/>
        <v>123664.00491250001</v>
      </c>
      <c r="G153" s="117">
        <f t="shared" si="34"/>
        <v>117136.00491250001</v>
      </c>
      <c r="H153" s="117">
        <f t="shared" si="34"/>
        <v>110608.00491250001</v>
      </c>
      <c r="I153" s="117">
        <f t="shared" ref="E153:W158" si="36">$B$7+I16</f>
        <v>104080.00491250001</v>
      </c>
      <c r="J153" s="117">
        <f t="shared" si="36"/>
        <v>97552.004912500008</v>
      </c>
      <c r="K153" s="117">
        <f t="shared" si="36"/>
        <v>91024.004912500008</v>
      </c>
      <c r="L153" s="117">
        <f t="shared" si="36"/>
        <v>84496.004912500008</v>
      </c>
      <c r="M153" s="117">
        <f t="shared" si="36"/>
        <v>77968.004912500008</v>
      </c>
      <c r="N153" s="117">
        <f t="shared" si="36"/>
        <v>71440.004912500008</v>
      </c>
      <c r="O153" s="117">
        <f t="shared" si="36"/>
        <v>64912.004912500008</v>
      </c>
      <c r="P153" s="117">
        <f t="shared" si="36"/>
        <v>58384.004912500008</v>
      </c>
      <c r="Q153" s="117">
        <f t="shared" si="36"/>
        <v>51856.004912500008</v>
      </c>
      <c r="R153" s="117">
        <f t="shared" si="36"/>
        <v>45328.004912500008</v>
      </c>
      <c r="S153" s="117">
        <f t="shared" si="36"/>
        <v>38800.004912500008</v>
      </c>
      <c r="T153" s="117">
        <f t="shared" si="36"/>
        <v>32272.004912500004</v>
      </c>
      <c r="U153" s="117">
        <f t="shared" si="36"/>
        <v>25744.004912500004</v>
      </c>
      <c r="V153" s="117">
        <f t="shared" si="36"/>
        <v>19216.004912500004</v>
      </c>
      <c r="W153" s="117">
        <f t="shared" si="36"/>
        <v>12688.004912500004</v>
      </c>
    </row>
    <row r="154" spans="4:23">
      <c r="D154" s="117">
        <f t="shared" si="35"/>
        <v>117752.00491250001</v>
      </c>
      <c r="E154" s="117">
        <f t="shared" si="36"/>
        <v>112312.00491250001</v>
      </c>
      <c r="F154" s="117">
        <f t="shared" si="36"/>
        <v>106872.00491250001</v>
      </c>
      <c r="G154" s="117">
        <f t="shared" si="36"/>
        <v>101432.00491250001</v>
      </c>
      <c r="H154" s="117">
        <f t="shared" si="36"/>
        <v>95992.004912500008</v>
      </c>
      <c r="I154" s="117">
        <f t="shared" si="36"/>
        <v>90552.004912500008</v>
      </c>
      <c r="J154" s="117">
        <f t="shared" si="36"/>
        <v>85112.004912500008</v>
      </c>
      <c r="K154" s="117">
        <f t="shared" si="36"/>
        <v>79672.004912500008</v>
      </c>
      <c r="L154" s="117">
        <f t="shared" si="36"/>
        <v>74232.004912500008</v>
      </c>
      <c r="M154" s="117">
        <f t="shared" si="36"/>
        <v>68792.004912500008</v>
      </c>
      <c r="N154" s="117">
        <f t="shared" si="36"/>
        <v>63352.004912500008</v>
      </c>
      <c r="O154" s="117">
        <f t="shared" si="36"/>
        <v>57912.004912500008</v>
      </c>
      <c r="P154" s="117">
        <f t="shared" si="36"/>
        <v>52472.004912500008</v>
      </c>
      <c r="Q154" s="117">
        <f t="shared" si="36"/>
        <v>47032.004912500008</v>
      </c>
      <c r="R154" s="117">
        <f t="shared" si="36"/>
        <v>41592.004912500008</v>
      </c>
      <c r="S154" s="117">
        <f t="shared" si="36"/>
        <v>36152.004912500008</v>
      </c>
      <c r="T154" s="117">
        <f t="shared" si="36"/>
        <v>30712.004912500004</v>
      </c>
      <c r="U154" s="117">
        <f t="shared" si="36"/>
        <v>25272.004912500004</v>
      </c>
      <c r="V154" s="117">
        <f t="shared" si="36"/>
        <v>19832.004912500004</v>
      </c>
      <c r="W154" s="117">
        <f t="shared" si="36"/>
        <v>14392.004912500004</v>
      </c>
    </row>
    <row r="155" spans="4:23">
      <c r="D155" s="117">
        <f t="shared" si="35"/>
        <v>98784.004912500008</v>
      </c>
      <c r="E155" s="117">
        <f t="shared" si="36"/>
        <v>94432.004912500008</v>
      </c>
      <c r="F155" s="117">
        <f t="shared" si="36"/>
        <v>90080.004912500008</v>
      </c>
      <c r="G155" s="117">
        <f t="shared" si="36"/>
        <v>85728.004912500008</v>
      </c>
      <c r="H155" s="117">
        <f t="shared" si="36"/>
        <v>81376.004912500008</v>
      </c>
      <c r="I155" s="117">
        <f t="shared" si="36"/>
        <v>77024.004912500008</v>
      </c>
      <c r="J155" s="117">
        <f t="shared" si="36"/>
        <v>72672.004912500008</v>
      </c>
      <c r="K155" s="117">
        <f t="shared" si="36"/>
        <v>68320.004912500008</v>
      </c>
      <c r="L155" s="117">
        <f t="shared" si="36"/>
        <v>63968.004912500008</v>
      </c>
      <c r="M155" s="117">
        <f t="shared" si="36"/>
        <v>59616.004912500008</v>
      </c>
      <c r="N155" s="117">
        <f t="shared" si="36"/>
        <v>55264.004912500008</v>
      </c>
      <c r="O155" s="117">
        <f t="shared" si="36"/>
        <v>50912.004912500008</v>
      </c>
      <c r="P155" s="117">
        <f t="shared" si="36"/>
        <v>46560.004912500008</v>
      </c>
      <c r="Q155" s="117">
        <f t="shared" si="36"/>
        <v>42208.004912500008</v>
      </c>
      <c r="R155" s="117">
        <f t="shared" si="36"/>
        <v>37856.004912500008</v>
      </c>
      <c r="S155" s="117">
        <f t="shared" si="36"/>
        <v>33504.004912500008</v>
      </c>
      <c r="T155" s="117">
        <f t="shared" si="36"/>
        <v>29152.004912500004</v>
      </c>
      <c r="U155" s="117">
        <f t="shared" si="36"/>
        <v>24800.004912500004</v>
      </c>
      <c r="V155" s="117">
        <f t="shared" si="36"/>
        <v>20448.004912500004</v>
      </c>
      <c r="W155" s="117">
        <f t="shared" si="36"/>
        <v>16096.004912500004</v>
      </c>
    </row>
    <row r="156" spans="4:23">
      <c r="D156" s="117">
        <f t="shared" si="35"/>
        <v>79816.004912500008</v>
      </c>
      <c r="E156" s="117">
        <f t="shared" si="36"/>
        <v>76552.004912500008</v>
      </c>
      <c r="F156" s="117">
        <f t="shared" si="36"/>
        <v>73288.004912500008</v>
      </c>
      <c r="G156" s="117">
        <f t="shared" si="36"/>
        <v>70024.004912500008</v>
      </c>
      <c r="H156" s="117">
        <f t="shared" si="36"/>
        <v>66760.004912500008</v>
      </c>
      <c r="I156" s="117">
        <f t="shared" si="36"/>
        <v>63496.004912500008</v>
      </c>
      <c r="J156" s="117">
        <f t="shared" si="36"/>
        <v>60232.004912500008</v>
      </c>
      <c r="K156" s="117">
        <f t="shared" si="36"/>
        <v>56968.004912500008</v>
      </c>
      <c r="L156" s="117">
        <f t="shared" si="36"/>
        <v>53704.004912500008</v>
      </c>
      <c r="M156" s="117">
        <f t="shared" si="36"/>
        <v>50440.004912500008</v>
      </c>
      <c r="N156" s="117">
        <f t="shared" si="36"/>
        <v>47176.004912500008</v>
      </c>
      <c r="O156" s="117">
        <f t="shared" si="36"/>
        <v>43912.004912500008</v>
      </c>
      <c r="P156" s="117">
        <f t="shared" si="36"/>
        <v>40648.004912500008</v>
      </c>
      <c r="Q156" s="117">
        <f t="shared" si="36"/>
        <v>37384.004912500008</v>
      </c>
      <c r="R156" s="117">
        <f t="shared" si="36"/>
        <v>34120.004912500008</v>
      </c>
      <c r="S156" s="117">
        <f t="shared" si="36"/>
        <v>30856.004912500004</v>
      </c>
      <c r="T156" s="117">
        <f t="shared" si="36"/>
        <v>27592.004912500004</v>
      </c>
      <c r="U156" s="117">
        <f t="shared" si="36"/>
        <v>24328.004912500004</v>
      </c>
      <c r="V156" s="117">
        <f t="shared" si="36"/>
        <v>21064.004912500004</v>
      </c>
      <c r="W156" s="117">
        <f t="shared" si="36"/>
        <v>17800.004912500004</v>
      </c>
    </row>
    <row r="157" spans="4:23">
      <c r="D157" s="117">
        <f t="shared" si="35"/>
        <v>60848.004912500008</v>
      </c>
      <c r="E157" s="117">
        <f t="shared" si="36"/>
        <v>58672.004912500008</v>
      </c>
      <c r="F157" s="117">
        <f t="shared" si="36"/>
        <v>56496.004912500008</v>
      </c>
      <c r="G157" s="117">
        <f t="shared" si="36"/>
        <v>54320.004912500008</v>
      </c>
      <c r="H157" s="117">
        <f t="shared" si="36"/>
        <v>52144.004912500008</v>
      </c>
      <c r="I157" s="117">
        <f t="shared" si="36"/>
        <v>49968.004912500008</v>
      </c>
      <c r="J157" s="117">
        <f t="shared" si="36"/>
        <v>47792.004912500008</v>
      </c>
      <c r="K157" s="117">
        <f t="shared" si="36"/>
        <v>45616.004912500008</v>
      </c>
      <c r="L157" s="117">
        <f t="shared" si="36"/>
        <v>43440.004912500008</v>
      </c>
      <c r="M157" s="117">
        <f t="shared" si="36"/>
        <v>41264.004912500008</v>
      </c>
      <c r="N157" s="117">
        <f t="shared" si="36"/>
        <v>39088.004912500008</v>
      </c>
      <c r="O157" s="117">
        <f t="shared" si="36"/>
        <v>36912.004912500008</v>
      </c>
      <c r="P157" s="117">
        <f t="shared" si="36"/>
        <v>34736.004912500008</v>
      </c>
      <c r="Q157" s="117">
        <f t="shared" si="36"/>
        <v>32560.004912500004</v>
      </c>
      <c r="R157" s="117">
        <f t="shared" si="36"/>
        <v>30384.004912500004</v>
      </c>
      <c r="S157" s="117">
        <f t="shared" si="36"/>
        <v>28208.004912500004</v>
      </c>
      <c r="T157" s="117">
        <f t="shared" si="36"/>
        <v>26032.004912500004</v>
      </c>
      <c r="U157" s="117">
        <f t="shared" si="36"/>
        <v>23856.004912500004</v>
      </c>
      <c r="V157" s="117">
        <f t="shared" si="36"/>
        <v>21680.004912500004</v>
      </c>
      <c r="W157" s="117">
        <f t="shared" si="36"/>
        <v>19504.004912500004</v>
      </c>
    </row>
    <row r="158" spans="4:23">
      <c r="D158" s="117">
        <f t="shared" si="35"/>
        <v>41880.004912500008</v>
      </c>
      <c r="E158" s="117">
        <f t="shared" si="36"/>
        <v>40792.004912500008</v>
      </c>
      <c r="F158" s="117">
        <f t="shared" si="36"/>
        <v>39704.004912500008</v>
      </c>
      <c r="G158" s="117">
        <f t="shared" si="36"/>
        <v>38616.004912500008</v>
      </c>
      <c r="H158" s="117">
        <f t="shared" si="36"/>
        <v>37528.004912500008</v>
      </c>
      <c r="I158" s="117">
        <f t="shared" si="36"/>
        <v>36440.004912500008</v>
      </c>
      <c r="J158" s="117">
        <f t="shared" si="36"/>
        <v>35352.004912500008</v>
      </c>
      <c r="K158" s="117">
        <f t="shared" si="36"/>
        <v>34264.004912500008</v>
      </c>
      <c r="L158" s="117">
        <f t="shared" si="36"/>
        <v>33176.004912500008</v>
      </c>
      <c r="M158" s="117">
        <f t="shared" si="36"/>
        <v>32088.004912500004</v>
      </c>
      <c r="N158" s="117">
        <f t="shared" si="36"/>
        <v>31000.004912500004</v>
      </c>
      <c r="O158" s="117">
        <f t="shared" si="36"/>
        <v>29912.004912500004</v>
      </c>
      <c r="P158" s="117">
        <f t="shared" si="36"/>
        <v>28824.004912500004</v>
      </c>
      <c r="Q158" s="117">
        <f t="shared" si="36"/>
        <v>27736.004912500004</v>
      </c>
      <c r="R158" s="117">
        <f t="shared" si="36"/>
        <v>26648.004912500004</v>
      </c>
      <c r="S158" s="117">
        <f t="shared" si="36"/>
        <v>25560.004912500004</v>
      </c>
      <c r="T158" s="117">
        <f t="shared" si="36"/>
        <v>24472.004912500004</v>
      </c>
      <c r="U158" s="117">
        <f t="shared" si="36"/>
        <v>23384.004912500004</v>
      </c>
      <c r="V158" s="117">
        <f t="shared" si="36"/>
        <v>22296.004912500004</v>
      </c>
      <c r="W158" s="117">
        <f t="shared" si="36"/>
        <v>21208.004912500004</v>
      </c>
    </row>
    <row r="160" spans="4:23">
      <c r="D160" s="156" t="s">
        <v>158</v>
      </c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</row>
    <row r="161" spans="4:23">
      <c r="D161">
        <f>$B$8+D2</f>
        <v>395637.36605800001</v>
      </c>
      <c r="E161">
        <f t="shared" ref="E161:W175" si="37">$B$8+E2</f>
        <v>373877.36605800001</v>
      </c>
      <c r="F161">
        <f t="shared" si="37"/>
        <v>352117.36605800001</v>
      </c>
      <c r="G161">
        <f t="shared" si="37"/>
        <v>330357.36605800001</v>
      </c>
      <c r="H161">
        <f t="shared" si="37"/>
        <v>308597.36605800001</v>
      </c>
      <c r="I161">
        <f t="shared" si="37"/>
        <v>286837.36605800001</v>
      </c>
      <c r="J161">
        <f t="shared" si="37"/>
        <v>265077.36605800001</v>
      </c>
      <c r="K161">
        <f t="shared" si="37"/>
        <v>243317.36605799999</v>
      </c>
      <c r="L161">
        <f t="shared" si="37"/>
        <v>221557.36605799999</v>
      </c>
      <c r="M161">
        <f t="shared" si="37"/>
        <v>199797.36605799999</v>
      </c>
      <c r="N161">
        <f t="shared" si="37"/>
        <v>178037.36605799999</v>
      </c>
      <c r="O161">
        <f t="shared" si="37"/>
        <v>156277.36605800001</v>
      </c>
      <c r="P161">
        <f t="shared" si="37"/>
        <v>134517.36605800001</v>
      </c>
      <c r="Q161">
        <f t="shared" si="37"/>
        <v>112757.366058</v>
      </c>
      <c r="R161">
        <f t="shared" si="37"/>
        <v>90997.366058</v>
      </c>
      <c r="S161">
        <f t="shared" si="37"/>
        <v>69237.366058</v>
      </c>
      <c r="T161">
        <f t="shared" si="37"/>
        <v>47477.366058</v>
      </c>
      <c r="U161">
        <f t="shared" si="37"/>
        <v>25717.366058000003</v>
      </c>
      <c r="V161">
        <f t="shared" si="37"/>
        <v>3957.3660580000032</v>
      </c>
      <c r="W161">
        <f t="shared" si="37"/>
        <v>-17802.633941999997</v>
      </c>
    </row>
    <row r="162" spans="4:23">
      <c r="D162">
        <f t="shared" ref="D162:S180" si="38">$B$8+D3</f>
        <v>376669.36605800001</v>
      </c>
      <c r="E162">
        <f t="shared" si="38"/>
        <v>355997.36605800001</v>
      </c>
      <c r="F162">
        <f t="shared" si="38"/>
        <v>335325.36605800001</v>
      </c>
      <c r="G162">
        <f t="shared" si="38"/>
        <v>314653.36605800001</v>
      </c>
      <c r="H162">
        <f t="shared" si="38"/>
        <v>293981.36605800001</v>
      </c>
      <c r="I162">
        <f t="shared" si="38"/>
        <v>273309.36605800001</v>
      </c>
      <c r="J162">
        <f t="shared" si="38"/>
        <v>252637.36605799999</v>
      </c>
      <c r="K162">
        <f t="shared" si="38"/>
        <v>231965.36605799999</v>
      </c>
      <c r="L162">
        <f t="shared" si="38"/>
        <v>211293.36605799999</v>
      </c>
      <c r="M162">
        <f t="shared" si="38"/>
        <v>190621.36605799999</v>
      </c>
      <c r="N162">
        <f t="shared" si="38"/>
        <v>169949.36605799999</v>
      </c>
      <c r="O162">
        <f t="shared" si="38"/>
        <v>149277.36605800001</v>
      </c>
      <c r="P162">
        <f t="shared" si="38"/>
        <v>128605.366058</v>
      </c>
      <c r="Q162">
        <f t="shared" si="38"/>
        <v>107933.366058</v>
      </c>
      <c r="R162">
        <f t="shared" si="38"/>
        <v>87261.366058</v>
      </c>
      <c r="S162">
        <f t="shared" si="38"/>
        <v>66589.366058</v>
      </c>
      <c r="T162">
        <f t="shared" si="37"/>
        <v>45917.366058</v>
      </c>
      <c r="U162">
        <f t="shared" si="37"/>
        <v>25245.366058000003</v>
      </c>
      <c r="V162">
        <f t="shared" si="37"/>
        <v>4573.3660580000032</v>
      </c>
      <c r="W162">
        <f t="shared" si="37"/>
        <v>-16098.633941999997</v>
      </c>
    </row>
    <row r="163" spans="4:23">
      <c r="D163">
        <f t="shared" si="38"/>
        <v>357701.36605800001</v>
      </c>
      <c r="E163">
        <f t="shared" si="37"/>
        <v>338117.36605800001</v>
      </c>
      <c r="F163">
        <f t="shared" si="37"/>
        <v>318533.36605800001</v>
      </c>
      <c r="G163">
        <f t="shared" si="37"/>
        <v>298949.36605800001</v>
      </c>
      <c r="H163">
        <f t="shared" si="37"/>
        <v>279365.36605800001</v>
      </c>
      <c r="I163">
        <f t="shared" si="37"/>
        <v>259781.36605799999</v>
      </c>
      <c r="J163">
        <f t="shared" si="37"/>
        <v>240197.36605799999</v>
      </c>
      <c r="K163">
        <f t="shared" si="37"/>
        <v>220613.36605799999</v>
      </c>
      <c r="L163">
        <f t="shared" si="37"/>
        <v>201029.36605799999</v>
      </c>
      <c r="M163">
        <f t="shared" si="37"/>
        <v>181445.36605799999</v>
      </c>
      <c r="N163">
        <f t="shared" si="37"/>
        <v>161861.36605799999</v>
      </c>
      <c r="O163">
        <f t="shared" si="37"/>
        <v>142277.36605800001</v>
      </c>
      <c r="P163">
        <f t="shared" si="37"/>
        <v>122693.366058</v>
      </c>
      <c r="Q163">
        <f t="shared" si="37"/>
        <v>103109.366058</v>
      </c>
      <c r="R163">
        <f t="shared" si="37"/>
        <v>83525.366058</v>
      </c>
      <c r="S163">
        <f t="shared" si="37"/>
        <v>63941.366058</v>
      </c>
      <c r="T163">
        <f t="shared" si="37"/>
        <v>44357.366058</v>
      </c>
      <c r="U163">
        <f t="shared" si="37"/>
        <v>24773.366058000003</v>
      </c>
      <c r="V163">
        <f t="shared" si="37"/>
        <v>5189.3660580000032</v>
      </c>
      <c r="W163">
        <f t="shared" si="37"/>
        <v>-14394.633941999997</v>
      </c>
    </row>
    <row r="164" spans="4:23">
      <c r="D164">
        <f t="shared" si="38"/>
        <v>338733.36605800001</v>
      </c>
      <c r="E164">
        <f t="shared" si="37"/>
        <v>320237.36605800001</v>
      </c>
      <c r="F164">
        <f t="shared" si="37"/>
        <v>301741.36605800001</v>
      </c>
      <c r="G164">
        <f t="shared" si="37"/>
        <v>283245.36605800001</v>
      </c>
      <c r="H164">
        <f t="shared" si="37"/>
        <v>264749.36605800001</v>
      </c>
      <c r="I164">
        <f t="shared" si="37"/>
        <v>246253.36605799999</v>
      </c>
      <c r="J164">
        <f t="shared" si="37"/>
        <v>227757.36605799999</v>
      </c>
      <c r="K164">
        <f t="shared" si="37"/>
        <v>209261.36605799999</v>
      </c>
      <c r="L164">
        <f t="shared" si="37"/>
        <v>190765.36605799999</v>
      </c>
      <c r="M164">
        <f t="shared" si="37"/>
        <v>172269.36605799999</v>
      </c>
      <c r="N164">
        <f t="shared" si="37"/>
        <v>153773.36605800001</v>
      </c>
      <c r="O164">
        <f t="shared" si="37"/>
        <v>135277.36605800001</v>
      </c>
      <c r="P164">
        <f t="shared" si="37"/>
        <v>116781.366058</v>
      </c>
      <c r="Q164">
        <f t="shared" si="37"/>
        <v>98285.366058</v>
      </c>
      <c r="R164">
        <f t="shared" si="37"/>
        <v>79789.366058</v>
      </c>
      <c r="S164">
        <f t="shared" si="37"/>
        <v>61293.366058</v>
      </c>
      <c r="T164">
        <f t="shared" si="37"/>
        <v>42797.366058</v>
      </c>
      <c r="U164">
        <f t="shared" si="37"/>
        <v>24301.366058000003</v>
      </c>
      <c r="V164">
        <f t="shared" si="37"/>
        <v>5805.3660580000032</v>
      </c>
      <c r="W164">
        <f t="shared" si="37"/>
        <v>-12690.633941999997</v>
      </c>
    </row>
    <row r="165" spans="4:23">
      <c r="D165">
        <f t="shared" si="38"/>
        <v>319765.36605800001</v>
      </c>
      <c r="E165">
        <f t="shared" si="37"/>
        <v>302357.36605800001</v>
      </c>
      <c r="F165">
        <f t="shared" si="37"/>
        <v>284949.36605800001</v>
      </c>
      <c r="G165">
        <f t="shared" si="37"/>
        <v>267541.36605800001</v>
      </c>
      <c r="H165">
        <f t="shared" si="37"/>
        <v>250133.36605799999</v>
      </c>
      <c r="I165">
        <f t="shared" si="37"/>
        <v>232725.36605799999</v>
      </c>
      <c r="J165">
        <f t="shared" si="37"/>
        <v>215317.36605799999</v>
      </c>
      <c r="K165">
        <f t="shared" si="37"/>
        <v>197909.36605799999</v>
      </c>
      <c r="L165">
        <f t="shared" si="37"/>
        <v>180501.36605799999</v>
      </c>
      <c r="M165">
        <f t="shared" si="37"/>
        <v>163093.36605799999</v>
      </c>
      <c r="N165">
        <f t="shared" si="37"/>
        <v>145685.36605800001</v>
      </c>
      <c r="O165">
        <f t="shared" si="37"/>
        <v>128277.366058</v>
      </c>
      <c r="P165">
        <f t="shared" si="37"/>
        <v>110869.366058</v>
      </c>
      <c r="Q165">
        <f t="shared" si="37"/>
        <v>93461.366058</v>
      </c>
      <c r="R165">
        <f t="shared" si="37"/>
        <v>76053.366058</v>
      </c>
      <c r="S165">
        <f t="shared" si="37"/>
        <v>58645.366058</v>
      </c>
      <c r="T165">
        <f t="shared" si="37"/>
        <v>41237.366058</v>
      </c>
      <c r="U165">
        <f t="shared" si="37"/>
        <v>23829.366058000003</v>
      </c>
      <c r="V165">
        <f t="shared" si="37"/>
        <v>6421.3660580000032</v>
      </c>
      <c r="W165">
        <f t="shared" si="37"/>
        <v>-10986.633941999997</v>
      </c>
    </row>
    <row r="166" spans="4:23">
      <c r="D166">
        <f t="shared" si="38"/>
        <v>300797.36605800001</v>
      </c>
      <c r="E166">
        <f t="shared" si="37"/>
        <v>284477.36605800001</v>
      </c>
      <c r="F166">
        <f t="shared" si="37"/>
        <v>268157.36605800001</v>
      </c>
      <c r="G166">
        <f t="shared" si="37"/>
        <v>251837.36605799999</v>
      </c>
      <c r="H166">
        <f t="shared" si="37"/>
        <v>235517.36605799999</v>
      </c>
      <c r="I166">
        <f t="shared" si="37"/>
        <v>219197.36605799999</v>
      </c>
      <c r="J166">
        <f t="shared" si="37"/>
        <v>202877.36605799999</v>
      </c>
      <c r="K166">
        <f t="shared" si="37"/>
        <v>186557.36605799999</v>
      </c>
      <c r="L166">
        <f t="shared" si="37"/>
        <v>170237.36605799999</v>
      </c>
      <c r="M166">
        <f t="shared" si="37"/>
        <v>153917.36605800001</v>
      </c>
      <c r="N166">
        <f t="shared" si="37"/>
        <v>137597.36605800001</v>
      </c>
      <c r="O166">
        <f t="shared" si="37"/>
        <v>121277.366058</v>
      </c>
      <c r="P166">
        <f t="shared" si="37"/>
        <v>104957.366058</v>
      </c>
      <c r="Q166">
        <f t="shared" si="37"/>
        <v>88637.366058</v>
      </c>
      <c r="R166">
        <f t="shared" si="37"/>
        <v>72317.366058</v>
      </c>
      <c r="S166">
        <f t="shared" si="37"/>
        <v>55997.366058</v>
      </c>
      <c r="T166">
        <f t="shared" si="37"/>
        <v>39677.366058</v>
      </c>
      <c r="U166">
        <f t="shared" si="37"/>
        <v>23357.366058000003</v>
      </c>
      <c r="V166">
        <f t="shared" si="37"/>
        <v>7037.3660580000032</v>
      </c>
      <c r="W166">
        <f t="shared" si="37"/>
        <v>-9282.6339419999968</v>
      </c>
    </row>
    <row r="167" spans="4:23">
      <c r="D167">
        <f t="shared" si="38"/>
        <v>281829.36605799996</v>
      </c>
      <c r="E167">
        <f t="shared" si="37"/>
        <v>266597.36605799996</v>
      </c>
      <c r="F167">
        <f t="shared" si="37"/>
        <v>251365.36605799993</v>
      </c>
      <c r="G167">
        <f t="shared" si="37"/>
        <v>236133.36605799999</v>
      </c>
      <c r="H167">
        <f t="shared" si="37"/>
        <v>220901.36605799999</v>
      </c>
      <c r="I167">
        <f t="shared" si="37"/>
        <v>205669.36605799999</v>
      </c>
      <c r="J167">
        <f t="shared" si="37"/>
        <v>190437.36605799999</v>
      </c>
      <c r="K167">
        <f t="shared" si="37"/>
        <v>175205.36605799999</v>
      </c>
      <c r="L167">
        <f t="shared" si="37"/>
        <v>159973.36605799999</v>
      </c>
      <c r="M167">
        <f t="shared" si="37"/>
        <v>144741.36605799999</v>
      </c>
      <c r="N167">
        <f t="shared" si="37"/>
        <v>129509.36605799997</v>
      </c>
      <c r="O167">
        <f t="shared" si="37"/>
        <v>114277.36605799997</v>
      </c>
      <c r="P167">
        <f t="shared" si="37"/>
        <v>99045.366057999985</v>
      </c>
      <c r="Q167">
        <f t="shared" si="37"/>
        <v>83813.366057999985</v>
      </c>
      <c r="R167">
        <f t="shared" si="37"/>
        <v>68581.366057999985</v>
      </c>
      <c r="S167">
        <f t="shared" si="37"/>
        <v>53349.366057999985</v>
      </c>
      <c r="T167">
        <f t="shared" si="37"/>
        <v>38117.366058</v>
      </c>
      <c r="U167">
        <f t="shared" si="37"/>
        <v>22885.366057999996</v>
      </c>
      <c r="V167">
        <f t="shared" si="37"/>
        <v>7653.3660579999996</v>
      </c>
      <c r="W167">
        <f t="shared" si="37"/>
        <v>-7578.6339419999968</v>
      </c>
    </row>
    <row r="168" spans="4:23">
      <c r="D168">
        <f t="shared" si="38"/>
        <v>262861.36605800001</v>
      </c>
      <c r="E168">
        <f t="shared" si="37"/>
        <v>248717.36605799999</v>
      </c>
      <c r="F168">
        <f t="shared" si="37"/>
        <v>234573.36605799999</v>
      </c>
      <c r="G168">
        <f t="shared" si="37"/>
        <v>220429.36605799999</v>
      </c>
      <c r="H168">
        <f t="shared" si="37"/>
        <v>206285.36605799999</v>
      </c>
      <c r="I168">
        <f t="shared" si="37"/>
        <v>192141.36605799999</v>
      </c>
      <c r="J168">
        <f t="shared" si="37"/>
        <v>177997.36605799999</v>
      </c>
      <c r="K168">
        <f t="shared" si="37"/>
        <v>163853.36605799999</v>
      </c>
      <c r="L168">
        <f t="shared" si="37"/>
        <v>149709.36605800001</v>
      </c>
      <c r="M168">
        <f t="shared" si="37"/>
        <v>135565.36605800001</v>
      </c>
      <c r="N168">
        <f t="shared" si="37"/>
        <v>121421.366058</v>
      </c>
      <c r="O168">
        <f t="shared" si="37"/>
        <v>107277.366058</v>
      </c>
      <c r="P168">
        <f t="shared" si="37"/>
        <v>93133.366058</v>
      </c>
      <c r="Q168">
        <f t="shared" si="37"/>
        <v>78989.366058</v>
      </c>
      <c r="R168">
        <f t="shared" si="37"/>
        <v>64845.366058</v>
      </c>
      <c r="S168">
        <f t="shared" si="37"/>
        <v>50701.366058</v>
      </c>
      <c r="T168">
        <f t="shared" si="37"/>
        <v>36557.366058</v>
      </c>
      <c r="U168">
        <f t="shared" si="37"/>
        <v>22413.366058000003</v>
      </c>
      <c r="V168">
        <f t="shared" si="37"/>
        <v>8269.3660580000032</v>
      </c>
      <c r="W168">
        <f t="shared" si="37"/>
        <v>-5874.6339419999968</v>
      </c>
    </row>
    <row r="169" spans="4:23">
      <c r="D169">
        <f t="shared" si="38"/>
        <v>243893.36605799999</v>
      </c>
      <c r="E169">
        <f t="shared" si="37"/>
        <v>230837.36605799999</v>
      </c>
      <c r="F169">
        <f t="shared" si="37"/>
        <v>217781.36605799999</v>
      </c>
      <c r="G169">
        <f t="shared" si="37"/>
        <v>204725.36605799999</v>
      </c>
      <c r="H169">
        <f t="shared" si="37"/>
        <v>191669.36605799999</v>
      </c>
      <c r="I169">
        <f t="shared" si="37"/>
        <v>178613.36605799999</v>
      </c>
      <c r="J169">
        <f t="shared" si="37"/>
        <v>165557.36605799999</v>
      </c>
      <c r="K169">
        <f t="shared" si="37"/>
        <v>152501.36605800001</v>
      </c>
      <c r="L169">
        <f t="shared" si="37"/>
        <v>139445.36605800001</v>
      </c>
      <c r="M169">
        <f t="shared" si="37"/>
        <v>126389.366058</v>
      </c>
      <c r="N169">
        <f t="shared" si="37"/>
        <v>113333.366058</v>
      </c>
      <c r="O169">
        <f t="shared" si="37"/>
        <v>100277.366058</v>
      </c>
      <c r="P169">
        <f t="shared" si="37"/>
        <v>87221.366058</v>
      </c>
      <c r="Q169">
        <f t="shared" si="37"/>
        <v>74165.366058</v>
      </c>
      <c r="R169">
        <f t="shared" si="37"/>
        <v>61109.366058</v>
      </c>
      <c r="S169">
        <f t="shared" si="37"/>
        <v>48053.366058</v>
      </c>
      <c r="T169">
        <f t="shared" si="37"/>
        <v>34997.366058</v>
      </c>
      <c r="U169">
        <f t="shared" si="37"/>
        <v>21941.366058000003</v>
      </c>
      <c r="V169">
        <f t="shared" si="37"/>
        <v>8885.3660580000032</v>
      </c>
      <c r="W169">
        <f t="shared" si="37"/>
        <v>-4170.6339419999968</v>
      </c>
    </row>
    <row r="170" spans="4:23">
      <c r="D170">
        <f t="shared" si="38"/>
        <v>224925.36605800004</v>
      </c>
      <c r="E170">
        <f t="shared" si="37"/>
        <v>212957.36605800004</v>
      </c>
      <c r="F170">
        <f t="shared" si="37"/>
        <v>200989.36605800004</v>
      </c>
      <c r="G170">
        <f t="shared" si="37"/>
        <v>189021.36605800004</v>
      </c>
      <c r="H170">
        <f t="shared" si="37"/>
        <v>177053.36605800004</v>
      </c>
      <c r="I170">
        <f t="shared" si="37"/>
        <v>165085.36605800004</v>
      </c>
      <c r="J170">
        <f t="shared" si="37"/>
        <v>153117.36605800004</v>
      </c>
      <c r="K170">
        <f t="shared" si="37"/>
        <v>141149.36605800004</v>
      </c>
      <c r="L170">
        <f t="shared" si="37"/>
        <v>129181.36605800003</v>
      </c>
      <c r="M170">
        <f t="shared" si="37"/>
        <v>117213.36605800003</v>
      </c>
      <c r="N170">
        <f t="shared" si="37"/>
        <v>105245.36605800001</v>
      </c>
      <c r="O170">
        <f t="shared" si="37"/>
        <v>93277.366058000014</v>
      </c>
      <c r="P170">
        <f t="shared" si="37"/>
        <v>81309.366058000014</v>
      </c>
      <c r="Q170">
        <f t="shared" si="37"/>
        <v>69341.366058000014</v>
      </c>
      <c r="R170">
        <f t="shared" si="37"/>
        <v>57373.366058000014</v>
      </c>
      <c r="S170">
        <f t="shared" si="37"/>
        <v>45405.366058000014</v>
      </c>
      <c r="T170">
        <f t="shared" si="37"/>
        <v>33437.366058000014</v>
      </c>
      <c r="U170">
        <f t="shared" si="37"/>
        <v>21469.366058000011</v>
      </c>
      <c r="V170">
        <f t="shared" si="37"/>
        <v>9501.3660580000069</v>
      </c>
      <c r="W170">
        <f t="shared" si="37"/>
        <v>-2466.6339419999968</v>
      </c>
    </row>
    <row r="171" spans="4:23">
      <c r="D171">
        <f t="shared" si="38"/>
        <v>205957.36605799999</v>
      </c>
      <c r="E171">
        <f t="shared" si="37"/>
        <v>195077.36605799999</v>
      </c>
      <c r="F171">
        <f t="shared" si="37"/>
        <v>184197.36605799999</v>
      </c>
      <c r="G171">
        <f t="shared" si="37"/>
        <v>173317.36605799999</v>
      </c>
      <c r="H171">
        <f t="shared" si="37"/>
        <v>162437.36605799999</v>
      </c>
      <c r="I171">
        <f t="shared" si="37"/>
        <v>151557.36605800001</v>
      </c>
      <c r="J171">
        <f t="shared" si="37"/>
        <v>140677.36605800001</v>
      </c>
      <c r="K171">
        <f t="shared" si="37"/>
        <v>129797.366058</v>
      </c>
      <c r="L171">
        <f t="shared" si="37"/>
        <v>118917.366058</v>
      </c>
      <c r="M171">
        <f t="shared" si="37"/>
        <v>108037.366058</v>
      </c>
      <c r="N171">
        <f t="shared" si="37"/>
        <v>97157.366058</v>
      </c>
      <c r="O171">
        <f t="shared" si="37"/>
        <v>86277.366058</v>
      </c>
      <c r="P171">
        <f t="shared" si="37"/>
        <v>75397.366058</v>
      </c>
      <c r="Q171">
        <f t="shared" si="37"/>
        <v>64517.366058</v>
      </c>
      <c r="R171">
        <f t="shared" si="37"/>
        <v>53637.366058</v>
      </c>
      <c r="S171">
        <f t="shared" si="37"/>
        <v>42757.366058</v>
      </c>
      <c r="T171">
        <f t="shared" si="37"/>
        <v>31877.366058000003</v>
      </c>
      <c r="U171">
        <f t="shared" si="37"/>
        <v>20997.366058000003</v>
      </c>
      <c r="V171">
        <f t="shared" si="37"/>
        <v>10117.366058000003</v>
      </c>
      <c r="W171">
        <f t="shared" si="37"/>
        <v>-762.63394199999675</v>
      </c>
    </row>
    <row r="172" spans="4:23">
      <c r="D172">
        <f t="shared" si="38"/>
        <v>186989.36605799999</v>
      </c>
      <c r="E172">
        <f t="shared" si="37"/>
        <v>177197.36605799999</v>
      </c>
      <c r="F172">
        <f t="shared" si="37"/>
        <v>167405.36605799999</v>
      </c>
      <c r="G172">
        <f t="shared" si="37"/>
        <v>157613.36605799999</v>
      </c>
      <c r="H172">
        <f t="shared" si="37"/>
        <v>147821.36605800001</v>
      </c>
      <c r="I172">
        <f t="shared" si="37"/>
        <v>138029.36605800001</v>
      </c>
      <c r="J172">
        <f t="shared" si="37"/>
        <v>128237.366058</v>
      </c>
      <c r="K172">
        <f t="shared" si="37"/>
        <v>118445.366058</v>
      </c>
      <c r="L172">
        <f t="shared" si="37"/>
        <v>108653.366058</v>
      </c>
      <c r="M172">
        <f t="shared" si="37"/>
        <v>98861.366058</v>
      </c>
      <c r="N172">
        <f t="shared" si="37"/>
        <v>89069.366058</v>
      </c>
      <c r="O172">
        <f t="shared" si="37"/>
        <v>79277.366058</v>
      </c>
      <c r="P172">
        <f t="shared" si="37"/>
        <v>69485.366058</v>
      </c>
      <c r="Q172">
        <f t="shared" si="37"/>
        <v>59693.366058</v>
      </c>
      <c r="R172">
        <f t="shared" si="37"/>
        <v>49901.366058</v>
      </c>
      <c r="S172">
        <f t="shared" si="37"/>
        <v>40109.366058</v>
      </c>
      <c r="T172">
        <f t="shared" si="37"/>
        <v>30317.366058000003</v>
      </c>
      <c r="U172">
        <f t="shared" si="37"/>
        <v>20525.366058000003</v>
      </c>
      <c r="V172">
        <f t="shared" si="37"/>
        <v>10733.366058000003</v>
      </c>
      <c r="W172">
        <f t="shared" si="37"/>
        <v>941.36605800000325</v>
      </c>
    </row>
    <row r="173" spans="4:23">
      <c r="D173">
        <f t="shared" si="38"/>
        <v>168021.36605800001</v>
      </c>
      <c r="E173">
        <f t="shared" si="37"/>
        <v>159317.36605800001</v>
      </c>
      <c r="F173">
        <f t="shared" si="37"/>
        <v>150613.36605800001</v>
      </c>
      <c r="G173">
        <f t="shared" si="37"/>
        <v>141909.36605800001</v>
      </c>
      <c r="H173">
        <f t="shared" si="37"/>
        <v>133205.36605800001</v>
      </c>
      <c r="I173">
        <f t="shared" si="37"/>
        <v>124501.366058</v>
      </c>
      <c r="J173">
        <f t="shared" si="37"/>
        <v>115797.366058</v>
      </c>
      <c r="K173">
        <f t="shared" si="37"/>
        <v>107093.366058</v>
      </c>
      <c r="L173">
        <f t="shared" si="37"/>
        <v>98389.366058</v>
      </c>
      <c r="M173">
        <f t="shared" si="37"/>
        <v>89685.366058</v>
      </c>
      <c r="N173">
        <f t="shared" si="37"/>
        <v>80981.366058</v>
      </c>
      <c r="O173">
        <f t="shared" si="37"/>
        <v>72277.366058</v>
      </c>
      <c r="P173">
        <f t="shared" si="37"/>
        <v>63573.366058</v>
      </c>
      <c r="Q173">
        <f t="shared" si="37"/>
        <v>54869.366058000007</v>
      </c>
      <c r="R173">
        <f t="shared" si="37"/>
        <v>46165.366058000007</v>
      </c>
      <c r="S173">
        <f t="shared" si="37"/>
        <v>37461.366058000007</v>
      </c>
      <c r="T173">
        <f t="shared" si="37"/>
        <v>28757.366058000007</v>
      </c>
      <c r="U173">
        <f t="shared" si="37"/>
        <v>20053.366058000007</v>
      </c>
      <c r="V173">
        <f t="shared" si="37"/>
        <v>11349.366058000007</v>
      </c>
      <c r="W173">
        <f t="shared" si="37"/>
        <v>2645.3660580000069</v>
      </c>
    </row>
    <row r="174" spans="4:23">
      <c r="D174">
        <f t="shared" si="38"/>
        <v>149053.36605799999</v>
      </c>
      <c r="E174">
        <f t="shared" si="37"/>
        <v>141437.36605799999</v>
      </c>
      <c r="F174">
        <f t="shared" si="37"/>
        <v>133821.36605799999</v>
      </c>
      <c r="G174">
        <f t="shared" si="37"/>
        <v>126205.36605799999</v>
      </c>
      <c r="H174">
        <f t="shared" si="37"/>
        <v>118589.36605799999</v>
      </c>
      <c r="I174">
        <f t="shared" si="37"/>
        <v>110973.36605799999</v>
      </c>
      <c r="J174">
        <f t="shared" si="37"/>
        <v>103357.36605799999</v>
      </c>
      <c r="K174">
        <f t="shared" si="37"/>
        <v>95741.366057999985</v>
      </c>
      <c r="L174">
        <f t="shared" si="37"/>
        <v>88125.366057999985</v>
      </c>
      <c r="M174">
        <f t="shared" si="37"/>
        <v>80509.366057999985</v>
      </c>
      <c r="N174">
        <f t="shared" si="37"/>
        <v>72893.366057999985</v>
      </c>
      <c r="O174">
        <f t="shared" si="37"/>
        <v>65277.366057999985</v>
      </c>
      <c r="P174">
        <f t="shared" si="37"/>
        <v>57661.366058</v>
      </c>
      <c r="Q174">
        <f t="shared" si="37"/>
        <v>50045.366058</v>
      </c>
      <c r="R174">
        <f t="shared" si="37"/>
        <v>42429.366058</v>
      </c>
      <c r="S174">
        <f t="shared" si="37"/>
        <v>34813.366058</v>
      </c>
      <c r="T174">
        <f t="shared" si="37"/>
        <v>27197.366058000003</v>
      </c>
      <c r="U174">
        <f t="shared" si="37"/>
        <v>19581.366058000003</v>
      </c>
      <c r="V174">
        <f t="shared" si="37"/>
        <v>11965.366058000005</v>
      </c>
      <c r="W174">
        <f t="shared" si="37"/>
        <v>4349.3660580000069</v>
      </c>
    </row>
    <row r="175" spans="4:23">
      <c r="D175">
        <f t="shared" si="38"/>
        <v>130085.366058</v>
      </c>
      <c r="E175">
        <f t="shared" si="37"/>
        <v>123557.366058</v>
      </c>
      <c r="F175">
        <f t="shared" si="37"/>
        <v>117029.366058</v>
      </c>
      <c r="G175">
        <f t="shared" si="37"/>
        <v>110501.366058</v>
      </c>
      <c r="H175">
        <f t="shared" si="37"/>
        <v>103973.366058</v>
      </c>
      <c r="I175">
        <f t="shared" ref="E175:W180" si="39">$B$8+I16</f>
        <v>97445.366058</v>
      </c>
      <c r="J175">
        <f t="shared" si="39"/>
        <v>90917.366058</v>
      </c>
      <c r="K175">
        <f t="shared" si="39"/>
        <v>84389.366058</v>
      </c>
      <c r="L175">
        <f t="shared" si="39"/>
        <v>77861.366058</v>
      </c>
      <c r="M175">
        <f t="shared" si="39"/>
        <v>71333.366058</v>
      </c>
      <c r="N175">
        <f t="shared" si="39"/>
        <v>64805.366058</v>
      </c>
      <c r="O175">
        <f t="shared" si="39"/>
        <v>58277.366058000007</v>
      </c>
      <c r="P175">
        <f t="shared" si="39"/>
        <v>51749.366058000007</v>
      </c>
      <c r="Q175">
        <f t="shared" si="39"/>
        <v>45221.366058000007</v>
      </c>
      <c r="R175">
        <f t="shared" si="39"/>
        <v>38693.366058000007</v>
      </c>
      <c r="S175">
        <f t="shared" si="39"/>
        <v>32165.366058000007</v>
      </c>
      <c r="T175">
        <f t="shared" si="39"/>
        <v>25637.366058000007</v>
      </c>
      <c r="U175">
        <f t="shared" si="39"/>
        <v>19109.366058000007</v>
      </c>
      <c r="V175">
        <f t="shared" si="39"/>
        <v>12581.366058000007</v>
      </c>
      <c r="W175">
        <f t="shared" si="39"/>
        <v>6053.3660580000069</v>
      </c>
    </row>
    <row r="176" spans="4:23">
      <c r="D176">
        <f t="shared" si="38"/>
        <v>111117.366058</v>
      </c>
      <c r="E176">
        <f t="shared" si="39"/>
        <v>105677.366058</v>
      </c>
      <c r="F176">
        <f t="shared" si="39"/>
        <v>100237.366058</v>
      </c>
      <c r="G176">
        <f t="shared" si="39"/>
        <v>94797.366058</v>
      </c>
      <c r="H176">
        <f t="shared" si="39"/>
        <v>89357.366058</v>
      </c>
      <c r="I176">
        <f t="shared" si="39"/>
        <v>83917.366058</v>
      </c>
      <c r="J176">
        <f t="shared" si="39"/>
        <v>78477.366058</v>
      </c>
      <c r="K176">
        <f t="shared" si="39"/>
        <v>73037.366058</v>
      </c>
      <c r="L176">
        <f t="shared" si="39"/>
        <v>67597.366058</v>
      </c>
      <c r="M176">
        <f t="shared" si="39"/>
        <v>62157.366058</v>
      </c>
      <c r="N176">
        <f t="shared" si="39"/>
        <v>56717.366058000007</v>
      </c>
      <c r="O176">
        <f t="shared" si="39"/>
        <v>51277.366058000007</v>
      </c>
      <c r="P176">
        <f t="shared" si="39"/>
        <v>45837.366058000007</v>
      </c>
      <c r="Q176">
        <f t="shared" si="39"/>
        <v>40397.366058000007</v>
      </c>
      <c r="R176">
        <f t="shared" si="39"/>
        <v>34957.366058000007</v>
      </c>
      <c r="S176">
        <f t="shared" si="39"/>
        <v>29517.366058000007</v>
      </c>
      <c r="T176">
        <f t="shared" si="39"/>
        <v>24077.366058000007</v>
      </c>
      <c r="U176">
        <f t="shared" si="39"/>
        <v>18637.366058000007</v>
      </c>
      <c r="V176">
        <f t="shared" si="39"/>
        <v>13197.366058000007</v>
      </c>
      <c r="W176">
        <f t="shared" si="39"/>
        <v>7757.3660580000069</v>
      </c>
    </row>
    <row r="177" spans="3:23">
      <c r="D177">
        <f t="shared" si="38"/>
        <v>92149.366058</v>
      </c>
      <c r="E177">
        <f t="shared" si="39"/>
        <v>87797.366058</v>
      </c>
      <c r="F177">
        <f t="shared" si="39"/>
        <v>83445.366058</v>
      </c>
      <c r="G177">
        <f t="shared" si="39"/>
        <v>79093.366058</v>
      </c>
      <c r="H177">
        <f t="shared" si="39"/>
        <v>74741.366058</v>
      </c>
      <c r="I177">
        <f t="shared" si="39"/>
        <v>70389.366058</v>
      </c>
      <c r="J177">
        <f t="shared" si="39"/>
        <v>66037.366058</v>
      </c>
      <c r="K177">
        <f t="shared" si="39"/>
        <v>61685.366058</v>
      </c>
      <c r="L177">
        <f t="shared" si="39"/>
        <v>57333.366058000007</v>
      </c>
      <c r="M177">
        <f t="shared" si="39"/>
        <v>52981.366058000007</v>
      </c>
      <c r="N177">
        <f t="shared" si="39"/>
        <v>48629.366058000007</v>
      </c>
      <c r="O177">
        <f t="shared" si="39"/>
        <v>44277.366058000007</v>
      </c>
      <c r="P177">
        <f t="shared" si="39"/>
        <v>39925.366058000007</v>
      </c>
      <c r="Q177">
        <f t="shared" si="39"/>
        <v>35573.366058000007</v>
      </c>
      <c r="R177">
        <f t="shared" si="39"/>
        <v>31221.366058000007</v>
      </c>
      <c r="S177">
        <f t="shared" si="39"/>
        <v>26869.366058000007</v>
      </c>
      <c r="T177">
        <f t="shared" si="39"/>
        <v>22517.366058000007</v>
      </c>
      <c r="U177">
        <f t="shared" si="39"/>
        <v>18165.366058000007</v>
      </c>
      <c r="V177">
        <f t="shared" si="39"/>
        <v>13813.366058000007</v>
      </c>
      <c r="W177">
        <f t="shared" si="39"/>
        <v>9461.3660580000069</v>
      </c>
    </row>
    <row r="178" spans="3:23">
      <c r="D178">
        <f t="shared" si="38"/>
        <v>73181.366058</v>
      </c>
      <c r="E178">
        <f t="shared" si="39"/>
        <v>69917.366058</v>
      </c>
      <c r="F178">
        <f t="shared" si="39"/>
        <v>66653.366058</v>
      </c>
      <c r="G178">
        <f t="shared" si="39"/>
        <v>63389.366058</v>
      </c>
      <c r="H178">
        <f t="shared" si="39"/>
        <v>60125.366058</v>
      </c>
      <c r="I178">
        <f t="shared" si="39"/>
        <v>56861.366058000007</v>
      </c>
      <c r="J178">
        <f t="shared" si="39"/>
        <v>53597.366058000007</v>
      </c>
      <c r="K178">
        <f t="shared" si="39"/>
        <v>50333.366058000007</v>
      </c>
      <c r="L178">
        <f t="shared" si="39"/>
        <v>47069.366058000007</v>
      </c>
      <c r="M178">
        <f t="shared" si="39"/>
        <v>43805.366058000007</v>
      </c>
      <c r="N178">
        <f t="shared" si="39"/>
        <v>40541.366058000007</v>
      </c>
      <c r="O178">
        <f t="shared" si="39"/>
        <v>37277.366058000007</v>
      </c>
      <c r="P178">
        <f t="shared" si="39"/>
        <v>34013.366058000007</v>
      </c>
      <c r="Q178">
        <f t="shared" si="39"/>
        <v>30749.366058000007</v>
      </c>
      <c r="R178">
        <f t="shared" si="39"/>
        <v>27485.366058000007</v>
      </c>
      <c r="S178">
        <f t="shared" si="39"/>
        <v>24221.366058000007</v>
      </c>
      <c r="T178">
        <f t="shared" si="39"/>
        <v>20957.366058000007</v>
      </c>
      <c r="U178">
        <f t="shared" si="39"/>
        <v>17693.366058000007</v>
      </c>
      <c r="V178">
        <f t="shared" si="39"/>
        <v>14429.366058000007</v>
      </c>
      <c r="W178">
        <f t="shared" si="39"/>
        <v>11165.366058000007</v>
      </c>
    </row>
    <row r="179" spans="3:23">
      <c r="D179">
        <f t="shared" si="38"/>
        <v>54213.366058000007</v>
      </c>
      <c r="E179">
        <f t="shared" si="39"/>
        <v>52037.366058000007</v>
      </c>
      <c r="F179">
        <f t="shared" si="39"/>
        <v>49861.366058000007</v>
      </c>
      <c r="G179">
        <f t="shared" si="39"/>
        <v>47685.366058000007</v>
      </c>
      <c r="H179">
        <f t="shared" si="39"/>
        <v>45509.366058000007</v>
      </c>
      <c r="I179">
        <f t="shared" si="39"/>
        <v>43333.366058000007</v>
      </c>
      <c r="J179">
        <f t="shared" si="39"/>
        <v>41157.366058000007</v>
      </c>
      <c r="K179">
        <f t="shared" si="39"/>
        <v>38981.366058000007</v>
      </c>
      <c r="L179">
        <f t="shared" si="39"/>
        <v>36805.366058000007</v>
      </c>
      <c r="M179">
        <f t="shared" si="39"/>
        <v>34629.366058000007</v>
      </c>
      <c r="N179">
        <f t="shared" si="39"/>
        <v>32453.366058000007</v>
      </c>
      <c r="O179">
        <f t="shared" si="39"/>
        <v>30277.366058000007</v>
      </c>
      <c r="P179">
        <f t="shared" si="39"/>
        <v>28101.366058000007</v>
      </c>
      <c r="Q179">
        <f t="shared" si="39"/>
        <v>25925.366058000007</v>
      </c>
      <c r="R179">
        <f t="shared" si="39"/>
        <v>23749.366058000007</v>
      </c>
      <c r="S179">
        <f t="shared" si="39"/>
        <v>21573.366058000007</v>
      </c>
      <c r="T179">
        <f t="shared" si="39"/>
        <v>19397.366058000007</v>
      </c>
      <c r="U179">
        <f t="shared" si="39"/>
        <v>17221.366058000007</v>
      </c>
      <c r="V179">
        <f t="shared" si="39"/>
        <v>15045.366058000007</v>
      </c>
      <c r="W179">
        <f t="shared" si="39"/>
        <v>12869.366058000007</v>
      </c>
    </row>
    <row r="180" spans="3:23">
      <c r="D180">
        <f t="shared" si="38"/>
        <v>35245.366058000007</v>
      </c>
      <c r="E180">
        <f t="shared" si="39"/>
        <v>34157.366058000007</v>
      </c>
      <c r="F180">
        <f t="shared" si="39"/>
        <v>33069.366058000007</v>
      </c>
      <c r="G180">
        <f t="shared" si="39"/>
        <v>31981.366058000007</v>
      </c>
      <c r="H180">
        <f t="shared" si="39"/>
        <v>30893.366058000007</v>
      </c>
      <c r="I180">
        <f t="shared" si="39"/>
        <v>29805.366058000007</v>
      </c>
      <c r="J180">
        <f t="shared" si="39"/>
        <v>28717.366058000007</v>
      </c>
      <c r="K180">
        <f t="shared" si="39"/>
        <v>27629.366058000007</v>
      </c>
      <c r="L180">
        <f t="shared" si="39"/>
        <v>26541.366058000007</v>
      </c>
      <c r="M180">
        <f t="shared" si="39"/>
        <v>25453.366058000007</v>
      </c>
      <c r="N180">
        <f t="shared" si="39"/>
        <v>24365.366058000007</v>
      </c>
      <c r="O180">
        <f t="shared" si="39"/>
        <v>23277.366058000007</v>
      </c>
      <c r="P180">
        <f t="shared" si="39"/>
        <v>22189.366058000007</v>
      </c>
      <c r="Q180">
        <f t="shared" si="39"/>
        <v>21101.366058000007</v>
      </c>
      <c r="R180">
        <f t="shared" si="39"/>
        <v>20013.366058000007</v>
      </c>
      <c r="S180">
        <f t="shared" si="39"/>
        <v>18925.366058000007</v>
      </c>
      <c r="T180">
        <f t="shared" si="39"/>
        <v>17837.366058000007</v>
      </c>
      <c r="U180">
        <f t="shared" si="39"/>
        <v>16749.366058000007</v>
      </c>
      <c r="V180">
        <f t="shared" si="39"/>
        <v>15661.366058000007</v>
      </c>
      <c r="W180">
        <f t="shared" si="39"/>
        <v>14573.366058000007</v>
      </c>
    </row>
    <row r="181" spans="3:23">
      <c r="C181">
        <v>40</v>
      </c>
      <c r="D181">
        <v>38</v>
      </c>
      <c r="E181">
        <v>36</v>
      </c>
      <c r="F181">
        <v>34</v>
      </c>
      <c r="G181">
        <v>32</v>
      </c>
      <c r="H181">
        <v>30</v>
      </c>
      <c r="I181">
        <v>28</v>
      </c>
      <c r="J181">
        <v>26</v>
      </c>
      <c r="K181">
        <v>24</v>
      </c>
      <c r="L181">
        <v>22</v>
      </c>
      <c r="M181">
        <v>20</v>
      </c>
      <c r="N181">
        <v>18</v>
      </c>
      <c r="O181">
        <v>16</v>
      </c>
      <c r="P181">
        <v>14</v>
      </c>
      <c r="Q181">
        <v>12</v>
      </c>
      <c r="R181">
        <v>10</v>
      </c>
      <c r="S181">
        <v>8</v>
      </c>
      <c r="T181">
        <v>6</v>
      </c>
      <c r="U181">
        <v>4</v>
      </c>
      <c r="V181">
        <v>2</v>
      </c>
    </row>
    <row r="182" spans="3:23">
      <c r="D182" s="156" t="s">
        <v>159</v>
      </c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</row>
    <row r="183" spans="3:23">
      <c r="C183">
        <v>10880</v>
      </c>
      <c r="D183" s="117">
        <f>$B$9+D2</f>
        <v>389002.72720349999</v>
      </c>
      <c r="E183">
        <f t="shared" ref="E183:W197" si="40">$B$9+E2</f>
        <v>367242.72720349999</v>
      </c>
      <c r="F183">
        <f t="shared" si="40"/>
        <v>345482.72720349999</v>
      </c>
      <c r="G183">
        <f t="shared" si="40"/>
        <v>323722.72720349999</v>
      </c>
      <c r="H183">
        <f t="shared" si="40"/>
        <v>301962.72720349999</v>
      </c>
      <c r="I183">
        <f t="shared" si="40"/>
        <v>280202.72720349999</v>
      </c>
      <c r="J183">
        <f t="shared" si="40"/>
        <v>258442.72720349999</v>
      </c>
      <c r="K183">
        <f t="shared" si="40"/>
        <v>236682.72720349999</v>
      </c>
      <c r="L183">
        <f t="shared" si="40"/>
        <v>214922.72720349999</v>
      </c>
      <c r="M183">
        <f t="shared" si="40"/>
        <v>193162.72720349999</v>
      </c>
      <c r="N183">
        <f t="shared" si="40"/>
        <v>171402.72720349999</v>
      </c>
      <c r="O183">
        <f t="shared" si="40"/>
        <v>149642.72720349999</v>
      </c>
      <c r="P183">
        <f>$B$9+P2</f>
        <v>127882.72720349999</v>
      </c>
      <c r="Q183">
        <f t="shared" si="40"/>
        <v>106122.72720349999</v>
      </c>
      <c r="R183">
        <f t="shared" si="40"/>
        <v>84362.727203499991</v>
      </c>
      <c r="S183">
        <f t="shared" si="40"/>
        <v>62602.727203499991</v>
      </c>
      <c r="T183">
        <f t="shared" si="40"/>
        <v>40842.727203499991</v>
      </c>
      <c r="U183">
        <f t="shared" si="40"/>
        <v>19082.727203499991</v>
      </c>
      <c r="V183">
        <f t="shared" si="40"/>
        <v>-2677.2727965000086</v>
      </c>
      <c r="W183">
        <f t="shared" si="40"/>
        <v>-24437.272796500009</v>
      </c>
    </row>
    <row r="184" spans="3:23">
      <c r="C184">
        <v>10336</v>
      </c>
      <c r="D184">
        <f t="shared" ref="D184:S201" si="41">$B$9+D3</f>
        <v>370034.72720349999</v>
      </c>
      <c r="E184">
        <f t="shared" si="41"/>
        <v>349362.72720349999</v>
      </c>
      <c r="F184">
        <f t="shared" si="41"/>
        <v>328690.72720349999</v>
      </c>
      <c r="G184">
        <f t="shared" si="41"/>
        <v>308018.72720349999</v>
      </c>
      <c r="H184">
        <f t="shared" si="41"/>
        <v>287346.72720349999</v>
      </c>
      <c r="I184">
        <f t="shared" si="41"/>
        <v>266674.72720349999</v>
      </c>
      <c r="J184">
        <f t="shared" si="41"/>
        <v>246002.72720349999</v>
      </c>
      <c r="K184">
        <f t="shared" si="41"/>
        <v>225330.72720349999</v>
      </c>
      <c r="L184">
        <f t="shared" si="41"/>
        <v>204658.72720349999</v>
      </c>
      <c r="M184">
        <f t="shared" si="41"/>
        <v>183986.72720349999</v>
      </c>
      <c r="N184">
        <f t="shared" si="41"/>
        <v>163314.72720349999</v>
      </c>
      <c r="O184">
        <f t="shared" si="41"/>
        <v>142642.72720349999</v>
      </c>
      <c r="P184">
        <f>$B$9+P3</f>
        <v>121970.72720349999</v>
      </c>
      <c r="Q184">
        <f t="shared" si="41"/>
        <v>101298.72720349999</v>
      </c>
      <c r="R184">
        <f t="shared" si="41"/>
        <v>80626.727203499991</v>
      </c>
      <c r="S184">
        <f t="shared" si="41"/>
        <v>59954.727203499991</v>
      </c>
      <c r="T184">
        <f t="shared" si="40"/>
        <v>39282.727203499991</v>
      </c>
      <c r="U184">
        <f t="shared" si="40"/>
        <v>18610.727203499991</v>
      </c>
      <c r="V184">
        <f t="shared" si="40"/>
        <v>-2061.2727965000086</v>
      </c>
      <c r="W184">
        <f t="shared" si="40"/>
        <v>-22733.272796500009</v>
      </c>
    </row>
    <row r="185" spans="3:23">
      <c r="C185">
        <v>9792</v>
      </c>
      <c r="D185">
        <f t="shared" si="41"/>
        <v>351066.72720349999</v>
      </c>
      <c r="E185">
        <f t="shared" si="40"/>
        <v>331482.72720349999</v>
      </c>
      <c r="F185">
        <f t="shared" si="40"/>
        <v>311898.72720349999</v>
      </c>
      <c r="G185">
        <f t="shared" si="40"/>
        <v>292314.72720349999</v>
      </c>
      <c r="H185">
        <f t="shared" si="40"/>
        <v>272730.72720349999</v>
      </c>
      <c r="I185">
        <f t="shared" si="40"/>
        <v>253146.72720349999</v>
      </c>
      <c r="J185">
        <f t="shared" si="40"/>
        <v>233562.72720349999</v>
      </c>
      <c r="K185">
        <f t="shared" si="40"/>
        <v>213978.72720349999</v>
      </c>
      <c r="L185">
        <f t="shared" si="40"/>
        <v>194394.72720349999</v>
      </c>
      <c r="M185">
        <f t="shared" si="40"/>
        <v>174810.72720349999</v>
      </c>
      <c r="N185">
        <f t="shared" si="40"/>
        <v>155226.72720349999</v>
      </c>
      <c r="O185">
        <f t="shared" si="40"/>
        <v>135642.72720349999</v>
      </c>
      <c r="P185">
        <f t="shared" si="40"/>
        <v>116058.72720349999</v>
      </c>
      <c r="Q185">
        <f t="shared" si="40"/>
        <v>96474.727203499991</v>
      </c>
      <c r="R185">
        <f t="shared" si="40"/>
        <v>76890.727203499991</v>
      </c>
      <c r="S185">
        <f t="shared" si="40"/>
        <v>57306.727203499991</v>
      </c>
      <c r="T185">
        <f t="shared" si="40"/>
        <v>37722.727203499991</v>
      </c>
      <c r="U185">
        <f t="shared" si="40"/>
        <v>18138.727203499991</v>
      </c>
      <c r="V185">
        <f t="shared" si="40"/>
        <v>-1445.2727965000086</v>
      </c>
      <c r="W185">
        <f t="shared" si="40"/>
        <v>-21029.272796500009</v>
      </c>
    </row>
    <row r="186" spans="3:23">
      <c r="C186">
        <v>9248</v>
      </c>
      <c r="D186">
        <f t="shared" si="41"/>
        <v>332098.72720349999</v>
      </c>
      <c r="E186">
        <f t="shared" si="40"/>
        <v>313602.72720349999</v>
      </c>
      <c r="F186">
        <f t="shared" si="40"/>
        <v>295106.72720349999</v>
      </c>
      <c r="G186">
        <f t="shared" si="40"/>
        <v>276610.72720349999</v>
      </c>
      <c r="H186">
        <f t="shared" si="40"/>
        <v>258114.72720349999</v>
      </c>
      <c r="I186">
        <f t="shared" si="40"/>
        <v>239618.72720349999</v>
      </c>
      <c r="J186">
        <f t="shared" si="40"/>
        <v>221122.72720349999</v>
      </c>
      <c r="K186">
        <f t="shared" si="40"/>
        <v>202626.72720349999</v>
      </c>
      <c r="L186">
        <f t="shared" si="40"/>
        <v>184130.72720349999</v>
      </c>
      <c r="M186">
        <f t="shared" si="40"/>
        <v>165634.72720349999</v>
      </c>
      <c r="N186">
        <f t="shared" si="40"/>
        <v>147138.72720349999</v>
      </c>
      <c r="O186">
        <f t="shared" si="40"/>
        <v>128642.72720349999</v>
      </c>
      <c r="P186">
        <f t="shared" si="40"/>
        <v>110146.72720349999</v>
      </c>
      <c r="Q186">
        <f t="shared" si="40"/>
        <v>91650.727203499991</v>
      </c>
      <c r="R186">
        <f t="shared" si="40"/>
        <v>73154.727203499991</v>
      </c>
      <c r="S186">
        <f t="shared" si="40"/>
        <v>54658.727203499991</v>
      </c>
      <c r="T186">
        <f t="shared" si="40"/>
        <v>36162.727203499991</v>
      </c>
      <c r="U186">
        <f t="shared" si="40"/>
        <v>17666.727203499991</v>
      </c>
      <c r="V186">
        <f t="shared" si="40"/>
        <v>-829.27279650000855</v>
      </c>
      <c r="W186">
        <f t="shared" si="40"/>
        <v>-19325.272796500009</v>
      </c>
    </row>
    <row r="187" spans="3:23">
      <c r="C187">
        <v>8704</v>
      </c>
      <c r="D187">
        <f t="shared" si="41"/>
        <v>313130.72720349999</v>
      </c>
      <c r="E187">
        <f t="shared" si="40"/>
        <v>295722.72720349999</v>
      </c>
      <c r="F187">
        <f t="shared" si="40"/>
        <v>278314.72720349999</v>
      </c>
      <c r="G187">
        <f t="shared" si="40"/>
        <v>260906.72720349999</v>
      </c>
      <c r="H187">
        <f t="shared" si="40"/>
        <v>243498.72720349999</v>
      </c>
      <c r="I187">
        <f t="shared" si="40"/>
        <v>226090.72720349999</v>
      </c>
      <c r="J187">
        <f t="shared" si="40"/>
        <v>208682.72720349999</v>
      </c>
      <c r="K187">
        <f t="shared" si="40"/>
        <v>191274.72720349999</v>
      </c>
      <c r="L187">
        <f t="shared" si="40"/>
        <v>173866.72720349999</v>
      </c>
      <c r="M187">
        <f t="shared" si="40"/>
        <v>156458.72720349999</v>
      </c>
      <c r="N187">
        <f t="shared" si="40"/>
        <v>139050.72720349999</v>
      </c>
      <c r="O187">
        <f t="shared" si="40"/>
        <v>121642.72720349999</v>
      </c>
      <c r="P187">
        <f t="shared" si="40"/>
        <v>104234.72720349999</v>
      </c>
      <c r="Q187">
        <f t="shared" si="40"/>
        <v>86826.727203499991</v>
      </c>
      <c r="R187">
        <f t="shared" si="40"/>
        <v>69418.727203499991</v>
      </c>
      <c r="S187">
        <f t="shared" si="40"/>
        <v>52010.727203499991</v>
      </c>
      <c r="T187">
        <f t="shared" si="40"/>
        <v>34602.727203499991</v>
      </c>
      <c r="U187">
        <f t="shared" si="40"/>
        <v>17194.727203499991</v>
      </c>
      <c r="V187">
        <f t="shared" si="40"/>
        <v>-213.27279650000855</v>
      </c>
      <c r="W187">
        <f t="shared" si="40"/>
        <v>-17621.272796500009</v>
      </c>
    </row>
    <row r="188" spans="3:23">
      <c r="C188">
        <v>8160</v>
      </c>
      <c r="D188">
        <f t="shared" si="41"/>
        <v>294162.72720349999</v>
      </c>
      <c r="E188">
        <f t="shared" si="40"/>
        <v>277842.72720349999</v>
      </c>
      <c r="F188">
        <f t="shared" si="40"/>
        <v>261522.72720349999</v>
      </c>
      <c r="G188">
        <f t="shared" si="40"/>
        <v>245202.72720349999</v>
      </c>
      <c r="H188">
        <f t="shared" si="40"/>
        <v>228882.72720349999</v>
      </c>
      <c r="I188">
        <f t="shared" si="40"/>
        <v>212562.72720349999</v>
      </c>
      <c r="J188">
        <f t="shared" si="40"/>
        <v>196242.72720349999</v>
      </c>
      <c r="K188">
        <f t="shared" si="40"/>
        <v>179922.72720349999</v>
      </c>
      <c r="L188">
        <f t="shared" si="40"/>
        <v>163602.72720349999</v>
      </c>
      <c r="M188">
        <f t="shared" si="40"/>
        <v>147282.72720349999</v>
      </c>
      <c r="N188">
        <f t="shared" si="40"/>
        <v>130962.72720349999</v>
      </c>
      <c r="O188">
        <f t="shared" si="40"/>
        <v>114642.72720349999</v>
      </c>
      <c r="P188">
        <f t="shared" si="40"/>
        <v>98322.727203499991</v>
      </c>
      <c r="Q188">
        <f t="shared" si="40"/>
        <v>82002.727203499991</v>
      </c>
      <c r="R188">
        <f t="shared" si="40"/>
        <v>65682.727203499991</v>
      </c>
      <c r="S188">
        <f t="shared" si="40"/>
        <v>49362.727203499991</v>
      </c>
      <c r="T188">
        <f t="shared" si="40"/>
        <v>33042.727203499991</v>
      </c>
      <c r="U188">
        <f t="shared" si="40"/>
        <v>16722.727203499991</v>
      </c>
      <c r="V188">
        <f t="shared" si="40"/>
        <v>402.72720349999145</v>
      </c>
      <c r="W188">
        <f t="shared" si="40"/>
        <v>-15917.272796500009</v>
      </c>
    </row>
    <row r="189" spans="3:23">
      <c r="C189">
        <v>7615.9999999999991</v>
      </c>
      <c r="D189">
        <f t="shared" si="41"/>
        <v>275194.72720349993</v>
      </c>
      <c r="E189">
        <f t="shared" si="40"/>
        <v>259962.72720349993</v>
      </c>
      <c r="F189">
        <f t="shared" si="40"/>
        <v>244730.72720349993</v>
      </c>
      <c r="G189">
        <f t="shared" si="40"/>
        <v>229498.72720349999</v>
      </c>
      <c r="H189">
        <f t="shared" si="40"/>
        <v>214266.72720349999</v>
      </c>
      <c r="I189">
        <f t="shared" si="40"/>
        <v>199034.72720349999</v>
      </c>
      <c r="J189">
        <f t="shared" si="40"/>
        <v>183802.72720349999</v>
      </c>
      <c r="K189">
        <f t="shared" si="40"/>
        <v>168570.72720349999</v>
      </c>
      <c r="L189">
        <f t="shared" si="40"/>
        <v>153338.72720349999</v>
      </c>
      <c r="M189">
        <f t="shared" si="40"/>
        <v>138106.72720349996</v>
      </c>
      <c r="N189">
        <f t="shared" si="40"/>
        <v>122874.72720349996</v>
      </c>
      <c r="O189">
        <f t="shared" si="40"/>
        <v>107642.72720349996</v>
      </c>
      <c r="P189">
        <f t="shared" si="40"/>
        <v>92410.727203499977</v>
      </c>
      <c r="Q189">
        <f t="shared" si="40"/>
        <v>77178.727203499977</v>
      </c>
      <c r="R189">
        <f t="shared" si="40"/>
        <v>61946.727203499977</v>
      </c>
      <c r="S189">
        <f t="shared" si="40"/>
        <v>46714.727203499977</v>
      </c>
      <c r="T189">
        <f t="shared" si="40"/>
        <v>31482.727203499984</v>
      </c>
      <c r="U189">
        <f t="shared" si="40"/>
        <v>16250.727203499984</v>
      </c>
      <c r="V189">
        <f t="shared" si="40"/>
        <v>1018.7272034999878</v>
      </c>
      <c r="W189">
        <f t="shared" si="40"/>
        <v>-14213.272796500009</v>
      </c>
    </row>
    <row r="190" spans="3:23">
      <c r="C190">
        <v>7072</v>
      </c>
      <c r="D190">
        <f t="shared" si="41"/>
        <v>256226.72720349999</v>
      </c>
      <c r="E190">
        <f t="shared" si="40"/>
        <v>242082.72720349999</v>
      </c>
      <c r="F190">
        <f t="shared" si="40"/>
        <v>227938.72720349999</v>
      </c>
      <c r="G190">
        <f t="shared" si="40"/>
        <v>213794.72720349999</v>
      </c>
      <c r="H190">
        <f t="shared" si="40"/>
        <v>199650.72720349999</v>
      </c>
      <c r="I190">
        <f t="shared" si="40"/>
        <v>185506.72720349999</v>
      </c>
      <c r="J190">
        <f t="shared" si="40"/>
        <v>171362.72720349999</v>
      </c>
      <c r="K190">
        <f t="shared" si="40"/>
        <v>157218.72720349999</v>
      </c>
      <c r="L190">
        <f t="shared" si="40"/>
        <v>143074.72720349999</v>
      </c>
      <c r="M190">
        <f t="shared" si="40"/>
        <v>128930.72720349999</v>
      </c>
      <c r="N190">
        <f t="shared" si="40"/>
        <v>114786.72720349999</v>
      </c>
      <c r="O190">
        <f t="shared" si="40"/>
        <v>100642.72720349999</v>
      </c>
      <c r="P190">
        <f t="shared" si="40"/>
        <v>86498.727203499991</v>
      </c>
      <c r="Q190">
        <f t="shared" si="40"/>
        <v>72354.727203499991</v>
      </c>
      <c r="R190">
        <f t="shared" si="40"/>
        <v>58210.727203499991</v>
      </c>
      <c r="S190">
        <f t="shared" si="40"/>
        <v>44066.727203499991</v>
      </c>
      <c r="T190">
        <f t="shared" si="40"/>
        <v>29922.727203499991</v>
      </c>
      <c r="U190">
        <f t="shared" si="40"/>
        <v>15778.727203499991</v>
      </c>
      <c r="V190">
        <f t="shared" si="40"/>
        <v>1634.7272034999914</v>
      </c>
      <c r="W190">
        <f t="shared" si="40"/>
        <v>-12509.272796500009</v>
      </c>
    </row>
    <row r="191" spans="3:23">
      <c r="C191">
        <v>6528</v>
      </c>
      <c r="D191">
        <f t="shared" si="41"/>
        <v>237258.72720349999</v>
      </c>
      <c r="E191">
        <f t="shared" si="40"/>
        <v>224202.72720349999</v>
      </c>
      <c r="F191">
        <f t="shared" si="40"/>
        <v>211146.72720349999</v>
      </c>
      <c r="G191">
        <f t="shared" si="40"/>
        <v>198090.72720349999</v>
      </c>
      <c r="H191">
        <f t="shared" si="40"/>
        <v>185034.72720349999</v>
      </c>
      <c r="I191">
        <f t="shared" si="40"/>
        <v>171978.72720349999</v>
      </c>
      <c r="J191">
        <f t="shared" si="40"/>
        <v>158922.72720349999</v>
      </c>
      <c r="K191">
        <f t="shared" si="40"/>
        <v>145866.72720349999</v>
      </c>
      <c r="L191">
        <f t="shared" si="40"/>
        <v>132810.72720349999</v>
      </c>
      <c r="M191">
        <f t="shared" si="40"/>
        <v>119754.72720349999</v>
      </c>
      <c r="N191">
        <f t="shared" si="40"/>
        <v>106698.72720349999</v>
      </c>
      <c r="O191">
        <f t="shared" si="40"/>
        <v>93642.727203499991</v>
      </c>
      <c r="P191">
        <f t="shared" si="40"/>
        <v>80586.727203499991</v>
      </c>
      <c r="Q191">
        <f t="shared" si="40"/>
        <v>67530.727203499991</v>
      </c>
      <c r="R191">
        <f t="shared" si="40"/>
        <v>54474.727203499991</v>
      </c>
      <c r="S191">
        <f t="shared" si="40"/>
        <v>41418.727203499991</v>
      </c>
      <c r="T191">
        <f t="shared" si="40"/>
        <v>28362.727203499991</v>
      </c>
      <c r="U191">
        <f t="shared" si="40"/>
        <v>15306.727203499991</v>
      </c>
      <c r="V191">
        <f t="shared" si="40"/>
        <v>2250.7272034999914</v>
      </c>
      <c r="W191">
        <f t="shared" si="40"/>
        <v>-10805.272796500009</v>
      </c>
    </row>
    <row r="192" spans="3:23">
      <c r="C192">
        <v>5984.0000000000009</v>
      </c>
      <c r="D192">
        <f t="shared" si="41"/>
        <v>218290.72720350005</v>
      </c>
      <c r="E192">
        <f t="shared" si="40"/>
        <v>206322.72720350005</v>
      </c>
      <c r="F192">
        <f t="shared" si="40"/>
        <v>194354.72720350005</v>
      </c>
      <c r="G192">
        <f t="shared" si="40"/>
        <v>182386.72720350005</v>
      </c>
      <c r="H192">
        <f t="shared" si="40"/>
        <v>170418.72720350005</v>
      </c>
      <c r="I192">
        <f t="shared" si="40"/>
        <v>158450.72720350005</v>
      </c>
      <c r="J192">
        <f t="shared" si="40"/>
        <v>146482.72720350002</v>
      </c>
      <c r="K192">
        <f t="shared" si="40"/>
        <v>134514.72720350002</v>
      </c>
      <c r="L192">
        <f t="shared" si="40"/>
        <v>122546.72720350002</v>
      </c>
      <c r="M192">
        <f t="shared" si="40"/>
        <v>110578.72720350002</v>
      </c>
      <c r="N192">
        <f t="shared" si="40"/>
        <v>98610.727203500006</v>
      </c>
      <c r="O192">
        <f t="shared" si="40"/>
        <v>86642.727203500006</v>
      </c>
      <c r="P192">
        <f t="shared" si="40"/>
        <v>74674.727203500006</v>
      </c>
      <c r="Q192">
        <f t="shared" si="40"/>
        <v>62706.727203500006</v>
      </c>
      <c r="R192">
        <f t="shared" si="40"/>
        <v>50738.727203500006</v>
      </c>
      <c r="S192">
        <f t="shared" si="40"/>
        <v>38770.727203499999</v>
      </c>
      <c r="T192">
        <f t="shared" si="40"/>
        <v>26802.727203499999</v>
      </c>
      <c r="U192">
        <f t="shared" si="40"/>
        <v>14834.727203499999</v>
      </c>
      <c r="V192">
        <f t="shared" si="40"/>
        <v>2866.7272034999951</v>
      </c>
      <c r="W192">
        <f t="shared" si="40"/>
        <v>-9101.2727965000086</v>
      </c>
    </row>
    <row r="193" spans="3:23">
      <c r="C193">
        <v>5440</v>
      </c>
      <c r="D193">
        <f t="shared" si="41"/>
        <v>199322.72720349999</v>
      </c>
      <c r="E193">
        <f t="shared" si="40"/>
        <v>188442.72720349999</v>
      </c>
      <c r="F193">
        <f t="shared" si="40"/>
        <v>177562.72720349999</v>
      </c>
      <c r="G193">
        <f t="shared" si="40"/>
        <v>166682.72720349999</v>
      </c>
      <c r="H193">
        <f t="shared" si="40"/>
        <v>155802.72720349999</v>
      </c>
      <c r="I193">
        <f t="shared" si="40"/>
        <v>144922.72720349999</v>
      </c>
      <c r="J193">
        <f t="shared" si="40"/>
        <v>134042.72720349999</v>
      </c>
      <c r="K193">
        <f t="shared" si="40"/>
        <v>123162.72720349999</v>
      </c>
      <c r="L193">
        <f t="shared" si="40"/>
        <v>112282.72720349999</v>
      </c>
      <c r="M193">
        <f t="shared" si="40"/>
        <v>101402.72720349999</v>
      </c>
      <c r="N193">
        <f t="shared" si="40"/>
        <v>90522.727203499991</v>
      </c>
      <c r="O193">
        <f t="shared" si="40"/>
        <v>79642.727203499991</v>
      </c>
      <c r="P193">
        <f t="shared" si="40"/>
        <v>68762.727203499991</v>
      </c>
      <c r="Q193">
        <f t="shared" si="40"/>
        <v>57882.727203499991</v>
      </c>
      <c r="R193">
        <f t="shared" si="40"/>
        <v>47002.727203499991</v>
      </c>
      <c r="S193">
        <f t="shared" si="40"/>
        <v>36122.727203499991</v>
      </c>
      <c r="T193">
        <f t="shared" si="40"/>
        <v>25242.727203499991</v>
      </c>
      <c r="U193">
        <f t="shared" si="40"/>
        <v>14362.727203499991</v>
      </c>
      <c r="V193">
        <f t="shared" si="40"/>
        <v>3482.7272034999914</v>
      </c>
      <c r="W193">
        <f t="shared" si="40"/>
        <v>-7397.2727965000086</v>
      </c>
    </row>
    <row r="194" spans="3:23">
      <c r="C194">
        <v>4896</v>
      </c>
      <c r="D194">
        <f t="shared" si="41"/>
        <v>180354.72720349999</v>
      </c>
      <c r="E194">
        <f t="shared" si="40"/>
        <v>170562.72720349999</v>
      </c>
      <c r="F194">
        <f t="shared" si="40"/>
        <v>160770.72720349999</v>
      </c>
      <c r="G194">
        <f t="shared" si="40"/>
        <v>150978.72720349999</v>
      </c>
      <c r="H194">
        <f t="shared" si="40"/>
        <v>141186.72720349999</v>
      </c>
      <c r="I194">
        <f t="shared" si="40"/>
        <v>131394.72720349999</v>
      </c>
      <c r="J194">
        <f t="shared" si="40"/>
        <v>121602.72720349999</v>
      </c>
      <c r="K194">
        <f t="shared" si="40"/>
        <v>111810.72720349999</v>
      </c>
      <c r="L194">
        <f t="shared" si="40"/>
        <v>102018.72720349999</v>
      </c>
      <c r="M194">
        <f t="shared" si="40"/>
        <v>92226.727203499991</v>
      </c>
      <c r="N194">
        <f t="shared" si="40"/>
        <v>82434.727203499991</v>
      </c>
      <c r="O194">
        <f t="shared" si="40"/>
        <v>72642.727203499991</v>
      </c>
      <c r="P194">
        <f t="shared" si="40"/>
        <v>62850.727203499991</v>
      </c>
      <c r="Q194">
        <f t="shared" si="40"/>
        <v>53058.727203499991</v>
      </c>
      <c r="R194">
        <f t="shared" si="40"/>
        <v>43266.727203499991</v>
      </c>
      <c r="S194">
        <f t="shared" si="40"/>
        <v>33474.727203499991</v>
      </c>
      <c r="T194">
        <f t="shared" si="40"/>
        <v>23682.727203499991</v>
      </c>
      <c r="U194">
        <f t="shared" si="40"/>
        <v>13890.727203499991</v>
      </c>
      <c r="V194">
        <f t="shared" si="40"/>
        <v>4098.7272034999914</v>
      </c>
      <c r="W194">
        <f t="shared" si="40"/>
        <v>-5693.2727965000086</v>
      </c>
    </row>
    <row r="195" spans="3:23">
      <c r="C195">
        <v>4352</v>
      </c>
      <c r="D195">
        <f t="shared" si="41"/>
        <v>161386.72720349999</v>
      </c>
      <c r="E195">
        <f t="shared" si="40"/>
        <v>152682.72720349999</v>
      </c>
      <c r="F195">
        <f t="shared" si="40"/>
        <v>143978.72720349999</v>
      </c>
      <c r="G195">
        <f t="shared" si="40"/>
        <v>135274.72720349999</v>
      </c>
      <c r="H195">
        <f t="shared" si="40"/>
        <v>126570.72720349999</v>
      </c>
      <c r="I195">
        <f t="shared" si="40"/>
        <v>117866.72720349999</v>
      </c>
      <c r="J195">
        <f t="shared" si="40"/>
        <v>109162.72720349999</v>
      </c>
      <c r="K195">
        <f t="shared" si="40"/>
        <v>100458.72720349999</v>
      </c>
      <c r="L195">
        <f t="shared" si="40"/>
        <v>91754.727203499991</v>
      </c>
      <c r="M195">
        <f t="shared" si="40"/>
        <v>83050.727203499991</v>
      </c>
      <c r="N195">
        <f t="shared" si="40"/>
        <v>74346.727203499991</v>
      </c>
      <c r="O195">
        <f t="shared" si="40"/>
        <v>65642.727203499991</v>
      </c>
      <c r="P195">
        <f t="shared" si="40"/>
        <v>56938.727203499991</v>
      </c>
      <c r="Q195">
        <f t="shared" si="40"/>
        <v>48234.727203499991</v>
      </c>
      <c r="R195">
        <f t="shared" si="40"/>
        <v>39530.727203499991</v>
      </c>
      <c r="S195">
        <f t="shared" si="40"/>
        <v>30826.727203499995</v>
      </c>
      <c r="T195">
        <f t="shared" si="40"/>
        <v>22122.727203499995</v>
      </c>
      <c r="U195">
        <f t="shared" si="40"/>
        <v>13418.727203499995</v>
      </c>
      <c r="V195">
        <f t="shared" si="40"/>
        <v>4714.7272034999951</v>
      </c>
      <c r="W195">
        <f t="shared" si="40"/>
        <v>-3989.2727965000049</v>
      </c>
    </row>
    <row r="196" spans="3:23">
      <c r="C196">
        <v>3807.9999999999995</v>
      </c>
      <c r="D196">
        <f t="shared" si="41"/>
        <v>142418.72720349996</v>
      </c>
      <c r="E196">
        <f t="shared" si="40"/>
        <v>134802.72720349996</v>
      </c>
      <c r="F196">
        <f t="shared" si="40"/>
        <v>127186.72720349996</v>
      </c>
      <c r="G196">
        <f t="shared" si="40"/>
        <v>119570.72720349998</v>
      </c>
      <c r="H196">
        <f t="shared" si="40"/>
        <v>111954.72720349998</v>
      </c>
      <c r="I196">
        <f t="shared" si="40"/>
        <v>104338.72720349998</v>
      </c>
      <c r="J196">
        <f t="shared" si="40"/>
        <v>96722.727203499977</v>
      </c>
      <c r="K196">
        <f t="shared" si="40"/>
        <v>89106.727203499977</v>
      </c>
      <c r="L196">
        <f t="shared" si="40"/>
        <v>81490.727203499977</v>
      </c>
      <c r="M196">
        <f t="shared" si="40"/>
        <v>73874.727203499977</v>
      </c>
      <c r="N196">
        <f t="shared" si="40"/>
        <v>66258.727203499977</v>
      </c>
      <c r="O196">
        <f t="shared" si="40"/>
        <v>58642.727203499977</v>
      </c>
      <c r="P196">
        <f t="shared" si="40"/>
        <v>51026.727203499991</v>
      </c>
      <c r="Q196">
        <f t="shared" si="40"/>
        <v>43410.727203499991</v>
      </c>
      <c r="R196">
        <f t="shared" si="40"/>
        <v>35794.727203499991</v>
      </c>
      <c r="S196">
        <f t="shared" si="40"/>
        <v>28178.727203499988</v>
      </c>
      <c r="T196">
        <f t="shared" si="40"/>
        <v>20562.727203499991</v>
      </c>
      <c r="U196">
        <f t="shared" si="40"/>
        <v>12946.727203499991</v>
      </c>
      <c r="V196">
        <f t="shared" si="40"/>
        <v>5330.7272034999933</v>
      </c>
      <c r="W196">
        <f t="shared" si="40"/>
        <v>-2285.2727965000049</v>
      </c>
    </row>
    <row r="197" spans="3:23">
      <c r="C197">
        <v>3264</v>
      </c>
      <c r="D197">
        <f t="shared" si="41"/>
        <v>123450.72720349999</v>
      </c>
      <c r="E197">
        <f t="shared" si="40"/>
        <v>116922.72720349999</v>
      </c>
      <c r="F197">
        <f t="shared" si="40"/>
        <v>110394.72720349999</v>
      </c>
      <c r="G197">
        <f t="shared" si="40"/>
        <v>103866.72720349999</v>
      </c>
      <c r="H197">
        <f t="shared" si="40"/>
        <v>97338.727203499991</v>
      </c>
      <c r="I197">
        <f t="shared" ref="E197:W202" si="42">$B$9+I16</f>
        <v>90810.727203499991</v>
      </c>
      <c r="J197">
        <f t="shared" si="42"/>
        <v>84282.727203499991</v>
      </c>
      <c r="K197">
        <f t="shared" si="42"/>
        <v>77754.727203499991</v>
      </c>
      <c r="L197">
        <f t="shared" si="42"/>
        <v>71226.727203499991</v>
      </c>
      <c r="M197">
        <f t="shared" si="42"/>
        <v>64698.727203499991</v>
      </c>
      <c r="N197">
        <f t="shared" si="42"/>
        <v>58170.727203499991</v>
      </c>
      <c r="O197">
        <f t="shared" si="42"/>
        <v>51642.727203499991</v>
      </c>
      <c r="P197">
        <f t="shared" si="42"/>
        <v>45114.727203499991</v>
      </c>
      <c r="Q197">
        <f t="shared" si="42"/>
        <v>38586.727203499991</v>
      </c>
      <c r="R197">
        <f t="shared" si="42"/>
        <v>32058.727203499995</v>
      </c>
      <c r="S197">
        <f t="shared" si="42"/>
        <v>25530.727203499995</v>
      </c>
      <c r="T197">
        <f t="shared" si="42"/>
        <v>19002.727203499995</v>
      </c>
      <c r="U197">
        <f t="shared" si="42"/>
        <v>12474.727203499995</v>
      </c>
      <c r="V197">
        <f t="shared" si="42"/>
        <v>5946.7272034999951</v>
      </c>
      <c r="W197">
        <f t="shared" si="42"/>
        <v>-581.27279650000492</v>
      </c>
    </row>
    <row r="198" spans="3:23">
      <c r="C198">
        <v>2720</v>
      </c>
      <c r="D198">
        <f t="shared" si="41"/>
        <v>104482.72720349999</v>
      </c>
      <c r="E198">
        <f t="shared" si="42"/>
        <v>99042.727203499991</v>
      </c>
      <c r="F198">
        <f t="shared" si="42"/>
        <v>93602.727203499991</v>
      </c>
      <c r="G198">
        <f t="shared" si="42"/>
        <v>88162.727203499991</v>
      </c>
      <c r="H198">
        <f t="shared" si="42"/>
        <v>82722.727203499991</v>
      </c>
      <c r="I198">
        <f t="shared" si="42"/>
        <v>77282.727203499991</v>
      </c>
      <c r="J198">
        <f t="shared" si="42"/>
        <v>71842.727203499991</v>
      </c>
      <c r="K198">
        <f t="shared" si="42"/>
        <v>66402.727203499991</v>
      </c>
      <c r="L198">
        <f t="shared" si="42"/>
        <v>60962.727203499991</v>
      </c>
      <c r="M198">
        <f t="shared" si="42"/>
        <v>55522.727203499991</v>
      </c>
      <c r="N198">
        <f t="shared" si="42"/>
        <v>50082.727203499991</v>
      </c>
      <c r="O198">
        <f t="shared" si="42"/>
        <v>44642.727203499991</v>
      </c>
      <c r="P198">
        <f t="shared" si="42"/>
        <v>39202.727203499991</v>
      </c>
      <c r="Q198">
        <f t="shared" si="42"/>
        <v>33762.727203499991</v>
      </c>
      <c r="R198">
        <f t="shared" si="42"/>
        <v>28322.727203499995</v>
      </c>
      <c r="S198">
        <f t="shared" si="42"/>
        <v>22882.727203499995</v>
      </c>
      <c r="T198">
        <f t="shared" si="42"/>
        <v>17442.727203499995</v>
      </c>
      <c r="U198">
        <f t="shared" si="42"/>
        <v>12002.727203499995</v>
      </c>
      <c r="V198">
        <f t="shared" si="42"/>
        <v>6562.7272034999951</v>
      </c>
      <c r="W198">
        <f t="shared" si="42"/>
        <v>1122.7272034999951</v>
      </c>
    </row>
    <row r="199" spans="3:23">
      <c r="C199">
        <v>2176</v>
      </c>
      <c r="D199">
        <f t="shared" si="41"/>
        <v>85514.727203499991</v>
      </c>
      <c r="E199">
        <f t="shared" si="42"/>
        <v>81162.727203499991</v>
      </c>
      <c r="F199">
        <f t="shared" si="42"/>
        <v>76810.727203499991</v>
      </c>
      <c r="G199">
        <f t="shared" si="42"/>
        <v>72458.727203499991</v>
      </c>
      <c r="H199">
        <f t="shared" si="42"/>
        <v>68106.727203499991</v>
      </c>
      <c r="I199">
        <f t="shared" si="42"/>
        <v>63754.727203499991</v>
      </c>
      <c r="J199">
        <f t="shared" si="42"/>
        <v>59402.727203499991</v>
      </c>
      <c r="K199">
        <f t="shared" si="42"/>
        <v>55050.727203499991</v>
      </c>
      <c r="L199">
        <f t="shared" si="42"/>
        <v>50698.727203499991</v>
      </c>
      <c r="M199">
        <f t="shared" si="42"/>
        <v>46346.727203499991</v>
      </c>
      <c r="N199">
        <f t="shared" si="42"/>
        <v>41994.727203499991</v>
      </c>
      <c r="O199">
        <f t="shared" si="42"/>
        <v>37642.727203499991</v>
      </c>
      <c r="P199">
        <f t="shared" si="42"/>
        <v>33290.727203499991</v>
      </c>
      <c r="Q199">
        <f t="shared" si="42"/>
        <v>28938.727203499995</v>
      </c>
      <c r="R199">
        <f t="shared" si="42"/>
        <v>24586.727203499995</v>
      </c>
      <c r="S199">
        <f t="shared" si="42"/>
        <v>20234.727203499995</v>
      </c>
      <c r="T199">
        <f t="shared" si="42"/>
        <v>15882.727203499995</v>
      </c>
      <c r="U199">
        <f t="shared" si="42"/>
        <v>11530.727203499995</v>
      </c>
      <c r="V199">
        <f t="shared" si="42"/>
        <v>7178.7272034999951</v>
      </c>
      <c r="W199">
        <f t="shared" si="42"/>
        <v>2826.7272034999951</v>
      </c>
    </row>
    <row r="200" spans="3:23">
      <c r="C200">
        <v>1632</v>
      </c>
      <c r="D200">
        <f t="shared" si="41"/>
        <v>66546.727203499991</v>
      </c>
      <c r="E200">
        <f t="shared" si="42"/>
        <v>63282.727203499991</v>
      </c>
      <c r="F200">
        <f t="shared" si="42"/>
        <v>60018.727203499991</v>
      </c>
      <c r="G200">
        <f t="shared" si="42"/>
        <v>56754.727203499991</v>
      </c>
      <c r="H200">
        <f t="shared" si="42"/>
        <v>53490.727203499991</v>
      </c>
      <c r="I200">
        <f t="shared" si="42"/>
        <v>50226.727203499991</v>
      </c>
      <c r="J200">
        <f t="shared" si="42"/>
        <v>46962.727203499991</v>
      </c>
      <c r="K200">
        <f t="shared" si="42"/>
        <v>43698.727203499991</v>
      </c>
      <c r="L200">
        <f t="shared" si="42"/>
        <v>40434.727203499991</v>
      </c>
      <c r="M200">
        <f t="shared" si="42"/>
        <v>37170.727203499991</v>
      </c>
      <c r="N200">
        <f t="shared" si="42"/>
        <v>33906.727203499991</v>
      </c>
      <c r="O200">
        <f t="shared" si="42"/>
        <v>30642.727203499995</v>
      </c>
      <c r="P200">
        <f t="shared" si="42"/>
        <v>27378.727203499995</v>
      </c>
      <c r="Q200">
        <f t="shared" si="42"/>
        <v>24114.727203499995</v>
      </c>
      <c r="R200">
        <f t="shared" si="42"/>
        <v>20850.727203499995</v>
      </c>
      <c r="S200">
        <f t="shared" si="42"/>
        <v>17586.727203499995</v>
      </c>
      <c r="T200">
        <f t="shared" si="42"/>
        <v>14322.727203499995</v>
      </c>
      <c r="U200">
        <f t="shared" si="42"/>
        <v>11058.727203499995</v>
      </c>
      <c r="V200">
        <f t="shared" si="42"/>
        <v>7794.7272034999951</v>
      </c>
      <c r="W200">
        <f t="shared" si="42"/>
        <v>4530.7272034999951</v>
      </c>
    </row>
    <row r="201" spans="3:23">
      <c r="C201">
        <v>1088</v>
      </c>
      <c r="D201">
        <f t="shared" si="41"/>
        <v>47578.727203499991</v>
      </c>
      <c r="E201">
        <f t="shared" si="42"/>
        <v>45402.727203499991</v>
      </c>
      <c r="F201">
        <f t="shared" si="42"/>
        <v>43226.727203499991</v>
      </c>
      <c r="G201">
        <f t="shared" si="42"/>
        <v>41050.727203499991</v>
      </c>
      <c r="H201">
        <f t="shared" si="42"/>
        <v>38874.727203499991</v>
      </c>
      <c r="I201">
        <f t="shared" si="42"/>
        <v>36698.727203499991</v>
      </c>
      <c r="J201">
        <f t="shared" si="42"/>
        <v>34522.727203499991</v>
      </c>
      <c r="K201">
        <f t="shared" si="42"/>
        <v>32346.727203499995</v>
      </c>
      <c r="L201">
        <f t="shared" si="42"/>
        <v>30170.727203499995</v>
      </c>
      <c r="M201">
        <f t="shared" si="42"/>
        <v>27994.727203499995</v>
      </c>
      <c r="N201">
        <f t="shared" si="42"/>
        <v>25818.727203499995</v>
      </c>
      <c r="O201">
        <f t="shared" si="42"/>
        <v>23642.727203499995</v>
      </c>
      <c r="P201">
        <f t="shared" si="42"/>
        <v>21466.727203499995</v>
      </c>
      <c r="Q201">
        <f t="shared" si="42"/>
        <v>19290.727203499995</v>
      </c>
      <c r="R201">
        <f t="shared" si="42"/>
        <v>17114.727203499995</v>
      </c>
      <c r="S201">
        <f t="shared" si="42"/>
        <v>14938.727203499995</v>
      </c>
      <c r="T201">
        <f t="shared" si="42"/>
        <v>12762.727203499995</v>
      </c>
      <c r="U201">
        <f t="shared" si="42"/>
        <v>10586.727203499995</v>
      </c>
      <c r="V201">
        <f t="shared" si="42"/>
        <v>8410.7272034999951</v>
      </c>
      <c r="W201">
        <f t="shared" si="42"/>
        <v>6234.7272034999951</v>
      </c>
    </row>
    <row r="202" spans="3:23">
      <c r="C202">
        <v>544</v>
      </c>
      <c r="D202" s="119">
        <f>$B$9+D21</f>
        <v>28610.727203499995</v>
      </c>
      <c r="E202">
        <f t="shared" si="42"/>
        <v>27522.727203499995</v>
      </c>
      <c r="F202">
        <f t="shared" si="42"/>
        <v>26434.727203499995</v>
      </c>
      <c r="G202">
        <f t="shared" si="42"/>
        <v>25346.727203499995</v>
      </c>
      <c r="H202">
        <f t="shared" si="42"/>
        <v>24258.727203499995</v>
      </c>
      <c r="I202">
        <f t="shared" si="42"/>
        <v>23170.727203499995</v>
      </c>
      <c r="J202">
        <f t="shared" si="42"/>
        <v>22082.727203499995</v>
      </c>
      <c r="K202">
        <f t="shared" si="42"/>
        <v>20994.727203499995</v>
      </c>
      <c r="L202">
        <f t="shared" si="42"/>
        <v>19906.727203499995</v>
      </c>
      <c r="M202">
        <f t="shared" si="42"/>
        <v>18818.727203499995</v>
      </c>
      <c r="N202">
        <f t="shared" si="42"/>
        <v>17730.727203499995</v>
      </c>
      <c r="O202">
        <f t="shared" si="42"/>
        <v>16642.727203499995</v>
      </c>
      <c r="P202">
        <f t="shared" si="42"/>
        <v>15554.727203499995</v>
      </c>
      <c r="Q202">
        <f t="shared" si="42"/>
        <v>14466.727203499995</v>
      </c>
      <c r="R202">
        <f t="shared" si="42"/>
        <v>13378.727203499995</v>
      </c>
      <c r="S202">
        <f t="shared" si="42"/>
        <v>12290.727203499995</v>
      </c>
      <c r="T202">
        <f t="shared" si="42"/>
        <v>11202.727203499995</v>
      </c>
      <c r="U202">
        <f t="shared" si="42"/>
        <v>10114.727203499995</v>
      </c>
      <c r="V202">
        <f t="shared" si="42"/>
        <v>9026.7272034999951</v>
      </c>
      <c r="W202">
        <f t="shared" si="42"/>
        <v>7938.7272034999951</v>
      </c>
    </row>
    <row r="204" spans="3:23">
      <c r="D204" s="156" t="s">
        <v>160</v>
      </c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</row>
    <row r="205" spans="3:23">
      <c r="D205">
        <f>$B$10+D2</f>
        <v>382368.08834899997</v>
      </c>
      <c r="E205">
        <f t="shared" ref="E205:W219" si="43">$B$10+E2</f>
        <v>360608.08834899997</v>
      </c>
      <c r="F205">
        <f t="shared" si="43"/>
        <v>338848.08834899997</v>
      </c>
      <c r="G205">
        <f t="shared" si="43"/>
        <v>317088.08834899997</v>
      </c>
      <c r="H205">
        <f t="shared" si="43"/>
        <v>295328.08834899997</v>
      </c>
      <c r="I205">
        <f t="shared" si="43"/>
        <v>273568.08834899997</v>
      </c>
      <c r="J205">
        <f t="shared" si="43"/>
        <v>251808.088349</v>
      </c>
      <c r="K205">
        <f t="shared" si="43"/>
        <v>230048.088349</v>
      </c>
      <c r="L205">
        <f t="shared" si="43"/>
        <v>208288.088349</v>
      </c>
      <c r="M205">
        <f t="shared" si="43"/>
        <v>186528.088349</v>
      </c>
      <c r="N205">
        <f t="shared" si="43"/>
        <v>164768.088349</v>
      </c>
      <c r="O205">
        <f t="shared" si="43"/>
        <v>143008.088349</v>
      </c>
      <c r="P205">
        <f t="shared" si="43"/>
        <v>121248.088349</v>
      </c>
      <c r="Q205">
        <f t="shared" si="43"/>
        <v>99488.088348999998</v>
      </c>
      <c r="R205">
        <f t="shared" si="43"/>
        <v>77728.088348999998</v>
      </c>
      <c r="S205">
        <f t="shared" si="43"/>
        <v>55968.088348999998</v>
      </c>
      <c r="T205">
        <f t="shared" si="43"/>
        <v>34208.088348999998</v>
      </c>
      <c r="U205">
        <f t="shared" si="43"/>
        <v>12448.088349</v>
      </c>
      <c r="V205">
        <f t="shared" si="43"/>
        <v>-9311.9116510000003</v>
      </c>
      <c r="W205">
        <f t="shared" si="43"/>
        <v>-31071.911651000002</v>
      </c>
    </row>
    <row r="206" spans="3:23">
      <c r="D206">
        <f t="shared" ref="D206:S224" si="44">$B$10+D3</f>
        <v>363400.08834899997</v>
      </c>
      <c r="E206">
        <f t="shared" si="44"/>
        <v>342728.08834899997</v>
      </c>
      <c r="F206">
        <f t="shared" si="44"/>
        <v>322056.08834899997</v>
      </c>
      <c r="G206">
        <f t="shared" si="44"/>
        <v>301384.08834899997</v>
      </c>
      <c r="H206">
        <f t="shared" si="44"/>
        <v>280712.08834899997</v>
      </c>
      <c r="I206">
        <f t="shared" si="44"/>
        <v>260040.088349</v>
      </c>
      <c r="J206">
        <f t="shared" si="44"/>
        <v>239368.088349</v>
      </c>
      <c r="K206">
        <f t="shared" si="44"/>
        <v>218696.088349</v>
      </c>
      <c r="L206">
        <f t="shared" si="44"/>
        <v>198024.088349</v>
      </c>
      <c r="M206">
        <f t="shared" si="44"/>
        <v>177352.088349</v>
      </c>
      <c r="N206">
        <f t="shared" si="44"/>
        <v>156680.088349</v>
      </c>
      <c r="O206">
        <f t="shared" si="44"/>
        <v>136008.088349</v>
      </c>
      <c r="P206">
        <f t="shared" si="44"/>
        <v>115336.088349</v>
      </c>
      <c r="Q206">
        <f t="shared" si="44"/>
        <v>94664.088348999998</v>
      </c>
      <c r="R206">
        <f t="shared" si="44"/>
        <v>73992.088348999998</v>
      </c>
      <c r="S206">
        <f t="shared" si="44"/>
        <v>53320.088348999998</v>
      </c>
      <c r="T206">
        <f t="shared" si="43"/>
        <v>32648.088348999998</v>
      </c>
      <c r="U206">
        <f t="shared" si="43"/>
        <v>11976.088349</v>
      </c>
      <c r="V206">
        <f t="shared" si="43"/>
        <v>-8695.9116510000003</v>
      </c>
      <c r="W206">
        <f t="shared" si="43"/>
        <v>-29367.911651000002</v>
      </c>
    </row>
    <row r="207" spans="3:23">
      <c r="D207">
        <f t="shared" si="44"/>
        <v>344432.08834899997</v>
      </c>
      <c r="E207">
        <f t="shared" si="43"/>
        <v>324848.08834899997</v>
      </c>
      <c r="F207">
        <f t="shared" si="43"/>
        <v>305264.08834899997</v>
      </c>
      <c r="G207">
        <f t="shared" si="43"/>
        <v>285680.08834899997</v>
      </c>
      <c r="H207">
        <f t="shared" si="43"/>
        <v>266096.08834899997</v>
      </c>
      <c r="I207">
        <f t="shared" si="43"/>
        <v>246512.088349</v>
      </c>
      <c r="J207">
        <f t="shared" si="43"/>
        <v>226928.088349</v>
      </c>
      <c r="K207">
        <f t="shared" si="43"/>
        <v>207344.088349</v>
      </c>
      <c r="L207">
        <f t="shared" si="43"/>
        <v>187760.088349</v>
      </c>
      <c r="M207">
        <f t="shared" si="43"/>
        <v>168176.088349</v>
      </c>
      <c r="N207">
        <f t="shared" si="43"/>
        <v>148592.088349</v>
      </c>
      <c r="O207">
        <f t="shared" si="43"/>
        <v>129008.088349</v>
      </c>
      <c r="P207">
        <f t="shared" si="43"/>
        <v>109424.088349</v>
      </c>
      <c r="Q207">
        <f t="shared" si="43"/>
        <v>89840.088348999998</v>
      </c>
      <c r="R207">
        <f t="shared" si="43"/>
        <v>70256.088348999998</v>
      </c>
      <c r="S207">
        <f t="shared" si="43"/>
        <v>50672.088348999998</v>
      </c>
      <c r="T207">
        <f t="shared" si="43"/>
        <v>31088.088348999998</v>
      </c>
      <c r="U207">
        <f t="shared" si="43"/>
        <v>11504.088349</v>
      </c>
      <c r="V207">
        <f t="shared" si="43"/>
        <v>-8079.9116510000003</v>
      </c>
      <c r="W207">
        <f t="shared" si="43"/>
        <v>-27663.911651000002</v>
      </c>
    </row>
    <row r="208" spans="3:23">
      <c r="D208">
        <f t="shared" si="44"/>
        <v>325464.08834899997</v>
      </c>
      <c r="E208">
        <f t="shared" si="43"/>
        <v>306968.08834899997</v>
      </c>
      <c r="F208">
        <f t="shared" si="43"/>
        <v>288472.08834899997</v>
      </c>
      <c r="G208">
        <f t="shared" si="43"/>
        <v>269976.08834899997</v>
      </c>
      <c r="H208">
        <f t="shared" si="43"/>
        <v>251480.088349</v>
      </c>
      <c r="I208">
        <f t="shared" si="43"/>
        <v>232984.088349</v>
      </c>
      <c r="J208">
        <f t="shared" si="43"/>
        <v>214488.088349</v>
      </c>
      <c r="K208">
        <f t="shared" si="43"/>
        <v>195992.088349</v>
      </c>
      <c r="L208">
        <f t="shared" si="43"/>
        <v>177496.088349</v>
      </c>
      <c r="M208">
        <f t="shared" si="43"/>
        <v>159000.088349</v>
      </c>
      <c r="N208">
        <f t="shared" si="43"/>
        <v>140504.088349</v>
      </c>
      <c r="O208">
        <f t="shared" si="43"/>
        <v>122008.088349</v>
      </c>
      <c r="P208">
        <f t="shared" si="43"/>
        <v>103512.088349</v>
      </c>
      <c r="Q208">
        <f t="shared" si="43"/>
        <v>85016.088348999998</v>
      </c>
      <c r="R208">
        <f t="shared" si="43"/>
        <v>66520.088348999998</v>
      </c>
      <c r="S208">
        <f t="shared" si="43"/>
        <v>48024.088348999998</v>
      </c>
      <c r="T208">
        <f t="shared" si="43"/>
        <v>29528.088348999998</v>
      </c>
      <c r="U208">
        <f t="shared" si="43"/>
        <v>11032.088349</v>
      </c>
      <c r="V208">
        <f t="shared" si="43"/>
        <v>-7463.9116510000003</v>
      </c>
      <c r="W208">
        <f t="shared" si="43"/>
        <v>-25959.911651000002</v>
      </c>
    </row>
    <row r="209" spans="4:23">
      <c r="D209">
        <f t="shared" si="44"/>
        <v>306496.08834899997</v>
      </c>
      <c r="E209">
        <f t="shared" si="43"/>
        <v>289088.08834899997</v>
      </c>
      <c r="F209">
        <f t="shared" si="43"/>
        <v>271680.08834899997</v>
      </c>
      <c r="G209">
        <f t="shared" si="43"/>
        <v>254272.088349</v>
      </c>
      <c r="H209">
        <f t="shared" si="43"/>
        <v>236864.088349</v>
      </c>
      <c r="I209">
        <f t="shared" si="43"/>
        <v>219456.088349</v>
      </c>
      <c r="J209">
        <f t="shared" si="43"/>
        <v>202048.088349</v>
      </c>
      <c r="K209">
        <f t="shared" si="43"/>
        <v>184640.088349</v>
      </c>
      <c r="L209">
        <f t="shared" si="43"/>
        <v>167232.088349</v>
      </c>
      <c r="M209">
        <f t="shared" si="43"/>
        <v>149824.088349</v>
      </c>
      <c r="N209">
        <f t="shared" si="43"/>
        <v>132416.088349</v>
      </c>
      <c r="O209">
        <f t="shared" si="43"/>
        <v>115008.088349</v>
      </c>
      <c r="P209">
        <f t="shared" si="43"/>
        <v>97600.088348999998</v>
      </c>
      <c r="Q209">
        <f t="shared" si="43"/>
        <v>80192.088348999998</v>
      </c>
      <c r="R209">
        <f t="shared" si="43"/>
        <v>62784.088348999998</v>
      </c>
      <c r="S209">
        <f t="shared" si="43"/>
        <v>45376.088348999998</v>
      </c>
      <c r="T209">
        <f t="shared" si="43"/>
        <v>27968.088348999998</v>
      </c>
      <c r="U209">
        <f t="shared" si="43"/>
        <v>10560.088349</v>
      </c>
      <c r="V209">
        <f t="shared" si="43"/>
        <v>-6847.9116510000003</v>
      </c>
      <c r="W209">
        <f t="shared" si="43"/>
        <v>-24255.911651000002</v>
      </c>
    </row>
    <row r="210" spans="4:23">
      <c r="D210">
        <f t="shared" si="44"/>
        <v>287528.08834899997</v>
      </c>
      <c r="E210">
        <f t="shared" si="43"/>
        <v>271208.08834899997</v>
      </c>
      <c r="F210">
        <f t="shared" si="43"/>
        <v>254888.088349</v>
      </c>
      <c r="G210">
        <f t="shared" si="43"/>
        <v>238568.088349</v>
      </c>
      <c r="H210">
        <f t="shared" si="43"/>
        <v>222248.088349</v>
      </c>
      <c r="I210">
        <f t="shared" si="43"/>
        <v>205928.088349</v>
      </c>
      <c r="J210">
        <f t="shared" si="43"/>
        <v>189608.088349</v>
      </c>
      <c r="K210">
        <f t="shared" si="43"/>
        <v>173288.088349</v>
      </c>
      <c r="L210">
        <f t="shared" si="43"/>
        <v>156968.088349</v>
      </c>
      <c r="M210">
        <f t="shared" si="43"/>
        <v>140648.088349</v>
      </c>
      <c r="N210">
        <f t="shared" si="43"/>
        <v>124328.088349</v>
      </c>
      <c r="O210">
        <f t="shared" si="43"/>
        <v>108008.088349</v>
      </c>
      <c r="P210">
        <f t="shared" si="43"/>
        <v>91688.088348999998</v>
      </c>
      <c r="Q210">
        <f t="shared" si="43"/>
        <v>75368.088348999998</v>
      </c>
      <c r="R210">
        <f t="shared" si="43"/>
        <v>59048.088348999998</v>
      </c>
      <c r="S210">
        <f t="shared" si="43"/>
        <v>42728.088348999998</v>
      </c>
      <c r="T210">
        <f t="shared" si="43"/>
        <v>26408.088348999998</v>
      </c>
      <c r="U210">
        <f t="shared" si="43"/>
        <v>10088.088349</v>
      </c>
      <c r="V210">
        <f t="shared" si="43"/>
        <v>-6231.9116510000003</v>
      </c>
      <c r="W210">
        <f t="shared" si="43"/>
        <v>-22551.911651000002</v>
      </c>
    </row>
    <row r="211" spans="4:23">
      <c r="D211">
        <f t="shared" si="44"/>
        <v>268560.08834899991</v>
      </c>
      <c r="E211">
        <f t="shared" si="43"/>
        <v>253328.08834899994</v>
      </c>
      <c r="F211">
        <f t="shared" si="43"/>
        <v>238096.08834899994</v>
      </c>
      <c r="G211">
        <f t="shared" si="43"/>
        <v>222864.088349</v>
      </c>
      <c r="H211">
        <f t="shared" si="43"/>
        <v>207632.088349</v>
      </c>
      <c r="I211">
        <f t="shared" si="43"/>
        <v>192400.088349</v>
      </c>
      <c r="J211">
        <f t="shared" si="43"/>
        <v>177168.088349</v>
      </c>
      <c r="K211">
        <f t="shared" si="43"/>
        <v>161936.088349</v>
      </c>
      <c r="L211">
        <f t="shared" si="43"/>
        <v>146704.088349</v>
      </c>
      <c r="M211">
        <f t="shared" si="43"/>
        <v>131472.08834899997</v>
      </c>
      <c r="N211">
        <f t="shared" si="43"/>
        <v>116240.08834899997</v>
      </c>
      <c r="O211">
        <f t="shared" si="43"/>
        <v>101008.08834899997</v>
      </c>
      <c r="P211">
        <f t="shared" si="43"/>
        <v>85776.088348999983</v>
      </c>
      <c r="Q211">
        <f t="shared" si="43"/>
        <v>70544.088348999983</v>
      </c>
      <c r="R211">
        <f t="shared" si="43"/>
        <v>55312.088348999983</v>
      </c>
      <c r="S211">
        <f t="shared" si="43"/>
        <v>40080.088348999983</v>
      </c>
      <c r="T211">
        <f t="shared" si="43"/>
        <v>24848.088348999991</v>
      </c>
      <c r="U211">
        <f t="shared" si="43"/>
        <v>9616.0883489999924</v>
      </c>
      <c r="V211">
        <f t="shared" si="43"/>
        <v>-5615.911651000004</v>
      </c>
      <c r="W211">
        <f t="shared" si="43"/>
        <v>-20847.911651000002</v>
      </c>
    </row>
    <row r="212" spans="4:23">
      <c r="D212">
        <f t="shared" si="44"/>
        <v>249592.088349</v>
      </c>
      <c r="E212">
        <f t="shared" si="43"/>
        <v>235448.088349</v>
      </c>
      <c r="F212">
        <f t="shared" si="43"/>
        <v>221304.088349</v>
      </c>
      <c r="G212">
        <f t="shared" si="43"/>
        <v>207160.088349</v>
      </c>
      <c r="H212">
        <f t="shared" si="43"/>
        <v>193016.088349</v>
      </c>
      <c r="I212">
        <f t="shared" si="43"/>
        <v>178872.088349</v>
      </c>
      <c r="J212">
        <f t="shared" si="43"/>
        <v>164728.088349</v>
      </c>
      <c r="K212">
        <f t="shared" si="43"/>
        <v>150584.088349</v>
      </c>
      <c r="L212">
        <f t="shared" si="43"/>
        <v>136440.088349</v>
      </c>
      <c r="M212">
        <f t="shared" si="43"/>
        <v>122296.088349</v>
      </c>
      <c r="N212">
        <f t="shared" si="43"/>
        <v>108152.088349</v>
      </c>
      <c r="O212">
        <f t="shared" si="43"/>
        <v>94008.088348999998</v>
      </c>
      <c r="P212">
        <f t="shared" si="43"/>
        <v>79864.088348999998</v>
      </c>
      <c r="Q212">
        <f t="shared" si="43"/>
        <v>65720.088348999998</v>
      </c>
      <c r="R212">
        <f t="shared" si="43"/>
        <v>51576.088348999998</v>
      </c>
      <c r="S212">
        <f t="shared" si="43"/>
        <v>37432.088348999998</v>
      </c>
      <c r="T212">
        <f t="shared" si="43"/>
        <v>23288.088348999998</v>
      </c>
      <c r="U212">
        <f t="shared" si="43"/>
        <v>9144.0883489999997</v>
      </c>
      <c r="V212">
        <f t="shared" si="43"/>
        <v>-4999.9116510000003</v>
      </c>
      <c r="W212">
        <f t="shared" si="43"/>
        <v>-19143.911651000002</v>
      </c>
    </row>
    <row r="213" spans="4:23">
      <c r="D213">
        <f t="shared" si="44"/>
        <v>230624.088349</v>
      </c>
      <c r="E213">
        <f t="shared" si="43"/>
        <v>217568.088349</v>
      </c>
      <c r="F213">
        <f t="shared" si="43"/>
        <v>204512.088349</v>
      </c>
      <c r="G213">
        <f t="shared" si="43"/>
        <v>191456.088349</v>
      </c>
      <c r="H213">
        <f t="shared" si="43"/>
        <v>178400.088349</v>
      </c>
      <c r="I213">
        <f t="shared" si="43"/>
        <v>165344.088349</v>
      </c>
      <c r="J213">
        <f t="shared" si="43"/>
        <v>152288.088349</v>
      </c>
      <c r="K213">
        <f t="shared" si="43"/>
        <v>139232.088349</v>
      </c>
      <c r="L213">
        <f t="shared" si="43"/>
        <v>126176.088349</v>
      </c>
      <c r="M213">
        <f t="shared" si="43"/>
        <v>113120.088349</v>
      </c>
      <c r="N213">
        <f t="shared" si="43"/>
        <v>100064.088349</v>
      </c>
      <c r="O213">
        <f t="shared" si="43"/>
        <v>87008.088348999998</v>
      </c>
      <c r="P213">
        <f t="shared" si="43"/>
        <v>73952.088348999998</v>
      </c>
      <c r="Q213">
        <f t="shared" si="43"/>
        <v>60896.088348999998</v>
      </c>
      <c r="R213">
        <f t="shared" si="43"/>
        <v>47840.088348999998</v>
      </c>
      <c r="S213">
        <f t="shared" si="43"/>
        <v>34784.088348999998</v>
      </c>
      <c r="T213">
        <f t="shared" si="43"/>
        <v>21728.088348999998</v>
      </c>
      <c r="U213">
        <f t="shared" si="43"/>
        <v>8672.0883489999997</v>
      </c>
      <c r="V213">
        <f t="shared" si="43"/>
        <v>-4383.9116510000003</v>
      </c>
      <c r="W213">
        <f t="shared" si="43"/>
        <v>-17439.911651000002</v>
      </c>
    </row>
    <row r="214" spans="4:23">
      <c r="D214">
        <f t="shared" si="44"/>
        <v>211656.08834900006</v>
      </c>
      <c r="E214">
        <f t="shared" si="43"/>
        <v>199688.08834900006</v>
      </c>
      <c r="F214">
        <f t="shared" si="43"/>
        <v>187720.08834900006</v>
      </c>
      <c r="G214">
        <f t="shared" si="43"/>
        <v>175752.08834900006</v>
      </c>
      <c r="H214">
        <f t="shared" si="43"/>
        <v>163784.08834900006</v>
      </c>
      <c r="I214">
        <f t="shared" si="43"/>
        <v>151816.08834900006</v>
      </c>
      <c r="J214">
        <f t="shared" si="43"/>
        <v>139848.08834900003</v>
      </c>
      <c r="K214">
        <f t="shared" si="43"/>
        <v>127880.08834900003</v>
      </c>
      <c r="L214">
        <f t="shared" si="43"/>
        <v>115912.08834900003</v>
      </c>
      <c r="M214">
        <f t="shared" si="43"/>
        <v>103944.08834900003</v>
      </c>
      <c r="N214">
        <f t="shared" si="43"/>
        <v>91976.088349000012</v>
      </c>
      <c r="O214">
        <f t="shared" si="43"/>
        <v>80008.088349000012</v>
      </c>
      <c r="P214">
        <f t="shared" si="43"/>
        <v>68040.088349000012</v>
      </c>
      <c r="Q214">
        <f t="shared" si="43"/>
        <v>56072.088349000012</v>
      </c>
      <c r="R214">
        <f t="shared" si="43"/>
        <v>44104.088349000012</v>
      </c>
      <c r="S214">
        <f t="shared" si="43"/>
        <v>32136.088349000005</v>
      </c>
      <c r="T214">
        <f t="shared" si="43"/>
        <v>20168.088349000005</v>
      </c>
      <c r="U214">
        <f t="shared" si="43"/>
        <v>8200.0883490000069</v>
      </c>
      <c r="V214">
        <f t="shared" si="43"/>
        <v>-3767.9116509999967</v>
      </c>
      <c r="W214">
        <f t="shared" si="43"/>
        <v>-15735.911651</v>
      </c>
    </row>
    <row r="215" spans="4:23">
      <c r="D215">
        <f t="shared" si="44"/>
        <v>192688.088349</v>
      </c>
      <c r="E215">
        <f t="shared" si="43"/>
        <v>181808.088349</v>
      </c>
      <c r="F215">
        <f t="shared" si="43"/>
        <v>170928.088349</v>
      </c>
      <c r="G215">
        <f t="shared" si="43"/>
        <v>160048.088349</v>
      </c>
      <c r="H215">
        <f t="shared" si="43"/>
        <v>149168.088349</v>
      </c>
      <c r="I215">
        <f t="shared" si="43"/>
        <v>138288.088349</v>
      </c>
      <c r="J215">
        <f t="shared" si="43"/>
        <v>127408.088349</v>
      </c>
      <c r="K215">
        <f t="shared" si="43"/>
        <v>116528.088349</v>
      </c>
      <c r="L215">
        <f t="shared" si="43"/>
        <v>105648.088349</v>
      </c>
      <c r="M215">
        <f t="shared" si="43"/>
        <v>94768.088348999998</v>
      </c>
      <c r="N215">
        <f t="shared" si="43"/>
        <v>83888.088348999998</v>
      </c>
      <c r="O215">
        <f t="shared" si="43"/>
        <v>73008.088348999998</v>
      </c>
      <c r="P215">
        <f t="shared" si="43"/>
        <v>62128.088348999998</v>
      </c>
      <c r="Q215">
        <f t="shared" si="43"/>
        <v>51248.088348999998</v>
      </c>
      <c r="R215">
        <f t="shared" si="43"/>
        <v>40368.088348999998</v>
      </c>
      <c r="S215">
        <f t="shared" si="43"/>
        <v>29488.088348999998</v>
      </c>
      <c r="T215">
        <f t="shared" si="43"/>
        <v>18608.088348999998</v>
      </c>
      <c r="U215">
        <f t="shared" si="43"/>
        <v>7728.0883489999997</v>
      </c>
      <c r="V215">
        <f t="shared" si="43"/>
        <v>-3151.9116510000003</v>
      </c>
      <c r="W215">
        <f t="shared" si="43"/>
        <v>-14031.911651</v>
      </c>
    </row>
    <row r="216" spans="4:23">
      <c r="D216">
        <f t="shared" si="44"/>
        <v>173720.088349</v>
      </c>
      <c r="E216">
        <f t="shared" si="43"/>
        <v>163928.088349</v>
      </c>
      <c r="F216">
        <f t="shared" si="43"/>
        <v>154136.088349</v>
      </c>
      <c r="G216">
        <f t="shared" si="43"/>
        <v>144344.088349</v>
      </c>
      <c r="H216">
        <f t="shared" si="43"/>
        <v>134552.088349</v>
      </c>
      <c r="I216">
        <f t="shared" si="43"/>
        <v>124760.088349</v>
      </c>
      <c r="J216">
        <f t="shared" si="43"/>
        <v>114968.088349</v>
      </c>
      <c r="K216">
        <f t="shared" si="43"/>
        <v>105176.088349</v>
      </c>
      <c r="L216">
        <f t="shared" si="43"/>
        <v>95384.088348999998</v>
      </c>
      <c r="M216">
        <f t="shared" si="43"/>
        <v>85592.088348999998</v>
      </c>
      <c r="N216">
        <f t="shared" si="43"/>
        <v>75800.088348999998</v>
      </c>
      <c r="O216">
        <f t="shared" si="43"/>
        <v>66008.088348999998</v>
      </c>
      <c r="P216">
        <f t="shared" si="43"/>
        <v>56216.088348999998</v>
      </c>
      <c r="Q216">
        <f t="shared" si="43"/>
        <v>46424.088348999998</v>
      </c>
      <c r="R216">
        <f t="shared" si="43"/>
        <v>36632.088348999998</v>
      </c>
      <c r="S216">
        <f t="shared" si="43"/>
        <v>26840.088348999998</v>
      </c>
      <c r="T216">
        <f t="shared" si="43"/>
        <v>17048.088348999998</v>
      </c>
      <c r="U216">
        <f t="shared" si="43"/>
        <v>7256.0883489999997</v>
      </c>
      <c r="V216">
        <f t="shared" si="43"/>
        <v>-2535.9116510000003</v>
      </c>
      <c r="W216">
        <f t="shared" si="43"/>
        <v>-12327.911651</v>
      </c>
    </row>
    <row r="217" spans="4:23">
      <c r="D217">
        <f t="shared" si="44"/>
        <v>154752.08834900003</v>
      </c>
      <c r="E217">
        <f t="shared" si="43"/>
        <v>146048.08834900003</v>
      </c>
      <c r="F217">
        <f t="shared" si="43"/>
        <v>137344.088349</v>
      </c>
      <c r="G217">
        <f t="shared" si="43"/>
        <v>128640.088349</v>
      </c>
      <c r="H217">
        <f t="shared" si="43"/>
        <v>119936.088349</v>
      </c>
      <c r="I217">
        <f t="shared" si="43"/>
        <v>111232.088349</v>
      </c>
      <c r="J217">
        <f t="shared" si="43"/>
        <v>102528.088349</v>
      </c>
      <c r="K217">
        <f t="shared" si="43"/>
        <v>93824.088348999998</v>
      </c>
      <c r="L217">
        <f t="shared" si="43"/>
        <v>85120.088348999998</v>
      </c>
      <c r="M217">
        <f t="shared" si="43"/>
        <v>76416.088348999998</v>
      </c>
      <c r="N217">
        <f t="shared" si="43"/>
        <v>67712.088348999998</v>
      </c>
      <c r="O217">
        <f t="shared" si="43"/>
        <v>59008.088348999998</v>
      </c>
      <c r="P217">
        <f t="shared" si="43"/>
        <v>50304.088348999998</v>
      </c>
      <c r="Q217">
        <f t="shared" si="43"/>
        <v>41600.088349000005</v>
      </c>
      <c r="R217">
        <f t="shared" si="43"/>
        <v>32896.088349000005</v>
      </c>
      <c r="S217">
        <f t="shared" si="43"/>
        <v>24192.088349000005</v>
      </c>
      <c r="T217">
        <f t="shared" si="43"/>
        <v>15488.088349000003</v>
      </c>
      <c r="U217">
        <f t="shared" si="43"/>
        <v>6784.0883490000033</v>
      </c>
      <c r="V217">
        <f t="shared" si="43"/>
        <v>-1919.9116509999967</v>
      </c>
      <c r="W217">
        <f t="shared" si="43"/>
        <v>-10623.911650999997</v>
      </c>
    </row>
    <row r="218" spans="4:23">
      <c r="D218">
        <f t="shared" si="44"/>
        <v>135784.08834899997</v>
      </c>
      <c r="E218">
        <f t="shared" si="43"/>
        <v>128168.08834899997</v>
      </c>
      <c r="F218">
        <f t="shared" si="43"/>
        <v>120552.08834899997</v>
      </c>
      <c r="G218">
        <f t="shared" si="43"/>
        <v>112936.08834899998</v>
      </c>
      <c r="H218">
        <f t="shared" si="43"/>
        <v>105320.08834899998</v>
      </c>
      <c r="I218">
        <f t="shared" si="43"/>
        <v>97704.088348999983</v>
      </c>
      <c r="J218">
        <f t="shared" si="43"/>
        <v>90088.088348999983</v>
      </c>
      <c r="K218">
        <f t="shared" si="43"/>
        <v>82472.088348999983</v>
      </c>
      <c r="L218">
        <f t="shared" si="43"/>
        <v>74856.088348999983</v>
      </c>
      <c r="M218">
        <f t="shared" si="43"/>
        <v>67240.088348999983</v>
      </c>
      <c r="N218">
        <f t="shared" si="43"/>
        <v>59624.088348999983</v>
      </c>
      <c r="O218">
        <f t="shared" si="43"/>
        <v>52008.088348999983</v>
      </c>
      <c r="P218">
        <f t="shared" si="43"/>
        <v>44392.088348999998</v>
      </c>
      <c r="Q218">
        <f t="shared" si="43"/>
        <v>36776.088348999998</v>
      </c>
      <c r="R218">
        <f t="shared" si="43"/>
        <v>29160.088348999998</v>
      </c>
      <c r="S218">
        <f t="shared" si="43"/>
        <v>21544.088348999998</v>
      </c>
      <c r="T218">
        <f t="shared" si="43"/>
        <v>13928.088349</v>
      </c>
      <c r="U218">
        <f t="shared" si="43"/>
        <v>6312.0883489999997</v>
      </c>
      <c r="V218">
        <f t="shared" si="43"/>
        <v>-1303.9116509999985</v>
      </c>
      <c r="W218">
        <f t="shared" si="43"/>
        <v>-8919.9116509999967</v>
      </c>
    </row>
    <row r="219" spans="4:23">
      <c r="D219">
        <f t="shared" si="44"/>
        <v>116816.088349</v>
      </c>
      <c r="E219">
        <f t="shared" si="43"/>
        <v>110288.088349</v>
      </c>
      <c r="F219">
        <f t="shared" si="43"/>
        <v>103760.088349</v>
      </c>
      <c r="G219">
        <f t="shared" si="43"/>
        <v>97232.088348999998</v>
      </c>
      <c r="H219">
        <f t="shared" si="43"/>
        <v>90704.088348999998</v>
      </c>
      <c r="I219">
        <f t="shared" ref="E219:W224" si="45">$B$10+I16</f>
        <v>84176.088348999998</v>
      </c>
      <c r="J219">
        <f t="shared" si="45"/>
        <v>77648.088348999998</v>
      </c>
      <c r="K219">
        <f t="shared" si="45"/>
        <v>71120.088348999998</v>
      </c>
      <c r="L219">
        <f t="shared" si="45"/>
        <v>64592.088348999998</v>
      </c>
      <c r="M219">
        <f t="shared" si="45"/>
        <v>58064.088348999998</v>
      </c>
      <c r="N219">
        <f t="shared" si="45"/>
        <v>51536.088348999998</v>
      </c>
      <c r="O219">
        <f t="shared" si="45"/>
        <v>45008.088349000005</v>
      </c>
      <c r="P219">
        <f t="shared" si="45"/>
        <v>38480.088349000005</v>
      </c>
      <c r="Q219">
        <f t="shared" si="45"/>
        <v>31952.088349000005</v>
      </c>
      <c r="R219">
        <f t="shared" si="45"/>
        <v>25424.088349000005</v>
      </c>
      <c r="S219">
        <f t="shared" si="45"/>
        <v>18896.088349000005</v>
      </c>
      <c r="T219">
        <f t="shared" si="45"/>
        <v>12368.088349000003</v>
      </c>
      <c r="U219">
        <f t="shared" si="45"/>
        <v>5840.0883490000033</v>
      </c>
      <c r="V219">
        <f t="shared" si="45"/>
        <v>-687.91165099999671</v>
      </c>
      <c r="W219">
        <f t="shared" si="45"/>
        <v>-7215.9116509999967</v>
      </c>
    </row>
    <row r="220" spans="4:23">
      <c r="D220">
        <f t="shared" si="44"/>
        <v>97848.088348999998</v>
      </c>
      <c r="E220">
        <f t="shared" si="45"/>
        <v>92408.088348999998</v>
      </c>
      <c r="F220">
        <f t="shared" si="45"/>
        <v>86968.088348999998</v>
      </c>
      <c r="G220">
        <f t="shared" si="45"/>
        <v>81528.088348999998</v>
      </c>
      <c r="H220">
        <f t="shared" si="45"/>
        <v>76088.088348999998</v>
      </c>
      <c r="I220">
        <f t="shared" si="45"/>
        <v>70648.088348999998</v>
      </c>
      <c r="J220">
        <f t="shared" si="45"/>
        <v>65208.088348999998</v>
      </c>
      <c r="K220">
        <f t="shared" si="45"/>
        <v>59768.088348999998</v>
      </c>
      <c r="L220">
        <f t="shared" si="45"/>
        <v>54328.088348999998</v>
      </c>
      <c r="M220">
        <f t="shared" si="45"/>
        <v>48888.088348999998</v>
      </c>
      <c r="N220">
        <f t="shared" si="45"/>
        <v>43448.088349000005</v>
      </c>
      <c r="O220">
        <f t="shared" si="45"/>
        <v>38008.088349000005</v>
      </c>
      <c r="P220">
        <f t="shared" si="45"/>
        <v>32568.088349000005</v>
      </c>
      <c r="Q220">
        <f t="shared" si="45"/>
        <v>27128.088349000005</v>
      </c>
      <c r="R220">
        <f t="shared" si="45"/>
        <v>21688.088349000005</v>
      </c>
      <c r="S220">
        <f t="shared" si="45"/>
        <v>16248.088349000003</v>
      </c>
      <c r="T220">
        <f t="shared" si="45"/>
        <v>10808.088349000003</v>
      </c>
      <c r="U220">
        <f t="shared" si="45"/>
        <v>5368.0883490000033</v>
      </c>
      <c r="V220">
        <f t="shared" si="45"/>
        <v>-71.911650999996709</v>
      </c>
      <c r="W220">
        <f t="shared" si="45"/>
        <v>-5511.9116509999967</v>
      </c>
    </row>
    <row r="221" spans="4:23">
      <c r="D221">
        <f t="shared" si="44"/>
        <v>78880.088348999998</v>
      </c>
      <c r="E221">
        <f t="shared" si="45"/>
        <v>74528.088348999998</v>
      </c>
      <c r="F221">
        <f t="shared" si="45"/>
        <v>70176.088348999998</v>
      </c>
      <c r="G221">
        <f t="shared" si="45"/>
        <v>65824.088348999998</v>
      </c>
      <c r="H221">
        <f t="shared" si="45"/>
        <v>61472.088348999998</v>
      </c>
      <c r="I221">
        <f t="shared" si="45"/>
        <v>57120.088348999998</v>
      </c>
      <c r="J221">
        <f t="shared" si="45"/>
        <v>52768.088348999998</v>
      </c>
      <c r="K221">
        <f t="shared" si="45"/>
        <v>48416.088348999998</v>
      </c>
      <c r="L221">
        <f t="shared" si="45"/>
        <v>44064.088349000005</v>
      </c>
      <c r="M221">
        <f t="shared" si="45"/>
        <v>39712.088349000005</v>
      </c>
      <c r="N221">
        <f t="shared" si="45"/>
        <v>35360.088349000005</v>
      </c>
      <c r="O221">
        <f t="shared" si="45"/>
        <v>31008.088349000005</v>
      </c>
      <c r="P221">
        <f t="shared" si="45"/>
        <v>26656.088349000005</v>
      </c>
      <c r="Q221">
        <f t="shared" si="45"/>
        <v>22304.088349000005</v>
      </c>
      <c r="R221">
        <f t="shared" si="45"/>
        <v>17952.088349000005</v>
      </c>
      <c r="S221">
        <f t="shared" si="45"/>
        <v>13600.088349000003</v>
      </c>
      <c r="T221">
        <f t="shared" si="45"/>
        <v>9248.0883490000033</v>
      </c>
      <c r="U221">
        <f t="shared" si="45"/>
        <v>4896.0883490000033</v>
      </c>
      <c r="V221">
        <f t="shared" si="45"/>
        <v>544.08834900000329</v>
      </c>
      <c r="W221">
        <f t="shared" si="45"/>
        <v>-3807.9116509999967</v>
      </c>
    </row>
    <row r="222" spans="4:23">
      <c r="D222">
        <f t="shared" si="44"/>
        <v>59912.088348999998</v>
      </c>
      <c r="E222">
        <f t="shared" si="45"/>
        <v>56648.088348999998</v>
      </c>
      <c r="F222">
        <f t="shared" si="45"/>
        <v>53384.088348999998</v>
      </c>
      <c r="G222">
        <f t="shared" si="45"/>
        <v>50120.088348999998</v>
      </c>
      <c r="H222">
        <f t="shared" si="45"/>
        <v>46856.088348999998</v>
      </c>
      <c r="I222">
        <f t="shared" si="45"/>
        <v>43592.088349000005</v>
      </c>
      <c r="J222">
        <f t="shared" si="45"/>
        <v>40328.088349000005</v>
      </c>
      <c r="K222">
        <f t="shared" si="45"/>
        <v>37064.088349000005</v>
      </c>
      <c r="L222">
        <f t="shared" si="45"/>
        <v>33800.088349000005</v>
      </c>
      <c r="M222">
        <f t="shared" si="45"/>
        <v>30536.088349000005</v>
      </c>
      <c r="N222">
        <f t="shared" si="45"/>
        <v>27272.088349000005</v>
      </c>
      <c r="O222">
        <f t="shared" si="45"/>
        <v>24008.088349000005</v>
      </c>
      <c r="P222">
        <f t="shared" si="45"/>
        <v>20744.088349000005</v>
      </c>
      <c r="Q222">
        <f t="shared" si="45"/>
        <v>17480.088349000005</v>
      </c>
      <c r="R222">
        <f t="shared" si="45"/>
        <v>14216.088349000003</v>
      </c>
      <c r="S222">
        <f t="shared" si="45"/>
        <v>10952.088349000003</v>
      </c>
      <c r="T222">
        <f t="shared" si="45"/>
        <v>7688.0883490000033</v>
      </c>
      <c r="U222">
        <f t="shared" si="45"/>
        <v>4424.0883490000033</v>
      </c>
      <c r="V222">
        <f t="shared" si="45"/>
        <v>1160.0883490000033</v>
      </c>
      <c r="W222">
        <f t="shared" si="45"/>
        <v>-2103.9116509999967</v>
      </c>
    </row>
    <row r="223" spans="4:23">
      <c r="D223">
        <f t="shared" si="44"/>
        <v>40944.088349000005</v>
      </c>
      <c r="E223">
        <f t="shared" si="45"/>
        <v>38768.088349000005</v>
      </c>
      <c r="F223">
        <f t="shared" si="45"/>
        <v>36592.088349000005</v>
      </c>
      <c r="G223">
        <f t="shared" si="45"/>
        <v>34416.088349000005</v>
      </c>
      <c r="H223">
        <f t="shared" si="45"/>
        <v>32240.088349000005</v>
      </c>
      <c r="I223">
        <f t="shared" si="45"/>
        <v>30064.088349000005</v>
      </c>
      <c r="J223">
        <f t="shared" si="45"/>
        <v>27888.088349000005</v>
      </c>
      <c r="K223">
        <f t="shared" si="45"/>
        <v>25712.088349000005</v>
      </c>
      <c r="L223">
        <f t="shared" si="45"/>
        <v>23536.088349000005</v>
      </c>
      <c r="M223">
        <f t="shared" si="45"/>
        <v>21360.088349000005</v>
      </c>
      <c r="N223">
        <f t="shared" si="45"/>
        <v>19184.088349000005</v>
      </c>
      <c r="O223">
        <f t="shared" si="45"/>
        <v>17008.088349000005</v>
      </c>
      <c r="P223">
        <f t="shared" si="45"/>
        <v>14832.088349000003</v>
      </c>
      <c r="Q223">
        <f t="shared" si="45"/>
        <v>12656.088349000003</v>
      </c>
      <c r="R223">
        <f t="shared" si="45"/>
        <v>10480.088349000003</v>
      </c>
      <c r="S223">
        <f t="shared" si="45"/>
        <v>8304.0883490000033</v>
      </c>
      <c r="T223">
        <f t="shared" si="45"/>
        <v>6128.0883490000033</v>
      </c>
      <c r="U223">
        <f t="shared" si="45"/>
        <v>3952.0883490000033</v>
      </c>
      <c r="V223">
        <f t="shared" si="45"/>
        <v>1776.0883490000033</v>
      </c>
      <c r="W223">
        <f t="shared" si="45"/>
        <v>-399.91165099999671</v>
      </c>
    </row>
    <row r="224" spans="4:23">
      <c r="D224">
        <f t="shared" si="44"/>
        <v>21976.088349000005</v>
      </c>
      <c r="E224">
        <f t="shared" si="45"/>
        <v>20888.088349000005</v>
      </c>
      <c r="F224">
        <f t="shared" si="45"/>
        <v>19800.088349000005</v>
      </c>
      <c r="G224">
        <f t="shared" si="45"/>
        <v>18712.088349000005</v>
      </c>
      <c r="H224">
        <f t="shared" si="45"/>
        <v>17624.088349000005</v>
      </c>
      <c r="I224">
        <f t="shared" si="45"/>
        <v>16536.088349000005</v>
      </c>
      <c r="J224">
        <f t="shared" si="45"/>
        <v>15448.088349000003</v>
      </c>
      <c r="K224">
        <f t="shared" si="45"/>
        <v>14360.088349000003</v>
      </c>
      <c r="L224">
        <f t="shared" si="45"/>
        <v>13272.088349000003</v>
      </c>
      <c r="M224">
        <f t="shared" si="45"/>
        <v>12184.088349000003</v>
      </c>
      <c r="N224">
        <f t="shared" si="45"/>
        <v>11096.088349000003</v>
      </c>
      <c r="O224">
        <f t="shared" si="45"/>
        <v>10008.088349000003</v>
      </c>
      <c r="P224">
        <f t="shared" si="45"/>
        <v>8920.0883490000033</v>
      </c>
      <c r="Q224">
        <f t="shared" si="45"/>
        <v>7832.0883490000033</v>
      </c>
      <c r="R224">
        <f t="shared" si="45"/>
        <v>6744.0883490000033</v>
      </c>
      <c r="S224">
        <f t="shared" si="45"/>
        <v>5656.0883490000033</v>
      </c>
      <c r="T224">
        <f t="shared" si="45"/>
        <v>4568.0883490000033</v>
      </c>
      <c r="U224">
        <f t="shared" si="45"/>
        <v>3480.0883490000033</v>
      </c>
      <c r="V224">
        <f t="shared" si="45"/>
        <v>2392.0883490000033</v>
      </c>
      <c r="W224">
        <f t="shared" si="45"/>
        <v>1304.0883490000033</v>
      </c>
    </row>
    <row r="226" spans="4:23">
      <c r="D226" s="156" t="s">
        <v>161</v>
      </c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</row>
    <row r="227" spans="4:23">
      <c r="D227">
        <f>$B$11+D2</f>
        <v>375733.4494945</v>
      </c>
      <c r="E227">
        <f t="shared" ref="E227:W241" si="46">$B$11+E2</f>
        <v>353973.4494945</v>
      </c>
      <c r="F227">
        <f t="shared" si="46"/>
        <v>332213.4494945</v>
      </c>
      <c r="G227">
        <f t="shared" si="46"/>
        <v>310453.4494945</v>
      </c>
      <c r="H227">
        <f t="shared" si="46"/>
        <v>288693.4494945</v>
      </c>
      <c r="I227">
        <f t="shared" si="46"/>
        <v>266933.4494945</v>
      </c>
      <c r="J227">
        <f t="shared" si="46"/>
        <v>245173.44949449998</v>
      </c>
      <c r="K227">
        <f t="shared" si="46"/>
        <v>223413.44949449998</v>
      </c>
      <c r="L227">
        <f t="shared" si="46"/>
        <v>201653.44949449998</v>
      </c>
      <c r="M227">
        <f t="shared" si="46"/>
        <v>179893.44949449998</v>
      </c>
      <c r="N227">
        <f t="shared" si="46"/>
        <v>158133.44949449998</v>
      </c>
      <c r="O227">
        <f t="shared" si="46"/>
        <v>136373.4494945</v>
      </c>
      <c r="P227">
        <f t="shared" si="46"/>
        <v>114613.4494945</v>
      </c>
      <c r="Q227">
        <f t="shared" si="46"/>
        <v>92853.449494500004</v>
      </c>
      <c r="R227">
        <f t="shared" si="46"/>
        <v>71093.449494500004</v>
      </c>
      <c r="S227">
        <f t="shared" si="46"/>
        <v>49333.449494499997</v>
      </c>
      <c r="T227">
        <f t="shared" si="46"/>
        <v>27573.449494499997</v>
      </c>
      <c r="U227">
        <f t="shared" si="46"/>
        <v>5813.4494944999979</v>
      </c>
      <c r="V227">
        <f t="shared" si="46"/>
        <v>-15946.550505500003</v>
      </c>
      <c r="W227">
        <f t="shared" si="46"/>
        <v>-37706.550505500003</v>
      </c>
    </row>
    <row r="228" spans="4:23">
      <c r="D228">
        <f t="shared" ref="D228:S246" si="47">$B$11+D3</f>
        <v>356765.4494945</v>
      </c>
      <c r="E228">
        <f t="shared" si="47"/>
        <v>336093.4494945</v>
      </c>
      <c r="F228">
        <f t="shared" si="47"/>
        <v>315421.4494945</v>
      </c>
      <c r="G228">
        <f t="shared" si="47"/>
        <v>294749.4494945</v>
      </c>
      <c r="H228">
        <f t="shared" si="47"/>
        <v>274077.4494945</v>
      </c>
      <c r="I228">
        <f t="shared" si="47"/>
        <v>253405.44949449998</v>
      </c>
      <c r="J228">
        <f t="shared" si="47"/>
        <v>232733.44949449998</v>
      </c>
      <c r="K228">
        <f t="shared" si="47"/>
        <v>212061.44949449998</v>
      </c>
      <c r="L228">
        <f t="shared" si="47"/>
        <v>191389.44949449998</v>
      </c>
      <c r="M228">
        <f t="shared" si="47"/>
        <v>170717.44949449998</v>
      </c>
      <c r="N228">
        <f t="shared" si="47"/>
        <v>150045.44949449998</v>
      </c>
      <c r="O228">
        <f t="shared" si="47"/>
        <v>129373.4494945</v>
      </c>
      <c r="P228">
        <f t="shared" si="47"/>
        <v>108701.4494945</v>
      </c>
      <c r="Q228">
        <f t="shared" si="47"/>
        <v>88029.449494500004</v>
      </c>
      <c r="R228">
        <f t="shared" si="47"/>
        <v>67357.449494500004</v>
      </c>
      <c r="S228">
        <f t="shared" si="47"/>
        <v>46685.449494499997</v>
      </c>
      <c r="T228">
        <f t="shared" si="46"/>
        <v>26013.449494499997</v>
      </c>
      <c r="U228">
        <f t="shared" si="46"/>
        <v>5341.4494944999979</v>
      </c>
      <c r="V228">
        <f t="shared" si="46"/>
        <v>-15330.550505500003</v>
      </c>
      <c r="W228">
        <f t="shared" si="46"/>
        <v>-36002.550505500003</v>
      </c>
    </row>
    <row r="229" spans="4:23">
      <c r="D229">
        <f t="shared" si="47"/>
        <v>337797.4494945</v>
      </c>
      <c r="E229">
        <f t="shared" si="46"/>
        <v>318213.4494945</v>
      </c>
      <c r="F229">
        <f t="shared" si="46"/>
        <v>298629.4494945</v>
      </c>
      <c r="G229">
        <f t="shared" si="46"/>
        <v>279045.4494945</v>
      </c>
      <c r="H229">
        <f t="shared" si="46"/>
        <v>259461.44949449998</v>
      </c>
      <c r="I229">
        <f t="shared" si="46"/>
        <v>239877.44949449998</v>
      </c>
      <c r="J229">
        <f t="shared" si="46"/>
        <v>220293.44949449998</v>
      </c>
      <c r="K229">
        <f t="shared" si="46"/>
        <v>200709.44949449998</v>
      </c>
      <c r="L229">
        <f t="shared" si="46"/>
        <v>181125.44949449998</v>
      </c>
      <c r="M229">
        <f t="shared" si="46"/>
        <v>161541.44949449998</v>
      </c>
      <c r="N229">
        <f t="shared" si="46"/>
        <v>141957.44949449998</v>
      </c>
      <c r="O229">
        <f t="shared" si="46"/>
        <v>122373.4494945</v>
      </c>
      <c r="P229">
        <f t="shared" si="46"/>
        <v>102789.4494945</v>
      </c>
      <c r="Q229">
        <f t="shared" si="46"/>
        <v>83205.449494500004</v>
      </c>
      <c r="R229">
        <f t="shared" si="46"/>
        <v>63621.449494499997</v>
      </c>
      <c r="S229">
        <f t="shared" si="46"/>
        <v>44037.449494499997</v>
      </c>
      <c r="T229">
        <f t="shared" si="46"/>
        <v>24453.449494499997</v>
      </c>
      <c r="U229">
        <f t="shared" si="46"/>
        <v>4869.4494944999979</v>
      </c>
      <c r="V229">
        <f t="shared" si="46"/>
        <v>-14714.550505500003</v>
      </c>
      <c r="W229">
        <f t="shared" si="46"/>
        <v>-34298.550505500003</v>
      </c>
    </row>
    <row r="230" spans="4:23">
      <c r="D230">
        <f t="shared" si="47"/>
        <v>318829.4494945</v>
      </c>
      <c r="E230">
        <f t="shared" si="46"/>
        <v>300333.4494945</v>
      </c>
      <c r="F230">
        <f t="shared" si="46"/>
        <v>281837.4494945</v>
      </c>
      <c r="G230">
        <f t="shared" si="46"/>
        <v>263341.4494945</v>
      </c>
      <c r="H230">
        <f t="shared" si="46"/>
        <v>244845.44949449998</v>
      </c>
      <c r="I230">
        <f t="shared" si="46"/>
        <v>226349.44949449998</v>
      </c>
      <c r="J230">
        <f t="shared" si="46"/>
        <v>207853.44949449998</v>
      </c>
      <c r="K230">
        <f t="shared" si="46"/>
        <v>189357.44949449998</v>
      </c>
      <c r="L230">
        <f t="shared" si="46"/>
        <v>170861.44949449998</v>
      </c>
      <c r="M230">
        <f t="shared" si="46"/>
        <v>152365.44949449998</v>
      </c>
      <c r="N230">
        <f t="shared" si="46"/>
        <v>133869.4494945</v>
      </c>
      <c r="O230">
        <f t="shared" si="46"/>
        <v>115373.4494945</v>
      </c>
      <c r="P230">
        <f t="shared" si="46"/>
        <v>96877.449494500004</v>
      </c>
      <c r="Q230">
        <f t="shared" si="46"/>
        <v>78381.449494500004</v>
      </c>
      <c r="R230">
        <f t="shared" si="46"/>
        <v>59885.449494499997</v>
      </c>
      <c r="S230">
        <f t="shared" si="46"/>
        <v>41389.449494499997</v>
      </c>
      <c r="T230">
        <f t="shared" si="46"/>
        <v>22893.449494499997</v>
      </c>
      <c r="U230">
        <f t="shared" si="46"/>
        <v>4397.4494944999979</v>
      </c>
      <c r="V230">
        <f t="shared" si="46"/>
        <v>-14098.550505500003</v>
      </c>
      <c r="W230">
        <f t="shared" si="46"/>
        <v>-32594.550505500003</v>
      </c>
    </row>
    <row r="231" spans="4:23">
      <c r="D231">
        <f t="shared" si="47"/>
        <v>299861.4494945</v>
      </c>
      <c r="E231">
        <f t="shared" si="46"/>
        <v>282453.4494945</v>
      </c>
      <c r="F231">
        <f t="shared" si="46"/>
        <v>265045.4494945</v>
      </c>
      <c r="G231">
        <f t="shared" si="46"/>
        <v>247637.44949449998</v>
      </c>
      <c r="H231">
        <f t="shared" si="46"/>
        <v>230229.44949449998</v>
      </c>
      <c r="I231">
        <f t="shared" si="46"/>
        <v>212821.44949449998</v>
      </c>
      <c r="J231">
        <f t="shared" si="46"/>
        <v>195413.44949449998</v>
      </c>
      <c r="K231">
        <f t="shared" si="46"/>
        <v>178005.44949449998</v>
      </c>
      <c r="L231">
        <f t="shared" si="46"/>
        <v>160597.44949449998</v>
      </c>
      <c r="M231">
        <f t="shared" si="46"/>
        <v>143189.44949449998</v>
      </c>
      <c r="N231">
        <f t="shared" si="46"/>
        <v>125781.4494945</v>
      </c>
      <c r="O231">
        <f t="shared" si="46"/>
        <v>108373.4494945</v>
      </c>
      <c r="P231">
        <f t="shared" si="46"/>
        <v>90965.449494500004</v>
      </c>
      <c r="Q231">
        <f t="shared" si="46"/>
        <v>73557.449494500004</v>
      </c>
      <c r="R231">
        <f t="shared" si="46"/>
        <v>56149.449494499997</v>
      </c>
      <c r="S231">
        <f t="shared" si="46"/>
        <v>38741.449494499997</v>
      </c>
      <c r="T231">
        <f t="shared" si="46"/>
        <v>21333.449494499997</v>
      </c>
      <c r="U231">
        <f t="shared" si="46"/>
        <v>3925.4494944999979</v>
      </c>
      <c r="V231">
        <f t="shared" si="46"/>
        <v>-13482.550505500003</v>
      </c>
      <c r="W231">
        <f t="shared" si="46"/>
        <v>-30890.550505500003</v>
      </c>
    </row>
    <row r="232" spans="4:23">
      <c r="D232">
        <f t="shared" si="47"/>
        <v>280893.4494945</v>
      </c>
      <c r="E232">
        <f t="shared" si="46"/>
        <v>264573.4494945</v>
      </c>
      <c r="F232">
        <f t="shared" si="46"/>
        <v>248253.44949449998</v>
      </c>
      <c r="G232">
        <f t="shared" si="46"/>
        <v>231933.44949449998</v>
      </c>
      <c r="H232">
        <f t="shared" si="46"/>
        <v>215613.44949449998</v>
      </c>
      <c r="I232">
        <f t="shared" si="46"/>
        <v>199293.44949449998</v>
      </c>
      <c r="J232">
        <f t="shared" si="46"/>
        <v>182973.44949449998</v>
      </c>
      <c r="K232">
        <f t="shared" si="46"/>
        <v>166653.44949449998</v>
      </c>
      <c r="L232">
        <f t="shared" si="46"/>
        <v>150333.44949449998</v>
      </c>
      <c r="M232">
        <f t="shared" si="46"/>
        <v>134013.4494945</v>
      </c>
      <c r="N232">
        <f t="shared" si="46"/>
        <v>117693.4494945</v>
      </c>
      <c r="O232">
        <f t="shared" si="46"/>
        <v>101373.4494945</v>
      </c>
      <c r="P232">
        <f t="shared" si="46"/>
        <v>85053.449494500004</v>
      </c>
      <c r="Q232">
        <f t="shared" si="46"/>
        <v>68733.449494500004</v>
      </c>
      <c r="R232">
        <f t="shared" si="46"/>
        <v>52413.449494499997</v>
      </c>
      <c r="S232">
        <f t="shared" si="46"/>
        <v>36093.449494499997</v>
      </c>
      <c r="T232">
        <f t="shared" si="46"/>
        <v>19773.449494499997</v>
      </c>
      <c r="U232">
        <f t="shared" si="46"/>
        <v>3453.4494944999979</v>
      </c>
      <c r="V232">
        <f t="shared" si="46"/>
        <v>-12866.550505500003</v>
      </c>
      <c r="W232">
        <f t="shared" si="46"/>
        <v>-29186.550505500003</v>
      </c>
    </row>
    <row r="233" spans="4:23">
      <c r="D233">
        <f t="shared" si="47"/>
        <v>261925.44949449992</v>
      </c>
      <c r="E233">
        <f t="shared" si="46"/>
        <v>246693.44949449992</v>
      </c>
      <c r="F233">
        <f t="shared" si="46"/>
        <v>231461.44949449992</v>
      </c>
      <c r="G233">
        <f t="shared" si="46"/>
        <v>216229.44949449998</v>
      </c>
      <c r="H233">
        <f t="shared" si="46"/>
        <v>200997.44949449998</v>
      </c>
      <c r="I233">
        <f t="shared" si="46"/>
        <v>185765.44949449998</v>
      </c>
      <c r="J233">
        <f t="shared" si="46"/>
        <v>170533.44949449998</v>
      </c>
      <c r="K233">
        <f t="shared" si="46"/>
        <v>155301.44949449998</v>
      </c>
      <c r="L233">
        <f t="shared" si="46"/>
        <v>140069.44949449998</v>
      </c>
      <c r="M233">
        <f t="shared" si="46"/>
        <v>124837.44949449998</v>
      </c>
      <c r="N233">
        <f t="shared" si="46"/>
        <v>109605.44949449998</v>
      </c>
      <c r="O233">
        <f t="shared" si="46"/>
        <v>94373.449494499975</v>
      </c>
      <c r="P233">
        <f t="shared" si="46"/>
        <v>79141.44949449999</v>
      </c>
      <c r="Q233">
        <f t="shared" si="46"/>
        <v>63909.449494499982</v>
      </c>
      <c r="R233">
        <f t="shared" si="46"/>
        <v>48677.449494499982</v>
      </c>
      <c r="S233">
        <f t="shared" si="46"/>
        <v>33445.449494499982</v>
      </c>
      <c r="T233">
        <f t="shared" si="46"/>
        <v>18213.44949449999</v>
      </c>
      <c r="U233">
        <f t="shared" si="46"/>
        <v>2981.4494944999906</v>
      </c>
      <c r="V233">
        <f t="shared" si="46"/>
        <v>-12250.550505500007</v>
      </c>
      <c r="W233">
        <f t="shared" si="46"/>
        <v>-27482.550505500003</v>
      </c>
    </row>
    <row r="234" spans="4:23">
      <c r="D234">
        <f t="shared" si="47"/>
        <v>242957.44949449998</v>
      </c>
      <c r="E234">
        <f t="shared" si="46"/>
        <v>228813.44949449998</v>
      </c>
      <c r="F234">
        <f t="shared" si="46"/>
        <v>214669.44949449998</v>
      </c>
      <c r="G234">
        <f t="shared" si="46"/>
        <v>200525.44949449998</v>
      </c>
      <c r="H234">
        <f t="shared" si="46"/>
        <v>186381.44949449998</v>
      </c>
      <c r="I234">
        <f t="shared" si="46"/>
        <v>172237.44949449998</v>
      </c>
      <c r="J234">
        <f t="shared" si="46"/>
        <v>158093.44949449998</v>
      </c>
      <c r="K234">
        <f t="shared" si="46"/>
        <v>143949.44949449998</v>
      </c>
      <c r="L234">
        <f t="shared" si="46"/>
        <v>129805.4494945</v>
      </c>
      <c r="M234">
        <f t="shared" si="46"/>
        <v>115661.4494945</v>
      </c>
      <c r="N234">
        <f t="shared" si="46"/>
        <v>101517.4494945</v>
      </c>
      <c r="O234">
        <f t="shared" si="46"/>
        <v>87373.449494500004</v>
      </c>
      <c r="P234">
        <f t="shared" si="46"/>
        <v>73229.449494500004</v>
      </c>
      <c r="Q234">
        <f t="shared" si="46"/>
        <v>59085.449494499997</v>
      </c>
      <c r="R234">
        <f t="shared" si="46"/>
        <v>44941.449494499997</v>
      </c>
      <c r="S234">
        <f t="shared" si="46"/>
        <v>30797.449494499997</v>
      </c>
      <c r="T234">
        <f t="shared" si="46"/>
        <v>16653.449494499997</v>
      </c>
      <c r="U234">
        <f t="shared" si="46"/>
        <v>2509.4494944999979</v>
      </c>
      <c r="V234">
        <f t="shared" si="46"/>
        <v>-11634.550505500003</v>
      </c>
      <c r="W234">
        <f t="shared" si="46"/>
        <v>-25778.550505500003</v>
      </c>
    </row>
    <row r="235" spans="4:23">
      <c r="D235">
        <f t="shared" si="47"/>
        <v>223989.44949449998</v>
      </c>
      <c r="E235">
        <f t="shared" si="46"/>
        <v>210933.44949449998</v>
      </c>
      <c r="F235">
        <f t="shared" si="46"/>
        <v>197877.44949449998</v>
      </c>
      <c r="G235">
        <f t="shared" si="46"/>
        <v>184821.44949449998</v>
      </c>
      <c r="H235">
        <f t="shared" si="46"/>
        <v>171765.44949449998</v>
      </c>
      <c r="I235">
        <f t="shared" si="46"/>
        <v>158709.44949449998</v>
      </c>
      <c r="J235">
        <f t="shared" si="46"/>
        <v>145653.44949449998</v>
      </c>
      <c r="K235">
        <f t="shared" si="46"/>
        <v>132597.4494945</v>
      </c>
      <c r="L235">
        <f t="shared" si="46"/>
        <v>119541.4494945</v>
      </c>
      <c r="M235">
        <f t="shared" si="46"/>
        <v>106485.4494945</v>
      </c>
      <c r="N235">
        <f t="shared" si="46"/>
        <v>93429.449494500004</v>
      </c>
      <c r="O235">
        <f t="shared" si="46"/>
        <v>80373.449494500004</v>
      </c>
      <c r="P235">
        <f t="shared" si="46"/>
        <v>67317.449494500004</v>
      </c>
      <c r="Q235">
        <f t="shared" si="46"/>
        <v>54261.449494499997</v>
      </c>
      <c r="R235">
        <f t="shared" si="46"/>
        <v>41205.449494499997</v>
      </c>
      <c r="S235">
        <f t="shared" si="46"/>
        <v>28149.449494499997</v>
      </c>
      <c r="T235">
        <f t="shared" si="46"/>
        <v>15093.449494499997</v>
      </c>
      <c r="U235">
        <f t="shared" si="46"/>
        <v>2037.4494944999979</v>
      </c>
      <c r="V235">
        <f t="shared" si="46"/>
        <v>-11018.550505500003</v>
      </c>
      <c r="W235">
        <f t="shared" si="46"/>
        <v>-24074.550505500003</v>
      </c>
    </row>
    <row r="236" spans="4:23">
      <c r="D236">
        <f t="shared" si="47"/>
        <v>205021.44949450003</v>
      </c>
      <c r="E236">
        <f t="shared" si="46"/>
        <v>193053.44949450003</v>
      </c>
      <c r="F236">
        <f t="shared" si="46"/>
        <v>181085.44949450003</v>
      </c>
      <c r="G236">
        <f t="shared" si="46"/>
        <v>169117.44949450003</v>
      </c>
      <c r="H236">
        <f t="shared" si="46"/>
        <v>157149.44949450003</v>
      </c>
      <c r="I236">
        <f t="shared" si="46"/>
        <v>145181.44949450003</v>
      </c>
      <c r="J236">
        <f t="shared" si="46"/>
        <v>133213.44949450003</v>
      </c>
      <c r="K236">
        <f t="shared" si="46"/>
        <v>121245.44949450003</v>
      </c>
      <c r="L236">
        <f t="shared" si="46"/>
        <v>109277.44949450003</v>
      </c>
      <c r="M236">
        <f t="shared" si="46"/>
        <v>97309.449494500033</v>
      </c>
      <c r="N236">
        <f t="shared" si="46"/>
        <v>85341.449494500019</v>
      </c>
      <c r="O236">
        <f t="shared" si="46"/>
        <v>73373.449494500019</v>
      </c>
      <c r="P236">
        <f t="shared" si="46"/>
        <v>61405.449494500011</v>
      </c>
      <c r="Q236">
        <f t="shared" si="46"/>
        <v>49437.449494500011</v>
      </c>
      <c r="R236">
        <f t="shared" si="46"/>
        <v>37469.449494500011</v>
      </c>
      <c r="S236">
        <f t="shared" si="46"/>
        <v>25501.449494500004</v>
      </c>
      <c r="T236">
        <f t="shared" si="46"/>
        <v>13533.449494500004</v>
      </c>
      <c r="U236">
        <f t="shared" si="46"/>
        <v>1565.4494945000051</v>
      </c>
      <c r="V236">
        <f t="shared" si="46"/>
        <v>-10402.550505499999</v>
      </c>
      <c r="W236">
        <f t="shared" si="46"/>
        <v>-22370.550505500003</v>
      </c>
    </row>
    <row r="237" spans="4:23">
      <c r="D237">
        <f t="shared" si="47"/>
        <v>186053.44949449998</v>
      </c>
      <c r="E237">
        <f t="shared" si="46"/>
        <v>175173.44949449998</v>
      </c>
      <c r="F237">
        <f t="shared" si="46"/>
        <v>164293.44949449998</v>
      </c>
      <c r="G237">
        <f t="shared" si="46"/>
        <v>153413.44949449998</v>
      </c>
      <c r="H237">
        <f t="shared" si="46"/>
        <v>142533.44949449998</v>
      </c>
      <c r="I237">
        <f t="shared" si="46"/>
        <v>131653.4494945</v>
      </c>
      <c r="J237">
        <f t="shared" si="46"/>
        <v>120773.4494945</v>
      </c>
      <c r="K237">
        <f t="shared" si="46"/>
        <v>109893.4494945</v>
      </c>
      <c r="L237">
        <f t="shared" si="46"/>
        <v>99013.449494500004</v>
      </c>
      <c r="M237">
        <f t="shared" si="46"/>
        <v>88133.449494500004</v>
      </c>
      <c r="N237">
        <f t="shared" si="46"/>
        <v>77253.449494500004</v>
      </c>
      <c r="O237">
        <f t="shared" si="46"/>
        <v>66373.449494500004</v>
      </c>
      <c r="P237">
        <f t="shared" si="46"/>
        <v>55493.449494499997</v>
      </c>
      <c r="Q237">
        <f t="shared" si="46"/>
        <v>44613.449494499997</v>
      </c>
      <c r="R237">
        <f t="shared" si="46"/>
        <v>33733.449494499997</v>
      </c>
      <c r="S237">
        <f t="shared" si="46"/>
        <v>22853.449494499997</v>
      </c>
      <c r="T237">
        <f t="shared" si="46"/>
        <v>11973.449494499997</v>
      </c>
      <c r="U237">
        <f t="shared" si="46"/>
        <v>1093.4494944999979</v>
      </c>
      <c r="V237">
        <f t="shared" si="46"/>
        <v>-9786.5505055000031</v>
      </c>
      <c r="W237">
        <f t="shared" si="46"/>
        <v>-20666.550505500003</v>
      </c>
    </row>
    <row r="238" spans="4:23">
      <c r="D238">
        <f t="shared" si="47"/>
        <v>167085.44949449998</v>
      </c>
      <c r="E238">
        <f t="shared" si="46"/>
        <v>157293.44949449998</v>
      </c>
      <c r="F238">
        <f t="shared" si="46"/>
        <v>147501.44949449998</v>
      </c>
      <c r="G238">
        <f t="shared" si="46"/>
        <v>137709.44949449998</v>
      </c>
      <c r="H238">
        <f t="shared" si="46"/>
        <v>127917.4494945</v>
      </c>
      <c r="I238">
        <f t="shared" si="46"/>
        <v>118125.4494945</v>
      </c>
      <c r="J238">
        <f t="shared" si="46"/>
        <v>108333.4494945</v>
      </c>
      <c r="K238">
        <f t="shared" si="46"/>
        <v>98541.449494500004</v>
      </c>
      <c r="L238">
        <f t="shared" si="46"/>
        <v>88749.449494500004</v>
      </c>
      <c r="M238">
        <f t="shared" si="46"/>
        <v>78957.449494500004</v>
      </c>
      <c r="N238">
        <f t="shared" si="46"/>
        <v>69165.449494500004</v>
      </c>
      <c r="O238">
        <f t="shared" si="46"/>
        <v>59373.449494499997</v>
      </c>
      <c r="P238">
        <f t="shared" si="46"/>
        <v>49581.449494499997</v>
      </c>
      <c r="Q238">
        <f t="shared" si="46"/>
        <v>39789.449494499997</v>
      </c>
      <c r="R238">
        <f t="shared" si="46"/>
        <v>29997.449494499997</v>
      </c>
      <c r="S238">
        <f t="shared" si="46"/>
        <v>20205.449494499997</v>
      </c>
      <c r="T238">
        <f t="shared" si="46"/>
        <v>10413.449494499997</v>
      </c>
      <c r="U238">
        <f t="shared" si="46"/>
        <v>621.44949449999785</v>
      </c>
      <c r="V238">
        <f t="shared" si="46"/>
        <v>-9170.5505055000031</v>
      </c>
      <c r="W238">
        <f t="shared" si="46"/>
        <v>-18962.550505500003</v>
      </c>
    </row>
    <row r="239" spans="4:23">
      <c r="D239">
        <f t="shared" si="47"/>
        <v>148117.4494945</v>
      </c>
      <c r="E239">
        <f t="shared" si="46"/>
        <v>139413.4494945</v>
      </c>
      <c r="F239">
        <f t="shared" si="46"/>
        <v>130709.4494945</v>
      </c>
      <c r="G239">
        <f t="shared" si="46"/>
        <v>122005.4494945</v>
      </c>
      <c r="H239">
        <f t="shared" si="46"/>
        <v>113301.4494945</v>
      </c>
      <c r="I239">
        <f t="shared" si="46"/>
        <v>104597.4494945</v>
      </c>
      <c r="J239">
        <f t="shared" si="46"/>
        <v>95893.449494500004</v>
      </c>
      <c r="K239">
        <f t="shared" si="46"/>
        <v>87189.449494500004</v>
      </c>
      <c r="L239">
        <f t="shared" si="46"/>
        <v>78485.449494500004</v>
      </c>
      <c r="M239">
        <f t="shared" si="46"/>
        <v>69781.449494500004</v>
      </c>
      <c r="N239">
        <f t="shared" si="46"/>
        <v>61077.449494499997</v>
      </c>
      <c r="O239">
        <f t="shared" si="46"/>
        <v>52373.449494499997</v>
      </c>
      <c r="P239">
        <f t="shared" si="46"/>
        <v>43669.449494499997</v>
      </c>
      <c r="Q239">
        <f t="shared" si="46"/>
        <v>34965.449494500004</v>
      </c>
      <c r="R239">
        <f t="shared" si="46"/>
        <v>26261.449494500001</v>
      </c>
      <c r="S239">
        <f t="shared" si="46"/>
        <v>17557.449494500001</v>
      </c>
      <c r="T239">
        <f t="shared" si="46"/>
        <v>8853.4494945000006</v>
      </c>
      <c r="U239">
        <f t="shared" si="46"/>
        <v>149.44949450000149</v>
      </c>
      <c r="V239">
        <f t="shared" si="46"/>
        <v>-8554.5505054999994</v>
      </c>
      <c r="W239">
        <f t="shared" si="46"/>
        <v>-17258.550505499999</v>
      </c>
    </row>
    <row r="240" spans="4:23">
      <c r="D240">
        <f t="shared" si="47"/>
        <v>129149.44949449998</v>
      </c>
      <c r="E240">
        <f t="shared" si="46"/>
        <v>121533.44949449998</v>
      </c>
      <c r="F240">
        <f t="shared" si="46"/>
        <v>113917.44949449998</v>
      </c>
      <c r="G240">
        <f t="shared" si="46"/>
        <v>106301.44949449999</v>
      </c>
      <c r="H240">
        <f t="shared" si="46"/>
        <v>98685.44949449999</v>
      </c>
      <c r="I240">
        <f t="shared" si="46"/>
        <v>91069.44949449999</v>
      </c>
      <c r="J240">
        <f t="shared" si="46"/>
        <v>83453.44949449999</v>
      </c>
      <c r="K240">
        <f t="shared" si="46"/>
        <v>75837.44949449999</v>
      </c>
      <c r="L240">
        <f t="shared" si="46"/>
        <v>68221.44949449999</v>
      </c>
      <c r="M240">
        <f t="shared" si="46"/>
        <v>60605.449494499982</v>
      </c>
      <c r="N240">
        <f t="shared" si="46"/>
        <v>52989.449494499982</v>
      </c>
      <c r="O240">
        <f t="shared" si="46"/>
        <v>45373.449494499982</v>
      </c>
      <c r="P240">
        <f t="shared" si="46"/>
        <v>37757.449494499997</v>
      </c>
      <c r="Q240">
        <f t="shared" si="46"/>
        <v>30141.449494499993</v>
      </c>
      <c r="R240">
        <f t="shared" si="46"/>
        <v>22525.449494499993</v>
      </c>
      <c r="S240">
        <f t="shared" si="46"/>
        <v>14909.449494499993</v>
      </c>
      <c r="T240">
        <f t="shared" si="46"/>
        <v>7293.4494944999979</v>
      </c>
      <c r="U240">
        <f t="shared" si="46"/>
        <v>-322.55050550000215</v>
      </c>
      <c r="V240">
        <f t="shared" si="46"/>
        <v>-7938.5505055000003</v>
      </c>
      <c r="W240">
        <f t="shared" si="46"/>
        <v>-15554.550505499999</v>
      </c>
    </row>
    <row r="241" spans="4:23">
      <c r="D241">
        <f t="shared" si="47"/>
        <v>110181.4494945</v>
      </c>
      <c r="E241">
        <f t="shared" si="46"/>
        <v>103653.4494945</v>
      </c>
      <c r="F241">
        <f t="shared" si="46"/>
        <v>97125.449494500004</v>
      </c>
      <c r="G241">
        <f t="shared" si="46"/>
        <v>90597.449494500004</v>
      </c>
      <c r="H241">
        <f t="shared" si="46"/>
        <v>84069.449494500004</v>
      </c>
      <c r="I241">
        <f t="shared" ref="E241:W246" si="48">$B$11+I16</f>
        <v>77541.449494500004</v>
      </c>
      <c r="J241">
        <f t="shared" si="48"/>
        <v>71013.449494500004</v>
      </c>
      <c r="K241">
        <f t="shared" si="48"/>
        <v>64485.449494499997</v>
      </c>
      <c r="L241">
        <f t="shared" si="48"/>
        <v>57957.449494499997</v>
      </c>
      <c r="M241">
        <f t="shared" si="48"/>
        <v>51429.449494499997</v>
      </c>
      <c r="N241">
        <f t="shared" si="48"/>
        <v>44901.449494499997</v>
      </c>
      <c r="O241">
        <f t="shared" si="48"/>
        <v>38373.449494500004</v>
      </c>
      <c r="P241">
        <f t="shared" si="48"/>
        <v>31845.449494500001</v>
      </c>
      <c r="Q241">
        <f t="shared" si="48"/>
        <v>25317.449494500001</v>
      </c>
      <c r="R241">
        <f t="shared" si="48"/>
        <v>18789.449494500001</v>
      </c>
      <c r="S241">
        <f t="shared" si="48"/>
        <v>12261.449494500001</v>
      </c>
      <c r="T241">
        <f t="shared" si="48"/>
        <v>5733.4494945000015</v>
      </c>
      <c r="U241">
        <f t="shared" si="48"/>
        <v>-794.55050549999851</v>
      </c>
      <c r="V241">
        <f t="shared" si="48"/>
        <v>-7322.5505054999985</v>
      </c>
      <c r="W241">
        <f t="shared" si="48"/>
        <v>-13850.550505499999</v>
      </c>
    </row>
    <row r="242" spans="4:23">
      <c r="D242">
        <f t="shared" si="47"/>
        <v>91213.449494500004</v>
      </c>
      <c r="E242">
        <f t="shared" si="48"/>
        <v>85773.449494500004</v>
      </c>
      <c r="F242">
        <f t="shared" si="48"/>
        <v>80333.449494500004</v>
      </c>
      <c r="G242">
        <f t="shared" si="48"/>
        <v>74893.449494500004</v>
      </c>
      <c r="H242">
        <f t="shared" si="48"/>
        <v>69453.449494500004</v>
      </c>
      <c r="I242">
        <f t="shared" si="48"/>
        <v>64013.449494499997</v>
      </c>
      <c r="J242">
        <f t="shared" si="48"/>
        <v>58573.449494499997</v>
      </c>
      <c r="K242">
        <f t="shared" si="48"/>
        <v>53133.449494499997</v>
      </c>
      <c r="L242">
        <f t="shared" si="48"/>
        <v>47693.449494499997</v>
      </c>
      <c r="M242">
        <f t="shared" si="48"/>
        <v>42253.449494499997</v>
      </c>
      <c r="N242">
        <f t="shared" si="48"/>
        <v>36813.449494500004</v>
      </c>
      <c r="O242">
        <f t="shared" si="48"/>
        <v>31373.449494500001</v>
      </c>
      <c r="P242">
        <f t="shared" si="48"/>
        <v>25933.449494500001</v>
      </c>
      <c r="Q242">
        <f t="shared" si="48"/>
        <v>20493.449494500001</v>
      </c>
      <c r="R242">
        <f t="shared" si="48"/>
        <v>15053.449494500001</v>
      </c>
      <c r="S242">
        <f t="shared" si="48"/>
        <v>9613.4494945000006</v>
      </c>
      <c r="T242">
        <f t="shared" si="48"/>
        <v>4173.4494945000015</v>
      </c>
      <c r="U242">
        <f t="shared" si="48"/>
        <v>-1266.5505054999985</v>
      </c>
      <c r="V242">
        <f t="shared" si="48"/>
        <v>-6706.5505054999985</v>
      </c>
      <c r="W242">
        <f t="shared" si="48"/>
        <v>-12146.550505499999</v>
      </c>
    </row>
    <row r="243" spans="4:23">
      <c r="D243">
        <f t="shared" si="47"/>
        <v>72245.449494500004</v>
      </c>
      <c r="E243">
        <f t="shared" si="48"/>
        <v>67893.449494500004</v>
      </c>
      <c r="F243">
        <f t="shared" si="48"/>
        <v>63541.449494499997</v>
      </c>
      <c r="G243">
        <f t="shared" si="48"/>
        <v>59189.449494499997</v>
      </c>
      <c r="H243">
        <f t="shared" si="48"/>
        <v>54837.449494499997</v>
      </c>
      <c r="I243">
        <f t="shared" si="48"/>
        <v>50485.449494499997</v>
      </c>
      <c r="J243">
        <f t="shared" si="48"/>
        <v>46133.449494499997</v>
      </c>
      <c r="K243">
        <f t="shared" si="48"/>
        <v>41781.449494499997</v>
      </c>
      <c r="L243">
        <f t="shared" si="48"/>
        <v>37429.449494500004</v>
      </c>
      <c r="M243">
        <f t="shared" si="48"/>
        <v>33077.449494500004</v>
      </c>
      <c r="N243">
        <f t="shared" si="48"/>
        <v>28725.449494500001</v>
      </c>
      <c r="O243">
        <f t="shared" si="48"/>
        <v>24373.449494500001</v>
      </c>
      <c r="P243">
        <f t="shared" si="48"/>
        <v>20021.449494500001</v>
      </c>
      <c r="Q243">
        <f t="shared" si="48"/>
        <v>15669.449494500001</v>
      </c>
      <c r="R243">
        <f t="shared" si="48"/>
        <v>11317.449494500001</v>
      </c>
      <c r="S243">
        <f t="shared" si="48"/>
        <v>6965.4494945000015</v>
      </c>
      <c r="T243">
        <f t="shared" si="48"/>
        <v>2613.4494945000015</v>
      </c>
      <c r="U243">
        <f t="shared" si="48"/>
        <v>-1738.5505054999985</v>
      </c>
      <c r="V243">
        <f t="shared" si="48"/>
        <v>-6090.5505054999985</v>
      </c>
      <c r="W243">
        <f t="shared" si="48"/>
        <v>-10442.550505499999</v>
      </c>
    </row>
    <row r="244" spans="4:23">
      <c r="D244">
        <f t="shared" si="47"/>
        <v>53277.449494499997</v>
      </c>
      <c r="E244">
        <f t="shared" si="48"/>
        <v>50013.449494499997</v>
      </c>
      <c r="F244">
        <f t="shared" si="48"/>
        <v>46749.449494499997</v>
      </c>
      <c r="G244">
        <f t="shared" si="48"/>
        <v>43485.449494499997</v>
      </c>
      <c r="H244">
        <f t="shared" si="48"/>
        <v>40221.449494499997</v>
      </c>
      <c r="I244">
        <f t="shared" si="48"/>
        <v>36957.449494500004</v>
      </c>
      <c r="J244">
        <f t="shared" si="48"/>
        <v>33693.449494500004</v>
      </c>
      <c r="K244">
        <f t="shared" si="48"/>
        <v>30429.449494500001</v>
      </c>
      <c r="L244">
        <f t="shared" si="48"/>
        <v>27165.449494500001</v>
      </c>
      <c r="M244">
        <f t="shared" si="48"/>
        <v>23901.449494500001</v>
      </c>
      <c r="N244">
        <f t="shared" si="48"/>
        <v>20637.449494500001</v>
      </c>
      <c r="O244">
        <f t="shared" si="48"/>
        <v>17373.449494500001</v>
      </c>
      <c r="P244">
        <f t="shared" si="48"/>
        <v>14109.449494500001</v>
      </c>
      <c r="Q244">
        <f t="shared" si="48"/>
        <v>10845.449494500001</v>
      </c>
      <c r="R244">
        <f t="shared" si="48"/>
        <v>7581.4494945000015</v>
      </c>
      <c r="S244">
        <f t="shared" si="48"/>
        <v>4317.4494945000015</v>
      </c>
      <c r="T244">
        <f t="shared" si="48"/>
        <v>1053.4494945000015</v>
      </c>
      <c r="U244">
        <f t="shared" si="48"/>
        <v>-2210.5505054999985</v>
      </c>
      <c r="V244">
        <f t="shared" si="48"/>
        <v>-5474.5505054999985</v>
      </c>
      <c r="W244">
        <f t="shared" si="48"/>
        <v>-8738.5505054999994</v>
      </c>
    </row>
    <row r="245" spans="4:23">
      <c r="D245">
        <f t="shared" si="47"/>
        <v>34309.449494500004</v>
      </c>
      <c r="E245">
        <f t="shared" si="48"/>
        <v>32133.449494500001</v>
      </c>
      <c r="F245">
        <f>$B$11+F20</f>
        <v>29957.449494500001</v>
      </c>
      <c r="G245">
        <f t="shared" si="48"/>
        <v>27781.449494500001</v>
      </c>
      <c r="H245">
        <f t="shared" si="48"/>
        <v>25605.449494500001</v>
      </c>
      <c r="I245">
        <f t="shared" si="48"/>
        <v>23429.449494500001</v>
      </c>
      <c r="J245">
        <f t="shared" si="48"/>
        <v>21253.449494500001</v>
      </c>
      <c r="K245">
        <f t="shared" si="48"/>
        <v>19077.449494500001</v>
      </c>
      <c r="L245">
        <f t="shared" si="48"/>
        <v>16901.449494500001</v>
      </c>
      <c r="M245">
        <f t="shared" si="48"/>
        <v>14725.449494500001</v>
      </c>
      <c r="N245">
        <f t="shared" si="48"/>
        <v>12549.449494500001</v>
      </c>
      <c r="O245">
        <f t="shared" si="48"/>
        <v>10373.449494500001</v>
      </c>
      <c r="P245">
        <f t="shared" si="48"/>
        <v>8197.4494945000006</v>
      </c>
      <c r="Q245">
        <f t="shared" si="48"/>
        <v>6021.4494945000015</v>
      </c>
      <c r="R245">
        <f t="shared" si="48"/>
        <v>3845.4494945000015</v>
      </c>
      <c r="S245">
        <f t="shared" si="48"/>
        <v>1669.4494945000015</v>
      </c>
      <c r="T245">
        <f t="shared" si="48"/>
        <v>-506.55050549999851</v>
      </c>
      <c r="U245">
        <f t="shared" si="48"/>
        <v>-2682.5505054999985</v>
      </c>
      <c r="V245">
        <f t="shared" si="48"/>
        <v>-4858.5505054999985</v>
      </c>
      <c r="W245">
        <f t="shared" si="48"/>
        <v>-7034.5505054999985</v>
      </c>
    </row>
    <row r="246" spans="4:23">
      <c r="D246">
        <f t="shared" si="47"/>
        <v>15341.449494500001</v>
      </c>
      <c r="E246">
        <f t="shared" si="48"/>
        <v>14253.449494500001</v>
      </c>
      <c r="F246">
        <f t="shared" si="48"/>
        <v>13165.449494500001</v>
      </c>
      <c r="G246">
        <f t="shared" si="48"/>
        <v>12077.449494500001</v>
      </c>
      <c r="H246">
        <f t="shared" si="48"/>
        <v>10989.449494500001</v>
      </c>
      <c r="I246">
        <f t="shared" si="48"/>
        <v>9901.4494945000006</v>
      </c>
      <c r="J246">
        <f t="shared" si="48"/>
        <v>8813.4494945000006</v>
      </c>
      <c r="K246">
        <f t="shared" si="48"/>
        <v>7725.4494945000015</v>
      </c>
      <c r="L246">
        <f t="shared" si="48"/>
        <v>6637.4494945000015</v>
      </c>
      <c r="M246">
        <f t="shared" si="48"/>
        <v>5549.4494945000015</v>
      </c>
      <c r="N246">
        <f t="shared" si="48"/>
        <v>4461.4494945000015</v>
      </c>
      <c r="O246">
        <f t="shared" si="48"/>
        <v>3373.4494945000015</v>
      </c>
      <c r="P246">
        <f t="shared" si="48"/>
        <v>2285.4494945000015</v>
      </c>
      <c r="Q246">
        <f t="shared" si="48"/>
        <v>1197.4494945000015</v>
      </c>
      <c r="R246">
        <f t="shared" si="48"/>
        <v>109.44949450000149</v>
      </c>
      <c r="S246">
        <f t="shared" si="48"/>
        <v>-978.55050549999851</v>
      </c>
      <c r="T246">
        <f t="shared" si="48"/>
        <v>-2066.5505054999985</v>
      </c>
      <c r="U246">
        <f t="shared" si="48"/>
        <v>-3154.5505054999985</v>
      </c>
      <c r="V246">
        <f t="shared" si="48"/>
        <v>-4242.5505054999985</v>
      </c>
      <c r="W246">
        <f t="shared" si="48"/>
        <v>-5330.5505054999985</v>
      </c>
    </row>
  </sheetData>
  <mergeCells count="10">
    <mergeCell ref="D138:W138"/>
    <mergeCell ref="D160:W160"/>
    <mergeCell ref="D182:W182"/>
    <mergeCell ref="D204:W204"/>
    <mergeCell ref="D226:W226"/>
    <mergeCell ref="D23:X23"/>
    <mergeCell ref="D46:W46"/>
    <mergeCell ref="D68:W68"/>
    <mergeCell ref="D90:W90"/>
    <mergeCell ref="D114:W1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E2E0-2A27-4065-BCF5-DBA82247690F}">
  <dimension ref="A1:Y241"/>
  <sheetViews>
    <sheetView topLeftCell="B11" workbookViewId="0">
      <selection activeCell="X7" sqref="X7"/>
    </sheetView>
  </sheetViews>
  <sheetFormatPr defaultRowHeight="15"/>
  <cols>
    <col min="1" max="1" width="11" bestFit="1" customWidth="1"/>
    <col min="4" max="4" width="13.42578125" bestFit="1" customWidth="1"/>
    <col min="5" max="5" width="13.28515625" bestFit="1" customWidth="1"/>
    <col min="6" max="8" width="12.140625" bestFit="1" customWidth="1"/>
    <col min="9" max="22" width="11.5703125" bestFit="1" customWidth="1"/>
    <col min="23" max="23" width="11.7109375" bestFit="1" customWidth="1"/>
  </cols>
  <sheetData>
    <row r="1" spans="1:23">
      <c r="A1" t="s">
        <v>122</v>
      </c>
      <c r="D1">
        <v>9.2799999999999994</v>
      </c>
      <c r="E1">
        <v>8.8159999999999989</v>
      </c>
      <c r="F1">
        <v>8.3519999999999985</v>
      </c>
      <c r="G1">
        <v>7.8879999999999999</v>
      </c>
      <c r="H1">
        <v>7.4239999999999995</v>
      </c>
      <c r="I1">
        <v>6.96</v>
      </c>
      <c r="J1">
        <v>6.4959999999999987</v>
      </c>
      <c r="K1">
        <v>6.0319999999999991</v>
      </c>
      <c r="L1">
        <v>5.5679999999999996</v>
      </c>
      <c r="M1">
        <v>5.1040000000000001</v>
      </c>
      <c r="N1">
        <v>4.6399999999999997</v>
      </c>
      <c r="O1">
        <v>4.1759999999999993</v>
      </c>
      <c r="P1">
        <v>3.3407999999999993</v>
      </c>
      <c r="Q1">
        <v>3.2479999999999993</v>
      </c>
      <c r="R1">
        <v>2.7839999999999998</v>
      </c>
      <c r="S1">
        <v>2.3199999999999998</v>
      </c>
      <c r="T1">
        <v>1.8559999999999999</v>
      </c>
      <c r="U1">
        <v>1.3919999999999999</v>
      </c>
      <c r="V1">
        <v>0.92799999999999994</v>
      </c>
      <c r="W1">
        <v>0.46399999999999997</v>
      </c>
    </row>
    <row r="2" spans="1:23">
      <c r="A2" t="s">
        <v>162</v>
      </c>
      <c r="B2" t="s">
        <v>173</v>
      </c>
      <c r="D2" s="142">
        <v>187432.4</v>
      </c>
      <c r="E2">
        <v>174113.74399999998</v>
      </c>
      <c r="F2">
        <v>160795.08799999996</v>
      </c>
      <c r="G2">
        <v>147476.432</v>
      </c>
      <c r="H2">
        <v>134157.77599999998</v>
      </c>
      <c r="I2">
        <v>120839.12</v>
      </c>
      <c r="J2">
        <v>107520.46399999995</v>
      </c>
      <c r="K2">
        <v>94201.807999999961</v>
      </c>
      <c r="L2">
        <v>80883.152000000002</v>
      </c>
      <c r="M2">
        <v>67564.496000000014</v>
      </c>
      <c r="N2">
        <v>54245.84</v>
      </c>
      <c r="O2">
        <v>40927.183999999979</v>
      </c>
      <c r="P2">
        <v>16953.603199999983</v>
      </c>
      <c r="Q2">
        <v>14289.871999999974</v>
      </c>
      <c r="R2">
        <v>971.21600000000035</v>
      </c>
      <c r="S2">
        <v>-12347.440000000002</v>
      </c>
      <c r="T2">
        <v>-25666.096000000005</v>
      </c>
      <c r="U2">
        <v>-38984.752</v>
      </c>
      <c r="V2">
        <v>-52303.408000000003</v>
      </c>
      <c r="W2">
        <v>-65622.063999999998</v>
      </c>
    </row>
    <row r="3" spans="1:23">
      <c r="A3">
        <v>100</v>
      </c>
      <c r="B3">
        <v>66346.388545000009</v>
      </c>
      <c r="D3" s="142">
        <v>176297.9</v>
      </c>
      <c r="E3">
        <v>163645.17679999999</v>
      </c>
      <c r="F3">
        <v>150992.45359999998</v>
      </c>
      <c r="G3">
        <v>138339.7304</v>
      </c>
      <c r="H3">
        <v>125687.00719999999</v>
      </c>
      <c r="I3">
        <v>113034.28400000001</v>
      </c>
      <c r="J3">
        <v>100381.56079999998</v>
      </c>
      <c r="K3">
        <v>87728.837599999999</v>
      </c>
      <c r="L3">
        <v>75076.114399999991</v>
      </c>
      <c r="M3">
        <v>62423.391200000013</v>
      </c>
      <c r="N3">
        <v>49770.668000000005</v>
      </c>
      <c r="O3">
        <v>37117.944799999997</v>
      </c>
      <c r="P3">
        <v>14343.04303999999</v>
      </c>
      <c r="Q3">
        <v>11812.498399999997</v>
      </c>
      <c r="R3">
        <v>-840.22479999999632</v>
      </c>
      <c r="S3">
        <v>-13492.947999999989</v>
      </c>
      <c r="T3">
        <v>-26145.67119999999</v>
      </c>
      <c r="U3">
        <v>-38798.39439999999</v>
      </c>
      <c r="V3">
        <v>-51451.117599999983</v>
      </c>
      <c r="W3">
        <v>-64103.840799999984</v>
      </c>
    </row>
    <row r="4" spans="1:23">
      <c r="A4">
        <v>90</v>
      </c>
      <c r="B4">
        <v>59711.749690500001</v>
      </c>
      <c r="D4" s="142">
        <v>165163.4</v>
      </c>
      <c r="E4">
        <v>153176.6096</v>
      </c>
      <c r="F4">
        <v>141189.8192</v>
      </c>
      <c r="G4">
        <v>129203.02880000003</v>
      </c>
      <c r="H4">
        <v>117216.2384</v>
      </c>
      <c r="I4">
        <v>105229.448</v>
      </c>
      <c r="J4">
        <v>93242.657599999977</v>
      </c>
      <c r="K4">
        <v>81255.867200000008</v>
      </c>
      <c r="L4">
        <v>69269.07680000001</v>
      </c>
      <c r="M4">
        <v>57282.286400000012</v>
      </c>
      <c r="N4">
        <v>45295.495999999999</v>
      </c>
      <c r="O4">
        <v>33308.705600000001</v>
      </c>
      <c r="P4">
        <v>11732.482879999996</v>
      </c>
      <c r="Q4">
        <v>9335.1247999999905</v>
      </c>
      <c r="R4">
        <v>-2651.665599999993</v>
      </c>
      <c r="S4">
        <v>-14638.455999999998</v>
      </c>
      <c r="T4">
        <v>-26625.246399999996</v>
      </c>
      <c r="U4">
        <v>-38612.036799999994</v>
      </c>
      <c r="V4">
        <v>-50598.8272</v>
      </c>
      <c r="W4">
        <v>-62585.617599999998</v>
      </c>
    </row>
    <row r="5" spans="1:23">
      <c r="A5">
        <v>80</v>
      </c>
      <c r="B5">
        <v>53077.110836000014</v>
      </c>
      <c r="D5" s="142">
        <v>154028.89999999997</v>
      </c>
      <c r="E5">
        <v>142708.04239999998</v>
      </c>
      <c r="F5">
        <v>131387.18479999993</v>
      </c>
      <c r="G5">
        <v>120066.32719999999</v>
      </c>
      <c r="H5">
        <v>108745.46959999997</v>
      </c>
      <c r="I5">
        <v>97424.611999999979</v>
      </c>
      <c r="J5">
        <v>86103.754399999962</v>
      </c>
      <c r="K5">
        <v>74782.896799999973</v>
      </c>
      <c r="L5">
        <v>63462.039199999985</v>
      </c>
      <c r="M5">
        <v>52141.181599999996</v>
      </c>
      <c r="N5">
        <v>40820.323999999993</v>
      </c>
      <c r="O5">
        <v>29499.466399999976</v>
      </c>
      <c r="P5">
        <v>9121.9227199999877</v>
      </c>
      <c r="Q5">
        <v>6857.7511999999842</v>
      </c>
      <c r="R5">
        <v>-4463.1064000000042</v>
      </c>
      <c r="S5">
        <v>-15783.964</v>
      </c>
      <c r="T5">
        <v>-27104.821600000003</v>
      </c>
      <c r="U5">
        <v>-38425.679199999999</v>
      </c>
      <c r="V5">
        <v>-49746.536800000002</v>
      </c>
      <c r="W5">
        <v>-61067.394399999997</v>
      </c>
    </row>
    <row r="6" spans="1:23">
      <c r="A6">
        <v>70</v>
      </c>
      <c r="B6">
        <v>46442.471981499999</v>
      </c>
      <c r="D6" s="142">
        <v>142894.39999999999</v>
      </c>
      <c r="E6">
        <v>132239.47519999999</v>
      </c>
      <c r="F6">
        <v>121584.55039999998</v>
      </c>
      <c r="G6">
        <v>110929.6256</v>
      </c>
      <c r="H6">
        <v>100274.70079999999</v>
      </c>
      <c r="I6">
        <v>89619.776000000013</v>
      </c>
      <c r="J6">
        <v>78964.851199999976</v>
      </c>
      <c r="K6">
        <v>68309.926399999997</v>
      </c>
      <c r="L6">
        <v>57655.001600000003</v>
      </c>
      <c r="M6">
        <v>47000.07680000001</v>
      </c>
      <c r="N6">
        <v>36345.152000000002</v>
      </c>
      <c r="O6">
        <v>25690.227199999994</v>
      </c>
      <c r="P6">
        <v>6511.3625599999941</v>
      </c>
      <c r="Q6">
        <v>4380.3775999999925</v>
      </c>
      <c r="R6">
        <v>-6274.5471999999936</v>
      </c>
      <c r="S6">
        <v>-16929.471999999994</v>
      </c>
      <c r="T6">
        <v>-27584.396799999995</v>
      </c>
      <c r="U6">
        <v>-38239.321599999996</v>
      </c>
      <c r="V6">
        <v>-48894.246399999989</v>
      </c>
      <c r="W6">
        <v>-59549.17119999999</v>
      </c>
    </row>
    <row r="7" spans="1:23">
      <c r="A7">
        <v>60</v>
      </c>
      <c r="B7">
        <v>39807.833126999991</v>
      </c>
      <c r="D7" s="142">
        <v>131759.9</v>
      </c>
      <c r="E7">
        <v>121770.90799999997</v>
      </c>
      <c r="F7">
        <v>111781.91599999997</v>
      </c>
      <c r="G7">
        <v>101792.924</v>
      </c>
      <c r="H7">
        <v>91803.932000000001</v>
      </c>
      <c r="I7">
        <v>81814.94</v>
      </c>
      <c r="J7">
        <v>71825.947999999975</v>
      </c>
      <c r="K7">
        <v>61836.955999999976</v>
      </c>
      <c r="L7">
        <v>51847.963999999993</v>
      </c>
      <c r="M7">
        <v>41858.971999999994</v>
      </c>
      <c r="N7">
        <v>31869.979999999996</v>
      </c>
      <c r="O7">
        <v>21880.987999999983</v>
      </c>
      <c r="P7">
        <v>3900.8023999999859</v>
      </c>
      <c r="Q7">
        <v>1903.0039999999863</v>
      </c>
      <c r="R7">
        <v>-8085.9880000000048</v>
      </c>
      <c r="S7">
        <v>-18074.980000000003</v>
      </c>
      <c r="T7">
        <v>-28063.972000000002</v>
      </c>
      <c r="U7">
        <v>-38052.964000000007</v>
      </c>
      <c r="V7">
        <v>-48041.956000000006</v>
      </c>
      <c r="W7">
        <v>-58030.948000000004</v>
      </c>
    </row>
    <row r="8" spans="1:23">
      <c r="A8">
        <v>50</v>
      </c>
      <c r="B8">
        <v>33173.194272500004</v>
      </c>
      <c r="D8" s="142">
        <v>120625.4</v>
      </c>
      <c r="E8">
        <v>111302.34079999998</v>
      </c>
      <c r="F8">
        <v>101979.28159999999</v>
      </c>
      <c r="G8">
        <v>92656.222399999999</v>
      </c>
      <c r="H8">
        <v>83333.16320000001</v>
      </c>
      <c r="I8">
        <v>74010.104000000021</v>
      </c>
      <c r="J8">
        <v>64687.044799999989</v>
      </c>
      <c r="K8">
        <v>55363.9856</v>
      </c>
      <c r="L8">
        <v>46040.926399999997</v>
      </c>
      <c r="M8">
        <v>36717.867200000008</v>
      </c>
      <c r="N8">
        <v>27394.808000000005</v>
      </c>
      <c r="O8">
        <v>18071.748800000001</v>
      </c>
      <c r="P8">
        <v>1290.2422399999923</v>
      </c>
      <c r="Q8">
        <v>-574.36959999999817</v>
      </c>
      <c r="R8">
        <v>-9897.4287999999942</v>
      </c>
      <c r="S8">
        <v>-19220.48799999999</v>
      </c>
      <c r="T8">
        <v>-28543.547199999986</v>
      </c>
      <c r="U8">
        <v>-37866.60639999999</v>
      </c>
      <c r="V8">
        <v>-47189.665599999986</v>
      </c>
      <c r="W8">
        <v>-56512.724799999982</v>
      </c>
    </row>
    <row r="9" spans="1:23">
      <c r="A9">
        <v>40</v>
      </c>
      <c r="B9">
        <v>26538.555418000007</v>
      </c>
      <c r="D9" s="142">
        <v>109490.90000000002</v>
      </c>
      <c r="E9">
        <v>100833.77360000001</v>
      </c>
      <c r="F9">
        <v>92176.647200000007</v>
      </c>
      <c r="G9">
        <v>83519.520800000028</v>
      </c>
      <c r="H9">
        <v>74862.394400000019</v>
      </c>
      <c r="I9">
        <v>66205.268000000011</v>
      </c>
      <c r="J9">
        <v>57548.141599999988</v>
      </c>
      <c r="K9">
        <v>48891.015199999994</v>
      </c>
      <c r="L9">
        <v>40233.888800000015</v>
      </c>
      <c r="M9">
        <v>31576.762400000021</v>
      </c>
      <c r="N9">
        <v>22919.636000000013</v>
      </c>
      <c r="O9">
        <v>14262.509600000005</v>
      </c>
      <c r="P9">
        <v>-1320.3179200000013</v>
      </c>
      <c r="Q9">
        <v>-3051.7432000000044</v>
      </c>
      <c r="R9">
        <v>-11708.869599999991</v>
      </c>
      <c r="S9">
        <v>-20365.995999999992</v>
      </c>
      <c r="T9">
        <v>-29023.122399999993</v>
      </c>
      <c r="U9">
        <v>-37680.248799999994</v>
      </c>
      <c r="V9">
        <v>-46337.375199999995</v>
      </c>
      <c r="W9">
        <v>-54994.501599999996</v>
      </c>
    </row>
    <row r="10" spans="1:23">
      <c r="A10">
        <v>30</v>
      </c>
      <c r="B10">
        <v>19903.916563499995</v>
      </c>
      <c r="D10" s="142">
        <v>98356.39999999998</v>
      </c>
      <c r="E10">
        <v>90365.206399999981</v>
      </c>
      <c r="F10">
        <v>82374.012799999953</v>
      </c>
      <c r="G10">
        <v>74382.819199999984</v>
      </c>
      <c r="H10">
        <v>66391.625599999985</v>
      </c>
      <c r="I10">
        <v>58400.431999999986</v>
      </c>
      <c r="J10">
        <v>50409.238399999973</v>
      </c>
      <c r="K10">
        <v>42418.044799999974</v>
      </c>
      <c r="L10">
        <v>34426.85119999999</v>
      </c>
      <c r="M10">
        <v>26435.657599999991</v>
      </c>
      <c r="N10">
        <v>18444.463999999993</v>
      </c>
      <c r="O10">
        <v>10453.270399999979</v>
      </c>
      <c r="P10">
        <v>-3930.8780800000168</v>
      </c>
      <c r="Q10">
        <v>-5529.1168000000107</v>
      </c>
      <c r="R10">
        <v>-13520.310400000002</v>
      </c>
      <c r="S10">
        <v>-21511.504000000001</v>
      </c>
      <c r="T10">
        <v>-29502.6976</v>
      </c>
      <c r="U10">
        <v>-37493.891199999998</v>
      </c>
      <c r="V10">
        <v>-45485.084799999997</v>
      </c>
      <c r="W10">
        <v>-53476.278399999996</v>
      </c>
    </row>
    <row r="11" spans="1:23">
      <c r="A11">
        <v>20</v>
      </c>
      <c r="B11">
        <v>13269.277709000004</v>
      </c>
      <c r="D11" s="142">
        <v>87221.9</v>
      </c>
      <c r="E11">
        <v>79896.639200000005</v>
      </c>
      <c r="F11">
        <v>72571.378399999987</v>
      </c>
      <c r="G11">
        <v>65246.117600000005</v>
      </c>
      <c r="H11">
        <v>57920.856800000001</v>
      </c>
      <c r="I11">
        <v>50595.596000000012</v>
      </c>
      <c r="J11">
        <v>43270.33519999998</v>
      </c>
      <c r="K11">
        <v>35945.07439999999</v>
      </c>
      <c r="L11">
        <v>28619.813600000001</v>
      </c>
      <c r="M11">
        <v>21294.552800000012</v>
      </c>
      <c r="N11">
        <v>13969.291999999994</v>
      </c>
      <c r="O11">
        <v>6644.0311999999903</v>
      </c>
      <c r="P11">
        <v>-6541.4382400000104</v>
      </c>
      <c r="Q11">
        <v>-8006.4904000000097</v>
      </c>
      <c r="R11">
        <v>-15331.751199999999</v>
      </c>
      <c r="S11">
        <v>-22657.012000000002</v>
      </c>
      <c r="T11">
        <v>-29982.272799999999</v>
      </c>
      <c r="U11">
        <v>-37307.533599999995</v>
      </c>
      <c r="V11">
        <v>-44632.794399999999</v>
      </c>
      <c r="W11">
        <v>-51958.055200000003</v>
      </c>
    </row>
    <row r="12" spans="1:23">
      <c r="A12">
        <v>10</v>
      </c>
      <c r="B12">
        <v>6634.6388545000018</v>
      </c>
      <c r="D12" s="142">
        <v>76087.399999999994</v>
      </c>
      <c r="E12">
        <v>69428.071999999986</v>
      </c>
      <c r="F12">
        <v>62768.743999999984</v>
      </c>
      <c r="G12">
        <v>56109.416000000005</v>
      </c>
      <c r="H12">
        <v>49450.087999999996</v>
      </c>
      <c r="I12">
        <v>42790.76</v>
      </c>
      <c r="J12">
        <v>36131.431999999979</v>
      </c>
      <c r="K12">
        <v>29472.103999999985</v>
      </c>
      <c r="L12">
        <v>22812.776000000005</v>
      </c>
      <c r="M12">
        <v>16153.448000000011</v>
      </c>
      <c r="N12">
        <v>9494.1200000000026</v>
      </c>
      <c r="O12">
        <v>2834.791999999994</v>
      </c>
      <c r="P12">
        <v>-9151.998400000004</v>
      </c>
      <c r="Q12">
        <v>-10483.864000000009</v>
      </c>
      <c r="R12">
        <v>-17143.191999999995</v>
      </c>
      <c r="S12">
        <v>-23802.519999999997</v>
      </c>
      <c r="T12">
        <v>-30461.847999999998</v>
      </c>
      <c r="U12">
        <v>-37121.175999999992</v>
      </c>
      <c r="V12">
        <v>-43780.504000000001</v>
      </c>
      <c r="W12">
        <v>-50439.831999999995</v>
      </c>
    </row>
    <row r="13" spans="1:23">
      <c r="D13" s="142">
        <v>64952.899999999994</v>
      </c>
      <c r="E13">
        <v>58959.504799999995</v>
      </c>
      <c r="F13">
        <v>52966.109599999996</v>
      </c>
      <c r="G13">
        <v>46972.714400000012</v>
      </c>
      <c r="H13">
        <v>40979.319199999998</v>
      </c>
      <c r="I13">
        <v>34985.923999999999</v>
      </c>
      <c r="J13">
        <v>28992.528799999985</v>
      </c>
      <c r="K13">
        <v>22999.133600000001</v>
      </c>
      <c r="L13">
        <v>17005.738400000002</v>
      </c>
      <c r="M13">
        <v>11012.343200000003</v>
      </c>
      <c r="N13">
        <v>5018.9479999999967</v>
      </c>
      <c r="O13">
        <v>-974.44720000000234</v>
      </c>
      <c r="P13">
        <v>-11762.558560000005</v>
      </c>
      <c r="Q13">
        <v>-12961.237600000008</v>
      </c>
      <c r="R13">
        <v>-18954.632799999999</v>
      </c>
      <c r="S13">
        <v>-24948.028000000002</v>
      </c>
      <c r="T13">
        <v>-30941.423200000001</v>
      </c>
      <c r="U13">
        <v>-36934.818400000004</v>
      </c>
      <c r="V13">
        <v>-42928.213600000003</v>
      </c>
      <c r="W13">
        <v>-48921.608800000002</v>
      </c>
    </row>
    <row r="14" spans="1:23">
      <c r="D14" s="142">
        <v>53818.399999999994</v>
      </c>
      <c r="E14">
        <v>48490.93759999999</v>
      </c>
      <c r="F14">
        <v>43163.475199999986</v>
      </c>
      <c r="G14">
        <v>37836.012799999997</v>
      </c>
      <c r="H14">
        <v>32508.550399999993</v>
      </c>
      <c r="I14">
        <v>27181.088000000003</v>
      </c>
      <c r="J14">
        <v>21853.625599999985</v>
      </c>
      <c r="K14">
        <v>16526.163199999995</v>
      </c>
      <c r="L14">
        <v>11198.700799999999</v>
      </c>
      <c r="M14">
        <v>5871.238400000002</v>
      </c>
      <c r="N14">
        <v>543.77599999999802</v>
      </c>
      <c r="O14">
        <v>-4783.686400000006</v>
      </c>
      <c r="P14">
        <v>-14373.118720000006</v>
      </c>
      <c r="Q14">
        <v>-15438.611200000007</v>
      </c>
      <c r="R14">
        <v>-20766.0736</v>
      </c>
      <c r="S14">
        <v>-26093.536</v>
      </c>
      <c r="T14">
        <v>-31420.9984</v>
      </c>
      <c r="U14">
        <v>-36748.460800000001</v>
      </c>
      <c r="V14">
        <v>-42075.923199999997</v>
      </c>
      <c r="W14">
        <v>-47403.385600000001</v>
      </c>
    </row>
    <row r="15" spans="1:23">
      <c r="D15" s="142">
        <v>42683.899999999994</v>
      </c>
      <c r="E15">
        <v>38022.370399999985</v>
      </c>
      <c r="F15">
        <v>33360.840799999991</v>
      </c>
      <c r="G15">
        <v>28699.311199999996</v>
      </c>
      <c r="H15">
        <v>24037.781600000002</v>
      </c>
      <c r="I15">
        <v>19376.252000000008</v>
      </c>
      <c r="J15">
        <v>14714.722399999991</v>
      </c>
      <c r="K15">
        <v>10053.192799999997</v>
      </c>
      <c r="L15">
        <v>5391.6631999999954</v>
      </c>
      <c r="M15">
        <v>730.13360000000102</v>
      </c>
      <c r="N15">
        <v>-3931.3960000000006</v>
      </c>
      <c r="O15">
        <v>-8592.9256000000023</v>
      </c>
      <c r="P15">
        <v>-16983.678880000007</v>
      </c>
      <c r="Q15">
        <v>-17915.984800000002</v>
      </c>
      <c r="R15">
        <v>-22577.5144</v>
      </c>
      <c r="S15">
        <v>-27239.043999999998</v>
      </c>
      <c r="T15">
        <v>-31900.573599999996</v>
      </c>
      <c r="U15">
        <v>-36562.103199999998</v>
      </c>
      <c r="V15">
        <v>-41223.632799999992</v>
      </c>
      <c r="W15">
        <v>-45885.162399999994</v>
      </c>
    </row>
    <row r="16" spans="1:23">
      <c r="D16" s="142">
        <v>31549.399999999994</v>
      </c>
      <c r="E16">
        <v>27553.803199999995</v>
      </c>
      <c r="F16">
        <v>23558.206399999981</v>
      </c>
      <c r="G16">
        <v>19562.609599999996</v>
      </c>
      <c r="H16">
        <v>15567.012799999997</v>
      </c>
      <c r="I16">
        <v>11571.415999999997</v>
      </c>
      <c r="J16">
        <v>7575.8191999999908</v>
      </c>
      <c r="K16">
        <v>3580.2223999999915</v>
      </c>
      <c r="L16">
        <v>-415.37440000000061</v>
      </c>
      <c r="M16">
        <v>-4410.9712</v>
      </c>
      <c r="N16">
        <v>-8406.5679999999993</v>
      </c>
      <c r="O16">
        <v>-12402.164800000006</v>
      </c>
      <c r="P16">
        <v>-19594.239040000004</v>
      </c>
      <c r="Q16">
        <v>-20393.358400000001</v>
      </c>
      <c r="R16">
        <v>-24388.955199999997</v>
      </c>
      <c r="S16">
        <v>-28384.551999999996</v>
      </c>
      <c r="T16">
        <v>-32380.148799999995</v>
      </c>
      <c r="U16">
        <v>-36375.745599999995</v>
      </c>
      <c r="V16">
        <v>-40371.342399999994</v>
      </c>
      <c r="W16">
        <v>-44366.939199999993</v>
      </c>
    </row>
    <row r="17" spans="4:23">
      <c r="D17" s="142">
        <v>20414.900000000001</v>
      </c>
      <c r="E17">
        <v>17085.235999999997</v>
      </c>
      <c r="F17">
        <v>13755.571999999993</v>
      </c>
      <c r="G17">
        <v>10425.908000000003</v>
      </c>
      <c r="H17">
        <v>7096.2439999999988</v>
      </c>
      <c r="I17">
        <v>3766.5800000000017</v>
      </c>
      <c r="J17">
        <v>436.91599999999016</v>
      </c>
      <c r="K17">
        <v>-2892.7480000000069</v>
      </c>
      <c r="L17">
        <v>-6222.4119999999966</v>
      </c>
      <c r="M17">
        <v>-9552.0759999999937</v>
      </c>
      <c r="N17">
        <v>-12881.739999999998</v>
      </c>
      <c r="O17">
        <v>-16211.404000000002</v>
      </c>
      <c r="P17">
        <v>-22204.799200000001</v>
      </c>
      <c r="Q17">
        <v>-22870.732000000004</v>
      </c>
      <c r="R17">
        <v>-26200.395999999997</v>
      </c>
      <c r="S17">
        <v>-29530.059999999998</v>
      </c>
      <c r="T17">
        <v>-32859.724000000002</v>
      </c>
      <c r="U17">
        <v>-36189.387999999999</v>
      </c>
      <c r="V17">
        <v>-39519.051999999996</v>
      </c>
      <c r="W17">
        <v>-42848.716</v>
      </c>
    </row>
    <row r="18" spans="4:23">
      <c r="D18" s="142">
        <v>9280.3999999999942</v>
      </c>
      <c r="E18">
        <v>6616.6687999999922</v>
      </c>
      <c r="F18">
        <v>3952.9375999999902</v>
      </c>
      <c r="G18">
        <v>1289.2063999999955</v>
      </c>
      <c r="H18">
        <v>-1374.5248000000065</v>
      </c>
      <c r="I18">
        <v>-4038.2560000000012</v>
      </c>
      <c r="J18">
        <v>-6701.9872000000105</v>
      </c>
      <c r="K18">
        <v>-9365.7184000000052</v>
      </c>
      <c r="L18">
        <v>-12029.449600000004</v>
      </c>
      <c r="M18">
        <v>-14693.180800000002</v>
      </c>
      <c r="N18">
        <v>-17356.912000000004</v>
      </c>
      <c r="O18">
        <v>-20020.643200000006</v>
      </c>
      <c r="P18">
        <v>-24815.359360000006</v>
      </c>
      <c r="Q18">
        <v>-25348.105600000006</v>
      </c>
      <c r="R18">
        <v>-28011.836800000005</v>
      </c>
      <c r="S18">
        <v>-30675.568000000003</v>
      </c>
      <c r="T18">
        <v>-33339.299200000001</v>
      </c>
      <c r="U18">
        <v>-36003.030400000003</v>
      </c>
      <c r="V18">
        <v>-38666.761600000005</v>
      </c>
      <c r="W18">
        <v>-41330.4928</v>
      </c>
    </row>
    <row r="19" spans="4:23">
      <c r="D19" s="142">
        <v>-1854.1000000000058</v>
      </c>
      <c r="E19">
        <v>-3851.8984000000055</v>
      </c>
      <c r="F19">
        <v>-5849.6968000000124</v>
      </c>
      <c r="G19">
        <v>-7847.4952000000048</v>
      </c>
      <c r="H19">
        <v>-9845.2936000000045</v>
      </c>
      <c r="I19">
        <v>-11843.092000000004</v>
      </c>
      <c r="J19">
        <v>-13840.890400000008</v>
      </c>
      <c r="K19">
        <v>-15838.688800000007</v>
      </c>
      <c r="L19">
        <v>-17836.487200000003</v>
      </c>
      <c r="M19">
        <v>-19834.285600000003</v>
      </c>
      <c r="N19">
        <v>-21832.084000000003</v>
      </c>
      <c r="O19">
        <v>-23829.882400000006</v>
      </c>
      <c r="P19">
        <v>-27425.919520000003</v>
      </c>
      <c r="Q19">
        <v>-27825.479200000002</v>
      </c>
      <c r="R19">
        <v>-29823.277600000001</v>
      </c>
      <c r="S19">
        <v>-31821.076000000001</v>
      </c>
      <c r="T19">
        <v>-33818.874400000001</v>
      </c>
      <c r="U19">
        <v>-35816.6728</v>
      </c>
      <c r="V19">
        <v>-37814.4712</v>
      </c>
      <c r="W19">
        <v>-39812.2696</v>
      </c>
    </row>
    <row r="20" spans="4:23">
      <c r="D20" s="142">
        <v>-12988.599999999999</v>
      </c>
      <c r="E20">
        <v>-14320.4656</v>
      </c>
      <c r="F20">
        <v>-15652.331200000001</v>
      </c>
      <c r="G20">
        <v>-16984.196799999998</v>
      </c>
      <c r="H20">
        <v>-18316.062399999999</v>
      </c>
      <c r="I20">
        <v>-19647.927999999996</v>
      </c>
      <c r="J20">
        <v>-20979.793600000001</v>
      </c>
      <c r="K20">
        <v>-22311.659199999998</v>
      </c>
      <c r="L20">
        <v>-23643.524799999999</v>
      </c>
      <c r="M20">
        <v>-24975.390399999997</v>
      </c>
      <c r="N20">
        <v>-26307.255999999998</v>
      </c>
      <c r="O20">
        <v>-27639.121599999999</v>
      </c>
      <c r="P20">
        <v>-30036.479679999997</v>
      </c>
      <c r="Q20">
        <v>-30302.852800000001</v>
      </c>
      <c r="R20">
        <v>-31634.718399999998</v>
      </c>
      <c r="S20">
        <v>-32966.583999999995</v>
      </c>
      <c r="T20">
        <v>-34298.4496</v>
      </c>
      <c r="U20">
        <v>-35630.315199999997</v>
      </c>
      <c r="V20">
        <v>-36962.180799999995</v>
      </c>
      <c r="W20">
        <v>-38294.046399999999</v>
      </c>
    </row>
    <row r="21" spans="4:23">
      <c r="D21" s="142">
        <v>-24123.100000000002</v>
      </c>
      <c r="E21">
        <v>-24789.032800000001</v>
      </c>
      <c r="F21">
        <v>-25454.965600000003</v>
      </c>
      <c r="G21">
        <v>-26120.898400000002</v>
      </c>
      <c r="H21">
        <v>-26786.831200000001</v>
      </c>
      <c r="I21">
        <v>-27452.764000000003</v>
      </c>
      <c r="J21">
        <v>-28118.696800000005</v>
      </c>
      <c r="K21">
        <v>-28784.6296</v>
      </c>
      <c r="L21">
        <v>-29450.562400000003</v>
      </c>
      <c r="M21">
        <v>-30116.495200000001</v>
      </c>
      <c r="N21">
        <v>-30782.428</v>
      </c>
      <c r="O21">
        <v>-31448.360800000002</v>
      </c>
      <c r="P21">
        <v>-32647.039840000001</v>
      </c>
      <c r="Q21">
        <v>-32780.2264</v>
      </c>
      <c r="R21">
        <v>-33446.159200000002</v>
      </c>
      <c r="S21">
        <v>-34112.092000000004</v>
      </c>
      <c r="T21">
        <v>-34778.024799999999</v>
      </c>
      <c r="U21">
        <v>-35443.957600000002</v>
      </c>
      <c r="V21">
        <v>-36109.890400000004</v>
      </c>
      <c r="W21">
        <v>-36775.823199999999</v>
      </c>
    </row>
    <row r="23" spans="4:23">
      <c r="D23" s="155" t="s">
        <v>164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</row>
    <row r="24" spans="4:23">
      <c r="D24" s="142">
        <f>$B$3+D2</f>
        <v>253778.78854500002</v>
      </c>
      <c r="E24" s="142">
        <f t="shared" ref="E24:W38" si="0">$B$3+E2</f>
        <v>240460.132545</v>
      </c>
      <c r="F24" s="142">
        <f t="shared" si="0"/>
        <v>227141.47654499998</v>
      </c>
      <c r="G24" s="142">
        <f t="shared" si="0"/>
        <v>213822.82054500002</v>
      </c>
      <c r="H24" s="142">
        <f t="shared" si="0"/>
        <v>200504.16454500001</v>
      </c>
      <c r="I24" s="142">
        <f t="shared" si="0"/>
        <v>187185.50854499999</v>
      </c>
      <c r="J24" s="142">
        <f t="shared" si="0"/>
        <v>173866.85254499997</v>
      </c>
      <c r="K24" s="142">
        <f t="shared" si="0"/>
        <v>160548.19654499996</v>
      </c>
      <c r="L24" s="142">
        <f t="shared" si="0"/>
        <v>147229.540545</v>
      </c>
      <c r="M24" s="142">
        <f t="shared" si="0"/>
        <v>133910.88454500004</v>
      </c>
      <c r="N24" s="142">
        <f t="shared" si="0"/>
        <v>120592.22854500001</v>
      </c>
      <c r="O24" s="142">
        <f t="shared" si="0"/>
        <v>107273.57254499999</v>
      </c>
      <c r="P24" s="142">
        <f t="shared" si="0"/>
        <v>83299.991744999992</v>
      </c>
      <c r="Q24" s="142">
        <f t="shared" si="0"/>
        <v>80636.260544999983</v>
      </c>
      <c r="R24" s="142">
        <f t="shared" si="0"/>
        <v>67317.604545000009</v>
      </c>
      <c r="S24" s="142">
        <f t="shared" si="0"/>
        <v>53998.948545000007</v>
      </c>
      <c r="T24" s="142">
        <f t="shared" si="0"/>
        <v>40680.292545000004</v>
      </c>
      <c r="U24" s="142">
        <f t="shared" si="0"/>
        <v>27361.636545000008</v>
      </c>
      <c r="V24" s="142">
        <f t="shared" si="0"/>
        <v>14042.980545000006</v>
      </c>
      <c r="W24" s="142">
        <f>$B$3+W2</f>
        <v>724.3245450000104</v>
      </c>
    </row>
    <row r="25" spans="4:23">
      <c r="D25" s="142">
        <f t="shared" ref="D25:S43" si="1">$B$3+D3</f>
        <v>242644.28854500002</v>
      </c>
      <c r="E25" s="142">
        <f t="shared" si="1"/>
        <v>229991.56534500001</v>
      </c>
      <c r="F25" s="142">
        <f t="shared" si="1"/>
        <v>217338.842145</v>
      </c>
      <c r="G25" s="142">
        <f t="shared" si="1"/>
        <v>204686.11894499999</v>
      </c>
      <c r="H25" s="142">
        <f t="shared" si="1"/>
        <v>192033.39574499999</v>
      </c>
      <c r="I25" s="142">
        <f t="shared" si="1"/>
        <v>179380.67254500004</v>
      </c>
      <c r="J25" s="142">
        <f t="shared" si="1"/>
        <v>166727.94934499997</v>
      </c>
      <c r="K25" s="142">
        <f t="shared" si="1"/>
        <v>154075.22614500002</v>
      </c>
      <c r="L25" s="142">
        <f t="shared" si="1"/>
        <v>141422.50294500001</v>
      </c>
      <c r="M25" s="142">
        <f t="shared" si="1"/>
        <v>128769.77974500002</v>
      </c>
      <c r="N25" s="142">
        <f t="shared" si="1"/>
        <v>116117.05654500001</v>
      </c>
      <c r="O25" s="142">
        <f t="shared" si="1"/>
        <v>103464.33334500001</v>
      </c>
      <c r="P25" s="142">
        <f t="shared" si="1"/>
        <v>80689.431584999998</v>
      </c>
      <c r="Q25" s="142">
        <f t="shared" si="1"/>
        <v>78158.886945000006</v>
      </c>
      <c r="R25" s="142">
        <f t="shared" si="1"/>
        <v>65506.163745000013</v>
      </c>
      <c r="S25" s="142">
        <f t="shared" si="1"/>
        <v>52853.440545000019</v>
      </c>
      <c r="T25" s="142">
        <f t="shared" si="0"/>
        <v>40200.717345000019</v>
      </c>
      <c r="U25" s="142">
        <f t="shared" si="0"/>
        <v>27547.994145000019</v>
      </c>
      <c r="V25" s="142">
        <f t="shared" si="0"/>
        <v>14895.270945000026</v>
      </c>
      <c r="W25" s="142">
        <f t="shared" si="0"/>
        <v>2242.5477450000253</v>
      </c>
    </row>
    <row r="26" spans="4:23">
      <c r="D26" s="142">
        <f t="shared" si="1"/>
        <v>231509.78854500002</v>
      </c>
      <c r="E26" s="142">
        <f t="shared" si="0"/>
        <v>219522.99814500002</v>
      </c>
      <c r="F26" s="142">
        <f t="shared" si="0"/>
        <v>207536.20774500002</v>
      </c>
      <c r="G26" s="142">
        <f t="shared" si="0"/>
        <v>195549.41734500002</v>
      </c>
      <c r="H26" s="142">
        <f t="shared" si="0"/>
        <v>183562.62694500003</v>
      </c>
      <c r="I26" s="142">
        <f t="shared" si="0"/>
        <v>171575.83654500003</v>
      </c>
      <c r="J26" s="142">
        <f t="shared" si="0"/>
        <v>159589.04614499997</v>
      </c>
      <c r="K26" s="142">
        <f t="shared" si="0"/>
        <v>147602.25574500003</v>
      </c>
      <c r="L26" s="142">
        <f t="shared" si="0"/>
        <v>135615.46534500003</v>
      </c>
      <c r="M26" s="142">
        <f t="shared" si="0"/>
        <v>123628.67494500002</v>
      </c>
      <c r="N26" s="142">
        <f t="shared" si="0"/>
        <v>111641.88454500001</v>
      </c>
      <c r="O26" s="142">
        <f t="shared" si="0"/>
        <v>99655.09414500001</v>
      </c>
      <c r="P26" s="142">
        <f t="shared" si="0"/>
        <v>78078.871425000005</v>
      </c>
      <c r="Q26" s="142">
        <f t="shared" si="0"/>
        <v>75681.513344999999</v>
      </c>
      <c r="R26" s="142">
        <f t="shared" si="0"/>
        <v>63694.722945000016</v>
      </c>
      <c r="S26" s="142">
        <f t="shared" si="0"/>
        <v>51707.932545000011</v>
      </c>
      <c r="T26" s="142">
        <f t="shared" si="0"/>
        <v>39721.142145000013</v>
      </c>
      <c r="U26" s="142">
        <f t="shared" si="0"/>
        <v>27734.351745000014</v>
      </c>
      <c r="V26" s="142">
        <f t="shared" si="0"/>
        <v>15747.561345000009</v>
      </c>
      <c r="W26" s="142">
        <f t="shared" si="0"/>
        <v>3760.7709450000111</v>
      </c>
    </row>
    <row r="27" spans="4:23">
      <c r="D27" s="142">
        <f t="shared" si="1"/>
        <v>220375.28854499996</v>
      </c>
      <c r="E27" s="142">
        <f t="shared" si="0"/>
        <v>209054.43094499997</v>
      </c>
      <c r="F27" s="142">
        <f t="shared" si="0"/>
        <v>197733.57334499992</v>
      </c>
      <c r="G27" s="142">
        <f t="shared" si="0"/>
        <v>186412.71574499999</v>
      </c>
      <c r="H27" s="142">
        <f t="shared" si="0"/>
        <v>175091.85814499998</v>
      </c>
      <c r="I27" s="142">
        <f t="shared" si="0"/>
        <v>163771.00054499999</v>
      </c>
      <c r="J27" s="142">
        <f t="shared" si="0"/>
        <v>152450.14294499997</v>
      </c>
      <c r="K27" s="142">
        <f t="shared" si="0"/>
        <v>141129.28534499998</v>
      </c>
      <c r="L27" s="142">
        <f t="shared" si="0"/>
        <v>129808.42774499999</v>
      </c>
      <c r="M27" s="142">
        <f t="shared" si="0"/>
        <v>118487.57014500001</v>
      </c>
      <c r="N27" s="142">
        <f t="shared" si="0"/>
        <v>107166.712545</v>
      </c>
      <c r="O27" s="142">
        <f t="shared" si="0"/>
        <v>95845.854944999985</v>
      </c>
      <c r="P27" s="142">
        <f t="shared" si="0"/>
        <v>75468.311264999997</v>
      </c>
      <c r="Q27" s="142">
        <f t="shared" si="0"/>
        <v>73204.139744999993</v>
      </c>
      <c r="R27" s="142">
        <f t="shared" si="0"/>
        <v>61883.282145000005</v>
      </c>
      <c r="S27" s="142">
        <f t="shared" si="0"/>
        <v>50562.424545000009</v>
      </c>
      <c r="T27" s="142">
        <f t="shared" si="0"/>
        <v>39241.566945000006</v>
      </c>
      <c r="U27" s="142">
        <f t="shared" si="0"/>
        <v>27920.70934500001</v>
      </c>
      <c r="V27" s="142">
        <f t="shared" si="0"/>
        <v>16599.851745000007</v>
      </c>
      <c r="W27" s="142">
        <f t="shared" si="0"/>
        <v>5278.9941450000115</v>
      </c>
    </row>
    <row r="28" spans="4:23">
      <c r="D28" s="142">
        <f t="shared" si="1"/>
        <v>209240.78854500002</v>
      </c>
      <c r="E28" s="142">
        <f t="shared" si="0"/>
        <v>198585.86374499998</v>
      </c>
      <c r="F28" s="142">
        <f t="shared" si="0"/>
        <v>187930.938945</v>
      </c>
      <c r="G28" s="142">
        <f t="shared" si="0"/>
        <v>177276.01414500002</v>
      </c>
      <c r="H28" s="142">
        <f t="shared" si="0"/>
        <v>166621.08934499999</v>
      </c>
      <c r="I28" s="142">
        <f t="shared" si="0"/>
        <v>155966.16454500001</v>
      </c>
      <c r="J28" s="142">
        <f t="shared" si="0"/>
        <v>145311.23974499997</v>
      </c>
      <c r="K28" s="142">
        <f t="shared" si="0"/>
        <v>134656.31494499999</v>
      </c>
      <c r="L28" s="142">
        <f t="shared" si="0"/>
        <v>124001.39014500001</v>
      </c>
      <c r="M28" s="142">
        <f t="shared" si="0"/>
        <v>113346.46534500002</v>
      </c>
      <c r="N28" s="142">
        <f t="shared" si="0"/>
        <v>102691.54054500001</v>
      </c>
      <c r="O28" s="142">
        <f t="shared" si="0"/>
        <v>92036.615745000003</v>
      </c>
      <c r="P28" s="142">
        <f t="shared" si="0"/>
        <v>72857.751105000003</v>
      </c>
      <c r="Q28" s="142">
        <f t="shared" si="0"/>
        <v>70726.766145000001</v>
      </c>
      <c r="R28" s="142">
        <f t="shared" si="0"/>
        <v>60071.841345000015</v>
      </c>
      <c r="S28" s="142">
        <f t="shared" si="0"/>
        <v>49416.916545000015</v>
      </c>
      <c r="T28" s="142">
        <f t="shared" si="0"/>
        <v>38761.991745000014</v>
      </c>
      <c r="U28" s="142">
        <f t="shared" si="0"/>
        <v>28107.066945000013</v>
      </c>
      <c r="V28" s="142">
        <f t="shared" si="0"/>
        <v>17452.14214500002</v>
      </c>
      <c r="W28" s="142">
        <f t="shared" si="0"/>
        <v>6797.2173450000191</v>
      </c>
    </row>
    <row r="29" spans="4:23">
      <c r="D29" s="142">
        <f t="shared" si="1"/>
        <v>198106.28854500002</v>
      </c>
      <c r="E29" s="142">
        <f t="shared" si="0"/>
        <v>188117.29654499999</v>
      </c>
      <c r="F29" s="142">
        <f t="shared" si="0"/>
        <v>178128.30454499996</v>
      </c>
      <c r="G29" s="142">
        <f t="shared" si="0"/>
        <v>168139.31254499999</v>
      </c>
      <c r="H29" s="142">
        <f t="shared" si="0"/>
        <v>158150.32054500002</v>
      </c>
      <c r="I29" s="142">
        <f t="shared" si="0"/>
        <v>148161.328545</v>
      </c>
      <c r="J29" s="142">
        <f t="shared" si="0"/>
        <v>138172.33654499997</v>
      </c>
      <c r="K29" s="142">
        <f t="shared" si="0"/>
        <v>128183.34454499999</v>
      </c>
      <c r="L29" s="142">
        <f t="shared" si="0"/>
        <v>118194.352545</v>
      </c>
      <c r="M29" s="142">
        <f t="shared" si="0"/>
        <v>108205.360545</v>
      </c>
      <c r="N29" s="142">
        <f t="shared" si="0"/>
        <v>98216.368545000005</v>
      </c>
      <c r="O29" s="142">
        <f t="shared" si="0"/>
        <v>88227.376544999992</v>
      </c>
      <c r="P29" s="142">
        <f t="shared" si="0"/>
        <v>70247.190944999995</v>
      </c>
      <c r="Q29" s="142">
        <f t="shared" si="0"/>
        <v>68249.392544999995</v>
      </c>
      <c r="R29" s="142">
        <f t="shared" si="0"/>
        <v>58260.400545000004</v>
      </c>
      <c r="S29" s="142">
        <f t="shared" si="0"/>
        <v>48271.408545000006</v>
      </c>
      <c r="T29" s="142">
        <f t="shared" si="0"/>
        <v>38282.416545000007</v>
      </c>
      <c r="U29" s="142">
        <f t="shared" si="0"/>
        <v>28293.424545000002</v>
      </c>
      <c r="V29" s="142">
        <f t="shared" si="0"/>
        <v>18304.432545000003</v>
      </c>
      <c r="W29" s="142">
        <f t="shared" si="0"/>
        <v>8315.4405450000049</v>
      </c>
    </row>
    <row r="30" spans="4:23">
      <c r="D30" s="142">
        <f t="shared" si="1"/>
        <v>186971.78854500002</v>
      </c>
      <c r="E30" s="142">
        <f t="shared" si="0"/>
        <v>177648.729345</v>
      </c>
      <c r="F30" s="142">
        <f t="shared" si="0"/>
        <v>168325.67014499998</v>
      </c>
      <c r="G30" s="142">
        <f t="shared" si="0"/>
        <v>159002.61094500002</v>
      </c>
      <c r="H30" s="142">
        <f t="shared" si="0"/>
        <v>149679.551745</v>
      </c>
      <c r="I30" s="142">
        <f t="shared" si="0"/>
        <v>140356.49254500004</v>
      </c>
      <c r="J30" s="142">
        <f t="shared" si="0"/>
        <v>131033.433345</v>
      </c>
      <c r="K30" s="142">
        <f t="shared" si="0"/>
        <v>121710.37414500001</v>
      </c>
      <c r="L30" s="142">
        <f t="shared" si="0"/>
        <v>112387.31494500001</v>
      </c>
      <c r="M30" s="142">
        <f t="shared" si="0"/>
        <v>103064.25574500002</v>
      </c>
      <c r="N30" s="142">
        <f t="shared" si="0"/>
        <v>93741.196545000013</v>
      </c>
      <c r="O30" s="142">
        <f t="shared" si="0"/>
        <v>84418.13734500001</v>
      </c>
      <c r="P30" s="142">
        <f t="shared" si="0"/>
        <v>67636.630785000001</v>
      </c>
      <c r="Q30" s="142">
        <f t="shared" si="0"/>
        <v>65772.018945000018</v>
      </c>
      <c r="R30" s="142">
        <f t="shared" si="0"/>
        <v>56448.959745000015</v>
      </c>
      <c r="S30" s="142">
        <f t="shared" si="0"/>
        <v>47125.900545000019</v>
      </c>
      <c r="T30" s="142">
        <f t="shared" si="0"/>
        <v>37802.841345000023</v>
      </c>
      <c r="U30" s="142">
        <f t="shared" si="0"/>
        <v>28479.782145000019</v>
      </c>
      <c r="V30" s="142">
        <f t="shared" si="0"/>
        <v>19156.722945000023</v>
      </c>
      <c r="W30" s="142">
        <f t="shared" si="0"/>
        <v>9833.6637450000271</v>
      </c>
    </row>
    <row r="31" spans="4:23">
      <c r="D31" s="142">
        <f t="shared" si="1"/>
        <v>175837.28854500002</v>
      </c>
      <c r="E31" s="142">
        <f t="shared" si="0"/>
        <v>167180.16214500001</v>
      </c>
      <c r="F31" s="142">
        <f t="shared" si="0"/>
        <v>158523.035745</v>
      </c>
      <c r="G31" s="142">
        <f t="shared" si="0"/>
        <v>149865.90934500005</v>
      </c>
      <c r="H31" s="142">
        <f t="shared" si="0"/>
        <v>141208.78294500004</v>
      </c>
      <c r="I31" s="142">
        <f t="shared" si="0"/>
        <v>132551.65654500003</v>
      </c>
      <c r="J31" s="142">
        <f t="shared" si="0"/>
        <v>123894.530145</v>
      </c>
      <c r="K31" s="142">
        <f t="shared" si="0"/>
        <v>115237.403745</v>
      </c>
      <c r="L31" s="142">
        <f t="shared" si="0"/>
        <v>106580.27734500002</v>
      </c>
      <c r="M31" s="142">
        <f t="shared" si="0"/>
        <v>97923.15094500003</v>
      </c>
      <c r="N31" s="142">
        <f t="shared" si="0"/>
        <v>89266.024545000022</v>
      </c>
      <c r="O31" s="142">
        <f t="shared" si="0"/>
        <v>80608.898145000014</v>
      </c>
      <c r="P31" s="142">
        <f t="shared" si="0"/>
        <v>65026.070625000008</v>
      </c>
      <c r="Q31" s="142">
        <f t="shared" si="0"/>
        <v>63294.645345000004</v>
      </c>
      <c r="R31" s="142">
        <f t="shared" si="0"/>
        <v>54637.518945000018</v>
      </c>
      <c r="S31" s="142">
        <f t="shared" si="0"/>
        <v>45980.392545000017</v>
      </c>
      <c r="T31" s="142">
        <f t="shared" si="0"/>
        <v>37323.266145000016</v>
      </c>
      <c r="U31" s="142">
        <f t="shared" si="0"/>
        <v>28666.139745000015</v>
      </c>
      <c r="V31" s="142">
        <f t="shared" si="0"/>
        <v>20009.013345000014</v>
      </c>
      <c r="W31" s="142">
        <f t="shared" si="0"/>
        <v>11351.886945000013</v>
      </c>
    </row>
    <row r="32" spans="4:23">
      <c r="D32" s="142">
        <f t="shared" si="1"/>
        <v>164702.78854499999</v>
      </c>
      <c r="E32" s="142">
        <f t="shared" si="0"/>
        <v>156711.59494499999</v>
      </c>
      <c r="F32" s="142">
        <f t="shared" si="0"/>
        <v>148720.40134499996</v>
      </c>
      <c r="G32" s="142">
        <f t="shared" si="0"/>
        <v>140729.20774499999</v>
      </c>
      <c r="H32" s="142">
        <f t="shared" si="0"/>
        <v>132738.01414499999</v>
      </c>
      <c r="I32" s="142">
        <f t="shared" si="0"/>
        <v>124746.820545</v>
      </c>
      <c r="J32" s="142">
        <f t="shared" si="0"/>
        <v>116755.62694499998</v>
      </c>
      <c r="K32" s="142">
        <f t="shared" si="0"/>
        <v>108764.43334499998</v>
      </c>
      <c r="L32" s="142">
        <f t="shared" si="0"/>
        <v>100773.239745</v>
      </c>
      <c r="M32" s="142">
        <f t="shared" si="0"/>
        <v>92782.046145</v>
      </c>
      <c r="N32" s="142">
        <f t="shared" si="0"/>
        <v>84790.852545000002</v>
      </c>
      <c r="O32" s="142">
        <f t="shared" si="0"/>
        <v>76799.658944999988</v>
      </c>
      <c r="P32" s="142">
        <f t="shared" si="0"/>
        <v>62415.510464999992</v>
      </c>
      <c r="Q32" s="142">
        <f t="shared" si="0"/>
        <v>60817.271744999998</v>
      </c>
      <c r="R32" s="142">
        <f t="shared" si="0"/>
        <v>52826.078145000007</v>
      </c>
      <c r="S32" s="142">
        <f t="shared" si="0"/>
        <v>44834.884545000008</v>
      </c>
      <c r="T32" s="142">
        <f t="shared" si="0"/>
        <v>36843.690945000009</v>
      </c>
      <c r="U32" s="142">
        <f t="shared" si="0"/>
        <v>28852.497345000011</v>
      </c>
      <c r="V32" s="142">
        <f t="shared" si="0"/>
        <v>20861.303745000012</v>
      </c>
      <c r="W32" s="142">
        <f t="shared" si="0"/>
        <v>12870.110145000013</v>
      </c>
    </row>
    <row r="33" spans="4:23">
      <c r="D33" s="142">
        <f t="shared" si="1"/>
        <v>153568.28854500002</v>
      </c>
      <c r="E33" s="142">
        <f t="shared" si="0"/>
        <v>146243.02774500003</v>
      </c>
      <c r="F33" s="142">
        <f t="shared" si="0"/>
        <v>138917.76694499998</v>
      </c>
      <c r="G33" s="142">
        <f t="shared" si="0"/>
        <v>131592.50614500002</v>
      </c>
      <c r="H33" s="142">
        <f t="shared" si="0"/>
        <v>124267.245345</v>
      </c>
      <c r="I33" s="142">
        <f t="shared" si="0"/>
        <v>116941.98454500001</v>
      </c>
      <c r="J33" s="142">
        <f t="shared" si="0"/>
        <v>109616.723745</v>
      </c>
      <c r="K33" s="142">
        <f t="shared" si="0"/>
        <v>102291.46294500001</v>
      </c>
      <c r="L33" s="142">
        <f t="shared" si="0"/>
        <v>94966.202145000017</v>
      </c>
      <c r="M33" s="142">
        <f t="shared" si="0"/>
        <v>87640.941345000028</v>
      </c>
      <c r="N33" s="142">
        <f t="shared" si="0"/>
        <v>80315.68054500001</v>
      </c>
      <c r="O33" s="142">
        <f t="shared" si="0"/>
        <v>72990.419744999992</v>
      </c>
      <c r="P33" s="142">
        <f t="shared" si="0"/>
        <v>59804.950304999998</v>
      </c>
      <c r="Q33" s="142">
        <f t="shared" si="0"/>
        <v>58339.898144999999</v>
      </c>
      <c r="R33" s="142">
        <f t="shared" si="0"/>
        <v>51014.63734500001</v>
      </c>
      <c r="S33" s="142">
        <f t="shared" si="0"/>
        <v>43689.376545000006</v>
      </c>
      <c r="T33" s="142">
        <f t="shared" si="0"/>
        <v>36364.11574500001</v>
      </c>
      <c r="U33" s="142">
        <f t="shared" si="0"/>
        <v>29038.854945000014</v>
      </c>
      <c r="V33" s="142">
        <f t="shared" si="0"/>
        <v>21713.59414500001</v>
      </c>
      <c r="W33" s="142">
        <f t="shared" si="0"/>
        <v>14388.333345000006</v>
      </c>
    </row>
    <row r="34" spans="4:23">
      <c r="D34" s="142">
        <f t="shared" si="1"/>
        <v>142433.78854500002</v>
      </c>
      <c r="E34" s="142">
        <f t="shared" si="0"/>
        <v>135774.46054499998</v>
      </c>
      <c r="F34" s="142">
        <f t="shared" si="0"/>
        <v>129115.132545</v>
      </c>
      <c r="G34" s="142">
        <f t="shared" si="0"/>
        <v>122455.80454500002</v>
      </c>
      <c r="H34" s="142">
        <f t="shared" si="0"/>
        <v>115796.47654500001</v>
      </c>
      <c r="I34" s="142">
        <f t="shared" si="0"/>
        <v>109137.148545</v>
      </c>
      <c r="J34" s="142">
        <f t="shared" si="0"/>
        <v>102477.820545</v>
      </c>
      <c r="K34" s="142">
        <f t="shared" si="0"/>
        <v>95818.492544999986</v>
      </c>
      <c r="L34" s="142">
        <f t="shared" si="0"/>
        <v>89159.164545000007</v>
      </c>
      <c r="M34" s="142">
        <f t="shared" si="0"/>
        <v>82499.836545000027</v>
      </c>
      <c r="N34" s="142">
        <f t="shared" si="0"/>
        <v>75840.508545000019</v>
      </c>
      <c r="O34" s="142">
        <f t="shared" si="0"/>
        <v>69181.18054500001</v>
      </c>
      <c r="P34" s="142">
        <f t="shared" si="0"/>
        <v>57194.390145000005</v>
      </c>
      <c r="Q34" s="142">
        <f t="shared" si="0"/>
        <v>55862.524545</v>
      </c>
      <c r="R34" s="142">
        <f t="shared" si="0"/>
        <v>49203.196545000013</v>
      </c>
      <c r="S34" s="142">
        <f t="shared" si="0"/>
        <v>42543.868545000012</v>
      </c>
      <c r="T34" s="142">
        <f t="shared" si="0"/>
        <v>35884.540545000011</v>
      </c>
      <c r="U34" s="142">
        <f t="shared" si="0"/>
        <v>29225.212545000017</v>
      </c>
      <c r="V34" s="142">
        <f t="shared" si="0"/>
        <v>22565.884545000008</v>
      </c>
      <c r="W34" s="142">
        <f t="shared" si="0"/>
        <v>15906.556545000014</v>
      </c>
    </row>
    <row r="35" spans="4:23">
      <c r="D35" s="142">
        <f t="shared" si="1"/>
        <v>131299.28854500002</v>
      </c>
      <c r="E35" s="142">
        <f t="shared" si="0"/>
        <v>125305.893345</v>
      </c>
      <c r="F35" s="142">
        <f t="shared" si="0"/>
        <v>119312.49814500001</v>
      </c>
      <c r="G35" s="142">
        <f t="shared" si="0"/>
        <v>113319.10294500002</v>
      </c>
      <c r="H35" s="142">
        <f t="shared" si="0"/>
        <v>107325.70774500001</v>
      </c>
      <c r="I35" s="142">
        <f t="shared" si="0"/>
        <v>101332.31254500001</v>
      </c>
      <c r="J35" s="142">
        <f t="shared" si="0"/>
        <v>95338.917344999994</v>
      </c>
      <c r="K35" s="142">
        <f t="shared" si="0"/>
        <v>89345.52214500001</v>
      </c>
      <c r="L35" s="142">
        <f t="shared" si="0"/>
        <v>83352.126945000011</v>
      </c>
      <c r="M35" s="142">
        <f t="shared" si="0"/>
        <v>77358.731745000012</v>
      </c>
      <c r="N35" s="142">
        <f t="shared" si="0"/>
        <v>71365.336544999998</v>
      </c>
      <c r="O35" s="142">
        <f t="shared" si="0"/>
        <v>65371.941345000007</v>
      </c>
      <c r="P35" s="142">
        <f t="shared" si="0"/>
        <v>54583.829985000004</v>
      </c>
      <c r="Q35" s="142">
        <f t="shared" si="0"/>
        <v>53385.150945000001</v>
      </c>
      <c r="R35" s="142">
        <f t="shared" si="0"/>
        <v>47391.755745000009</v>
      </c>
      <c r="S35" s="142">
        <f t="shared" si="0"/>
        <v>41398.360545000003</v>
      </c>
      <c r="T35" s="142">
        <f t="shared" si="0"/>
        <v>35404.965345000004</v>
      </c>
      <c r="U35" s="142">
        <f t="shared" si="0"/>
        <v>29411.570145000005</v>
      </c>
      <c r="V35" s="142">
        <f t="shared" si="0"/>
        <v>23418.174945000006</v>
      </c>
      <c r="W35" s="142">
        <f t="shared" si="0"/>
        <v>17424.779745000007</v>
      </c>
    </row>
    <row r="36" spans="4:23">
      <c r="D36" s="142">
        <f t="shared" si="1"/>
        <v>120164.788545</v>
      </c>
      <c r="E36" s="142">
        <f t="shared" si="0"/>
        <v>114837.326145</v>
      </c>
      <c r="F36" s="142">
        <f t="shared" si="0"/>
        <v>109509.863745</v>
      </c>
      <c r="G36" s="142">
        <f t="shared" si="0"/>
        <v>104182.40134500001</v>
      </c>
      <c r="H36" s="142">
        <f t="shared" si="0"/>
        <v>98854.938945000002</v>
      </c>
      <c r="I36" s="142">
        <f t="shared" si="0"/>
        <v>93527.476545000012</v>
      </c>
      <c r="J36" s="142">
        <f t="shared" si="0"/>
        <v>88200.014144999994</v>
      </c>
      <c r="K36" s="142">
        <f t="shared" si="0"/>
        <v>82872.551745000004</v>
      </c>
      <c r="L36" s="142">
        <f t="shared" si="0"/>
        <v>77545.089345000015</v>
      </c>
      <c r="M36" s="142">
        <f t="shared" si="0"/>
        <v>72217.626945000011</v>
      </c>
      <c r="N36" s="142">
        <f t="shared" si="0"/>
        <v>66890.164545000007</v>
      </c>
      <c r="O36" s="142">
        <f t="shared" si="0"/>
        <v>61562.702145000003</v>
      </c>
      <c r="P36" s="142">
        <f t="shared" si="0"/>
        <v>51973.269825000003</v>
      </c>
      <c r="Q36" s="142">
        <f t="shared" si="0"/>
        <v>50907.777345000002</v>
      </c>
      <c r="R36" s="142">
        <f t="shared" si="0"/>
        <v>45580.314945000006</v>
      </c>
      <c r="S36" s="142">
        <f t="shared" si="0"/>
        <v>40252.852545000009</v>
      </c>
      <c r="T36" s="142">
        <f t="shared" si="0"/>
        <v>34925.390145000012</v>
      </c>
      <c r="U36" s="142">
        <f t="shared" si="0"/>
        <v>29597.927745000008</v>
      </c>
      <c r="V36" s="142">
        <f t="shared" si="0"/>
        <v>24270.465345000011</v>
      </c>
      <c r="W36" s="142">
        <f t="shared" si="0"/>
        <v>18943.002945000007</v>
      </c>
    </row>
    <row r="37" spans="4:23">
      <c r="D37" s="142">
        <f t="shared" si="1"/>
        <v>109030.288545</v>
      </c>
      <c r="E37" s="142">
        <f t="shared" si="0"/>
        <v>104368.75894499999</v>
      </c>
      <c r="F37" s="142">
        <f t="shared" si="0"/>
        <v>99707.229345</v>
      </c>
      <c r="G37" s="142">
        <f t="shared" si="0"/>
        <v>95045.699745000005</v>
      </c>
      <c r="H37" s="142">
        <f t="shared" si="0"/>
        <v>90384.170145000011</v>
      </c>
      <c r="I37" s="142">
        <f t="shared" si="0"/>
        <v>85722.640545000017</v>
      </c>
      <c r="J37" s="142">
        <f t="shared" si="0"/>
        <v>81061.110944999993</v>
      </c>
      <c r="K37" s="142">
        <f t="shared" si="0"/>
        <v>76399.581345000013</v>
      </c>
      <c r="L37" s="142">
        <f t="shared" si="0"/>
        <v>71738.051745000004</v>
      </c>
      <c r="M37" s="142">
        <f t="shared" si="0"/>
        <v>67076.52214500001</v>
      </c>
      <c r="N37" s="142">
        <f t="shared" si="0"/>
        <v>62414.992545000008</v>
      </c>
      <c r="O37" s="142">
        <f t="shared" si="0"/>
        <v>57753.462945000007</v>
      </c>
      <c r="P37" s="142">
        <f t="shared" si="0"/>
        <v>49362.709665000002</v>
      </c>
      <c r="Q37" s="142">
        <f t="shared" si="0"/>
        <v>48430.403745000003</v>
      </c>
      <c r="R37" s="142">
        <f t="shared" si="0"/>
        <v>43768.874145000009</v>
      </c>
      <c r="S37" s="142">
        <f t="shared" si="0"/>
        <v>39107.344545000014</v>
      </c>
      <c r="T37" s="142">
        <f t="shared" si="0"/>
        <v>34445.814945000013</v>
      </c>
      <c r="U37" s="142">
        <f t="shared" si="0"/>
        <v>29784.285345000011</v>
      </c>
      <c r="V37" s="142">
        <f t="shared" si="0"/>
        <v>25122.755745000017</v>
      </c>
      <c r="W37" s="142">
        <f t="shared" si="0"/>
        <v>20461.226145000015</v>
      </c>
    </row>
    <row r="38" spans="4:23">
      <c r="D38" s="142">
        <f t="shared" si="1"/>
        <v>97895.788545000003</v>
      </c>
      <c r="E38" s="142">
        <f t="shared" si="0"/>
        <v>93900.191745000004</v>
      </c>
      <c r="F38" s="142">
        <f t="shared" si="0"/>
        <v>89904.59494499999</v>
      </c>
      <c r="G38" s="142">
        <f t="shared" si="0"/>
        <v>85908.998145000005</v>
      </c>
      <c r="H38" s="142">
        <f t="shared" si="0"/>
        <v>81913.401345000006</v>
      </c>
      <c r="I38" s="142">
        <f t="shared" ref="E38:W43" si="2">$B$3+I16</f>
        <v>77917.804545000006</v>
      </c>
      <c r="J38" s="142">
        <f t="shared" si="2"/>
        <v>73922.207744999992</v>
      </c>
      <c r="K38" s="142">
        <f t="shared" si="2"/>
        <v>69926.610944999993</v>
      </c>
      <c r="L38" s="142">
        <f t="shared" si="2"/>
        <v>65931.014145000008</v>
      </c>
      <c r="M38" s="142">
        <f t="shared" si="2"/>
        <v>61935.417345000009</v>
      </c>
      <c r="N38" s="142">
        <f t="shared" si="2"/>
        <v>57939.82054500001</v>
      </c>
      <c r="O38" s="142">
        <f t="shared" si="2"/>
        <v>53944.223745000003</v>
      </c>
      <c r="P38" s="142">
        <f t="shared" si="2"/>
        <v>46752.149505000009</v>
      </c>
      <c r="Q38" s="142">
        <f t="shared" si="2"/>
        <v>45953.030145000012</v>
      </c>
      <c r="R38" s="142">
        <f t="shared" si="2"/>
        <v>41957.433345000012</v>
      </c>
      <c r="S38" s="142">
        <f t="shared" si="2"/>
        <v>37961.836545000013</v>
      </c>
      <c r="T38" s="142">
        <f t="shared" si="2"/>
        <v>33966.239745000013</v>
      </c>
      <c r="U38" s="142">
        <f t="shared" si="2"/>
        <v>29970.642945000014</v>
      </c>
      <c r="V38" s="142">
        <f t="shared" si="2"/>
        <v>25975.046145000015</v>
      </c>
      <c r="W38" s="142">
        <f t="shared" si="2"/>
        <v>21979.449345000015</v>
      </c>
    </row>
    <row r="39" spans="4:23">
      <c r="D39" s="142">
        <f t="shared" si="1"/>
        <v>86761.288545000018</v>
      </c>
      <c r="E39" s="142">
        <f t="shared" si="2"/>
        <v>83431.624544999999</v>
      </c>
      <c r="F39" s="142">
        <f t="shared" si="2"/>
        <v>80101.960545000009</v>
      </c>
      <c r="G39" s="142">
        <f t="shared" si="2"/>
        <v>76772.296545000019</v>
      </c>
      <c r="H39" s="142">
        <f t="shared" si="2"/>
        <v>73442.632545</v>
      </c>
      <c r="I39" s="142">
        <f t="shared" si="2"/>
        <v>70112.968545000011</v>
      </c>
      <c r="J39" s="142">
        <f t="shared" si="2"/>
        <v>66783.304544999992</v>
      </c>
      <c r="K39" s="142">
        <f t="shared" si="2"/>
        <v>63453.640545000002</v>
      </c>
      <c r="L39" s="142">
        <f t="shared" si="2"/>
        <v>60123.976545000012</v>
      </c>
      <c r="M39" s="142">
        <f t="shared" si="2"/>
        <v>56794.312545000015</v>
      </c>
      <c r="N39" s="142">
        <f t="shared" si="2"/>
        <v>53464.648545000011</v>
      </c>
      <c r="O39" s="142">
        <f t="shared" si="2"/>
        <v>50134.984545000007</v>
      </c>
      <c r="P39" s="142">
        <f t="shared" si="2"/>
        <v>44141.589345000008</v>
      </c>
      <c r="Q39" s="142">
        <f t="shared" si="2"/>
        <v>43475.656545000005</v>
      </c>
      <c r="R39" s="142">
        <f t="shared" si="2"/>
        <v>40145.992545000016</v>
      </c>
      <c r="S39" s="142">
        <f t="shared" si="2"/>
        <v>36816.328545000011</v>
      </c>
      <c r="T39" s="142">
        <f t="shared" si="2"/>
        <v>33486.664545000007</v>
      </c>
      <c r="U39" s="142">
        <f t="shared" si="2"/>
        <v>30157.00054500001</v>
      </c>
      <c r="V39" s="142">
        <f t="shared" si="2"/>
        <v>26827.336545000013</v>
      </c>
      <c r="W39" s="142">
        <f t="shared" si="2"/>
        <v>23497.672545000009</v>
      </c>
    </row>
    <row r="40" spans="4:23">
      <c r="D40" s="142">
        <f t="shared" si="1"/>
        <v>75626.788545000003</v>
      </c>
      <c r="E40" s="142">
        <f t="shared" si="2"/>
        <v>72963.057345000008</v>
      </c>
      <c r="F40" s="142">
        <f t="shared" si="2"/>
        <v>70299.326144999999</v>
      </c>
      <c r="G40" s="142">
        <f t="shared" si="2"/>
        <v>67635.594945000004</v>
      </c>
      <c r="H40" s="142">
        <f t="shared" si="2"/>
        <v>64971.863745000002</v>
      </c>
      <c r="I40" s="142">
        <f t="shared" si="2"/>
        <v>62308.132545000008</v>
      </c>
      <c r="J40" s="142">
        <f t="shared" si="2"/>
        <v>59644.401344999998</v>
      </c>
      <c r="K40" s="142">
        <f t="shared" si="2"/>
        <v>56980.670145000004</v>
      </c>
      <c r="L40" s="142">
        <f t="shared" si="2"/>
        <v>54316.938945000002</v>
      </c>
      <c r="M40" s="142">
        <f t="shared" si="2"/>
        <v>51653.207745000007</v>
      </c>
      <c r="N40" s="142">
        <f t="shared" si="2"/>
        <v>48989.476545000005</v>
      </c>
      <c r="O40" s="142">
        <f t="shared" si="2"/>
        <v>46325.745345000003</v>
      </c>
      <c r="P40" s="142">
        <f t="shared" si="2"/>
        <v>41531.029185000007</v>
      </c>
      <c r="Q40" s="142">
        <f t="shared" si="2"/>
        <v>40998.282944999999</v>
      </c>
      <c r="R40" s="142">
        <f t="shared" si="2"/>
        <v>38334.551745000004</v>
      </c>
      <c r="S40" s="142">
        <f t="shared" si="2"/>
        <v>35670.82054500001</v>
      </c>
      <c r="T40" s="142">
        <f t="shared" si="2"/>
        <v>33007.089345000008</v>
      </c>
      <c r="U40" s="142">
        <f t="shared" si="2"/>
        <v>30343.358145000006</v>
      </c>
      <c r="V40" s="142">
        <f t="shared" si="2"/>
        <v>27679.626945000004</v>
      </c>
      <c r="W40" s="142">
        <f t="shared" si="2"/>
        <v>25015.895745000009</v>
      </c>
    </row>
    <row r="41" spans="4:23">
      <c r="D41" s="142">
        <f t="shared" si="1"/>
        <v>64492.288545000003</v>
      </c>
      <c r="E41" s="142">
        <f t="shared" si="2"/>
        <v>62494.490145000003</v>
      </c>
      <c r="F41" s="142">
        <f t="shared" si="2"/>
        <v>60496.691744999996</v>
      </c>
      <c r="G41" s="142">
        <f t="shared" si="2"/>
        <v>58498.893345000004</v>
      </c>
      <c r="H41" s="142">
        <f t="shared" si="2"/>
        <v>56501.094945000004</v>
      </c>
      <c r="I41" s="142">
        <f t="shared" si="2"/>
        <v>54503.296545000005</v>
      </c>
      <c r="J41" s="142">
        <f t="shared" si="2"/>
        <v>52505.498145000005</v>
      </c>
      <c r="K41" s="142">
        <f t="shared" si="2"/>
        <v>50507.699745000005</v>
      </c>
      <c r="L41" s="142">
        <f t="shared" si="2"/>
        <v>48509.901345000006</v>
      </c>
      <c r="M41" s="142">
        <f t="shared" si="2"/>
        <v>46512.102945000006</v>
      </c>
      <c r="N41" s="142">
        <f t="shared" si="2"/>
        <v>44514.304545000006</v>
      </c>
      <c r="O41" s="142">
        <f t="shared" si="2"/>
        <v>42516.506145000007</v>
      </c>
      <c r="P41" s="142">
        <f t="shared" si="2"/>
        <v>38920.469025000006</v>
      </c>
      <c r="Q41" s="142">
        <f t="shared" si="2"/>
        <v>38520.909345000007</v>
      </c>
      <c r="R41" s="142">
        <f t="shared" si="2"/>
        <v>36523.110945000008</v>
      </c>
      <c r="S41" s="142">
        <f t="shared" si="2"/>
        <v>34525.312545000008</v>
      </c>
      <c r="T41" s="142">
        <f t="shared" si="2"/>
        <v>32527.514145000008</v>
      </c>
      <c r="U41" s="142">
        <f t="shared" si="2"/>
        <v>30529.715745000009</v>
      </c>
      <c r="V41" s="142">
        <f t="shared" si="2"/>
        <v>28531.917345000009</v>
      </c>
      <c r="W41" s="142">
        <f t="shared" si="2"/>
        <v>26534.118945000009</v>
      </c>
    </row>
    <row r="42" spans="4:23">
      <c r="D42" s="142">
        <f t="shared" si="1"/>
        <v>53357.78854500001</v>
      </c>
      <c r="E42" s="142">
        <f t="shared" si="2"/>
        <v>52025.922945000013</v>
      </c>
      <c r="F42" s="142">
        <f t="shared" si="2"/>
        <v>50694.057345000008</v>
      </c>
      <c r="G42" s="142">
        <f t="shared" si="2"/>
        <v>49362.191745000011</v>
      </c>
      <c r="H42" s="142">
        <f t="shared" si="2"/>
        <v>48030.326145000014</v>
      </c>
      <c r="I42" s="142">
        <f t="shared" si="2"/>
        <v>46698.460545000009</v>
      </c>
      <c r="J42" s="142">
        <f t="shared" si="2"/>
        <v>45366.594945000004</v>
      </c>
      <c r="K42" s="142">
        <f t="shared" si="2"/>
        <v>44034.729345000014</v>
      </c>
      <c r="L42" s="142">
        <f t="shared" si="2"/>
        <v>42702.86374500001</v>
      </c>
      <c r="M42" s="142">
        <f t="shared" si="2"/>
        <v>41370.998145000012</v>
      </c>
      <c r="N42" s="142">
        <f t="shared" si="2"/>
        <v>40039.132545000015</v>
      </c>
      <c r="O42" s="142">
        <f t="shared" si="2"/>
        <v>38707.26694500001</v>
      </c>
      <c r="P42" s="142">
        <f t="shared" si="2"/>
        <v>36309.908865000012</v>
      </c>
      <c r="Q42" s="142">
        <f t="shared" si="2"/>
        <v>36043.535745000008</v>
      </c>
      <c r="R42" s="142">
        <f t="shared" si="2"/>
        <v>34711.670145000011</v>
      </c>
      <c r="S42" s="142">
        <f t="shared" si="2"/>
        <v>33379.804545000014</v>
      </c>
      <c r="T42" s="142">
        <f t="shared" si="2"/>
        <v>32047.938945000009</v>
      </c>
      <c r="U42" s="142">
        <f t="shared" si="2"/>
        <v>30716.073345000012</v>
      </c>
      <c r="V42" s="142">
        <f t="shared" si="2"/>
        <v>29384.207745000014</v>
      </c>
      <c r="W42" s="142">
        <f t="shared" si="2"/>
        <v>28052.34214500001</v>
      </c>
    </row>
    <row r="43" spans="4:23">
      <c r="D43" s="142">
        <f t="shared" si="1"/>
        <v>42223.288545000003</v>
      </c>
      <c r="E43" s="142">
        <f t="shared" si="2"/>
        <v>41557.355745000008</v>
      </c>
      <c r="F43" s="142">
        <f t="shared" si="2"/>
        <v>40891.422945000006</v>
      </c>
      <c r="G43" s="142">
        <f t="shared" si="2"/>
        <v>40225.490145000003</v>
      </c>
      <c r="H43" s="142">
        <f t="shared" si="2"/>
        <v>39559.557345000008</v>
      </c>
      <c r="I43" s="142">
        <f t="shared" si="2"/>
        <v>38893.624545000006</v>
      </c>
      <c r="J43" s="142">
        <f t="shared" si="2"/>
        <v>38227.691745000004</v>
      </c>
      <c r="K43" s="142">
        <f t="shared" si="2"/>
        <v>37561.758945000009</v>
      </c>
      <c r="L43" s="142">
        <f t="shared" si="2"/>
        <v>36895.826145000006</v>
      </c>
      <c r="M43" s="142">
        <f t="shared" si="2"/>
        <v>36229.893345000004</v>
      </c>
      <c r="N43" s="142">
        <f t="shared" si="2"/>
        <v>35563.960545000009</v>
      </c>
      <c r="O43" s="142">
        <f t="shared" si="2"/>
        <v>34898.027745000007</v>
      </c>
      <c r="P43" s="142">
        <f t="shared" si="2"/>
        <v>33699.348705000011</v>
      </c>
      <c r="Q43" s="142">
        <f t="shared" si="2"/>
        <v>33566.162145000009</v>
      </c>
      <c r="R43" s="142">
        <f t="shared" si="2"/>
        <v>32900.229345000007</v>
      </c>
      <c r="S43" s="142">
        <f t="shared" si="2"/>
        <v>32234.296545000005</v>
      </c>
      <c r="T43" s="142">
        <f t="shared" si="2"/>
        <v>31568.36374500001</v>
      </c>
      <c r="U43" s="142">
        <f t="shared" si="2"/>
        <v>30902.430945000007</v>
      </c>
      <c r="V43" s="142">
        <f t="shared" si="2"/>
        <v>30236.498145000005</v>
      </c>
      <c r="W43" s="142">
        <f>$B$3+W21</f>
        <v>29570.56534500001</v>
      </c>
    </row>
    <row r="44" spans="4:23">
      <c r="D44" s="142"/>
    </row>
    <row r="45" spans="4:23">
      <c r="D45" s="155" t="s">
        <v>163</v>
      </c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</row>
    <row r="46" spans="4:23">
      <c r="D46" s="142">
        <f>$B$4+D2</f>
        <v>247144.14969049999</v>
      </c>
      <c r="E46" s="142">
        <f t="shared" ref="E46:W60" si="3">$B$4+E2</f>
        <v>233825.49369049998</v>
      </c>
      <c r="F46" s="142">
        <f t="shared" si="3"/>
        <v>220506.83769049996</v>
      </c>
      <c r="G46" s="142">
        <f t="shared" si="3"/>
        <v>207188.1816905</v>
      </c>
      <c r="H46" s="142">
        <f t="shared" si="3"/>
        <v>193869.52569049998</v>
      </c>
      <c r="I46" s="142">
        <f t="shared" si="3"/>
        <v>180550.8696905</v>
      </c>
      <c r="J46" s="142">
        <f t="shared" si="3"/>
        <v>167232.21369049995</v>
      </c>
      <c r="K46" s="142">
        <f t="shared" si="3"/>
        <v>153913.55769049996</v>
      </c>
      <c r="L46" s="142">
        <f t="shared" si="3"/>
        <v>140594.9016905</v>
      </c>
      <c r="M46" s="142">
        <f t="shared" si="3"/>
        <v>127276.24569050001</v>
      </c>
      <c r="N46" s="142">
        <f t="shared" si="3"/>
        <v>113957.5896905</v>
      </c>
      <c r="O46" s="142">
        <f t="shared" si="3"/>
        <v>100638.93369049998</v>
      </c>
      <c r="P46" s="142">
        <f t="shared" si="3"/>
        <v>76665.352890499984</v>
      </c>
      <c r="Q46" s="142">
        <f t="shared" si="3"/>
        <v>74001.621690499975</v>
      </c>
      <c r="R46" s="142">
        <f t="shared" si="3"/>
        <v>60682.965690500001</v>
      </c>
      <c r="S46" s="142">
        <f t="shared" si="3"/>
        <v>47364.309690499998</v>
      </c>
      <c r="T46" s="142">
        <f t="shared" si="3"/>
        <v>34045.653690499996</v>
      </c>
      <c r="U46" s="142">
        <f t="shared" si="3"/>
        <v>20726.9976905</v>
      </c>
      <c r="V46" s="142">
        <f t="shared" si="3"/>
        <v>7408.3416904999976</v>
      </c>
      <c r="W46" s="142">
        <f t="shared" si="3"/>
        <v>-5910.3143094999978</v>
      </c>
    </row>
    <row r="47" spans="4:23">
      <c r="D47" s="142">
        <f t="shared" ref="D47:D65" si="4">$B$4+D3</f>
        <v>236009.64969049999</v>
      </c>
      <c r="E47" s="142">
        <f t="shared" ref="E47:S47" si="5">$B$4+E3</f>
        <v>223356.92649049999</v>
      </c>
      <c r="F47" s="142">
        <f t="shared" si="5"/>
        <v>210704.20329049998</v>
      </c>
      <c r="G47" s="142">
        <f t="shared" si="5"/>
        <v>198051.4800905</v>
      </c>
      <c r="H47" s="142">
        <f t="shared" si="5"/>
        <v>185398.75689049999</v>
      </c>
      <c r="I47" s="142">
        <f t="shared" si="5"/>
        <v>172746.03369050001</v>
      </c>
      <c r="J47" s="142">
        <f t="shared" si="5"/>
        <v>160093.31049049998</v>
      </c>
      <c r="K47" s="142">
        <f t="shared" si="5"/>
        <v>147440.5872905</v>
      </c>
      <c r="L47" s="142">
        <f t="shared" si="5"/>
        <v>134787.86409049999</v>
      </c>
      <c r="M47" s="142">
        <f t="shared" si="5"/>
        <v>122135.14089050001</v>
      </c>
      <c r="N47" s="142">
        <f t="shared" si="5"/>
        <v>109482.41769050001</v>
      </c>
      <c r="O47" s="142">
        <f t="shared" si="5"/>
        <v>96829.694490499998</v>
      </c>
      <c r="P47" s="142">
        <f t="shared" si="5"/>
        <v>74054.79273049999</v>
      </c>
      <c r="Q47" s="142">
        <f t="shared" si="5"/>
        <v>71524.248090499997</v>
      </c>
      <c r="R47" s="142">
        <f t="shared" si="5"/>
        <v>58871.524890500004</v>
      </c>
      <c r="S47" s="142">
        <f t="shared" si="5"/>
        <v>46218.801690500011</v>
      </c>
      <c r="T47" s="142">
        <f t="shared" si="3"/>
        <v>33566.078490500011</v>
      </c>
      <c r="U47" s="142">
        <f t="shared" si="3"/>
        <v>20913.355290500011</v>
      </c>
      <c r="V47" s="142">
        <f t="shared" si="3"/>
        <v>8260.6320905000175</v>
      </c>
      <c r="W47" s="142">
        <f t="shared" si="3"/>
        <v>-4392.0911094999828</v>
      </c>
    </row>
    <row r="48" spans="4:23">
      <c r="D48" s="142">
        <f t="shared" si="4"/>
        <v>224875.14969049999</v>
      </c>
      <c r="E48" s="142">
        <f t="shared" si="3"/>
        <v>212888.3592905</v>
      </c>
      <c r="F48" s="142">
        <f t="shared" si="3"/>
        <v>200901.5688905</v>
      </c>
      <c r="G48" s="142">
        <f t="shared" si="3"/>
        <v>188914.77849050003</v>
      </c>
      <c r="H48" s="142">
        <f t="shared" si="3"/>
        <v>176927.9880905</v>
      </c>
      <c r="I48" s="142">
        <f t="shared" si="3"/>
        <v>164941.1976905</v>
      </c>
      <c r="J48" s="142">
        <f t="shared" si="3"/>
        <v>152954.40729049998</v>
      </c>
      <c r="K48" s="142">
        <f t="shared" si="3"/>
        <v>140967.61689050001</v>
      </c>
      <c r="L48" s="142">
        <f t="shared" si="3"/>
        <v>128980.82649050001</v>
      </c>
      <c r="M48" s="142">
        <f t="shared" si="3"/>
        <v>116994.03609050001</v>
      </c>
      <c r="N48" s="142">
        <f t="shared" si="3"/>
        <v>105007.2456905</v>
      </c>
      <c r="O48" s="142">
        <f t="shared" si="3"/>
        <v>93020.455290500002</v>
      </c>
      <c r="P48" s="142">
        <f t="shared" si="3"/>
        <v>71444.232570499997</v>
      </c>
      <c r="Q48" s="142">
        <f t="shared" si="3"/>
        <v>69046.874490499991</v>
      </c>
      <c r="R48" s="142">
        <f t="shared" si="3"/>
        <v>57060.084090500008</v>
      </c>
      <c r="S48" s="142">
        <f t="shared" si="3"/>
        <v>45073.293690500002</v>
      </c>
      <c r="T48" s="142">
        <f t="shared" si="3"/>
        <v>33086.503290500004</v>
      </c>
      <c r="U48" s="142">
        <f t="shared" si="3"/>
        <v>21099.712890500006</v>
      </c>
      <c r="V48" s="142">
        <f t="shared" si="3"/>
        <v>9112.922490500001</v>
      </c>
      <c r="W48" s="142">
        <f t="shared" si="3"/>
        <v>-2873.867909499997</v>
      </c>
    </row>
    <row r="49" spans="4:23">
      <c r="D49" s="142">
        <f t="shared" si="4"/>
        <v>213740.64969049997</v>
      </c>
      <c r="E49" s="142">
        <f t="shared" si="3"/>
        <v>202419.79209049998</v>
      </c>
      <c r="F49" s="142">
        <f t="shared" si="3"/>
        <v>191098.93449049993</v>
      </c>
      <c r="G49" s="142">
        <f t="shared" si="3"/>
        <v>179778.07689049997</v>
      </c>
      <c r="H49" s="142">
        <f t="shared" si="3"/>
        <v>168457.21929049998</v>
      </c>
      <c r="I49" s="142">
        <f t="shared" si="3"/>
        <v>157136.36169049999</v>
      </c>
      <c r="J49" s="142">
        <f t="shared" si="3"/>
        <v>145815.50409049995</v>
      </c>
      <c r="K49" s="142">
        <f t="shared" si="3"/>
        <v>134494.64649049996</v>
      </c>
      <c r="L49" s="142">
        <f t="shared" si="3"/>
        <v>123173.78889049999</v>
      </c>
      <c r="M49" s="142">
        <f t="shared" si="3"/>
        <v>111852.9312905</v>
      </c>
      <c r="N49" s="142">
        <f t="shared" si="3"/>
        <v>100532.07369049999</v>
      </c>
      <c r="O49" s="142">
        <f t="shared" si="3"/>
        <v>89211.216090499976</v>
      </c>
      <c r="P49" s="142">
        <f t="shared" si="3"/>
        <v>68833.672410499988</v>
      </c>
      <c r="Q49" s="142">
        <f t="shared" si="3"/>
        <v>66569.500890499985</v>
      </c>
      <c r="R49" s="142">
        <f t="shared" si="3"/>
        <v>55248.643290499997</v>
      </c>
      <c r="S49" s="142">
        <f t="shared" si="3"/>
        <v>43927.785690500001</v>
      </c>
      <c r="T49" s="142">
        <f t="shared" si="3"/>
        <v>32606.928090499998</v>
      </c>
      <c r="U49" s="142">
        <f t="shared" si="3"/>
        <v>21286.070490500002</v>
      </c>
      <c r="V49" s="142">
        <f t="shared" si="3"/>
        <v>9965.212890499999</v>
      </c>
      <c r="W49" s="142">
        <f t="shared" si="3"/>
        <v>-1355.6447094999967</v>
      </c>
    </row>
    <row r="50" spans="4:23">
      <c r="D50" s="142">
        <f t="shared" si="4"/>
        <v>202606.14969049999</v>
      </c>
      <c r="E50" s="142">
        <f t="shared" si="3"/>
        <v>191951.22489049999</v>
      </c>
      <c r="F50" s="142">
        <f t="shared" si="3"/>
        <v>181296.30009049998</v>
      </c>
      <c r="G50" s="142">
        <f t="shared" si="3"/>
        <v>170641.3752905</v>
      </c>
      <c r="H50" s="142">
        <f t="shared" si="3"/>
        <v>159986.45049049999</v>
      </c>
      <c r="I50" s="142">
        <f t="shared" si="3"/>
        <v>149331.52569050001</v>
      </c>
      <c r="J50" s="142">
        <f t="shared" si="3"/>
        <v>138676.60089049998</v>
      </c>
      <c r="K50" s="142">
        <f t="shared" si="3"/>
        <v>128021.6760905</v>
      </c>
      <c r="L50" s="142">
        <f t="shared" si="3"/>
        <v>117366.7512905</v>
      </c>
      <c r="M50" s="142">
        <f t="shared" si="3"/>
        <v>106711.82649050001</v>
      </c>
      <c r="N50" s="142">
        <f t="shared" si="3"/>
        <v>96056.901690500003</v>
      </c>
      <c r="O50" s="142">
        <f t="shared" si="3"/>
        <v>85401.976890499995</v>
      </c>
      <c r="P50" s="142">
        <f t="shared" si="3"/>
        <v>66223.112250499995</v>
      </c>
      <c r="Q50" s="142">
        <f t="shared" si="3"/>
        <v>64092.127290499993</v>
      </c>
      <c r="R50" s="142">
        <f t="shared" si="3"/>
        <v>53437.202490500007</v>
      </c>
      <c r="S50" s="142">
        <f t="shared" si="3"/>
        <v>42782.277690500006</v>
      </c>
      <c r="T50" s="142">
        <f t="shared" si="3"/>
        <v>32127.352890500006</v>
      </c>
      <c r="U50" s="142">
        <f t="shared" si="3"/>
        <v>21472.428090500005</v>
      </c>
      <c r="V50" s="142">
        <f t="shared" si="3"/>
        <v>10817.503290500012</v>
      </c>
      <c r="W50" s="142">
        <f t="shared" si="3"/>
        <v>162.57849050001096</v>
      </c>
    </row>
    <row r="51" spans="4:23">
      <c r="D51" s="142">
        <f t="shared" si="4"/>
        <v>191471.64969049999</v>
      </c>
      <c r="E51" s="142">
        <f t="shared" si="3"/>
        <v>181482.65769049997</v>
      </c>
      <c r="F51" s="142">
        <f t="shared" si="3"/>
        <v>171493.66569049997</v>
      </c>
      <c r="G51" s="142">
        <f t="shared" si="3"/>
        <v>161504.6736905</v>
      </c>
      <c r="H51" s="142">
        <f t="shared" si="3"/>
        <v>151515.6816905</v>
      </c>
      <c r="I51" s="142">
        <f t="shared" si="3"/>
        <v>141526.6896905</v>
      </c>
      <c r="J51" s="142">
        <f t="shared" si="3"/>
        <v>131537.69769049998</v>
      </c>
      <c r="K51" s="142">
        <f t="shared" si="3"/>
        <v>121548.70569049998</v>
      </c>
      <c r="L51" s="142">
        <f t="shared" si="3"/>
        <v>111559.71369049999</v>
      </c>
      <c r="M51" s="142">
        <f t="shared" si="3"/>
        <v>101570.7216905</v>
      </c>
      <c r="N51" s="142">
        <f t="shared" si="3"/>
        <v>91581.729690499997</v>
      </c>
      <c r="O51" s="142">
        <f t="shared" si="3"/>
        <v>81592.737690499984</v>
      </c>
      <c r="P51" s="142">
        <f t="shared" si="3"/>
        <v>63612.552090499987</v>
      </c>
      <c r="Q51" s="142">
        <f t="shared" si="3"/>
        <v>61614.753690499987</v>
      </c>
      <c r="R51" s="142">
        <f t="shared" si="3"/>
        <v>51625.761690499996</v>
      </c>
      <c r="S51" s="142">
        <f t="shared" si="3"/>
        <v>41636.769690499998</v>
      </c>
      <c r="T51" s="142">
        <f t="shared" si="3"/>
        <v>31647.777690499999</v>
      </c>
      <c r="U51" s="142">
        <f t="shared" si="3"/>
        <v>21658.785690499994</v>
      </c>
      <c r="V51" s="142">
        <f t="shared" si="3"/>
        <v>11669.793690499995</v>
      </c>
      <c r="W51" s="142">
        <f t="shared" si="3"/>
        <v>1680.8016904999968</v>
      </c>
    </row>
    <row r="52" spans="4:23">
      <c r="D52" s="142">
        <f t="shared" si="4"/>
        <v>180337.14969049999</v>
      </c>
      <c r="E52" s="142">
        <f t="shared" si="3"/>
        <v>171014.09049049998</v>
      </c>
      <c r="F52" s="142">
        <f t="shared" si="3"/>
        <v>161691.03129049999</v>
      </c>
      <c r="G52" s="142">
        <f t="shared" si="3"/>
        <v>152367.9720905</v>
      </c>
      <c r="H52" s="142">
        <f t="shared" si="3"/>
        <v>143044.91289050001</v>
      </c>
      <c r="I52" s="142">
        <f t="shared" si="3"/>
        <v>133721.85369050002</v>
      </c>
      <c r="J52" s="142">
        <f t="shared" si="3"/>
        <v>124398.79449049999</v>
      </c>
      <c r="K52" s="142">
        <f t="shared" si="3"/>
        <v>115075.7352905</v>
      </c>
      <c r="L52" s="142">
        <f t="shared" si="3"/>
        <v>105752.6760905</v>
      </c>
      <c r="M52" s="142">
        <f t="shared" si="3"/>
        <v>96429.616890500009</v>
      </c>
      <c r="N52" s="142">
        <f t="shared" si="3"/>
        <v>87106.557690500005</v>
      </c>
      <c r="O52" s="142">
        <f t="shared" si="3"/>
        <v>77783.498490500002</v>
      </c>
      <c r="P52" s="142">
        <f t="shared" si="3"/>
        <v>61001.991930499993</v>
      </c>
      <c r="Q52" s="142">
        <f t="shared" si="3"/>
        <v>59137.380090500003</v>
      </c>
      <c r="R52" s="142">
        <f t="shared" si="3"/>
        <v>49814.320890500006</v>
      </c>
      <c r="S52" s="142">
        <f t="shared" si="3"/>
        <v>40491.26169050001</v>
      </c>
      <c r="T52" s="142">
        <f t="shared" si="3"/>
        <v>31168.202490500014</v>
      </c>
      <c r="U52" s="142">
        <f t="shared" si="3"/>
        <v>21845.143290500011</v>
      </c>
      <c r="V52" s="142">
        <f t="shared" si="3"/>
        <v>12522.084090500015</v>
      </c>
      <c r="W52" s="142">
        <f t="shared" si="3"/>
        <v>3199.024890500019</v>
      </c>
    </row>
    <row r="53" spans="4:23">
      <c r="D53" s="142">
        <f t="shared" si="4"/>
        <v>169202.64969050002</v>
      </c>
      <c r="E53" s="142">
        <f t="shared" si="3"/>
        <v>160545.52329050002</v>
      </c>
      <c r="F53" s="142">
        <f t="shared" si="3"/>
        <v>151888.39689050001</v>
      </c>
      <c r="G53" s="142">
        <f t="shared" si="3"/>
        <v>143231.27049050003</v>
      </c>
      <c r="H53" s="142">
        <f t="shared" si="3"/>
        <v>134574.14409050002</v>
      </c>
      <c r="I53" s="142">
        <f t="shared" si="3"/>
        <v>125917.01769050001</v>
      </c>
      <c r="J53" s="142">
        <f t="shared" si="3"/>
        <v>117259.89129049999</v>
      </c>
      <c r="K53" s="142">
        <f t="shared" si="3"/>
        <v>108602.7648905</v>
      </c>
      <c r="L53" s="142">
        <f t="shared" si="3"/>
        <v>99945.638490500016</v>
      </c>
      <c r="M53" s="142">
        <f t="shared" si="3"/>
        <v>91288.512090500022</v>
      </c>
      <c r="N53" s="142">
        <f t="shared" si="3"/>
        <v>82631.385690500014</v>
      </c>
      <c r="O53" s="142">
        <f t="shared" si="3"/>
        <v>73974.259290500006</v>
      </c>
      <c r="P53" s="142">
        <f t="shared" si="3"/>
        <v>58391.431770499999</v>
      </c>
      <c r="Q53" s="142">
        <f t="shared" si="3"/>
        <v>56660.006490499996</v>
      </c>
      <c r="R53" s="142">
        <f t="shared" si="3"/>
        <v>48002.88009050001</v>
      </c>
      <c r="S53" s="142">
        <f t="shared" si="3"/>
        <v>39345.753690500009</v>
      </c>
      <c r="T53" s="142">
        <f t="shared" si="3"/>
        <v>30688.627290500008</v>
      </c>
      <c r="U53" s="142">
        <f t="shared" si="3"/>
        <v>22031.500890500007</v>
      </c>
      <c r="V53" s="142">
        <f t="shared" si="3"/>
        <v>13374.374490500006</v>
      </c>
      <c r="W53" s="142">
        <f t="shared" si="3"/>
        <v>4717.2480905000048</v>
      </c>
    </row>
    <row r="54" spans="4:23">
      <c r="D54" s="142">
        <f t="shared" si="4"/>
        <v>158068.14969049999</v>
      </c>
      <c r="E54" s="142">
        <f t="shared" si="3"/>
        <v>150076.9560905</v>
      </c>
      <c r="F54" s="142">
        <f t="shared" si="3"/>
        <v>142085.76249049994</v>
      </c>
      <c r="G54" s="142">
        <f t="shared" si="3"/>
        <v>134094.5688905</v>
      </c>
      <c r="H54" s="142">
        <f t="shared" si="3"/>
        <v>126103.37529049999</v>
      </c>
      <c r="I54" s="142">
        <f t="shared" si="3"/>
        <v>118112.18169049999</v>
      </c>
      <c r="J54" s="142">
        <f t="shared" si="3"/>
        <v>110120.98809049997</v>
      </c>
      <c r="K54" s="142">
        <f t="shared" si="3"/>
        <v>102129.79449049997</v>
      </c>
      <c r="L54" s="142">
        <f t="shared" si="3"/>
        <v>94138.600890499991</v>
      </c>
      <c r="M54" s="142">
        <f t="shared" si="3"/>
        <v>86147.407290499992</v>
      </c>
      <c r="N54" s="142">
        <f t="shared" si="3"/>
        <v>78156.213690499993</v>
      </c>
      <c r="O54" s="142">
        <f t="shared" si="3"/>
        <v>70165.02009049998</v>
      </c>
      <c r="P54" s="142">
        <f t="shared" si="3"/>
        <v>55780.871610499984</v>
      </c>
      <c r="Q54" s="142">
        <f t="shared" si="3"/>
        <v>54182.63289049999</v>
      </c>
      <c r="R54" s="142">
        <f t="shared" si="3"/>
        <v>46191.439290499999</v>
      </c>
      <c r="S54" s="142">
        <f t="shared" si="3"/>
        <v>38200.2456905</v>
      </c>
      <c r="T54" s="142">
        <f t="shared" si="3"/>
        <v>30209.052090500001</v>
      </c>
      <c r="U54" s="142">
        <f t="shared" si="3"/>
        <v>22217.858490500003</v>
      </c>
      <c r="V54" s="142">
        <f t="shared" si="3"/>
        <v>14226.664890500004</v>
      </c>
      <c r="W54" s="142">
        <f t="shared" si="3"/>
        <v>6235.4712905000051</v>
      </c>
    </row>
    <row r="55" spans="4:23">
      <c r="D55" s="142">
        <f t="shared" si="4"/>
        <v>146933.64969049999</v>
      </c>
      <c r="E55" s="142">
        <f t="shared" si="3"/>
        <v>139608.38889050001</v>
      </c>
      <c r="F55" s="142">
        <f t="shared" si="3"/>
        <v>132283.12809049999</v>
      </c>
      <c r="G55" s="142">
        <f t="shared" si="3"/>
        <v>124957.8672905</v>
      </c>
      <c r="H55" s="142">
        <f t="shared" si="3"/>
        <v>117632.60649050001</v>
      </c>
      <c r="I55" s="142">
        <f t="shared" si="3"/>
        <v>110307.34569050002</v>
      </c>
      <c r="J55" s="142">
        <f t="shared" si="3"/>
        <v>102982.08489049997</v>
      </c>
      <c r="K55" s="142">
        <f t="shared" si="3"/>
        <v>95656.824090499984</v>
      </c>
      <c r="L55" s="142">
        <f t="shared" si="3"/>
        <v>88331.563290499995</v>
      </c>
      <c r="M55" s="142">
        <f t="shared" si="3"/>
        <v>81006.302490500006</v>
      </c>
      <c r="N55" s="142">
        <f t="shared" si="3"/>
        <v>73681.041690499987</v>
      </c>
      <c r="O55" s="142">
        <f t="shared" si="3"/>
        <v>66355.780890499998</v>
      </c>
      <c r="P55" s="142">
        <f t="shared" si="3"/>
        <v>53170.31145049999</v>
      </c>
      <c r="Q55" s="142">
        <f t="shared" si="3"/>
        <v>51705.259290499991</v>
      </c>
      <c r="R55" s="142">
        <f t="shared" si="3"/>
        <v>44379.998490500002</v>
      </c>
      <c r="S55" s="142">
        <f t="shared" si="3"/>
        <v>37054.737690499998</v>
      </c>
      <c r="T55" s="142">
        <f t="shared" si="3"/>
        <v>29729.476890500002</v>
      </c>
      <c r="U55" s="142">
        <f t="shared" si="3"/>
        <v>22404.216090500006</v>
      </c>
      <c r="V55" s="142">
        <f t="shared" si="3"/>
        <v>15078.955290500002</v>
      </c>
      <c r="W55" s="142">
        <f t="shared" si="3"/>
        <v>7753.6944904999982</v>
      </c>
    </row>
    <row r="56" spans="4:23">
      <c r="D56" s="142">
        <f t="shared" si="4"/>
        <v>135799.14969049999</v>
      </c>
      <c r="E56" s="142">
        <f t="shared" si="3"/>
        <v>129139.82169049999</v>
      </c>
      <c r="F56" s="142">
        <f t="shared" si="3"/>
        <v>122480.49369049998</v>
      </c>
      <c r="G56" s="142">
        <f t="shared" si="3"/>
        <v>115821.1656905</v>
      </c>
      <c r="H56" s="142">
        <f t="shared" si="3"/>
        <v>109161.83769049999</v>
      </c>
      <c r="I56" s="142">
        <f t="shared" si="3"/>
        <v>102502.50969050001</v>
      </c>
      <c r="J56" s="142">
        <f t="shared" si="3"/>
        <v>95843.181690499972</v>
      </c>
      <c r="K56" s="142">
        <f t="shared" si="3"/>
        <v>89183.853690499993</v>
      </c>
      <c r="L56" s="142">
        <f t="shared" si="3"/>
        <v>82524.525690500013</v>
      </c>
      <c r="M56" s="142">
        <f t="shared" si="3"/>
        <v>75865.197690500005</v>
      </c>
      <c r="N56" s="142">
        <f t="shared" si="3"/>
        <v>69205.869690499996</v>
      </c>
      <c r="O56" s="142">
        <f t="shared" si="3"/>
        <v>62546.541690499995</v>
      </c>
      <c r="P56" s="142">
        <f t="shared" si="3"/>
        <v>50559.751290499997</v>
      </c>
      <c r="Q56" s="142">
        <f t="shared" si="3"/>
        <v>49227.885690499992</v>
      </c>
      <c r="R56" s="142">
        <f t="shared" si="3"/>
        <v>42568.557690500005</v>
      </c>
      <c r="S56" s="142">
        <f t="shared" si="3"/>
        <v>35909.229690500004</v>
      </c>
      <c r="T56" s="142">
        <f t="shared" si="3"/>
        <v>29249.901690500003</v>
      </c>
      <c r="U56" s="142">
        <f t="shared" si="3"/>
        <v>22590.573690500009</v>
      </c>
      <c r="V56" s="142">
        <f t="shared" si="3"/>
        <v>15931.2456905</v>
      </c>
      <c r="W56" s="142">
        <f t="shared" si="3"/>
        <v>9271.9176905000058</v>
      </c>
    </row>
    <row r="57" spans="4:23">
      <c r="D57" s="142">
        <f t="shared" si="4"/>
        <v>124664.64969049999</v>
      </c>
      <c r="E57" s="142">
        <f t="shared" si="3"/>
        <v>118671.2544905</v>
      </c>
      <c r="F57" s="142">
        <f t="shared" si="3"/>
        <v>112677.8592905</v>
      </c>
      <c r="G57" s="142">
        <f t="shared" si="3"/>
        <v>106684.46409050001</v>
      </c>
      <c r="H57" s="142">
        <f t="shared" si="3"/>
        <v>100691.0688905</v>
      </c>
      <c r="I57" s="142">
        <f t="shared" si="3"/>
        <v>94697.6736905</v>
      </c>
      <c r="J57" s="142">
        <f t="shared" si="3"/>
        <v>88704.278490499986</v>
      </c>
      <c r="K57" s="142">
        <f t="shared" si="3"/>
        <v>82710.883290500002</v>
      </c>
      <c r="L57" s="142">
        <f t="shared" si="3"/>
        <v>76717.488090500003</v>
      </c>
      <c r="M57" s="142">
        <f t="shared" si="3"/>
        <v>70724.092890500004</v>
      </c>
      <c r="N57" s="142">
        <f t="shared" si="3"/>
        <v>64730.697690499997</v>
      </c>
      <c r="O57" s="142">
        <f t="shared" si="3"/>
        <v>58737.302490499998</v>
      </c>
      <c r="P57" s="142">
        <f t="shared" si="3"/>
        <v>47949.191130499996</v>
      </c>
      <c r="Q57" s="142">
        <f t="shared" si="3"/>
        <v>46750.512090499993</v>
      </c>
      <c r="R57" s="142">
        <f t="shared" si="3"/>
        <v>40757.116890500001</v>
      </c>
      <c r="S57" s="142">
        <f t="shared" si="3"/>
        <v>34763.721690499995</v>
      </c>
      <c r="T57" s="142">
        <f t="shared" si="3"/>
        <v>28770.3264905</v>
      </c>
      <c r="U57" s="142">
        <f t="shared" si="3"/>
        <v>22776.931290499997</v>
      </c>
      <c r="V57" s="142">
        <f t="shared" si="3"/>
        <v>16783.536090499998</v>
      </c>
      <c r="W57" s="142">
        <f t="shared" si="3"/>
        <v>10790.140890499999</v>
      </c>
    </row>
    <row r="58" spans="4:23">
      <c r="D58" s="142">
        <f t="shared" si="4"/>
        <v>113530.14969049999</v>
      </c>
      <c r="E58" s="142">
        <f t="shared" si="3"/>
        <v>108202.68729049999</v>
      </c>
      <c r="F58" s="142">
        <f t="shared" si="3"/>
        <v>102875.22489049999</v>
      </c>
      <c r="G58" s="142">
        <f t="shared" si="3"/>
        <v>97547.762490499998</v>
      </c>
      <c r="H58" s="142">
        <f t="shared" si="3"/>
        <v>92220.300090499994</v>
      </c>
      <c r="I58" s="142">
        <f t="shared" si="3"/>
        <v>86892.837690500004</v>
      </c>
      <c r="J58" s="142">
        <f t="shared" si="3"/>
        <v>81565.375290499986</v>
      </c>
      <c r="K58" s="142">
        <f t="shared" si="3"/>
        <v>76237.912890499996</v>
      </c>
      <c r="L58" s="142">
        <f t="shared" si="3"/>
        <v>70910.450490499992</v>
      </c>
      <c r="M58" s="142">
        <f t="shared" si="3"/>
        <v>65582.988090500003</v>
      </c>
      <c r="N58" s="142">
        <f t="shared" si="3"/>
        <v>60255.525690499999</v>
      </c>
      <c r="O58" s="142">
        <f t="shared" si="3"/>
        <v>54928.063290499995</v>
      </c>
      <c r="P58" s="142">
        <f t="shared" si="3"/>
        <v>45338.630970499995</v>
      </c>
      <c r="Q58" s="142">
        <f t="shared" si="3"/>
        <v>44273.138490499994</v>
      </c>
      <c r="R58" s="142">
        <f t="shared" si="3"/>
        <v>38945.676090499997</v>
      </c>
      <c r="S58" s="142">
        <f t="shared" si="3"/>
        <v>33618.213690500001</v>
      </c>
      <c r="T58" s="142">
        <f t="shared" si="3"/>
        <v>28290.7512905</v>
      </c>
      <c r="U58" s="142">
        <f t="shared" si="3"/>
        <v>22963.2888905</v>
      </c>
      <c r="V58" s="142">
        <f t="shared" si="3"/>
        <v>17635.826490500003</v>
      </c>
      <c r="W58" s="142">
        <f t="shared" si="3"/>
        <v>12308.364090499999</v>
      </c>
    </row>
    <row r="59" spans="4:23">
      <c r="D59" s="142">
        <f t="shared" si="4"/>
        <v>102395.64969049999</v>
      </c>
      <c r="E59" s="142">
        <f t="shared" si="3"/>
        <v>97734.120090499986</v>
      </c>
      <c r="F59" s="142">
        <f t="shared" si="3"/>
        <v>93072.590490499992</v>
      </c>
      <c r="G59" s="142">
        <f t="shared" si="3"/>
        <v>88411.060890499997</v>
      </c>
      <c r="H59" s="142">
        <f t="shared" si="3"/>
        <v>83749.531290500003</v>
      </c>
      <c r="I59" s="142">
        <f t="shared" si="3"/>
        <v>79088.001690500008</v>
      </c>
      <c r="J59" s="142">
        <f t="shared" si="3"/>
        <v>74426.472090499999</v>
      </c>
      <c r="K59" s="142">
        <f t="shared" si="3"/>
        <v>69764.942490499991</v>
      </c>
      <c r="L59" s="142">
        <f t="shared" si="3"/>
        <v>65103.412890499996</v>
      </c>
      <c r="M59" s="142">
        <f t="shared" si="3"/>
        <v>60441.883290500002</v>
      </c>
      <c r="N59" s="142">
        <f t="shared" si="3"/>
        <v>55780.3536905</v>
      </c>
      <c r="O59" s="142">
        <f t="shared" si="3"/>
        <v>51118.824090499998</v>
      </c>
      <c r="P59" s="142">
        <f t="shared" si="3"/>
        <v>42728.070810499994</v>
      </c>
      <c r="Q59" s="142">
        <f t="shared" si="3"/>
        <v>41795.764890499995</v>
      </c>
      <c r="R59" s="142">
        <f t="shared" si="3"/>
        <v>37134.235290500001</v>
      </c>
      <c r="S59" s="142">
        <f t="shared" si="3"/>
        <v>32472.705690500003</v>
      </c>
      <c r="T59" s="142">
        <f t="shared" si="3"/>
        <v>27811.176090500005</v>
      </c>
      <c r="U59" s="142">
        <f t="shared" si="3"/>
        <v>23149.646490500003</v>
      </c>
      <c r="V59" s="142">
        <f t="shared" si="3"/>
        <v>18488.116890500009</v>
      </c>
      <c r="W59" s="142">
        <f t="shared" si="3"/>
        <v>13826.587290500007</v>
      </c>
    </row>
    <row r="60" spans="4:23">
      <c r="D60" s="142">
        <f t="shared" si="4"/>
        <v>91261.149690499995</v>
      </c>
      <c r="E60" s="142">
        <f t="shared" si="3"/>
        <v>87265.552890499996</v>
      </c>
      <c r="F60" s="142">
        <f t="shared" si="3"/>
        <v>83269.956090499982</v>
      </c>
      <c r="G60" s="142">
        <f t="shared" si="3"/>
        <v>79274.359290499997</v>
      </c>
      <c r="H60" s="142">
        <f t="shared" si="3"/>
        <v>75278.762490499998</v>
      </c>
      <c r="I60" s="142">
        <f t="shared" ref="E60:W65" si="6">$B$4+I16</f>
        <v>71283.165690499998</v>
      </c>
      <c r="J60" s="142">
        <f t="shared" si="6"/>
        <v>67287.568890499999</v>
      </c>
      <c r="K60" s="142">
        <f t="shared" si="6"/>
        <v>63291.972090499992</v>
      </c>
      <c r="L60" s="142">
        <f t="shared" si="6"/>
        <v>59296.3752905</v>
      </c>
      <c r="M60" s="142">
        <f t="shared" si="6"/>
        <v>55300.778490500001</v>
      </c>
      <c r="N60" s="142">
        <f t="shared" si="6"/>
        <v>51305.181690500001</v>
      </c>
      <c r="O60" s="142">
        <f t="shared" si="6"/>
        <v>47309.584890499995</v>
      </c>
      <c r="P60" s="142">
        <f t="shared" si="6"/>
        <v>40117.5106505</v>
      </c>
      <c r="Q60" s="142">
        <f t="shared" si="6"/>
        <v>39318.391290500003</v>
      </c>
      <c r="R60" s="142">
        <f t="shared" si="6"/>
        <v>35322.794490500004</v>
      </c>
      <c r="S60" s="142">
        <f t="shared" si="6"/>
        <v>31327.197690500005</v>
      </c>
      <c r="T60" s="142">
        <f t="shared" si="6"/>
        <v>27331.600890500005</v>
      </c>
      <c r="U60" s="142">
        <f t="shared" si="6"/>
        <v>23336.004090500006</v>
      </c>
      <c r="V60" s="142">
        <f t="shared" si="6"/>
        <v>19340.407290500007</v>
      </c>
      <c r="W60" s="142">
        <f t="shared" si="6"/>
        <v>15344.810490500007</v>
      </c>
    </row>
    <row r="61" spans="4:23">
      <c r="D61" s="142">
        <f t="shared" si="4"/>
        <v>80126.649690499995</v>
      </c>
      <c r="E61" s="142">
        <f t="shared" si="6"/>
        <v>76796.985690500005</v>
      </c>
      <c r="F61" s="142">
        <f t="shared" si="6"/>
        <v>73467.321690499986</v>
      </c>
      <c r="G61" s="142">
        <f t="shared" si="6"/>
        <v>70137.657690499997</v>
      </c>
      <c r="H61" s="142">
        <f t="shared" si="6"/>
        <v>66807.993690500007</v>
      </c>
      <c r="I61" s="142">
        <f t="shared" si="6"/>
        <v>63478.329690500002</v>
      </c>
      <c r="J61" s="142">
        <f t="shared" si="6"/>
        <v>60148.665690499991</v>
      </c>
      <c r="K61" s="142">
        <f t="shared" si="6"/>
        <v>56819.001690499994</v>
      </c>
      <c r="L61" s="142">
        <f t="shared" si="6"/>
        <v>53489.337690500004</v>
      </c>
      <c r="M61" s="142">
        <f t="shared" si="6"/>
        <v>50159.673690500007</v>
      </c>
      <c r="N61" s="142">
        <f t="shared" si="6"/>
        <v>46830.009690500003</v>
      </c>
      <c r="O61" s="142">
        <f t="shared" si="6"/>
        <v>43500.345690499998</v>
      </c>
      <c r="P61" s="142">
        <f t="shared" si="6"/>
        <v>37506.950490499999</v>
      </c>
      <c r="Q61" s="142">
        <f t="shared" si="6"/>
        <v>36841.017690499997</v>
      </c>
      <c r="R61" s="142">
        <f t="shared" si="6"/>
        <v>33511.353690500007</v>
      </c>
      <c r="S61" s="142">
        <f t="shared" si="6"/>
        <v>30181.689690500003</v>
      </c>
      <c r="T61" s="142">
        <f t="shared" si="6"/>
        <v>26852.025690499999</v>
      </c>
      <c r="U61" s="142">
        <f t="shared" si="6"/>
        <v>23522.361690500002</v>
      </c>
      <c r="V61" s="142">
        <f t="shared" si="6"/>
        <v>20192.697690500005</v>
      </c>
      <c r="W61" s="142">
        <f t="shared" si="6"/>
        <v>16863.0336905</v>
      </c>
    </row>
    <row r="62" spans="4:23">
      <c r="D62" s="142">
        <f t="shared" si="4"/>
        <v>68992.149690499995</v>
      </c>
      <c r="E62" s="142">
        <f t="shared" si="6"/>
        <v>66328.418490499986</v>
      </c>
      <c r="F62" s="142">
        <f t="shared" si="6"/>
        <v>63664.687290499991</v>
      </c>
      <c r="G62" s="142">
        <f t="shared" si="6"/>
        <v>61000.956090499996</v>
      </c>
      <c r="H62" s="142">
        <f t="shared" si="6"/>
        <v>58337.224890499994</v>
      </c>
      <c r="I62" s="142">
        <f t="shared" si="6"/>
        <v>55673.4936905</v>
      </c>
      <c r="J62" s="142">
        <f t="shared" si="6"/>
        <v>53009.76249049999</v>
      </c>
      <c r="K62" s="142">
        <f t="shared" si="6"/>
        <v>50346.031290499996</v>
      </c>
      <c r="L62" s="142">
        <f t="shared" si="6"/>
        <v>47682.300090499994</v>
      </c>
      <c r="M62" s="142">
        <f t="shared" si="6"/>
        <v>45018.568890499999</v>
      </c>
      <c r="N62" s="142">
        <f t="shared" si="6"/>
        <v>42354.837690499997</v>
      </c>
      <c r="O62" s="142">
        <f t="shared" si="6"/>
        <v>39691.106490499995</v>
      </c>
      <c r="P62" s="142">
        <f t="shared" si="6"/>
        <v>34896.390330499999</v>
      </c>
      <c r="Q62" s="142">
        <f t="shared" si="6"/>
        <v>34363.644090499991</v>
      </c>
      <c r="R62" s="142">
        <f t="shared" si="6"/>
        <v>31699.912890499996</v>
      </c>
      <c r="S62" s="142">
        <f t="shared" si="6"/>
        <v>29036.181690499998</v>
      </c>
      <c r="T62" s="142">
        <f t="shared" si="6"/>
        <v>26372.450490499999</v>
      </c>
      <c r="U62" s="142">
        <f t="shared" si="6"/>
        <v>23708.719290499997</v>
      </c>
      <c r="V62" s="142">
        <f t="shared" si="6"/>
        <v>21044.988090499995</v>
      </c>
      <c r="W62" s="142">
        <f t="shared" si="6"/>
        <v>18381.256890500001</v>
      </c>
    </row>
    <row r="63" spans="4:23">
      <c r="D63" s="142">
        <f t="shared" si="4"/>
        <v>57857.649690499995</v>
      </c>
      <c r="E63" s="142">
        <f t="shared" si="6"/>
        <v>55859.851290499995</v>
      </c>
      <c r="F63" s="142">
        <f t="shared" si="6"/>
        <v>53862.052890499988</v>
      </c>
      <c r="G63" s="142">
        <f t="shared" si="6"/>
        <v>51864.254490499996</v>
      </c>
      <c r="H63" s="142">
        <f t="shared" si="6"/>
        <v>49866.456090499996</v>
      </c>
      <c r="I63" s="142">
        <f t="shared" si="6"/>
        <v>47868.657690499997</v>
      </c>
      <c r="J63" s="142">
        <f t="shared" si="6"/>
        <v>45870.859290499997</v>
      </c>
      <c r="K63" s="142">
        <f t="shared" si="6"/>
        <v>43873.060890499997</v>
      </c>
      <c r="L63" s="142">
        <f t="shared" si="6"/>
        <v>41875.262490499998</v>
      </c>
      <c r="M63" s="142">
        <f t="shared" si="6"/>
        <v>39877.464090499998</v>
      </c>
      <c r="N63" s="142">
        <f t="shared" si="6"/>
        <v>37879.665690499998</v>
      </c>
      <c r="O63" s="142">
        <f t="shared" si="6"/>
        <v>35881.867290499998</v>
      </c>
      <c r="P63" s="142">
        <f t="shared" si="6"/>
        <v>32285.830170499998</v>
      </c>
      <c r="Q63" s="142">
        <f t="shared" si="6"/>
        <v>31886.270490499999</v>
      </c>
      <c r="R63" s="142">
        <f t="shared" si="6"/>
        <v>29888.472090499999</v>
      </c>
      <c r="S63" s="142">
        <f t="shared" si="6"/>
        <v>27890.6736905</v>
      </c>
      <c r="T63" s="142">
        <f t="shared" si="6"/>
        <v>25892.8752905</v>
      </c>
      <c r="U63" s="142">
        <f t="shared" si="6"/>
        <v>23895.0768905</v>
      </c>
      <c r="V63" s="142">
        <f t="shared" si="6"/>
        <v>21897.278490500001</v>
      </c>
      <c r="W63" s="142">
        <f t="shared" si="6"/>
        <v>19899.480090500001</v>
      </c>
    </row>
    <row r="64" spans="4:23">
      <c r="D64" s="142">
        <f t="shared" si="4"/>
        <v>46723.149690500002</v>
      </c>
      <c r="E64" s="142">
        <f t="shared" si="6"/>
        <v>45391.284090500005</v>
      </c>
      <c r="F64" s="142">
        <f t="shared" si="6"/>
        <v>44059.4184905</v>
      </c>
      <c r="G64" s="142">
        <f t="shared" si="6"/>
        <v>42727.552890500003</v>
      </c>
      <c r="H64" s="142">
        <f t="shared" si="6"/>
        <v>41395.687290500005</v>
      </c>
      <c r="I64" s="142">
        <f t="shared" si="6"/>
        <v>40063.821690500001</v>
      </c>
      <c r="J64" s="142">
        <f t="shared" si="6"/>
        <v>38731.956090499996</v>
      </c>
      <c r="K64" s="142">
        <f t="shared" si="6"/>
        <v>37400.090490500006</v>
      </c>
      <c r="L64" s="142">
        <f t="shared" si="6"/>
        <v>36068.224890500001</v>
      </c>
      <c r="M64" s="142">
        <f t="shared" si="6"/>
        <v>34736.359290500004</v>
      </c>
      <c r="N64" s="142">
        <f t="shared" si="6"/>
        <v>33404.493690500007</v>
      </c>
      <c r="O64" s="142">
        <f t="shared" si="6"/>
        <v>32072.628090500002</v>
      </c>
      <c r="P64" s="142">
        <f t="shared" si="6"/>
        <v>29675.270010500004</v>
      </c>
      <c r="Q64" s="142">
        <f t="shared" si="6"/>
        <v>29408.8968905</v>
      </c>
      <c r="R64" s="142">
        <f t="shared" si="6"/>
        <v>28077.031290500003</v>
      </c>
      <c r="S64" s="142">
        <f t="shared" si="6"/>
        <v>26745.165690500005</v>
      </c>
      <c r="T64" s="142">
        <f t="shared" si="6"/>
        <v>25413.300090500001</v>
      </c>
      <c r="U64" s="142">
        <f t="shared" si="6"/>
        <v>24081.434490500003</v>
      </c>
      <c r="V64" s="142">
        <f t="shared" si="6"/>
        <v>22749.568890500006</v>
      </c>
      <c r="W64" s="142">
        <f t="shared" si="6"/>
        <v>21417.703290500001</v>
      </c>
    </row>
    <row r="65" spans="3:25">
      <c r="D65" s="142">
        <f t="shared" si="4"/>
        <v>35588.649690499995</v>
      </c>
      <c r="E65" s="142">
        <f t="shared" si="6"/>
        <v>34922.7168905</v>
      </c>
      <c r="F65" s="142">
        <f t="shared" si="6"/>
        <v>34256.784090499998</v>
      </c>
      <c r="G65" s="142">
        <f t="shared" si="6"/>
        <v>33590.851290499995</v>
      </c>
      <c r="H65" s="142">
        <f t="shared" si="6"/>
        <v>32924.9184905</v>
      </c>
      <c r="I65" s="142">
        <f t="shared" si="6"/>
        <v>32258.985690499998</v>
      </c>
      <c r="J65" s="142">
        <f t="shared" si="6"/>
        <v>31593.052890499996</v>
      </c>
      <c r="K65" s="142">
        <f t="shared" si="6"/>
        <v>30927.120090500001</v>
      </c>
      <c r="L65" s="142">
        <f t="shared" si="6"/>
        <v>30261.187290499998</v>
      </c>
      <c r="M65" s="142">
        <f t="shared" si="6"/>
        <v>29595.2544905</v>
      </c>
      <c r="N65" s="142">
        <f t="shared" si="6"/>
        <v>28929.321690500001</v>
      </c>
      <c r="O65" s="142">
        <f t="shared" si="6"/>
        <v>28263.388890499999</v>
      </c>
      <c r="P65" s="142">
        <f t="shared" si="6"/>
        <v>27064.709850499999</v>
      </c>
      <c r="Q65" s="142">
        <f t="shared" si="6"/>
        <v>26931.523290500001</v>
      </c>
      <c r="R65" s="142">
        <f t="shared" si="6"/>
        <v>26265.590490499999</v>
      </c>
      <c r="S65" s="142">
        <f t="shared" si="6"/>
        <v>25599.657690499997</v>
      </c>
      <c r="T65" s="142">
        <f t="shared" si="6"/>
        <v>24933.724890500001</v>
      </c>
      <c r="U65" s="142">
        <f t="shared" si="6"/>
        <v>24267.792090499999</v>
      </c>
      <c r="V65" s="142">
        <f t="shared" si="6"/>
        <v>23601.859290499997</v>
      </c>
      <c r="W65" s="142">
        <f t="shared" si="6"/>
        <v>22935.926490500002</v>
      </c>
    </row>
    <row r="67" spans="3:25">
      <c r="D67" s="155" t="s">
        <v>165</v>
      </c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</row>
    <row r="68" spans="3:25">
      <c r="C68">
        <v>200</v>
      </c>
      <c r="D68" s="146">
        <f>$B$5+D2</f>
        <v>240509.510836</v>
      </c>
      <c r="E68" s="146">
        <f t="shared" ref="E68:W82" si="7">$B$5+E2</f>
        <v>227190.85483599998</v>
      </c>
      <c r="F68" s="146">
        <f t="shared" si="7"/>
        <v>213872.19883599997</v>
      </c>
      <c r="G68" s="146">
        <f t="shared" si="7"/>
        <v>200553.54283600001</v>
      </c>
      <c r="H68" s="146">
        <f t="shared" si="7"/>
        <v>187234.88683599999</v>
      </c>
      <c r="I68" s="146">
        <f t="shared" si="7"/>
        <v>173916.230836</v>
      </c>
      <c r="J68" s="146">
        <f t="shared" si="7"/>
        <v>160597.57483599996</v>
      </c>
      <c r="K68" s="146">
        <f t="shared" si="7"/>
        <v>147278.91883599997</v>
      </c>
      <c r="L68" s="146">
        <f t="shared" si="7"/>
        <v>133960.26283600001</v>
      </c>
      <c r="M68" s="146">
        <f t="shared" si="7"/>
        <v>120641.60683600002</v>
      </c>
      <c r="N68" s="146">
        <f t="shared" si="7"/>
        <v>107322.950836</v>
      </c>
      <c r="O68" s="146">
        <f t="shared" si="7"/>
        <v>94004.294835999986</v>
      </c>
      <c r="P68" s="146">
        <f t="shared" si="7"/>
        <v>70030.71403599999</v>
      </c>
      <c r="Q68" s="146">
        <f t="shared" si="7"/>
        <v>67366.982835999981</v>
      </c>
      <c r="R68" s="146">
        <f t="shared" si="7"/>
        <v>54048.326836000015</v>
      </c>
      <c r="S68" s="146">
        <f t="shared" si="7"/>
        <v>40729.670836000012</v>
      </c>
      <c r="T68" s="146">
        <f t="shared" si="7"/>
        <v>27411.014836000009</v>
      </c>
      <c r="U68" s="146">
        <f t="shared" si="7"/>
        <v>14092.358836000014</v>
      </c>
      <c r="V68" s="146">
        <f t="shared" si="7"/>
        <v>773.7028360000113</v>
      </c>
      <c r="W68" s="146">
        <f>$B$5+W2</f>
        <v>-12544.953163999984</v>
      </c>
      <c r="X68" s="117"/>
    </row>
    <row r="69" spans="3:25">
      <c r="C69">
        <v>190</v>
      </c>
      <c r="D69" s="146">
        <f>$B$5+D3</f>
        <v>229375.010836</v>
      </c>
      <c r="E69" s="146">
        <f t="shared" ref="D69:S87" si="8">$B$5+E3</f>
        <v>216722.28763599999</v>
      </c>
      <c r="F69" s="146">
        <f t="shared" si="8"/>
        <v>204069.56443599999</v>
      </c>
      <c r="G69" s="146">
        <f t="shared" si="8"/>
        <v>191416.84123600001</v>
      </c>
      <c r="H69" s="146">
        <f t="shared" si="8"/>
        <v>178764.118036</v>
      </c>
      <c r="I69" s="146">
        <f t="shared" si="8"/>
        <v>166111.39483600002</v>
      </c>
      <c r="J69" s="146">
        <f t="shared" si="8"/>
        <v>153458.67163599998</v>
      </c>
      <c r="K69" s="146">
        <f t="shared" si="8"/>
        <v>140805.94843600001</v>
      </c>
      <c r="L69" s="146">
        <f t="shared" si="8"/>
        <v>128153.225236</v>
      </c>
      <c r="M69" s="146">
        <f t="shared" si="8"/>
        <v>115500.50203600002</v>
      </c>
      <c r="N69" s="146">
        <f t="shared" si="8"/>
        <v>102847.77883600001</v>
      </c>
      <c r="O69" s="146">
        <f t="shared" si="8"/>
        <v>90195.055636000005</v>
      </c>
      <c r="P69" s="146">
        <f t="shared" si="8"/>
        <v>67420.153875999997</v>
      </c>
      <c r="Q69" s="146">
        <f t="shared" si="8"/>
        <v>64889.609236000011</v>
      </c>
      <c r="R69" s="146">
        <f t="shared" si="8"/>
        <v>52236.886036000018</v>
      </c>
      <c r="S69" s="146">
        <f t="shared" si="8"/>
        <v>39584.162836000025</v>
      </c>
      <c r="T69" s="146">
        <f t="shared" si="7"/>
        <v>26931.439636000025</v>
      </c>
      <c r="U69" s="146">
        <f t="shared" si="7"/>
        <v>14278.716436000024</v>
      </c>
      <c r="V69" s="146">
        <f t="shared" si="7"/>
        <v>1625.9932360000312</v>
      </c>
      <c r="W69" s="146">
        <f t="shared" si="7"/>
        <v>-11026.729963999969</v>
      </c>
      <c r="X69" s="117"/>
      <c r="Y69" s="146"/>
    </row>
    <row r="70" spans="3:25">
      <c r="C70">
        <v>180</v>
      </c>
      <c r="D70" s="146">
        <f t="shared" si="8"/>
        <v>218240.510836</v>
      </c>
      <c r="E70" s="146">
        <f t="shared" si="7"/>
        <v>206253.720436</v>
      </c>
      <c r="F70" s="146">
        <f t="shared" si="7"/>
        <v>194266.93003600001</v>
      </c>
      <c r="G70" s="146">
        <f t="shared" si="7"/>
        <v>182280.13963600004</v>
      </c>
      <c r="H70" s="146">
        <f t="shared" si="7"/>
        <v>170293.34923600001</v>
      </c>
      <c r="I70" s="146">
        <f t="shared" si="7"/>
        <v>158306.55883600001</v>
      </c>
      <c r="J70" s="146">
        <f t="shared" si="7"/>
        <v>146319.76843599998</v>
      </c>
      <c r="K70" s="146">
        <f t="shared" si="7"/>
        <v>134332.97803600001</v>
      </c>
      <c r="L70" s="146">
        <f t="shared" si="7"/>
        <v>122346.18763600002</v>
      </c>
      <c r="M70" s="146">
        <f t="shared" si="7"/>
        <v>110359.39723600002</v>
      </c>
      <c r="N70" s="146">
        <f t="shared" si="7"/>
        <v>98372.606836000021</v>
      </c>
      <c r="O70" s="146">
        <f t="shared" si="7"/>
        <v>86385.816436000023</v>
      </c>
      <c r="P70" s="146">
        <f t="shared" si="7"/>
        <v>64809.59371600001</v>
      </c>
      <c r="Q70" s="146">
        <f t="shared" si="7"/>
        <v>62412.235636000005</v>
      </c>
      <c r="R70" s="146">
        <f t="shared" si="7"/>
        <v>50425.445236000021</v>
      </c>
      <c r="S70" s="146">
        <f t="shared" si="7"/>
        <v>38438.654836000016</v>
      </c>
      <c r="T70" s="146">
        <f t="shared" si="7"/>
        <v>26451.864436000018</v>
      </c>
      <c r="U70" s="146">
        <f t="shared" si="7"/>
        <v>14465.07403600002</v>
      </c>
      <c r="V70" s="146">
        <f t="shared" si="7"/>
        <v>2478.2836360000147</v>
      </c>
      <c r="W70" s="146">
        <f t="shared" si="7"/>
        <v>-9508.5067639999834</v>
      </c>
      <c r="X70" s="117"/>
      <c r="Y70" s="146"/>
    </row>
    <row r="71" spans="3:25">
      <c r="C71">
        <v>170</v>
      </c>
      <c r="D71" s="146">
        <f t="shared" si="8"/>
        <v>207106.01083599997</v>
      </c>
      <c r="E71" s="146">
        <f t="shared" si="7"/>
        <v>195785.15323599998</v>
      </c>
      <c r="F71" s="146">
        <f t="shared" si="7"/>
        <v>184464.29563599994</v>
      </c>
      <c r="G71" s="146">
        <f t="shared" si="7"/>
        <v>173143.43803600001</v>
      </c>
      <c r="H71" s="146">
        <f t="shared" si="7"/>
        <v>161822.58043599999</v>
      </c>
      <c r="I71" s="146">
        <f t="shared" si="7"/>
        <v>150501.722836</v>
      </c>
      <c r="J71" s="146">
        <f t="shared" si="7"/>
        <v>139180.86523599998</v>
      </c>
      <c r="K71" s="146">
        <f t="shared" si="7"/>
        <v>127860.00763599999</v>
      </c>
      <c r="L71" s="146">
        <f t="shared" si="7"/>
        <v>116539.15003600001</v>
      </c>
      <c r="M71" s="146">
        <f t="shared" si="7"/>
        <v>105218.29243600002</v>
      </c>
      <c r="N71" s="146">
        <f t="shared" si="7"/>
        <v>93897.434836</v>
      </c>
      <c r="O71" s="146">
        <f t="shared" si="7"/>
        <v>82576.577235999983</v>
      </c>
      <c r="P71" s="146">
        <f t="shared" si="7"/>
        <v>62199.033556000002</v>
      </c>
      <c r="Q71" s="146">
        <f t="shared" si="7"/>
        <v>59934.862035999999</v>
      </c>
      <c r="R71" s="146">
        <f t="shared" si="7"/>
        <v>48614.00443600001</v>
      </c>
      <c r="S71" s="146">
        <f t="shared" si="7"/>
        <v>37293.146836000014</v>
      </c>
      <c r="T71" s="146">
        <f t="shared" si="7"/>
        <v>25972.289236000011</v>
      </c>
      <c r="U71" s="146">
        <f t="shared" si="7"/>
        <v>14651.431636000016</v>
      </c>
      <c r="V71" s="146">
        <f t="shared" si="7"/>
        <v>3330.5740360000127</v>
      </c>
      <c r="W71" s="146">
        <f t="shared" si="7"/>
        <v>-7990.283563999983</v>
      </c>
      <c r="X71" s="117"/>
      <c r="Y71" s="146"/>
    </row>
    <row r="72" spans="3:25">
      <c r="C72">
        <v>160</v>
      </c>
      <c r="D72" s="146">
        <f t="shared" si="8"/>
        <v>195971.510836</v>
      </c>
      <c r="E72" s="146">
        <f t="shared" si="7"/>
        <v>185316.58603599999</v>
      </c>
      <c r="F72" s="146">
        <f t="shared" si="7"/>
        <v>174661.66123599999</v>
      </c>
      <c r="G72" s="146">
        <f t="shared" si="7"/>
        <v>164006.73643600001</v>
      </c>
      <c r="H72" s="146">
        <f t="shared" si="7"/>
        <v>153351.811636</v>
      </c>
      <c r="I72" s="146">
        <f t="shared" si="7"/>
        <v>142696.88683600002</v>
      </c>
      <c r="J72" s="146">
        <f t="shared" si="7"/>
        <v>132041.96203599998</v>
      </c>
      <c r="K72" s="146">
        <f t="shared" si="7"/>
        <v>121387.037236</v>
      </c>
      <c r="L72" s="146">
        <f t="shared" si="7"/>
        <v>110732.11243600002</v>
      </c>
      <c r="M72" s="146">
        <f t="shared" si="7"/>
        <v>100077.18763600002</v>
      </c>
      <c r="N72" s="146">
        <f t="shared" si="7"/>
        <v>89422.262836000009</v>
      </c>
      <c r="O72" s="146">
        <f t="shared" si="7"/>
        <v>78767.338036000001</v>
      </c>
      <c r="P72" s="146">
        <f t="shared" si="7"/>
        <v>59588.473396000009</v>
      </c>
      <c r="Q72" s="146">
        <f t="shared" si="7"/>
        <v>57457.488436000007</v>
      </c>
      <c r="R72" s="146">
        <f t="shared" si="7"/>
        <v>46802.563636000021</v>
      </c>
      <c r="S72" s="146">
        <f t="shared" si="7"/>
        <v>36147.63883600002</v>
      </c>
      <c r="T72" s="146">
        <f t="shared" si="7"/>
        <v>25492.714036000019</v>
      </c>
      <c r="U72" s="146">
        <f t="shared" si="7"/>
        <v>14837.789236000019</v>
      </c>
      <c r="V72" s="146">
        <f t="shared" si="7"/>
        <v>4182.8644360000253</v>
      </c>
      <c r="W72" s="146">
        <f t="shared" si="7"/>
        <v>-6472.0603639999754</v>
      </c>
      <c r="X72" s="117"/>
      <c r="Y72" s="146"/>
    </row>
    <row r="73" spans="3:25">
      <c r="C73">
        <v>150</v>
      </c>
      <c r="D73" s="146">
        <f t="shared" si="8"/>
        <v>184837.010836</v>
      </c>
      <c r="E73" s="146">
        <f t="shared" si="7"/>
        <v>174848.01883599997</v>
      </c>
      <c r="F73" s="146">
        <f t="shared" si="7"/>
        <v>164859.02683599998</v>
      </c>
      <c r="G73" s="146">
        <f t="shared" si="7"/>
        <v>154870.03483600001</v>
      </c>
      <c r="H73" s="146">
        <f t="shared" si="7"/>
        <v>144881.04283600001</v>
      </c>
      <c r="I73" s="153">
        <f t="shared" si="7"/>
        <v>134892.05083600001</v>
      </c>
      <c r="J73" s="146">
        <f t="shared" si="7"/>
        <v>124903.05883599998</v>
      </c>
      <c r="K73" s="146">
        <f t="shared" si="7"/>
        <v>114914.06683599998</v>
      </c>
      <c r="L73" s="153">
        <f t="shared" si="7"/>
        <v>104925.07483600001</v>
      </c>
      <c r="M73" s="146">
        <f t="shared" si="7"/>
        <v>94936.082836000016</v>
      </c>
      <c r="N73" s="153">
        <f>$B$5+N7</f>
        <v>84947.090836000018</v>
      </c>
      <c r="O73" s="146">
        <f t="shared" si="7"/>
        <v>74958.09883599999</v>
      </c>
      <c r="P73" s="153">
        <f t="shared" si="7"/>
        <v>56977.913236</v>
      </c>
      <c r="Q73" s="146">
        <f t="shared" si="7"/>
        <v>54980.114836000001</v>
      </c>
      <c r="R73" s="146">
        <f t="shared" si="7"/>
        <v>44991.12283600001</v>
      </c>
      <c r="S73" s="153">
        <f t="shared" si="7"/>
        <v>35002.130836000011</v>
      </c>
      <c r="T73" s="146">
        <f t="shared" si="7"/>
        <v>25013.138836000013</v>
      </c>
      <c r="U73" s="146">
        <f t="shared" si="7"/>
        <v>15024.146836000007</v>
      </c>
      <c r="V73" s="146">
        <f t="shared" si="7"/>
        <v>5035.1548360000088</v>
      </c>
      <c r="W73" s="146">
        <f t="shared" si="7"/>
        <v>-4953.8371639999896</v>
      </c>
      <c r="X73" s="117"/>
      <c r="Y73" s="146"/>
    </row>
    <row r="74" spans="3:25">
      <c r="C74">
        <v>140</v>
      </c>
      <c r="D74" s="146">
        <f t="shared" si="8"/>
        <v>173702.510836</v>
      </c>
      <c r="E74" s="146">
        <f t="shared" si="7"/>
        <v>164379.45163599998</v>
      </c>
      <c r="F74" s="146">
        <f t="shared" si="7"/>
        <v>155056.39243599999</v>
      </c>
      <c r="G74" s="146">
        <f t="shared" si="7"/>
        <v>145733.33323600001</v>
      </c>
      <c r="H74" s="146">
        <f t="shared" si="7"/>
        <v>136410.27403600002</v>
      </c>
      <c r="I74" s="146">
        <f t="shared" si="7"/>
        <v>127087.21483600003</v>
      </c>
      <c r="J74" s="146">
        <f t="shared" si="7"/>
        <v>117764.15563600001</v>
      </c>
      <c r="K74" s="146">
        <f t="shared" si="7"/>
        <v>108441.09643600002</v>
      </c>
      <c r="L74" s="146">
        <f t="shared" si="7"/>
        <v>99118.037236000004</v>
      </c>
      <c r="M74" s="146">
        <f t="shared" si="7"/>
        <v>89794.978036000015</v>
      </c>
      <c r="N74" s="146">
        <f t="shared" si="7"/>
        <v>80471.918836000026</v>
      </c>
      <c r="O74" s="146">
        <f t="shared" si="7"/>
        <v>71148.859636000008</v>
      </c>
      <c r="P74" s="146">
        <f t="shared" si="7"/>
        <v>54367.353076000007</v>
      </c>
      <c r="Q74" s="146">
        <f t="shared" si="7"/>
        <v>52502.741236000016</v>
      </c>
      <c r="R74" s="146">
        <f t="shared" si="7"/>
        <v>43179.68203600002</v>
      </c>
      <c r="S74" s="146">
        <f t="shared" si="7"/>
        <v>33856.622836000024</v>
      </c>
      <c r="T74" s="146">
        <f t="shared" si="7"/>
        <v>24533.563636000028</v>
      </c>
      <c r="U74" s="146">
        <f t="shared" si="7"/>
        <v>15210.504436000025</v>
      </c>
      <c r="V74" s="146">
        <f t="shared" si="7"/>
        <v>5887.4452360000287</v>
      </c>
      <c r="W74" s="146">
        <f t="shared" si="7"/>
        <v>-3435.6139639999674</v>
      </c>
      <c r="X74" s="117"/>
      <c r="Y74" s="146"/>
    </row>
    <row r="75" spans="3:25">
      <c r="C75">
        <v>130</v>
      </c>
      <c r="D75" s="146">
        <f t="shared" si="8"/>
        <v>162568.01083600003</v>
      </c>
      <c r="E75" s="146">
        <f t="shared" si="7"/>
        <v>153910.88443600002</v>
      </c>
      <c r="F75" s="146">
        <f t="shared" si="7"/>
        <v>145253.75803600001</v>
      </c>
      <c r="G75" s="146">
        <f t="shared" si="7"/>
        <v>136596.63163600003</v>
      </c>
      <c r="H75" s="146">
        <f t="shared" si="7"/>
        <v>127939.50523600003</v>
      </c>
      <c r="I75" s="146">
        <f t="shared" si="7"/>
        <v>119282.37883600002</v>
      </c>
      <c r="J75" s="146">
        <f t="shared" si="7"/>
        <v>110625.25243600001</v>
      </c>
      <c r="K75" s="146">
        <f t="shared" si="7"/>
        <v>101968.126036</v>
      </c>
      <c r="L75" s="146">
        <f t="shared" si="7"/>
        <v>93310.999636000022</v>
      </c>
      <c r="M75" s="146">
        <f t="shared" si="7"/>
        <v>84653.873236000043</v>
      </c>
      <c r="N75" s="146">
        <f t="shared" si="7"/>
        <v>75996.746836000035</v>
      </c>
      <c r="O75" s="146">
        <f t="shared" si="7"/>
        <v>67339.620436000027</v>
      </c>
      <c r="P75" s="146">
        <f t="shared" si="7"/>
        <v>51756.792916000013</v>
      </c>
      <c r="Q75" s="146">
        <f t="shared" si="7"/>
        <v>50025.36763600001</v>
      </c>
      <c r="R75" s="146">
        <f t="shared" si="7"/>
        <v>41368.241236000023</v>
      </c>
      <c r="S75" s="146">
        <f t="shared" si="7"/>
        <v>32711.114836000022</v>
      </c>
      <c r="T75" s="146">
        <f t="shared" si="7"/>
        <v>24053.988436000021</v>
      </c>
      <c r="U75" s="146">
        <f t="shared" si="7"/>
        <v>15396.86203600002</v>
      </c>
      <c r="V75" s="146">
        <f t="shared" si="7"/>
        <v>6739.7356360000194</v>
      </c>
      <c r="W75" s="146">
        <f>$B$5+W9</f>
        <v>-1917.3907639999816</v>
      </c>
      <c r="X75" s="117"/>
      <c r="Y75" s="146"/>
    </row>
    <row r="76" spans="3:25">
      <c r="C76">
        <v>120</v>
      </c>
      <c r="D76" s="146">
        <f t="shared" si="8"/>
        <v>151433.510836</v>
      </c>
      <c r="E76" s="146">
        <f t="shared" si="7"/>
        <v>143442.317236</v>
      </c>
      <c r="F76" s="146">
        <f t="shared" si="7"/>
        <v>135451.12363599997</v>
      </c>
      <c r="G76" s="146">
        <f t="shared" si="7"/>
        <v>127459.93003600001</v>
      </c>
      <c r="H76" s="146">
        <f t="shared" si="7"/>
        <v>119468.73643600001</v>
      </c>
      <c r="I76" s="153">
        <f>$B$5+I10</f>
        <v>111477.54283600001</v>
      </c>
      <c r="J76" s="146">
        <f t="shared" si="7"/>
        <v>103486.34923599998</v>
      </c>
      <c r="K76" s="146">
        <f t="shared" si="7"/>
        <v>95495.155635999981</v>
      </c>
      <c r="L76" s="153">
        <f t="shared" si="7"/>
        <v>87503.962036000012</v>
      </c>
      <c r="M76" s="146">
        <f t="shared" si="7"/>
        <v>79512.768436000013</v>
      </c>
      <c r="N76" s="153">
        <f t="shared" si="7"/>
        <v>71521.574836000014</v>
      </c>
      <c r="O76" s="146">
        <f t="shared" si="7"/>
        <v>63530.381235999994</v>
      </c>
      <c r="P76" s="153">
        <f t="shared" si="7"/>
        <v>49146.232755999998</v>
      </c>
      <c r="Q76" s="146">
        <f t="shared" si="7"/>
        <v>47547.994036000004</v>
      </c>
      <c r="R76" s="146">
        <f t="shared" si="7"/>
        <v>39556.800436000012</v>
      </c>
      <c r="S76" s="153">
        <f>$B$5+S10</f>
        <v>31565.606836000014</v>
      </c>
      <c r="T76" s="146">
        <f t="shared" si="7"/>
        <v>23574.413236000015</v>
      </c>
      <c r="U76" s="146">
        <f t="shared" si="7"/>
        <v>15583.219636000016</v>
      </c>
      <c r="V76" s="146">
        <f t="shared" si="7"/>
        <v>7592.0260360000175</v>
      </c>
      <c r="W76" s="146">
        <f t="shared" si="7"/>
        <v>-399.16756399998121</v>
      </c>
      <c r="X76" s="117"/>
      <c r="Y76" s="146"/>
    </row>
    <row r="77" spans="3:25">
      <c r="C77">
        <v>110</v>
      </c>
      <c r="D77" s="146">
        <f t="shared" si="8"/>
        <v>140299.010836</v>
      </c>
      <c r="E77" s="146">
        <f t="shared" si="7"/>
        <v>132973.75003600001</v>
      </c>
      <c r="F77" s="146">
        <f t="shared" si="7"/>
        <v>125648.48923599999</v>
      </c>
      <c r="G77" s="146">
        <f t="shared" si="7"/>
        <v>118323.22843600002</v>
      </c>
      <c r="H77" s="146">
        <f t="shared" si="7"/>
        <v>110997.96763600002</v>
      </c>
      <c r="I77" s="146">
        <f t="shared" si="7"/>
        <v>103672.70683600003</v>
      </c>
      <c r="J77" s="146">
        <f t="shared" si="7"/>
        <v>96347.446035999994</v>
      </c>
      <c r="K77" s="146">
        <f t="shared" si="7"/>
        <v>89022.185236000005</v>
      </c>
      <c r="L77" s="146">
        <f t="shared" si="7"/>
        <v>81696.924436000016</v>
      </c>
      <c r="M77" s="146">
        <f t="shared" si="7"/>
        <v>74371.663636000027</v>
      </c>
      <c r="N77" s="146">
        <f t="shared" si="7"/>
        <v>67046.402836000008</v>
      </c>
      <c r="O77" s="146">
        <f t="shared" si="7"/>
        <v>59721.142036000005</v>
      </c>
      <c r="P77" s="146">
        <f t="shared" si="7"/>
        <v>46535.672596000004</v>
      </c>
      <c r="Q77" s="146">
        <f t="shared" si="7"/>
        <v>45070.620436000005</v>
      </c>
      <c r="R77" s="146">
        <f t="shared" si="7"/>
        <v>37745.359636000016</v>
      </c>
      <c r="S77" s="146">
        <f t="shared" si="7"/>
        <v>30420.098836000012</v>
      </c>
      <c r="T77" s="146">
        <f t="shared" si="7"/>
        <v>23094.838036000016</v>
      </c>
      <c r="U77" s="146">
        <f t="shared" si="7"/>
        <v>15769.577236000019</v>
      </c>
      <c r="V77" s="146">
        <f t="shared" si="7"/>
        <v>8444.3164360000155</v>
      </c>
      <c r="W77" s="146">
        <f t="shared" si="7"/>
        <v>1119.0556360000119</v>
      </c>
      <c r="X77" s="117"/>
      <c r="Y77" s="146"/>
    </row>
    <row r="78" spans="3:25">
      <c r="C78">
        <v>100</v>
      </c>
      <c r="D78" s="146">
        <f t="shared" si="8"/>
        <v>129164.510836</v>
      </c>
      <c r="E78" s="146">
        <f t="shared" si="7"/>
        <v>122505.18283599999</v>
      </c>
      <c r="F78" s="146">
        <f t="shared" si="7"/>
        <v>115845.854836</v>
      </c>
      <c r="G78" s="146">
        <f t="shared" si="7"/>
        <v>109186.52683600002</v>
      </c>
      <c r="H78" s="146">
        <f t="shared" si="7"/>
        <v>102527.19883600001</v>
      </c>
      <c r="I78" s="153">
        <f t="shared" si="7"/>
        <v>95867.870836000016</v>
      </c>
      <c r="J78" s="146">
        <f t="shared" si="7"/>
        <v>89208.542835999993</v>
      </c>
      <c r="K78" s="146">
        <f t="shared" si="7"/>
        <v>82549.214835999999</v>
      </c>
      <c r="L78" s="153">
        <f>$B$5+L12</f>
        <v>75889.88683600002</v>
      </c>
      <c r="M78" s="146">
        <f t="shared" si="7"/>
        <v>69230.558836000026</v>
      </c>
      <c r="N78" s="153">
        <f t="shared" si="7"/>
        <v>62571.230836000017</v>
      </c>
      <c r="O78" s="146">
        <f t="shared" si="7"/>
        <v>55911.902836000008</v>
      </c>
      <c r="P78" s="153">
        <f t="shared" si="7"/>
        <v>43925.11243600001</v>
      </c>
      <c r="Q78" s="146">
        <f t="shared" si="7"/>
        <v>42593.246836000006</v>
      </c>
      <c r="R78" s="146">
        <f t="shared" si="7"/>
        <v>35933.918836000019</v>
      </c>
      <c r="S78" s="153">
        <f>$B$5+S12</f>
        <v>29274.590836000018</v>
      </c>
      <c r="T78" s="146">
        <f t="shared" si="7"/>
        <v>22615.262836000016</v>
      </c>
      <c r="U78" s="146">
        <f t="shared" si="7"/>
        <v>15955.934836000022</v>
      </c>
      <c r="V78" s="146">
        <f t="shared" si="7"/>
        <v>9296.6068360000136</v>
      </c>
      <c r="W78" s="146">
        <f t="shared" si="7"/>
        <v>2637.2788360000195</v>
      </c>
      <c r="X78" s="117"/>
    </row>
    <row r="79" spans="3:25">
      <c r="C79">
        <v>90</v>
      </c>
      <c r="D79" s="146">
        <f t="shared" si="8"/>
        <v>118030.010836</v>
      </c>
      <c r="E79" s="146">
        <f t="shared" si="7"/>
        <v>112036.615636</v>
      </c>
      <c r="F79" s="146">
        <f t="shared" si="7"/>
        <v>106043.220436</v>
      </c>
      <c r="G79" s="146">
        <f t="shared" si="7"/>
        <v>100049.82523600003</v>
      </c>
      <c r="H79" s="146">
        <f t="shared" si="7"/>
        <v>94056.430036000005</v>
      </c>
      <c r="I79" s="146">
        <f t="shared" si="7"/>
        <v>88063.034836000006</v>
      </c>
      <c r="J79" s="146">
        <f t="shared" si="7"/>
        <v>82069.639636000007</v>
      </c>
      <c r="K79" s="146">
        <f t="shared" si="7"/>
        <v>76076.244436000008</v>
      </c>
      <c r="L79" s="146">
        <f t="shared" si="7"/>
        <v>70082.849236000009</v>
      </c>
      <c r="M79" s="146">
        <f t="shared" si="7"/>
        <v>64089.454036000017</v>
      </c>
      <c r="N79" s="146">
        <f t="shared" si="7"/>
        <v>58096.058836000011</v>
      </c>
      <c r="O79" s="146">
        <f t="shared" si="7"/>
        <v>52102.663636000012</v>
      </c>
      <c r="P79" s="146">
        <f t="shared" si="7"/>
        <v>41314.552276000009</v>
      </c>
      <c r="Q79" s="146">
        <f t="shared" si="7"/>
        <v>40115.873236000007</v>
      </c>
      <c r="R79" s="146">
        <f t="shared" si="7"/>
        <v>34122.478036000015</v>
      </c>
      <c r="S79" s="146">
        <f t="shared" si="7"/>
        <v>28129.082836000012</v>
      </c>
      <c r="T79" s="146">
        <f t="shared" si="7"/>
        <v>22135.687636000013</v>
      </c>
      <c r="U79" s="146">
        <f t="shared" si="7"/>
        <v>16142.292436000011</v>
      </c>
      <c r="V79" s="146">
        <f t="shared" si="7"/>
        <v>10148.897236000012</v>
      </c>
      <c r="W79" s="146">
        <f t="shared" si="7"/>
        <v>4155.5020360000126</v>
      </c>
      <c r="X79" s="117"/>
    </row>
    <row r="80" spans="3:25">
      <c r="C80">
        <v>80</v>
      </c>
      <c r="D80" s="146">
        <f t="shared" si="8"/>
        <v>106895.510836</v>
      </c>
      <c r="E80" s="146">
        <f t="shared" si="7"/>
        <v>101568.04843600001</v>
      </c>
      <c r="F80" s="146">
        <f t="shared" si="7"/>
        <v>96240.586035999993</v>
      </c>
      <c r="G80" s="146">
        <f t="shared" si="7"/>
        <v>90913.123636000004</v>
      </c>
      <c r="H80" s="146">
        <f t="shared" si="7"/>
        <v>85585.661236000014</v>
      </c>
      <c r="I80" s="153">
        <f>$B$5+I14</f>
        <v>80258.198836000025</v>
      </c>
      <c r="J80" s="146">
        <f t="shared" si="7"/>
        <v>74930.736436000007</v>
      </c>
      <c r="K80" s="146">
        <f t="shared" si="7"/>
        <v>69603.274036000017</v>
      </c>
      <c r="L80" s="153">
        <f t="shared" si="7"/>
        <v>64275.811636000013</v>
      </c>
      <c r="M80" s="146">
        <f t="shared" si="7"/>
        <v>58948.349236000016</v>
      </c>
      <c r="N80" s="153">
        <f t="shared" si="7"/>
        <v>53620.886836000012</v>
      </c>
      <c r="O80" s="146">
        <f t="shared" si="7"/>
        <v>48293.424436000008</v>
      </c>
      <c r="P80" s="153">
        <f t="shared" si="7"/>
        <v>38703.992116000009</v>
      </c>
      <c r="Q80" s="146">
        <f t="shared" si="7"/>
        <v>37638.499636000008</v>
      </c>
      <c r="R80" s="146">
        <f t="shared" si="7"/>
        <v>32311.037236000015</v>
      </c>
      <c r="S80" s="153">
        <f>$B$5+S14</f>
        <v>26983.574836000014</v>
      </c>
      <c r="T80" s="146">
        <f t="shared" si="7"/>
        <v>21656.112436000014</v>
      </c>
      <c r="U80" s="146">
        <f t="shared" si="7"/>
        <v>16328.650036000014</v>
      </c>
      <c r="V80" s="146">
        <f t="shared" si="7"/>
        <v>11001.187636000017</v>
      </c>
      <c r="W80" s="146">
        <f t="shared" si="7"/>
        <v>5673.725236000013</v>
      </c>
      <c r="X80" s="117"/>
    </row>
    <row r="81" spans="3:24">
      <c r="C81">
        <v>70</v>
      </c>
      <c r="D81" s="146">
        <f t="shared" si="8"/>
        <v>95761.010836000001</v>
      </c>
      <c r="E81" s="146">
        <f t="shared" si="7"/>
        <v>91099.481235999992</v>
      </c>
      <c r="F81" s="146">
        <f t="shared" si="7"/>
        <v>86437.951636000013</v>
      </c>
      <c r="G81" s="146">
        <f t="shared" si="7"/>
        <v>81776.422036000004</v>
      </c>
      <c r="H81" s="146">
        <f t="shared" si="7"/>
        <v>77114.892436000024</v>
      </c>
      <c r="I81" s="146">
        <f t="shared" si="7"/>
        <v>72453.362836000015</v>
      </c>
      <c r="J81" s="146">
        <f t="shared" si="7"/>
        <v>67791.833236000006</v>
      </c>
      <c r="K81" s="146">
        <f t="shared" si="7"/>
        <v>63130.303636000011</v>
      </c>
      <c r="L81" s="146">
        <f t="shared" si="7"/>
        <v>58468.77403600001</v>
      </c>
      <c r="M81" s="146">
        <f t="shared" si="7"/>
        <v>53807.244436000015</v>
      </c>
      <c r="N81" s="146">
        <f t="shared" si="7"/>
        <v>49145.714836000014</v>
      </c>
      <c r="O81" s="146">
        <f t="shared" si="7"/>
        <v>44484.185236000012</v>
      </c>
      <c r="P81" s="146">
        <f t="shared" si="7"/>
        <v>36093.431956000008</v>
      </c>
      <c r="Q81" s="146">
        <f t="shared" si="7"/>
        <v>35161.126036000016</v>
      </c>
      <c r="R81" s="146">
        <f t="shared" si="7"/>
        <v>30499.596436000014</v>
      </c>
      <c r="S81" s="146">
        <f t="shared" si="7"/>
        <v>25838.066836000016</v>
      </c>
      <c r="T81" s="146">
        <f t="shared" si="7"/>
        <v>21176.537236000018</v>
      </c>
      <c r="U81" s="146">
        <f t="shared" si="7"/>
        <v>16515.007636000017</v>
      </c>
      <c r="V81" s="146">
        <f t="shared" si="7"/>
        <v>11853.478036000022</v>
      </c>
      <c r="W81" s="146">
        <f t="shared" si="7"/>
        <v>7191.9484360000206</v>
      </c>
      <c r="X81" s="117"/>
    </row>
    <row r="82" spans="3:24">
      <c r="C82">
        <v>60</v>
      </c>
      <c r="D82" s="146">
        <f t="shared" si="8"/>
        <v>84626.510836000001</v>
      </c>
      <c r="E82" s="146">
        <f t="shared" si="7"/>
        <v>80630.914036000002</v>
      </c>
      <c r="F82" s="146">
        <f t="shared" si="7"/>
        <v>76635.317236000003</v>
      </c>
      <c r="G82" s="146">
        <f t="shared" si="7"/>
        <v>72639.720436000003</v>
      </c>
      <c r="H82" s="146">
        <f t="shared" si="7"/>
        <v>68644.123636000004</v>
      </c>
      <c r="I82" s="146">
        <f t="shared" ref="E82:W87" si="9">$B$5+I16</f>
        <v>64648.526836000012</v>
      </c>
      <c r="J82" s="146">
        <f t="shared" si="9"/>
        <v>60652.930036000005</v>
      </c>
      <c r="K82" s="146">
        <f t="shared" si="9"/>
        <v>56657.333236000006</v>
      </c>
      <c r="L82" s="146">
        <f t="shared" si="9"/>
        <v>52661.736436000014</v>
      </c>
      <c r="M82" s="146">
        <f t="shared" si="9"/>
        <v>48666.139636000014</v>
      </c>
      <c r="N82" s="146">
        <f t="shared" si="9"/>
        <v>44670.542836000015</v>
      </c>
      <c r="O82" s="146">
        <f t="shared" si="9"/>
        <v>40674.946036000008</v>
      </c>
      <c r="P82" s="146">
        <f t="shared" si="9"/>
        <v>33482.871796000007</v>
      </c>
      <c r="Q82" s="146">
        <f t="shared" si="9"/>
        <v>32683.752436000013</v>
      </c>
      <c r="R82" s="146">
        <f t="shared" si="9"/>
        <v>28688.155636000018</v>
      </c>
      <c r="S82" s="146">
        <f t="shared" si="9"/>
        <v>24692.558836000018</v>
      </c>
      <c r="T82" s="146">
        <f t="shared" si="9"/>
        <v>20696.962036000019</v>
      </c>
      <c r="U82" s="146">
        <f t="shared" si="9"/>
        <v>16701.36523600002</v>
      </c>
      <c r="V82" s="146">
        <f t="shared" si="9"/>
        <v>12705.76843600002</v>
      </c>
      <c r="W82" s="146">
        <f t="shared" si="9"/>
        <v>8710.171636000021</v>
      </c>
      <c r="X82" s="117"/>
    </row>
    <row r="83" spans="3:24">
      <c r="C83">
        <v>50</v>
      </c>
      <c r="D83" s="146">
        <f t="shared" si="8"/>
        <v>73492.010836000016</v>
      </c>
      <c r="E83" s="146">
        <f t="shared" si="9"/>
        <v>70162.346836000012</v>
      </c>
      <c r="F83" s="146">
        <f t="shared" si="9"/>
        <v>66832.682836000007</v>
      </c>
      <c r="G83" s="146">
        <f t="shared" si="9"/>
        <v>63503.018836000017</v>
      </c>
      <c r="H83" s="146">
        <f t="shared" si="9"/>
        <v>60173.354836000013</v>
      </c>
      <c r="I83" s="153">
        <f t="shared" si="9"/>
        <v>56843.690836000016</v>
      </c>
      <c r="J83" s="146">
        <f t="shared" si="9"/>
        <v>53514.026836000005</v>
      </c>
      <c r="K83" s="146">
        <f t="shared" si="9"/>
        <v>50184.362836000008</v>
      </c>
      <c r="L83" s="153">
        <f>$B$5+L17</f>
        <v>46854.698836000018</v>
      </c>
      <c r="M83" s="146">
        <f t="shared" si="9"/>
        <v>43525.034836000021</v>
      </c>
      <c r="N83" s="153">
        <f t="shared" si="9"/>
        <v>40195.370836000016</v>
      </c>
      <c r="O83" s="146">
        <f t="shared" si="9"/>
        <v>36865.706836000012</v>
      </c>
      <c r="P83" s="153">
        <f>$B$5+P17</f>
        <v>30872.311636000013</v>
      </c>
      <c r="Q83" s="146">
        <f t="shared" si="9"/>
        <v>30206.378836000011</v>
      </c>
      <c r="R83" s="146">
        <f t="shared" si="9"/>
        <v>26876.714836000017</v>
      </c>
      <c r="S83" s="153">
        <f>$B$5+S17</f>
        <v>23547.050836000017</v>
      </c>
      <c r="T83" s="146">
        <f t="shared" si="9"/>
        <v>20217.386836000012</v>
      </c>
      <c r="U83" s="146">
        <f t="shared" si="9"/>
        <v>16887.722836000015</v>
      </c>
      <c r="V83" s="146">
        <f t="shared" si="9"/>
        <v>13558.058836000018</v>
      </c>
      <c r="W83" s="146">
        <f t="shared" si="9"/>
        <v>10228.394836000014</v>
      </c>
      <c r="X83" s="117"/>
    </row>
    <row r="84" spans="3:24">
      <c r="C84">
        <v>40</v>
      </c>
      <c r="D84" s="146">
        <f t="shared" si="8"/>
        <v>62357.510836000009</v>
      </c>
      <c r="E84" s="146">
        <f t="shared" si="9"/>
        <v>59693.779636000007</v>
      </c>
      <c r="F84" s="146">
        <f t="shared" si="9"/>
        <v>57030.048436000005</v>
      </c>
      <c r="G84" s="146">
        <f t="shared" si="9"/>
        <v>54366.31723600001</v>
      </c>
      <c r="H84" s="146">
        <f t="shared" si="9"/>
        <v>51702.586036000008</v>
      </c>
      <c r="I84" s="146">
        <f t="shared" si="9"/>
        <v>49038.854836000013</v>
      </c>
      <c r="J84" s="146">
        <f t="shared" si="9"/>
        <v>46375.123636000004</v>
      </c>
      <c r="K84" s="146">
        <f t="shared" si="9"/>
        <v>43711.392436000009</v>
      </c>
      <c r="L84" s="146">
        <f t="shared" si="9"/>
        <v>41047.661236000014</v>
      </c>
      <c r="M84" s="146">
        <f t="shared" si="9"/>
        <v>38383.930036000012</v>
      </c>
      <c r="N84" s="146">
        <f t="shared" si="9"/>
        <v>35720.19883600001</v>
      </c>
      <c r="O84" s="146">
        <f t="shared" si="9"/>
        <v>33056.467636000008</v>
      </c>
      <c r="P84" s="146">
        <f t="shared" si="9"/>
        <v>28261.751476000009</v>
      </c>
      <c r="Q84" s="146">
        <f t="shared" si="9"/>
        <v>27729.005236000008</v>
      </c>
      <c r="R84" s="146">
        <f t="shared" si="9"/>
        <v>25065.27403600001</v>
      </c>
      <c r="S84" s="146">
        <f t="shared" si="9"/>
        <v>22401.542836000011</v>
      </c>
      <c r="T84" s="146">
        <f t="shared" si="9"/>
        <v>19737.811636000013</v>
      </c>
      <c r="U84" s="146">
        <f t="shared" si="9"/>
        <v>17074.080436000011</v>
      </c>
      <c r="V84" s="146">
        <f t="shared" si="9"/>
        <v>14410.349236000009</v>
      </c>
      <c r="W84" s="146">
        <f t="shared" si="9"/>
        <v>11746.618036000014</v>
      </c>
      <c r="X84" s="117"/>
    </row>
    <row r="85" spans="3:24">
      <c r="C85">
        <v>30</v>
      </c>
      <c r="D85" s="146">
        <f t="shared" si="8"/>
        <v>51223.010836000009</v>
      </c>
      <c r="E85" s="146">
        <f t="shared" si="9"/>
        <v>49225.212436000009</v>
      </c>
      <c r="F85" s="146">
        <f t="shared" si="9"/>
        <v>47227.414036000002</v>
      </c>
      <c r="G85" s="146">
        <f t="shared" si="9"/>
        <v>45229.61563600001</v>
      </c>
      <c r="H85" s="146">
        <f t="shared" si="9"/>
        <v>43231.81723600001</v>
      </c>
      <c r="I85" s="146">
        <f t="shared" si="9"/>
        <v>41234.01883600001</v>
      </c>
      <c r="J85" s="146">
        <f t="shared" si="9"/>
        <v>39236.220436000003</v>
      </c>
      <c r="K85" s="146">
        <f t="shared" si="9"/>
        <v>37238.422036000004</v>
      </c>
      <c r="L85" s="146">
        <f t="shared" si="9"/>
        <v>35240.623636000011</v>
      </c>
      <c r="M85" s="146">
        <f t="shared" si="9"/>
        <v>33242.825236000012</v>
      </c>
      <c r="N85" s="146">
        <f t="shared" si="9"/>
        <v>31245.026836000012</v>
      </c>
      <c r="O85" s="146">
        <f t="shared" si="9"/>
        <v>29247.228436000009</v>
      </c>
      <c r="P85" s="146">
        <f t="shared" si="9"/>
        <v>25651.191316000011</v>
      </c>
      <c r="Q85" s="146">
        <f t="shared" si="9"/>
        <v>25251.631636000013</v>
      </c>
      <c r="R85" s="146">
        <f t="shared" si="9"/>
        <v>23253.833236000013</v>
      </c>
      <c r="S85" s="146">
        <f t="shared" si="9"/>
        <v>21256.034836000013</v>
      </c>
      <c r="T85" s="146">
        <f t="shared" si="9"/>
        <v>19258.236436000014</v>
      </c>
      <c r="U85" s="146">
        <f t="shared" si="9"/>
        <v>17260.438036000014</v>
      </c>
      <c r="V85" s="146">
        <f t="shared" si="9"/>
        <v>15262.639636000014</v>
      </c>
      <c r="W85" s="146">
        <f t="shared" si="9"/>
        <v>13264.841236000015</v>
      </c>
      <c r="X85" s="117"/>
    </row>
    <row r="86" spans="3:24">
      <c r="C86">
        <v>20</v>
      </c>
      <c r="D86" s="146">
        <f t="shared" si="8"/>
        <v>40088.510836000016</v>
      </c>
      <c r="E86" s="146">
        <f t="shared" si="9"/>
        <v>38756.645236000011</v>
      </c>
      <c r="F86" s="146">
        <f t="shared" si="9"/>
        <v>37424.779636000014</v>
      </c>
      <c r="G86" s="146">
        <f t="shared" si="9"/>
        <v>36092.914036000016</v>
      </c>
      <c r="H86" s="146">
        <f t="shared" si="9"/>
        <v>34761.048436000012</v>
      </c>
      <c r="I86" s="146">
        <f t="shared" si="9"/>
        <v>33429.182836000022</v>
      </c>
      <c r="J86" s="146">
        <f t="shared" si="9"/>
        <v>32097.317236000014</v>
      </c>
      <c r="K86" s="146">
        <f t="shared" si="9"/>
        <v>30765.451636000016</v>
      </c>
      <c r="L86" s="146">
        <f t="shared" si="9"/>
        <v>29433.586036000015</v>
      </c>
      <c r="M86" s="146">
        <f t="shared" si="9"/>
        <v>28101.720436000018</v>
      </c>
      <c r="N86" s="146">
        <f t="shared" si="9"/>
        <v>26769.854836000017</v>
      </c>
      <c r="O86" s="146">
        <f t="shared" si="9"/>
        <v>25437.989236000016</v>
      </c>
      <c r="P86" s="146">
        <f t="shared" si="9"/>
        <v>23040.631156000018</v>
      </c>
      <c r="Q86" s="146">
        <f t="shared" si="9"/>
        <v>22774.258036000014</v>
      </c>
      <c r="R86" s="146">
        <f t="shared" si="9"/>
        <v>21442.392436000016</v>
      </c>
      <c r="S86" s="146">
        <f t="shared" si="9"/>
        <v>20110.526836000019</v>
      </c>
      <c r="T86" s="146">
        <f t="shared" si="9"/>
        <v>18778.661236000014</v>
      </c>
      <c r="U86" s="146">
        <f t="shared" si="9"/>
        <v>17446.795636000017</v>
      </c>
      <c r="V86" s="146">
        <f t="shared" si="9"/>
        <v>16114.93003600002</v>
      </c>
      <c r="W86" s="146">
        <f t="shared" si="9"/>
        <v>14783.064436000015</v>
      </c>
      <c r="X86" s="117"/>
    </row>
    <row r="87" spans="3:24">
      <c r="C87">
        <v>10</v>
      </c>
      <c r="D87" s="146">
        <f t="shared" si="8"/>
        <v>28954.010836000012</v>
      </c>
      <c r="E87" s="146">
        <f t="shared" si="9"/>
        <v>28288.078036000014</v>
      </c>
      <c r="F87" s="146">
        <f t="shared" si="9"/>
        <v>27622.145236000011</v>
      </c>
      <c r="G87" s="146">
        <f t="shared" si="9"/>
        <v>26956.212436000013</v>
      </c>
      <c r="H87" s="146">
        <f t="shared" si="9"/>
        <v>26290.279636000014</v>
      </c>
      <c r="I87" s="146">
        <f t="shared" si="9"/>
        <v>25624.346836000012</v>
      </c>
      <c r="J87" s="146">
        <f t="shared" si="9"/>
        <v>24958.414036000009</v>
      </c>
      <c r="K87" s="146">
        <f t="shared" si="9"/>
        <v>24292.481236000014</v>
      </c>
      <c r="L87" s="146">
        <f t="shared" si="9"/>
        <v>23626.548436000012</v>
      </c>
      <c r="M87" s="146">
        <f t="shared" si="9"/>
        <v>22960.615636000013</v>
      </c>
      <c r="N87" s="146">
        <f t="shared" si="9"/>
        <v>22294.682836000015</v>
      </c>
      <c r="O87" s="146">
        <f t="shared" si="9"/>
        <v>21628.750036000012</v>
      </c>
      <c r="P87" s="146">
        <f t="shared" si="9"/>
        <v>20430.070996000013</v>
      </c>
      <c r="Q87" s="146">
        <f t="shared" si="9"/>
        <v>20296.884436000015</v>
      </c>
      <c r="R87" s="146">
        <f t="shared" si="9"/>
        <v>19630.951636000013</v>
      </c>
      <c r="S87" s="146">
        <f t="shared" si="9"/>
        <v>18965.01883600001</v>
      </c>
      <c r="T87" s="146">
        <f t="shared" si="9"/>
        <v>18299.086036000015</v>
      </c>
      <c r="U87" s="146">
        <f t="shared" si="9"/>
        <v>17633.153236000013</v>
      </c>
      <c r="V87" s="146">
        <f t="shared" si="9"/>
        <v>16967.220436000011</v>
      </c>
      <c r="W87" s="146">
        <f>$B$5+W21</f>
        <v>16301.287636000015</v>
      </c>
      <c r="X87" s="117"/>
    </row>
    <row r="88" spans="3:24">
      <c r="D88" s="142"/>
    </row>
    <row r="89" spans="3:24">
      <c r="D89" s="142"/>
      <c r="E89" s="156" t="s">
        <v>166</v>
      </c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</row>
    <row r="90" spans="3:24">
      <c r="D90" s="142">
        <f>$B$3+D2*0.7</f>
        <v>197549.06854499999</v>
      </c>
      <c r="E90" s="142">
        <f t="shared" ref="E90:W104" si="10">$B$3+E2*0.7</f>
        <v>188226.00934499997</v>
      </c>
      <c r="F90" s="142">
        <f t="shared" si="10"/>
        <v>178902.95014499998</v>
      </c>
      <c r="G90" s="142">
        <f t="shared" si="10"/>
        <v>169579.89094499999</v>
      </c>
      <c r="H90" s="142">
        <f t="shared" si="10"/>
        <v>160256.83174499997</v>
      </c>
      <c r="I90" s="142">
        <f t="shared" si="10"/>
        <v>150933.77254500001</v>
      </c>
      <c r="J90" s="142">
        <f t="shared" si="10"/>
        <v>141610.71334499997</v>
      </c>
      <c r="K90" s="142">
        <f t="shared" si="10"/>
        <v>132287.65414499998</v>
      </c>
      <c r="L90" s="142">
        <f t="shared" si="10"/>
        <v>122964.594945</v>
      </c>
      <c r="M90" s="142">
        <f t="shared" si="10"/>
        <v>113641.53574500002</v>
      </c>
      <c r="N90" s="142">
        <f t="shared" si="10"/>
        <v>104318.47654500001</v>
      </c>
      <c r="O90" s="142">
        <f t="shared" si="10"/>
        <v>94995.417344999994</v>
      </c>
      <c r="P90" s="142">
        <f t="shared" si="10"/>
        <v>78213.910785</v>
      </c>
      <c r="Q90" s="142">
        <f t="shared" si="10"/>
        <v>76349.298944999988</v>
      </c>
      <c r="R90" s="142">
        <f t="shared" si="10"/>
        <v>67026.239745000013</v>
      </c>
      <c r="S90" s="142">
        <f t="shared" si="10"/>
        <v>57703.18054500001</v>
      </c>
      <c r="T90" s="142">
        <f t="shared" si="10"/>
        <v>48380.121345000007</v>
      </c>
      <c r="U90" s="142">
        <f t="shared" si="10"/>
        <v>39057.062145000011</v>
      </c>
      <c r="V90" s="142">
        <f t="shared" si="10"/>
        <v>29734.002945000007</v>
      </c>
      <c r="W90" s="142">
        <f t="shared" si="10"/>
        <v>20410.943745000011</v>
      </c>
    </row>
    <row r="91" spans="3:24">
      <c r="D91" s="142">
        <f t="shared" ref="D91:S107" si="11">$B$3+D3*0.7</f>
        <v>189754.91854499999</v>
      </c>
      <c r="E91" s="142">
        <f t="shared" si="11"/>
        <v>180898.01230499998</v>
      </c>
      <c r="F91" s="142">
        <f t="shared" si="11"/>
        <v>172041.106065</v>
      </c>
      <c r="G91" s="142">
        <f t="shared" si="11"/>
        <v>163184.19982500002</v>
      </c>
      <c r="H91" s="142">
        <f t="shared" si="11"/>
        <v>154327.29358499998</v>
      </c>
      <c r="I91" s="142">
        <f t="shared" si="11"/>
        <v>145470.387345</v>
      </c>
      <c r="J91" s="142">
        <f t="shared" si="11"/>
        <v>136613.48110499998</v>
      </c>
      <c r="K91" s="142">
        <f t="shared" si="11"/>
        <v>127756.574865</v>
      </c>
      <c r="L91" s="142">
        <f t="shared" si="11"/>
        <v>118899.66862499999</v>
      </c>
      <c r="M91" s="142">
        <f t="shared" si="11"/>
        <v>110042.76238500001</v>
      </c>
      <c r="N91" s="142">
        <f t="shared" si="11"/>
        <v>101185.85614500001</v>
      </c>
      <c r="O91" s="142">
        <f t="shared" si="11"/>
        <v>92328.949905000001</v>
      </c>
      <c r="P91" s="142">
        <f t="shared" si="11"/>
        <v>76386.518672999999</v>
      </c>
      <c r="Q91" s="142">
        <f t="shared" si="11"/>
        <v>74615.137425000008</v>
      </c>
      <c r="R91" s="142">
        <f t="shared" si="11"/>
        <v>65758.231185000011</v>
      </c>
      <c r="S91" s="142">
        <f t="shared" si="11"/>
        <v>56901.324945000015</v>
      </c>
      <c r="T91" s="142">
        <f t="shared" si="10"/>
        <v>48044.418705000018</v>
      </c>
      <c r="U91" s="142">
        <f t="shared" si="10"/>
        <v>39187.512465000022</v>
      </c>
      <c r="V91" s="142">
        <f t="shared" si="10"/>
        <v>30330.606225000025</v>
      </c>
      <c r="W91" s="142">
        <f t="shared" si="10"/>
        <v>21473.699985000021</v>
      </c>
    </row>
    <row r="92" spans="3:24">
      <c r="D92" s="142">
        <f t="shared" si="11"/>
        <v>181960.768545</v>
      </c>
      <c r="E92" s="142">
        <f t="shared" si="10"/>
        <v>173570.01526499999</v>
      </c>
      <c r="F92" s="142">
        <f t="shared" si="10"/>
        <v>165179.26198499999</v>
      </c>
      <c r="G92" s="142">
        <f t="shared" si="10"/>
        <v>156788.50870500004</v>
      </c>
      <c r="H92" s="142">
        <f t="shared" si="10"/>
        <v>148397.75542500001</v>
      </c>
      <c r="I92" s="142">
        <f t="shared" si="10"/>
        <v>140007.00214500001</v>
      </c>
      <c r="J92" s="142">
        <f t="shared" si="10"/>
        <v>131616.24886499997</v>
      </c>
      <c r="K92" s="142">
        <f t="shared" si="10"/>
        <v>123225.49558500001</v>
      </c>
      <c r="L92" s="142">
        <f t="shared" si="10"/>
        <v>114834.74230500002</v>
      </c>
      <c r="M92" s="142">
        <f t="shared" si="10"/>
        <v>106443.98902500002</v>
      </c>
      <c r="N92" s="142">
        <f t="shared" si="10"/>
        <v>98053.235745000013</v>
      </c>
      <c r="O92" s="142">
        <f t="shared" si="10"/>
        <v>89662.482465000008</v>
      </c>
      <c r="P92" s="142">
        <f t="shared" si="10"/>
        <v>74559.126561000012</v>
      </c>
      <c r="Q92" s="142">
        <f t="shared" si="10"/>
        <v>72880.975904999999</v>
      </c>
      <c r="R92" s="142">
        <f t="shared" si="10"/>
        <v>64490.222625000017</v>
      </c>
      <c r="S92" s="142">
        <f t="shared" si="10"/>
        <v>56099.469345000012</v>
      </c>
      <c r="T92" s="142">
        <f t="shared" si="10"/>
        <v>47708.716065000015</v>
      </c>
      <c r="U92" s="142">
        <f t="shared" si="10"/>
        <v>39317.962785000011</v>
      </c>
      <c r="V92" s="142">
        <f t="shared" si="10"/>
        <v>30927.209505000013</v>
      </c>
      <c r="W92" s="142">
        <f t="shared" si="10"/>
        <v>22536.456225000016</v>
      </c>
    </row>
    <row r="93" spans="3:24">
      <c r="D93" s="142">
        <f t="shared" si="11"/>
        <v>174166.61854499998</v>
      </c>
      <c r="E93" s="142">
        <f t="shared" si="10"/>
        <v>166242.01822500001</v>
      </c>
      <c r="F93" s="142">
        <f t="shared" si="10"/>
        <v>158317.41790499995</v>
      </c>
      <c r="G93" s="142">
        <f t="shared" si="10"/>
        <v>150392.81758500001</v>
      </c>
      <c r="H93" s="142">
        <f t="shared" si="10"/>
        <v>142468.21726499998</v>
      </c>
      <c r="I93" s="142">
        <f t="shared" si="10"/>
        <v>134543.61694499999</v>
      </c>
      <c r="J93" s="142">
        <f t="shared" si="10"/>
        <v>126619.01662499997</v>
      </c>
      <c r="K93" s="142">
        <f t="shared" si="10"/>
        <v>118694.41630499999</v>
      </c>
      <c r="L93" s="142">
        <f t="shared" si="10"/>
        <v>110769.81598499999</v>
      </c>
      <c r="M93" s="142">
        <f t="shared" si="10"/>
        <v>102845.215665</v>
      </c>
      <c r="N93" s="142">
        <f t="shared" si="10"/>
        <v>94920.615344999998</v>
      </c>
      <c r="O93" s="142">
        <f t="shared" si="10"/>
        <v>86996.015024999986</v>
      </c>
      <c r="P93" s="142">
        <f t="shared" si="10"/>
        <v>72731.734448999996</v>
      </c>
      <c r="Q93" s="142">
        <f t="shared" si="10"/>
        <v>71146.814385000005</v>
      </c>
      <c r="R93" s="142">
        <f t="shared" si="10"/>
        <v>63222.214065000007</v>
      </c>
      <c r="S93" s="142">
        <f t="shared" si="10"/>
        <v>55297.61374500001</v>
      </c>
      <c r="T93" s="142">
        <f t="shared" si="10"/>
        <v>47373.013425000012</v>
      </c>
      <c r="U93" s="142">
        <f t="shared" si="10"/>
        <v>39448.413105000014</v>
      </c>
      <c r="V93" s="142">
        <f t="shared" si="10"/>
        <v>31523.812785000009</v>
      </c>
      <c r="W93" s="142">
        <f t="shared" si="10"/>
        <v>23599.212465000011</v>
      </c>
    </row>
    <row r="94" spans="3:24">
      <c r="D94" s="142">
        <f t="shared" si="11"/>
        <v>166372.46854500001</v>
      </c>
      <c r="E94" s="142">
        <f t="shared" si="10"/>
        <v>158914.02118499999</v>
      </c>
      <c r="F94" s="142">
        <f t="shared" si="10"/>
        <v>151455.57382499997</v>
      </c>
      <c r="G94" s="142">
        <f t="shared" si="10"/>
        <v>143997.12646500001</v>
      </c>
      <c r="H94" s="142">
        <f t="shared" si="10"/>
        <v>136538.67910499999</v>
      </c>
      <c r="I94" s="142">
        <f t="shared" si="10"/>
        <v>129080.23174500001</v>
      </c>
      <c r="J94" s="142">
        <f t="shared" si="10"/>
        <v>121621.78438499999</v>
      </c>
      <c r="K94" s="142">
        <f t="shared" si="10"/>
        <v>114163.337025</v>
      </c>
      <c r="L94" s="142">
        <f t="shared" si="10"/>
        <v>106704.88966500001</v>
      </c>
      <c r="M94" s="142">
        <f t="shared" si="10"/>
        <v>99246.442305000004</v>
      </c>
      <c r="N94" s="142">
        <f t="shared" si="10"/>
        <v>91787.994945000013</v>
      </c>
      <c r="O94" s="142">
        <f t="shared" si="10"/>
        <v>84329.547585000008</v>
      </c>
      <c r="P94" s="142">
        <f t="shared" si="10"/>
        <v>70904.342337000009</v>
      </c>
      <c r="Q94" s="142">
        <f t="shared" si="10"/>
        <v>69412.652865000011</v>
      </c>
      <c r="R94" s="142">
        <f t="shared" si="10"/>
        <v>61954.205505000013</v>
      </c>
      <c r="S94" s="142">
        <f t="shared" si="10"/>
        <v>54495.758145000014</v>
      </c>
      <c r="T94" s="142">
        <f t="shared" si="10"/>
        <v>47037.310785000009</v>
      </c>
      <c r="U94" s="142">
        <f t="shared" si="10"/>
        <v>39578.863425000018</v>
      </c>
      <c r="V94" s="142">
        <f t="shared" si="10"/>
        <v>32120.416065000019</v>
      </c>
      <c r="W94" s="142">
        <f t="shared" si="10"/>
        <v>24661.968705000021</v>
      </c>
    </row>
    <row r="95" spans="3:24">
      <c r="D95" s="142">
        <f t="shared" si="11"/>
        <v>158578.31854499999</v>
      </c>
      <c r="E95" s="142">
        <f t="shared" si="10"/>
        <v>151586.02414499997</v>
      </c>
      <c r="F95" s="142">
        <f t="shared" si="10"/>
        <v>144593.72974499996</v>
      </c>
      <c r="G95" s="142">
        <f t="shared" si="10"/>
        <v>137601.43534500001</v>
      </c>
      <c r="H95" s="142">
        <f t="shared" si="10"/>
        <v>130609.14094500001</v>
      </c>
      <c r="I95" s="142">
        <f t="shared" si="10"/>
        <v>123616.84654500001</v>
      </c>
      <c r="J95" s="142">
        <f t="shared" si="10"/>
        <v>116624.55214499999</v>
      </c>
      <c r="K95" s="142">
        <f t="shared" si="10"/>
        <v>109632.25774499998</v>
      </c>
      <c r="L95" s="142">
        <f t="shared" si="10"/>
        <v>102639.963345</v>
      </c>
      <c r="M95" s="142">
        <f t="shared" si="10"/>
        <v>95647.668944999998</v>
      </c>
      <c r="N95" s="142">
        <f t="shared" si="10"/>
        <v>88655.374544999999</v>
      </c>
      <c r="O95" s="142">
        <f t="shared" si="10"/>
        <v>81663.080145</v>
      </c>
      <c r="P95" s="142">
        <f t="shared" si="10"/>
        <v>69076.950224999993</v>
      </c>
      <c r="Q95" s="142">
        <f t="shared" si="10"/>
        <v>67678.491345000002</v>
      </c>
      <c r="R95" s="142">
        <f t="shared" si="10"/>
        <v>60686.196945000003</v>
      </c>
      <c r="S95" s="142">
        <f t="shared" si="10"/>
        <v>53693.902545000004</v>
      </c>
      <c r="T95" s="142">
        <f t="shared" si="10"/>
        <v>46701.608145000006</v>
      </c>
      <c r="U95" s="142">
        <f t="shared" si="10"/>
        <v>39709.313745000007</v>
      </c>
      <c r="V95" s="142">
        <f t="shared" si="10"/>
        <v>32717.019345000008</v>
      </c>
      <c r="W95" s="142">
        <f t="shared" si="10"/>
        <v>25724.724945000009</v>
      </c>
    </row>
    <row r="96" spans="3:24">
      <c r="D96" s="142">
        <f t="shared" si="11"/>
        <v>150784.16854499999</v>
      </c>
      <c r="E96" s="142">
        <f t="shared" si="10"/>
        <v>144258.02710499999</v>
      </c>
      <c r="F96" s="142">
        <f t="shared" si="10"/>
        <v>137731.88566500001</v>
      </c>
      <c r="G96" s="142">
        <f t="shared" si="10"/>
        <v>131205.744225</v>
      </c>
      <c r="H96" s="142">
        <f t="shared" si="10"/>
        <v>124679.60278500001</v>
      </c>
      <c r="I96" s="142">
        <f t="shared" si="10"/>
        <v>118153.46134500002</v>
      </c>
      <c r="J96" s="142">
        <f t="shared" si="10"/>
        <v>111627.319905</v>
      </c>
      <c r="K96" s="142">
        <f t="shared" si="10"/>
        <v>105101.178465</v>
      </c>
      <c r="L96" s="142">
        <f t="shared" si="10"/>
        <v>98575.037024999998</v>
      </c>
      <c r="M96" s="142">
        <f t="shared" si="10"/>
        <v>92048.89558500002</v>
      </c>
      <c r="N96" s="142">
        <f t="shared" si="10"/>
        <v>85522.754145000014</v>
      </c>
      <c r="O96" s="142">
        <f t="shared" si="10"/>
        <v>78996.612705000007</v>
      </c>
      <c r="P96" s="142">
        <f t="shared" si="10"/>
        <v>67249.558113000006</v>
      </c>
      <c r="Q96" s="142">
        <f t="shared" si="10"/>
        <v>65944.329825000008</v>
      </c>
      <c r="R96" s="142">
        <f t="shared" si="10"/>
        <v>59418.188385000016</v>
      </c>
      <c r="S96" s="142">
        <f t="shared" si="10"/>
        <v>52892.046945000016</v>
      </c>
      <c r="T96" s="142">
        <f t="shared" si="10"/>
        <v>46365.905505000017</v>
      </c>
      <c r="U96" s="142">
        <f t="shared" si="10"/>
        <v>39839.764065000018</v>
      </c>
      <c r="V96" s="142">
        <f t="shared" si="10"/>
        <v>33313.622625000018</v>
      </c>
      <c r="W96" s="142">
        <f t="shared" si="10"/>
        <v>26787.481185000026</v>
      </c>
    </row>
    <row r="97" spans="4:23">
      <c r="D97" s="142">
        <f t="shared" si="11"/>
        <v>142990.018545</v>
      </c>
      <c r="E97" s="142">
        <f t="shared" si="10"/>
        <v>136930.030065</v>
      </c>
      <c r="F97" s="142">
        <f t="shared" si="10"/>
        <v>130870.041585</v>
      </c>
      <c r="G97" s="142">
        <f t="shared" si="10"/>
        <v>124810.05310500003</v>
      </c>
      <c r="H97" s="142">
        <f t="shared" si="10"/>
        <v>118750.06462500003</v>
      </c>
      <c r="I97" s="142">
        <f t="shared" si="10"/>
        <v>112690.07614500001</v>
      </c>
      <c r="J97" s="142">
        <f t="shared" si="10"/>
        <v>106630.087665</v>
      </c>
      <c r="K97" s="142">
        <f t="shared" si="10"/>
        <v>100570.099185</v>
      </c>
      <c r="L97" s="142">
        <f t="shared" si="10"/>
        <v>94510.110705000014</v>
      </c>
      <c r="M97" s="142">
        <f t="shared" si="10"/>
        <v>88450.122225000028</v>
      </c>
      <c r="N97" s="142">
        <f t="shared" si="10"/>
        <v>82390.133745000014</v>
      </c>
      <c r="O97" s="142">
        <f t="shared" si="10"/>
        <v>76330.145265000014</v>
      </c>
      <c r="P97" s="142">
        <f t="shared" si="10"/>
        <v>65422.166001000005</v>
      </c>
      <c r="Q97" s="142">
        <f t="shared" si="10"/>
        <v>64210.168305000007</v>
      </c>
      <c r="R97" s="142">
        <f t="shared" si="10"/>
        <v>58150.179825000014</v>
      </c>
      <c r="S97" s="142">
        <f t="shared" si="10"/>
        <v>52090.191345000014</v>
      </c>
      <c r="T97" s="142">
        <f t="shared" si="10"/>
        <v>46030.202865000014</v>
      </c>
      <c r="U97" s="142">
        <f t="shared" si="10"/>
        <v>39970.214385000014</v>
      </c>
      <c r="V97" s="142">
        <f t="shared" si="10"/>
        <v>33910.225905000014</v>
      </c>
      <c r="W97" s="142">
        <f t="shared" si="10"/>
        <v>27850.237425000014</v>
      </c>
    </row>
    <row r="98" spans="4:23">
      <c r="D98" s="142">
        <f t="shared" si="11"/>
        <v>135195.86854499998</v>
      </c>
      <c r="E98" s="142">
        <f t="shared" si="10"/>
        <v>129602.03302499998</v>
      </c>
      <c r="F98" s="142">
        <f t="shared" si="10"/>
        <v>124008.19750499997</v>
      </c>
      <c r="G98" s="142">
        <f t="shared" si="10"/>
        <v>118414.361985</v>
      </c>
      <c r="H98" s="142">
        <f t="shared" si="10"/>
        <v>112820.526465</v>
      </c>
      <c r="I98" s="142">
        <f t="shared" si="10"/>
        <v>107226.69094499999</v>
      </c>
      <c r="J98" s="142">
        <f t="shared" si="10"/>
        <v>101632.85542499999</v>
      </c>
      <c r="K98" s="142">
        <f t="shared" si="10"/>
        <v>96039.019904999994</v>
      </c>
      <c r="L98" s="142">
        <f t="shared" si="10"/>
        <v>90445.184385</v>
      </c>
      <c r="M98" s="142">
        <f t="shared" si="10"/>
        <v>84851.348865000007</v>
      </c>
      <c r="N98" s="142">
        <f t="shared" si="10"/>
        <v>79257.513344999999</v>
      </c>
      <c r="O98" s="142">
        <f t="shared" si="10"/>
        <v>73663.677824999992</v>
      </c>
      <c r="P98" s="142">
        <f t="shared" si="10"/>
        <v>63594.773888999996</v>
      </c>
      <c r="Q98" s="142">
        <f t="shared" si="10"/>
        <v>62476.006785000005</v>
      </c>
      <c r="R98" s="142">
        <f t="shared" si="10"/>
        <v>56882.171265000012</v>
      </c>
      <c r="S98" s="142">
        <f t="shared" si="10"/>
        <v>51288.335745000011</v>
      </c>
      <c r="T98" s="142">
        <f t="shared" si="10"/>
        <v>45694.500225000011</v>
      </c>
      <c r="U98" s="142">
        <f t="shared" si="10"/>
        <v>40100.66470500001</v>
      </c>
      <c r="V98" s="142">
        <f t="shared" si="10"/>
        <v>34506.82918500001</v>
      </c>
      <c r="W98" s="142">
        <f t="shared" si="10"/>
        <v>28912.993665000016</v>
      </c>
    </row>
    <row r="99" spans="4:23">
      <c r="D99" s="142">
        <f t="shared" si="11"/>
        <v>127401.71854500001</v>
      </c>
      <c r="E99" s="142">
        <f t="shared" si="10"/>
        <v>122274.03598500001</v>
      </c>
      <c r="F99" s="142">
        <f t="shared" si="10"/>
        <v>117146.35342499999</v>
      </c>
      <c r="G99" s="142">
        <f t="shared" si="10"/>
        <v>112018.67086500001</v>
      </c>
      <c r="H99" s="142">
        <f t="shared" si="10"/>
        <v>106890.98830500001</v>
      </c>
      <c r="I99" s="142">
        <f t="shared" si="10"/>
        <v>101763.30574500002</v>
      </c>
      <c r="J99" s="142">
        <f t="shared" si="10"/>
        <v>96635.623184999989</v>
      </c>
      <c r="K99" s="142">
        <f t="shared" si="10"/>
        <v>91507.940625000003</v>
      </c>
      <c r="L99" s="142">
        <f t="shared" si="10"/>
        <v>86380.258065000002</v>
      </c>
      <c r="M99" s="142">
        <f t="shared" si="10"/>
        <v>81252.575505000015</v>
      </c>
      <c r="N99" s="142">
        <f t="shared" si="10"/>
        <v>76124.892945</v>
      </c>
      <c r="O99" s="142">
        <f t="shared" si="10"/>
        <v>70997.210384999998</v>
      </c>
      <c r="P99" s="142">
        <f t="shared" si="10"/>
        <v>61767.381777000002</v>
      </c>
      <c r="Q99" s="142">
        <f t="shared" si="10"/>
        <v>60741.845265000004</v>
      </c>
      <c r="R99" s="142">
        <f t="shared" si="10"/>
        <v>55614.16270500001</v>
      </c>
      <c r="S99" s="142">
        <f t="shared" si="10"/>
        <v>50486.480145000009</v>
      </c>
      <c r="T99" s="142">
        <f t="shared" si="10"/>
        <v>45358.797585000008</v>
      </c>
      <c r="U99" s="142">
        <f t="shared" si="10"/>
        <v>40231.115025000014</v>
      </c>
      <c r="V99" s="142">
        <f t="shared" si="10"/>
        <v>35103.432465000013</v>
      </c>
      <c r="W99" s="142">
        <f t="shared" si="10"/>
        <v>29975.749905000011</v>
      </c>
    </row>
    <row r="100" spans="4:23">
      <c r="D100" s="142">
        <f t="shared" si="11"/>
        <v>119607.568545</v>
      </c>
      <c r="E100" s="142">
        <f t="shared" si="10"/>
        <v>114946.03894499999</v>
      </c>
      <c r="F100" s="142">
        <f t="shared" si="10"/>
        <v>110284.509345</v>
      </c>
      <c r="G100" s="142">
        <f t="shared" si="10"/>
        <v>105622.97974500002</v>
      </c>
      <c r="H100" s="142">
        <f t="shared" si="10"/>
        <v>100961.45014500001</v>
      </c>
      <c r="I100" s="142">
        <f t="shared" si="10"/>
        <v>96299.920545000001</v>
      </c>
      <c r="J100" s="142">
        <f t="shared" si="10"/>
        <v>91638.390944999992</v>
      </c>
      <c r="K100" s="142">
        <f t="shared" si="10"/>
        <v>86976.861344999998</v>
      </c>
      <c r="L100" s="142">
        <f t="shared" si="10"/>
        <v>82315.331745000018</v>
      </c>
      <c r="M100" s="142">
        <f t="shared" si="10"/>
        <v>77653.802145000023</v>
      </c>
      <c r="N100" s="142">
        <f t="shared" si="10"/>
        <v>72992.272545000014</v>
      </c>
      <c r="O100" s="142">
        <f t="shared" si="10"/>
        <v>68330.742945000005</v>
      </c>
      <c r="P100" s="142">
        <f t="shared" si="10"/>
        <v>59939.989665000008</v>
      </c>
      <c r="Q100" s="142">
        <f t="shared" si="10"/>
        <v>59007.683745000002</v>
      </c>
      <c r="R100" s="142">
        <f t="shared" si="10"/>
        <v>54346.154145000015</v>
      </c>
      <c r="S100" s="142">
        <f t="shared" si="10"/>
        <v>49684.624545000013</v>
      </c>
      <c r="T100" s="142">
        <f t="shared" si="10"/>
        <v>45023.094945000012</v>
      </c>
      <c r="U100" s="142">
        <f t="shared" si="10"/>
        <v>40361.565345000017</v>
      </c>
      <c r="V100" s="142">
        <f t="shared" si="10"/>
        <v>35700.035745000016</v>
      </c>
      <c r="W100" s="142">
        <f t="shared" si="10"/>
        <v>31038.506145000014</v>
      </c>
    </row>
    <row r="101" spans="4:23">
      <c r="D101" s="142">
        <f t="shared" si="11"/>
        <v>111813.41854499999</v>
      </c>
      <c r="E101" s="142">
        <f t="shared" si="10"/>
        <v>107618.04190500001</v>
      </c>
      <c r="F101" s="142">
        <f t="shared" si="10"/>
        <v>103422.665265</v>
      </c>
      <c r="G101" s="142">
        <f t="shared" si="10"/>
        <v>99227.288625000016</v>
      </c>
      <c r="H101" s="142">
        <f t="shared" si="10"/>
        <v>95031.911985000013</v>
      </c>
      <c r="I101" s="142">
        <f t="shared" si="10"/>
        <v>90836.535345000011</v>
      </c>
      <c r="J101" s="142">
        <f t="shared" si="10"/>
        <v>86641.158704999994</v>
      </c>
      <c r="K101" s="142">
        <f t="shared" si="10"/>
        <v>82445.782065000007</v>
      </c>
      <c r="L101" s="142">
        <f t="shared" si="10"/>
        <v>78250.405425000004</v>
      </c>
      <c r="M101" s="142">
        <f t="shared" si="10"/>
        <v>74055.028785000017</v>
      </c>
      <c r="N101" s="142">
        <f t="shared" si="10"/>
        <v>69859.652145</v>
      </c>
      <c r="O101" s="142">
        <f t="shared" si="10"/>
        <v>65664.275505000012</v>
      </c>
      <c r="P101" s="142">
        <f t="shared" si="10"/>
        <v>58112.597553000007</v>
      </c>
      <c r="Q101" s="142">
        <f t="shared" si="10"/>
        <v>57273.522225000008</v>
      </c>
      <c r="R101" s="142">
        <f t="shared" si="10"/>
        <v>53078.145585000006</v>
      </c>
      <c r="S101" s="142">
        <f t="shared" si="10"/>
        <v>48882.768945000003</v>
      </c>
      <c r="T101" s="142">
        <f t="shared" si="10"/>
        <v>44687.392305000008</v>
      </c>
      <c r="U101" s="142">
        <f t="shared" si="10"/>
        <v>40492.015665000006</v>
      </c>
      <c r="V101" s="142">
        <f t="shared" si="10"/>
        <v>36296.639025000011</v>
      </c>
      <c r="W101" s="142">
        <f t="shared" si="10"/>
        <v>32101.262385000009</v>
      </c>
    </row>
    <row r="102" spans="4:23">
      <c r="D102" s="142">
        <f t="shared" si="11"/>
        <v>104019.268545</v>
      </c>
      <c r="E102" s="142">
        <f t="shared" si="10"/>
        <v>100290.044865</v>
      </c>
      <c r="F102" s="142">
        <f t="shared" si="10"/>
        <v>96560.821184999993</v>
      </c>
      <c r="G102" s="142">
        <f t="shared" si="10"/>
        <v>92831.597505000012</v>
      </c>
      <c r="H102" s="142">
        <f t="shared" si="10"/>
        <v>89102.373825000002</v>
      </c>
      <c r="I102" s="142">
        <f t="shared" si="10"/>
        <v>85373.150145000007</v>
      </c>
      <c r="J102" s="142">
        <f t="shared" si="10"/>
        <v>81643.926464999997</v>
      </c>
      <c r="K102" s="142">
        <f t="shared" si="10"/>
        <v>77914.702785000001</v>
      </c>
      <c r="L102" s="142">
        <f t="shared" si="10"/>
        <v>74185.479105000006</v>
      </c>
      <c r="M102" s="142">
        <f t="shared" si="10"/>
        <v>70456.25542500001</v>
      </c>
      <c r="N102" s="142">
        <f t="shared" si="10"/>
        <v>66727.031745000015</v>
      </c>
      <c r="O102" s="142">
        <f t="shared" si="10"/>
        <v>62997.808065000005</v>
      </c>
      <c r="P102" s="142">
        <f t="shared" si="10"/>
        <v>56285.205441000006</v>
      </c>
      <c r="Q102" s="142">
        <f t="shared" si="10"/>
        <v>55539.360705000006</v>
      </c>
      <c r="R102" s="142">
        <f t="shared" si="10"/>
        <v>51810.137025000011</v>
      </c>
      <c r="S102" s="142">
        <f t="shared" si="10"/>
        <v>48080.913345000008</v>
      </c>
      <c r="T102" s="142">
        <f t="shared" si="10"/>
        <v>44351.689665000013</v>
      </c>
      <c r="U102" s="142">
        <f t="shared" si="10"/>
        <v>40622.46598500001</v>
      </c>
      <c r="V102" s="142">
        <f t="shared" si="10"/>
        <v>36893.242305000014</v>
      </c>
      <c r="W102" s="142">
        <f t="shared" si="10"/>
        <v>33164.018625000012</v>
      </c>
    </row>
    <row r="103" spans="4:23">
      <c r="D103" s="142">
        <f t="shared" si="11"/>
        <v>96225.118545000005</v>
      </c>
      <c r="E103" s="142">
        <f t="shared" si="10"/>
        <v>92962.047825000001</v>
      </c>
      <c r="F103" s="142">
        <f t="shared" si="10"/>
        <v>89698.977104999998</v>
      </c>
      <c r="G103" s="142">
        <f t="shared" si="10"/>
        <v>86435.906385000009</v>
      </c>
      <c r="H103" s="142">
        <f t="shared" si="10"/>
        <v>83172.835665000006</v>
      </c>
      <c r="I103" s="142">
        <f t="shared" si="10"/>
        <v>79909.764945000017</v>
      </c>
      <c r="J103" s="142">
        <f t="shared" si="10"/>
        <v>76646.694224999999</v>
      </c>
      <c r="K103" s="142">
        <f t="shared" si="10"/>
        <v>73383.62350500001</v>
      </c>
      <c r="L103" s="142">
        <f t="shared" si="10"/>
        <v>70120.552785000007</v>
      </c>
      <c r="M103" s="142">
        <f t="shared" si="10"/>
        <v>66857.482065000004</v>
      </c>
      <c r="N103" s="142">
        <f t="shared" si="10"/>
        <v>63594.411345000008</v>
      </c>
      <c r="O103" s="142">
        <f t="shared" si="10"/>
        <v>60331.340625000012</v>
      </c>
      <c r="P103" s="142">
        <f t="shared" si="10"/>
        <v>54457.813329000004</v>
      </c>
      <c r="Q103" s="142">
        <f t="shared" si="10"/>
        <v>53805.199185000005</v>
      </c>
      <c r="R103" s="142">
        <f t="shared" si="10"/>
        <v>50542.128465000009</v>
      </c>
      <c r="S103" s="142">
        <f t="shared" si="10"/>
        <v>47279.057745000013</v>
      </c>
      <c r="T103" s="142">
        <f t="shared" si="10"/>
        <v>44015.987025000009</v>
      </c>
      <c r="U103" s="142">
        <f t="shared" si="10"/>
        <v>40752.916305000013</v>
      </c>
      <c r="V103" s="142">
        <f t="shared" si="10"/>
        <v>37489.845585000017</v>
      </c>
      <c r="W103" s="142">
        <f t="shared" si="10"/>
        <v>34226.774865000014</v>
      </c>
    </row>
    <row r="104" spans="4:23">
      <c r="D104" s="142">
        <f t="shared" si="11"/>
        <v>88430.968545000011</v>
      </c>
      <c r="E104" s="142">
        <f t="shared" si="10"/>
        <v>85634.050784999999</v>
      </c>
      <c r="F104" s="142">
        <f t="shared" si="10"/>
        <v>82837.133024999988</v>
      </c>
      <c r="G104" s="142">
        <f t="shared" si="10"/>
        <v>80040.215265000006</v>
      </c>
      <c r="H104" s="142">
        <f t="shared" si="10"/>
        <v>77243.29750500001</v>
      </c>
      <c r="I104" s="142">
        <f t="shared" ref="E104:W107" si="12">$B$3+I16*0.7</f>
        <v>74446.379745000013</v>
      </c>
      <c r="J104" s="142">
        <f t="shared" si="12"/>
        <v>71649.461985000002</v>
      </c>
      <c r="K104" s="142">
        <f t="shared" si="12"/>
        <v>68852.544225000005</v>
      </c>
      <c r="L104" s="142">
        <f t="shared" si="12"/>
        <v>66055.626465000008</v>
      </c>
      <c r="M104" s="142">
        <f t="shared" si="12"/>
        <v>63258.708705000012</v>
      </c>
      <c r="N104" s="142">
        <f t="shared" si="12"/>
        <v>60461.790945000008</v>
      </c>
      <c r="O104" s="142">
        <f t="shared" si="12"/>
        <v>57664.873185000004</v>
      </c>
      <c r="P104" s="142">
        <f t="shared" si="12"/>
        <v>52630.42121700001</v>
      </c>
      <c r="Q104" s="142">
        <f t="shared" si="12"/>
        <v>52071.037665000011</v>
      </c>
      <c r="R104" s="142">
        <f t="shared" si="12"/>
        <v>49274.119905000014</v>
      </c>
      <c r="S104" s="142">
        <f t="shared" si="12"/>
        <v>46477.202145000017</v>
      </c>
      <c r="T104" s="142">
        <f t="shared" si="12"/>
        <v>43680.284385000014</v>
      </c>
      <c r="U104" s="142">
        <f t="shared" si="12"/>
        <v>40883.36662500001</v>
      </c>
      <c r="V104" s="142">
        <f t="shared" si="12"/>
        <v>38086.448865000013</v>
      </c>
      <c r="W104" s="142">
        <f t="shared" si="12"/>
        <v>35289.531105000016</v>
      </c>
    </row>
    <row r="105" spans="4:23">
      <c r="D105" s="142">
        <f t="shared" si="11"/>
        <v>80636.818545000016</v>
      </c>
      <c r="E105" s="142">
        <f t="shared" si="12"/>
        <v>78306.053745000012</v>
      </c>
      <c r="F105" s="142">
        <f t="shared" si="12"/>
        <v>75975.288945000008</v>
      </c>
      <c r="G105" s="142">
        <f t="shared" si="12"/>
        <v>73644.524145000003</v>
      </c>
      <c r="H105" s="142">
        <f t="shared" si="12"/>
        <v>71313.759345000013</v>
      </c>
      <c r="I105" s="142">
        <f t="shared" si="12"/>
        <v>68982.994545000009</v>
      </c>
      <c r="J105" s="142">
        <f t="shared" si="12"/>
        <v>66652.229745000004</v>
      </c>
      <c r="K105" s="142">
        <f t="shared" si="12"/>
        <v>64321.464945000007</v>
      </c>
      <c r="L105" s="142">
        <f t="shared" si="12"/>
        <v>61990.70014500001</v>
      </c>
      <c r="M105" s="142">
        <f t="shared" si="12"/>
        <v>59659.935345000013</v>
      </c>
      <c r="N105" s="142">
        <f t="shared" si="12"/>
        <v>57329.170545000015</v>
      </c>
      <c r="O105" s="142">
        <f t="shared" si="12"/>
        <v>54998.405745000011</v>
      </c>
      <c r="P105" s="142">
        <f t="shared" si="12"/>
        <v>50803.029105000009</v>
      </c>
      <c r="Q105" s="142">
        <f t="shared" si="12"/>
        <v>50336.876145000009</v>
      </c>
      <c r="R105" s="142">
        <f t="shared" si="12"/>
        <v>48006.111345000012</v>
      </c>
      <c r="S105" s="142">
        <f t="shared" si="12"/>
        <v>45675.346545000008</v>
      </c>
      <c r="T105" s="142">
        <f t="shared" si="12"/>
        <v>43344.58174500001</v>
      </c>
      <c r="U105" s="142">
        <f t="shared" si="12"/>
        <v>41013.816945000013</v>
      </c>
      <c r="V105" s="142">
        <f t="shared" si="12"/>
        <v>38683.052145000009</v>
      </c>
      <c r="W105" s="142">
        <f t="shared" si="12"/>
        <v>36352.287345000012</v>
      </c>
    </row>
    <row r="106" spans="4:23">
      <c r="D106" s="142">
        <f t="shared" si="11"/>
        <v>72842.668545000008</v>
      </c>
      <c r="E106" s="142">
        <f t="shared" si="12"/>
        <v>70978.056704999995</v>
      </c>
      <c r="F106" s="142">
        <f t="shared" si="12"/>
        <v>69113.444864999998</v>
      </c>
      <c r="G106" s="142">
        <f t="shared" si="12"/>
        <v>67248.833025</v>
      </c>
      <c r="H106" s="142">
        <f t="shared" si="12"/>
        <v>65384.221185000002</v>
      </c>
      <c r="I106" s="142">
        <f t="shared" si="12"/>
        <v>63519.609345000004</v>
      </c>
      <c r="J106" s="142">
        <f t="shared" si="12"/>
        <v>61654.997504999999</v>
      </c>
      <c r="K106" s="142">
        <f t="shared" si="12"/>
        <v>59790.385665000009</v>
      </c>
      <c r="L106" s="142">
        <f t="shared" si="12"/>
        <v>57925.773825000011</v>
      </c>
      <c r="M106" s="142">
        <f t="shared" si="12"/>
        <v>56061.161985000006</v>
      </c>
      <c r="N106" s="142">
        <f t="shared" si="12"/>
        <v>54196.550145000008</v>
      </c>
      <c r="O106" s="142">
        <f t="shared" si="12"/>
        <v>52331.938305000003</v>
      </c>
      <c r="P106" s="142">
        <f t="shared" si="12"/>
        <v>48975.636993000007</v>
      </c>
      <c r="Q106" s="142">
        <f t="shared" si="12"/>
        <v>48602.714625000008</v>
      </c>
      <c r="R106" s="142">
        <f t="shared" si="12"/>
        <v>46738.10278500001</v>
      </c>
      <c r="S106" s="142">
        <f t="shared" si="12"/>
        <v>44873.490945000012</v>
      </c>
      <c r="T106" s="142">
        <f t="shared" si="12"/>
        <v>43008.879105000015</v>
      </c>
      <c r="U106" s="142">
        <f t="shared" si="12"/>
        <v>41144.26726500001</v>
      </c>
      <c r="V106" s="142">
        <f t="shared" si="12"/>
        <v>39279.655425000004</v>
      </c>
      <c r="W106" s="142">
        <f t="shared" si="12"/>
        <v>37415.043585000007</v>
      </c>
    </row>
    <row r="107" spans="4:23">
      <c r="D107" s="142">
        <f t="shared" si="11"/>
        <v>65048.518545000006</v>
      </c>
      <c r="E107" s="142">
        <f t="shared" si="12"/>
        <v>63650.059665000008</v>
      </c>
      <c r="F107" s="142">
        <f t="shared" si="12"/>
        <v>62251.600785000002</v>
      </c>
      <c r="G107" s="142">
        <f t="shared" si="12"/>
        <v>60853.141905000004</v>
      </c>
      <c r="H107" s="142">
        <f t="shared" si="12"/>
        <v>59454.683025000006</v>
      </c>
      <c r="I107" s="142">
        <f t="shared" si="12"/>
        <v>58056.224145000007</v>
      </c>
      <c r="J107" s="142">
        <f t="shared" si="12"/>
        <v>56657.765265000002</v>
      </c>
      <c r="K107" s="142">
        <f t="shared" si="12"/>
        <v>55259.306385000004</v>
      </c>
      <c r="L107" s="142">
        <f t="shared" si="12"/>
        <v>53860.847505000005</v>
      </c>
      <c r="M107" s="142">
        <f t="shared" si="12"/>
        <v>52462.388625000007</v>
      </c>
      <c r="N107" s="142">
        <f t="shared" si="12"/>
        <v>51063.929745000009</v>
      </c>
      <c r="O107" s="142">
        <f t="shared" si="12"/>
        <v>49665.47086500001</v>
      </c>
      <c r="P107" s="142">
        <f t="shared" si="12"/>
        <v>47148.244881000006</v>
      </c>
      <c r="Q107" s="142">
        <f t="shared" si="12"/>
        <v>46868.553105000014</v>
      </c>
      <c r="R107" s="142">
        <f t="shared" si="12"/>
        <v>45470.094225000008</v>
      </c>
      <c r="S107" s="142">
        <f t="shared" si="12"/>
        <v>44071.63534500001</v>
      </c>
      <c r="T107" s="142">
        <f t="shared" si="12"/>
        <v>42673.176465000011</v>
      </c>
      <c r="U107" s="142">
        <f t="shared" si="12"/>
        <v>41274.717585000006</v>
      </c>
      <c r="V107" s="142">
        <f t="shared" si="12"/>
        <v>39876.258705000015</v>
      </c>
      <c r="W107" s="142">
        <f t="shared" si="12"/>
        <v>38477.799825000009</v>
      </c>
    </row>
    <row r="108" spans="4:23">
      <c r="D108" s="142">
        <f>$B$3+D20*0.7</f>
        <v>57254.368545000012</v>
      </c>
      <c r="E108" s="142">
        <f t="shared" ref="E108:W108" si="13">$B$3+E20*0.7</f>
        <v>56322.062625000006</v>
      </c>
      <c r="F108" s="142">
        <f t="shared" si="13"/>
        <v>55389.756705000007</v>
      </c>
      <c r="G108" s="142">
        <f t="shared" si="13"/>
        <v>54457.450785000008</v>
      </c>
      <c r="H108" s="142">
        <f t="shared" si="13"/>
        <v>53525.144865000009</v>
      </c>
      <c r="I108" s="142">
        <f t="shared" si="13"/>
        <v>52592.83894500001</v>
      </c>
      <c r="J108" s="142">
        <f t="shared" si="13"/>
        <v>51660.533025000012</v>
      </c>
      <c r="K108" s="142">
        <f t="shared" si="13"/>
        <v>50728.227105000013</v>
      </c>
      <c r="L108" s="142">
        <f t="shared" si="13"/>
        <v>49795.921185000014</v>
      </c>
      <c r="M108" s="142">
        <f t="shared" si="13"/>
        <v>48863.615265000015</v>
      </c>
      <c r="N108" s="142">
        <f t="shared" si="13"/>
        <v>47931.309345000016</v>
      </c>
      <c r="O108" s="142">
        <f t="shared" si="13"/>
        <v>46999.00342500001</v>
      </c>
      <c r="P108" s="142">
        <f t="shared" si="13"/>
        <v>45320.852769000012</v>
      </c>
      <c r="Q108" s="142">
        <f t="shared" si="13"/>
        <v>45134.391585000005</v>
      </c>
      <c r="R108" s="142">
        <f t="shared" si="13"/>
        <v>44202.085665000013</v>
      </c>
      <c r="S108" s="142">
        <f t="shared" si="13"/>
        <v>43269.779745000014</v>
      </c>
      <c r="T108" s="142">
        <f t="shared" si="13"/>
        <v>42337.473825000008</v>
      </c>
      <c r="U108" s="142">
        <f t="shared" si="13"/>
        <v>41405.167905000009</v>
      </c>
      <c r="V108" s="142">
        <f t="shared" si="13"/>
        <v>40472.86198500001</v>
      </c>
      <c r="W108" s="142">
        <f t="shared" si="13"/>
        <v>39540.556065000012</v>
      </c>
    </row>
    <row r="109" spans="4:23">
      <c r="D109" s="142">
        <f>$B$3+D21*0.7</f>
        <v>49460.218545000011</v>
      </c>
      <c r="E109" s="142">
        <f t="shared" ref="E109:W109" si="14">$B$3+E21*0.7</f>
        <v>48994.065585000011</v>
      </c>
      <c r="F109" s="142">
        <f t="shared" si="14"/>
        <v>48527.912625000012</v>
      </c>
      <c r="G109" s="142">
        <f t="shared" si="14"/>
        <v>48061.759665000005</v>
      </c>
      <c r="H109" s="142">
        <f t="shared" si="14"/>
        <v>47595.606705000013</v>
      </c>
      <c r="I109" s="142">
        <f t="shared" si="14"/>
        <v>47129.453745000006</v>
      </c>
      <c r="J109" s="142">
        <f t="shared" si="14"/>
        <v>46663.300785000007</v>
      </c>
      <c r="K109" s="142">
        <f t="shared" si="14"/>
        <v>46197.147825000007</v>
      </c>
      <c r="L109" s="142">
        <f t="shared" si="14"/>
        <v>45730.994865000008</v>
      </c>
      <c r="M109" s="142">
        <f t="shared" si="14"/>
        <v>45264.841905000008</v>
      </c>
      <c r="N109" s="142">
        <f t="shared" si="14"/>
        <v>44798.688945000009</v>
      </c>
      <c r="O109" s="142">
        <f t="shared" si="14"/>
        <v>44332.53598500001</v>
      </c>
      <c r="P109" s="142">
        <f t="shared" si="14"/>
        <v>43493.460657000011</v>
      </c>
      <c r="Q109" s="142">
        <f t="shared" si="14"/>
        <v>43400.230065000011</v>
      </c>
      <c r="R109" s="142">
        <f t="shared" si="14"/>
        <v>42934.077105000004</v>
      </c>
      <c r="S109" s="142">
        <f t="shared" si="14"/>
        <v>42467.924145000012</v>
      </c>
      <c r="T109" s="142">
        <f t="shared" si="14"/>
        <v>42001.771185000012</v>
      </c>
      <c r="U109" s="142">
        <f t="shared" si="14"/>
        <v>41535.618225000013</v>
      </c>
      <c r="V109" s="142">
        <f t="shared" si="14"/>
        <v>41069.465265000006</v>
      </c>
      <c r="W109" s="142">
        <f t="shared" si="14"/>
        <v>40603.312305000014</v>
      </c>
    </row>
    <row r="111" spans="4:23">
      <c r="D111" s="156" t="s">
        <v>167</v>
      </c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</row>
    <row r="112" spans="4:23">
      <c r="D112" s="142">
        <f>$B$7+D2</f>
        <v>227240.23312699998</v>
      </c>
      <c r="E112" s="142">
        <f t="shared" ref="E112:W126" si="15">$B$7+E2</f>
        <v>213921.57712699997</v>
      </c>
      <c r="F112" s="142">
        <f t="shared" si="15"/>
        <v>200602.92112699995</v>
      </c>
      <c r="G112" s="142">
        <f t="shared" si="15"/>
        <v>187284.26512699999</v>
      </c>
      <c r="H112" s="142">
        <f t="shared" si="15"/>
        <v>173965.60912699997</v>
      </c>
      <c r="I112" s="142">
        <f t="shared" si="15"/>
        <v>160646.95312699999</v>
      </c>
      <c r="J112" s="142">
        <f t="shared" si="15"/>
        <v>147328.29712699994</v>
      </c>
      <c r="K112" s="142">
        <f t="shared" si="15"/>
        <v>134009.64112699995</v>
      </c>
      <c r="L112" s="142">
        <f t="shared" si="15"/>
        <v>120690.98512699999</v>
      </c>
      <c r="M112" s="142">
        <f t="shared" si="15"/>
        <v>107372.329127</v>
      </c>
      <c r="N112" s="142">
        <f t="shared" si="15"/>
        <v>94053.673126999987</v>
      </c>
      <c r="O112" s="142">
        <f t="shared" si="15"/>
        <v>80735.01712699997</v>
      </c>
      <c r="P112" s="142">
        <f t="shared" si="15"/>
        <v>56761.436326999974</v>
      </c>
      <c r="Q112" s="142">
        <f t="shared" si="15"/>
        <v>54097.705126999965</v>
      </c>
      <c r="R112" s="142">
        <f t="shared" si="15"/>
        <v>40779.049126999991</v>
      </c>
      <c r="S112" s="142">
        <f t="shared" si="15"/>
        <v>27460.393126999988</v>
      </c>
      <c r="T112" s="142">
        <f t="shared" si="15"/>
        <v>14141.737126999986</v>
      </c>
      <c r="U112" s="142">
        <f t="shared" si="15"/>
        <v>823.08112699999037</v>
      </c>
      <c r="V112" s="142">
        <f t="shared" si="15"/>
        <v>-12495.574873000012</v>
      </c>
      <c r="W112" s="142">
        <f t="shared" si="15"/>
        <v>-25814.230873000008</v>
      </c>
    </row>
    <row r="113" spans="4:23">
      <c r="D113" s="142">
        <f t="shared" ref="D113:S131" si="16">$B$7+D3</f>
        <v>216105.73312699998</v>
      </c>
      <c r="E113" s="142">
        <f t="shared" si="16"/>
        <v>203453.00992699998</v>
      </c>
      <c r="F113" s="142">
        <f t="shared" si="16"/>
        <v>190800.28672699997</v>
      </c>
      <c r="G113" s="142">
        <f t="shared" si="16"/>
        <v>178147.56352699999</v>
      </c>
      <c r="H113" s="142">
        <f t="shared" si="16"/>
        <v>165494.84032699998</v>
      </c>
      <c r="I113" s="142">
        <f t="shared" si="16"/>
        <v>152842.117127</v>
      </c>
      <c r="J113" s="142">
        <f t="shared" si="16"/>
        <v>140189.39392699997</v>
      </c>
      <c r="K113" s="142">
        <f t="shared" si="16"/>
        <v>127536.67072699999</v>
      </c>
      <c r="L113" s="142">
        <f t="shared" si="16"/>
        <v>114883.94752699998</v>
      </c>
      <c r="M113" s="142">
        <f t="shared" si="16"/>
        <v>102231.224327</v>
      </c>
      <c r="N113" s="142">
        <f t="shared" si="16"/>
        <v>89578.501126999996</v>
      </c>
      <c r="O113" s="142">
        <f t="shared" si="16"/>
        <v>76925.777926999988</v>
      </c>
      <c r="P113" s="142">
        <f t="shared" si="16"/>
        <v>54150.87616699998</v>
      </c>
      <c r="Q113" s="142">
        <f t="shared" si="16"/>
        <v>51620.331526999988</v>
      </c>
      <c r="R113" s="142">
        <f t="shared" si="16"/>
        <v>38967.608326999994</v>
      </c>
      <c r="S113" s="142">
        <f t="shared" si="16"/>
        <v>26314.885127000001</v>
      </c>
      <c r="T113" s="142">
        <f t="shared" si="15"/>
        <v>13662.161927000001</v>
      </c>
      <c r="U113" s="142">
        <f t="shared" si="15"/>
        <v>1009.4387270000007</v>
      </c>
      <c r="V113" s="142">
        <f t="shared" si="15"/>
        <v>-11643.284472999992</v>
      </c>
      <c r="W113" s="142">
        <f t="shared" si="15"/>
        <v>-24296.007672999993</v>
      </c>
    </row>
    <row r="114" spans="4:23">
      <c r="D114" s="142">
        <f t="shared" si="16"/>
        <v>204971.23312699998</v>
      </c>
      <c r="E114" s="142">
        <f t="shared" si="15"/>
        <v>192984.44272699999</v>
      </c>
      <c r="F114" s="142">
        <f t="shared" si="15"/>
        <v>180997.65232699999</v>
      </c>
      <c r="G114" s="142">
        <f t="shared" si="15"/>
        <v>169010.86192700002</v>
      </c>
      <c r="H114" s="142">
        <f t="shared" si="15"/>
        <v>157024.07152699999</v>
      </c>
      <c r="I114" s="142">
        <f t="shared" si="15"/>
        <v>145037.28112699999</v>
      </c>
      <c r="J114" s="142">
        <f t="shared" si="15"/>
        <v>133050.49072699997</v>
      </c>
      <c r="K114" s="142">
        <f t="shared" si="15"/>
        <v>121063.700327</v>
      </c>
      <c r="L114" s="142">
        <f t="shared" si="15"/>
        <v>109076.909927</v>
      </c>
      <c r="M114" s="142">
        <f t="shared" si="15"/>
        <v>97090.119527000003</v>
      </c>
      <c r="N114" s="142">
        <f t="shared" si="15"/>
        <v>85103.32912699999</v>
      </c>
      <c r="O114" s="142">
        <f t="shared" si="15"/>
        <v>73116.538726999992</v>
      </c>
      <c r="P114" s="142">
        <f t="shared" si="15"/>
        <v>51540.316006999987</v>
      </c>
      <c r="Q114" s="142">
        <f t="shared" si="15"/>
        <v>49142.957926999981</v>
      </c>
      <c r="R114" s="142">
        <f t="shared" si="15"/>
        <v>37156.167526999998</v>
      </c>
      <c r="S114" s="142">
        <f t="shared" si="15"/>
        <v>25169.377126999992</v>
      </c>
      <c r="T114" s="142">
        <f t="shared" si="15"/>
        <v>13182.586726999994</v>
      </c>
      <c r="U114" s="142">
        <f t="shared" si="15"/>
        <v>1195.7963269999964</v>
      </c>
      <c r="V114" s="142">
        <f t="shared" si="15"/>
        <v>-10790.994073000009</v>
      </c>
      <c r="W114" s="142">
        <f t="shared" si="15"/>
        <v>-22777.784473000007</v>
      </c>
    </row>
    <row r="115" spans="4:23">
      <c r="D115" s="142">
        <f t="shared" si="16"/>
        <v>193836.73312699996</v>
      </c>
      <c r="E115" s="142">
        <f t="shared" si="15"/>
        <v>182515.87552699997</v>
      </c>
      <c r="F115" s="142">
        <f t="shared" si="15"/>
        <v>171195.01792699992</v>
      </c>
      <c r="G115" s="142">
        <f t="shared" si="15"/>
        <v>159874.16032699996</v>
      </c>
      <c r="H115" s="142">
        <f t="shared" si="15"/>
        <v>148553.30272699997</v>
      </c>
      <c r="I115" s="142">
        <f t="shared" si="15"/>
        <v>137232.44512699998</v>
      </c>
      <c r="J115" s="142">
        <f t="shared" si="15"/>
        <v>125911.58752699995</v>
      </c>
      <c r="K115" s="142">
        <f t="shared" si="15"/>
        <v>114590.72992699996</v>
      </c>
      <c r="L115" s="142">
        <f t="shared" si="15"/>
        <v>103269.87232699998</v>
      </c>
      <c r="M115" s="142">
        <f t="shared" si="15"/>
        <v>91949.014726999987</v>
      </c>
      <c r="N115" s="142">
        <f t="shared" si="15"/>
        <v>80628.157126999984</v>
      </c>
      <c r="O115" s="142">
        <f t="shared" si="15"/>
        <v>69307.299526999966</v>
      </c>
      <c r="P115" s="142">
        <f t="shared" si="15"/>
        <v>48929.755846999979</v>
      </c>
      <c r="Q115" s="142">
        <f t="shared" si="15"/>
        <v>46665.584326999975</v>
      </c>
      <c r="R115" s="142">
        <f t="shared" si="15"/>
        <v>35344.726726999987</v>
      </c>
      <c r="S115" s="142">
        <f t="shared" si="15"/>
        <v>24023.869126999991</v>
      </c>
      <c r="T115" s="142">
        <f t="shared" si="15"/>
        <v>12703.011526999988</v>
      </c>
      <c r="U115" s="142">
        <f t="shared" si="15"/>
        <v>1382.1539269999921</v>
      </c>
      <c r="V115" s="142">
        <f t="shared" si="15"/>
        <v>-9938.7036730000109</v>
      </c>
      <c r="W115" s="142">
        <f t="shared" si="15"/>
        <v>-21259.561273000007</v>
      </c>
    </row>
    <row r="116" spans="4:23">
      <c r="D116" s="142">
        <f t="shared" si="16"/>
        <v>182702.23312699998</v>
      </c>
      <c r="E116" s="142">
        <f t="shared" si="15"/>
        <v>172047.30832699998</v>
      </c>
      <c r="F116" s="142">
        <f t="shared" si="15"/>
        <v>161392.38352699997</v>
      </c>
      <c r="G116" s="142">
        <f t="shared" si="15"/>
        <v>150737.45872699999</v>
      </c>
      <c r="H116" s="142">
        <f t="shared" si="15"/>
        <v>140082.53392699998</v>
      </c>
      <c r="I116" s="142">
        <f t="shared" si="15"/>
        <v>129427.609127</v>
      </c>
      <c r="J116" s="142">
        <f t="shared" si="15"/>
        <v>118772.68432699997</v>
      </c>
      <c r="K116" s="142">
        <f t="shared" si="15"/>
        <v>108117.75952699999</v>
      </c>
      <c r="L116" s="142">
        <f t="shared" si="15"/>
        <v>97462.834726999994</v>
      </c>
      <c r="M116" s="142">
        <f t="shared" si="15"/>
        <v>86807.909927000001</v>
      </c>
      <c r="N116" s="142">
        <f t="shared" si="15"/>
        <v>76152.985126999993</v>
      </c>
      <c r="O116" s="142">
        <f t="shared" si="15"/>
        <v>65498.060326999985</v>
      </c>
      <c r="P116" s="142">
        <f t="shared" si="15"/>
        <v>46319.195686999985</v>
      </c>
      <c r="Q116" s="142">
        <f t="shared" si="15"/>
        <v>44188.210726999983</v>
      </c>
      <c r="R116" s="142">
        <f t="shared" si="15"/>
        <v>33533.285926999997</v>
      </c>
      <c r="S116" s="142">
        <f t="shared" si="15"/>
        <v>22878.361126999996</v>
      </c>
      <c r="T116" s="142">
        <f t="shared" si="15"/>
        <v>12223.436326999996</v>
      </c>
      <c r="U116" s="142">
        <f t="shared" si="15"/>
        <v>1568.5115269999951</v>
      </c>
      <c r="V116" s="142">
        <f t="shared" si="15"/>
        <v>-9086.4132729999983</v>
      </c>
      <c r="W116" s="142">
        <f t="shared" si="15"/>
        <v>-19741.338072999999</v>
      </c>
    </row>
    <row r="117" spans="4:23">
      <c r="D117" s="142">
        <f t="shared" si="16"/>
        <v>171567.73312699998</v>
      </c>
      <c r="E117" s="142">
        <f t="shared" si="15"/>
        <v>161578.74112699996</v>
      </c>
      <c r="F117" s="142">
        <f t="shared" si="15"/>
        <v>151589.74912699996</v>
      </c>
      <c r="G117" s="142">
        <f t="shared" si="15"/>
        <v>141600.75712699999</v>
      </c>
      <c r="H117" s="142">
        <f t="shared" si="15"/>
        <v>131611.76512699999</v>
      </c>
      <c r="I117" s="142">
        <f t="shared" si="15"/>
        <v>121622.77312699999</v>
      </c>
      <c r="J117" s="142">
        <f t="shared" si="15"/>
        <v>111633.78112699997</v>
      </c>
      <c r="K117" s="142">
        <f t="shared" si="15"/>
        <v>101644.78912699997</v>
      </c>
      <c r="L117" s="142">
        <f t="shared" si="15"/>
        <v>91655.797126999983</v>
      </c>
      <c r="M117" s="142">
        <f t="shared" si="15"/>
        <v>81666.805126999985</v>
      </c>
      <c r="N117" s="142">
        <f t="shared" si="15"/>
        <v>71677.813126999987</v>
      </c>
      <c r="O117" s="142">
        <f t="shared" si="15"/>
        <v>61688.821126999974</v>
      </c>
      <c r="P117" s="142">
        <f t="shared" si="15"/>
        <v>43708.635526999977</v>
      </c>
      <c r="Q117" s="142">
        <f t="shared" si="15"/>
        <v>41710.837126999977</v>
      </c>
      <c r="R117" s="142">
        <f t="shared" si="15"/>
        <v>31721.845126999986</v>
      </c>
      <c r="S117" s="142">
        <f t="shared" si="15"/>
        <v>21732.853126999988</v>
      </c>
      <c r="T117" s="142">
        <f t="shared" si="15"/>
        <v>11743.861126999989</v>
      </c>
      <c r="U117" s="142">
        <f t="shared" si="15"/>
        <v>1754.8691269999836</v>
      </c>
      <c r="V117" s="142">
        <f t="shared" si="15"/>
        <v>-8234.1228730000148</v>
      </c>
      <c r="W117" s="142">
        <f t="shared" si="15"/>
        <v>-18223.114873000013</v>
      </c>
    </row>
    <row r="118" spans="4:23">
      <c r="D118" s="142">
        <f>$B$7+D8</f>
        <v>160433.23312699998</v>
      </c>
      <c r="E118" s="142">
        <f t="shared" si="15"/>
        <v>151110.17392699997</v>
      </c>
      <c r="F118" s="142">
        <f t="shared" si="15"/>
        <v>141787.11472699998</v>
      </c>
      <c r="G118" s="142">
        <f t="shared" si="15"/>
        <v>132464.05552699999</v>
      </c>
      <c r="H118" s="142">
        <f t="shared" si="15"/>
        <v>123140.996327</v>
      </c>
      <c r="I118" s="142">
        <f t="shared" si="15"/>
        <v>113817.93712700001</v>
      </c>
      <c r="J118" s="142">
        <f t="shared" si="15"/>
        <v>104494.87792699998</v>
      </c>
      <c r="K118" s="142">
        <f t="shared" si="15"/>
        <v>95171.818726999991</v>
      </c>
      <c r="L118" s="142">
        <f t="shared" si="15"/>
        <v>85848.759526999987</v>
      </c>
      <c r="M118" s="142">
        <f t="shared" si="15"/>
        <v>76525.700326999999</v>
      </c>
      <c r="N118" s="142">
        <f t="shared" si="15"/>
        <v>67202.641126999995</v>
      </c>
      <c r="O118" s="142">
        <f t="shared" si="15"/>
        <v>57879.581926999992</v>
      </c>
      <c r="P118" s="142">
        <f t="shared" si="15"/>
        <v>41098.075366999983</v>
      </c>
      <c r="Q118" s="142">
        <f t="shared" si="15"/>
        <v>39233.463526999993</v>
      </c>
      <c r="R118" s="142">
        <f t="shared" si="15"/>
        <v>29910.404326999997</v>
      </c>
      <c r="S118" s="142">
        <f t="shared" si="15"/>
        <v>20587.345127000001</v>
      </c>
      <c r="T118" s="142">
        <f t="shared" si="15"/>
        <v>11264.285927000004</v>
      </c>
      <c r="U118" s="142">
        <f t="shared" si="15"/>
        <v>1941.2267270000011</v>
      </c>
      <c r="V118" s="142">
        <f t="shared" si="15"/>
        <v>-7381.8324729999949</v>
      </c>
      <c r="W118" s="142">
        <f t="shared" si="15"/>
        <v>-16704.891672999991</v>
      </c>
    </row>
    <row r="119" spans="4:23">
      <c r="D119" s="142">
        <f t="shared" si="16"/>
        <v>149298.73312700001</v>
      </c>
      <c r="E119" s="142">
        <f t="shared" si="15"/>
        <v>140641.60672700001</v>
      </c>
      <c r="F119" s="142">
        <f t="shared" si="15"/>
        <v>131984.480327</v>
      </c>
      <c r="G119" s="142">
        <f t="shared" si="15"/>
        <v>123327.35392700002</v>
      </c>
      <c r="H119" s="142">
        <f t="shared" si="15"/>
        <v>114670.22752700001</v>
      </c>
      <c r="I119" s="142">
        <f t="shared" si="15"/>
        <v>106013.101127</v>
      </c>
      <c r="J119" s="142">
        <f t="shared" si="15"/>
        <v>97355.974726999979</v>
      </c>
      <c r="K119" s="142">
        <f t="shared" si="15"/>
        <v>88698.848326999985</v>
      </c>
      <c r="L119" s="142">
        <f t="shared" si="15"/>
        <v>80041.721927000006</v>
      </c>
      <c r="M119" s="142">
        <f t="shared" si="15"/>
        <v>71384.595527000012</v>
      </c>
      <c r="N119" s="142">
        <f t="shared" si="15"/>
        <v>62727.469127000004</v>
      </c>
      <c r="O119" s="142">
        <f t="shared" si="15"/>
        <v>54070.342726999996</v>
      </c>
      <c r="P119" s="142">
        <f t="shared" si="15"/>
        <v>38487.515206999989</v>
      </c>
      <c r="Q119" s="142">
        <f t="shared" si="15"/>
        <v>36756.089926999986</v>
      </c>
      <c r="R119" s="142">
        <f t="shared" si="15"/>
        <v>28098.963527</v>
      </c>
      <c r="S119" s="142">
        <f t="shared" si="15"/>
        <v>19441.837126999999</v>
      </c>
      <c r="T119" s="142">
        <f t="shared" si="15"/>
        <v>10784.710726999998</v>
      </c>
      <c r="U119" s="142">
        <f t="shared" si="15"/>
        <v>2127.5843269999968</v>
      </c>
      <c r="V119" s="142">
        <f t="shared" si="15"/>
        <v>-6529.5420730000042</v>
      </c>
      <c r="W119" s="142">
        <f t="shared" si="15"/>
        <v>-15186.668473000005</v>
      </c>
    </row>
    <row r="120" spans="4:23">
      <c r="D120" s="142">
        <f t="shared" si="16"/>
        <v>138164.23312699998</v>
      </c>
      <c r="E120" s="142">
        <f t="shared" si="15"/>
        <v>130173.03952699997</v>
      </c>
      <c r="F120" s="142">
        <f t="shared" si="15"/>
        <v>122181.84592699994</v>
      </c>
      <c r="G120" s="142">
        <f t="shared" si="15"/>
        <v>114190.65232699997</v>
      </c>
      <c r="H120" s="142">
        <f t="shared" si="15"/>
        <v>106199.45872699998</v>
      </c>
      <c r="I120" s="142">
        <f t="shared" si="15"/>
        <v>98208.265126999977</v>
      </c>
      <c r="J120" s="142">
        <f t="shared" si="15"/>
        <v>90217.071526999964</v>
      </c>
      <c r="K120" s="142">
        <f t="shared" si="15"/>
        <v>82225.877926999965</v>
      </c>
      <c r="L120" s="142">
        <f t="shared" si="15"/>
        <v>74234.684326999981</v>
      </c>
      <c r="M120" s="142">
        <f t="shared" si="15"/>
        <v>66243.490726999982</v>
      </c>
      <c r="N120" s="142">
        <f t="shared" si="15"/>
        <v>58252.297126999983</v>
      </c>
      <c r="O120" s="142">
        <f t="shared" si="15"/>
        <v>50261.10352699997</v>
      </c>
      <c r="P120" s="142">
        <f t="shared" si="15"/>
        <v>35876.955046999974</v>
      </c>
      <c r="Q120" s="142">
        <f t="shared" si="15"/>
        <v>34278.71632699998</v>
      </c>
      <c r="R120" s="142">
        <f t="shared" si="15"/>
        <v>26287.522726999989</v>
      </c>
      <c r="S120" s="142">
        <f t="shared" si="15"/>
        <v>18296.32912699999</v>
      </c>
      <c r="T120" s="142">
        <f t="shared" si="15"/>
        <v>10305.135526999991</v>
      </c>
      <c r="U120" s="142">
        <f t="shared" si="15"/>
        <v>2313.9419269999926</v>
      </c>
      <c r="V120" s="142">
        <f t="shared" si="15"/>
        <v>-5677.2516730000061</v>
      </c>
      <c r="W120" s="142">
        <f t="shared" si="15"/>
        <v>-13668.445273000005</v>
      </c>
    </row>
    <row r="121" spans="4:23">
      <c r="D121" s="142">
        <f t="shared" si="16"/>
        <v>127029.73312699998</v>
      </c>
      <c r="E121" s="142">
        <f t="shared" si="15"/>
        <v>119704.472327</v>
      </c>
      <c r="F121" s="142">
        <f t="shared" si="15"/>
        <v>112379.21152699998</v>
      </c>
      <c r="G121" s="142">
        <f t="shared" si="15"/>
        <v>105053.95072699999</v>
      </c>
      <c r="H121" s="142">
        <f t="shared" si="15"/>
        <v>97728.689926999999</v>
      </c>
      <c r="I121" s="142">
        <f t="shared" si="15"/>
        <v>90403.42912700001</v>
      </c>
      <c r="J121" s="142">
        <f t="shared" si="15"/>
        <v>83078.168326999963</v>
      </c>
      <c r="K121" s="142">
        <f t="shared" si="15"/>
        <v>75752.907526999974</v>
      </c>
      <c r="L121" s="142">
        <f t="shared" si="15"/>
        <v>68427.646726999985</v>
      </c>
      <c r="M121" s="142">
        <f t="shared" si="15"/>
        <v>61102.385927000003</v>
      </c>
      <c r="N121" s="142">
        <f t="shared" si="15"/>
        <v>53777.125126999985</v>
      </c>
      <c r="O121" s="142">
        <f t="shared" si="15"/>
        <v>46451.864326999981</v>
      </c>
      <c r="P121" s="142">
        <f t="shared" si="15"/>
        <v>33266.39488699998</v>
      </c>
      <c r="Q121" s="142">
        <f t="shared" si="15"/>
        <v>31801.342726999981</v>
      </c>
      <c r="R121" s="142">
        <f t="shared" si="15"/>
        <v>24476.081926999992</v>
      </c>
      <c r="S121" s="142">
        <f t="shared" si="15"/>
        <v>17150.821126999988</v>
      </c>
      <c r="T121" s="142">
        <f t="shared" si="15"/>
        <v>9825.560326999992</v>
      </c>
      <c r="U121" s="142">
        <f t="shared" si="15"/>
        <v>2500.2995269999956</v>
      </c>
      <c r="V121" s="142">
        <f t="shared" si="15"/>
        <v>-4824.9612730000081</v>
      </c>
      <c r="W121" s="142">
        <f t="shared" si="15"/>
        <v>-12150.222073000012</v>
      </c>
    </row>
    <row r="122" spans="4:23">
      <c r="D122" s="142">
        <f t="shared" si="16"/>
        <v>115895.23312699998</v>
      </c>
      <c r="E122" s="142">
        <f t="shared" si="15"/>
        <v>109235.90512699998</v>
      </c>
      <c r="F122" s="142">
        <f t="shared" si="15"/>
        <v>102576.57712699997</v>
      </c>
      <c r="G122" s="142">
        <f t="shared" si="15"/>
        <v>95917.249126999988</v>
      </c>
      <c r="H122" s="142">
        <f t="shared" si="15"/>
        <v>89257.92112699998</v>
      </c>
      <c r="I122" s="142">
        <f t="shared" si="15"/>
        <v>82598.593127</v>
      </c>
      <c r="J122" s="142">
        <f t="shared" si="15"/>
        <v>75939.265126999962</v>
      </c>
      <c r="K122" s="142">
        <f t="shared" si="15"/>
        <v>69279.937126999983</v>
      </c>
      <c r="L122" s="142">
        <f t="shared" si="15"/>
        <v>62620.609126999996</v>
      </c>
      <c r="M122" s="142">
        <f t="shared" si="15"/>
        <v>55961.281127000002</v>
      </c>
      <c r="N122" s="142">
        <f t="shared" si="15"/>
        <v>49301.953126999993</v>
      </c>
      <c r="O122" s="142">
        <f t="shared" si="15"/>
        <v>42642.625126999985</v>
      </c>
      <c r="P122" s="142">
        <f t="shared" si="15"/>
        <v>30655.834726999987</v>
      </c>
      <c r="Q122" s="142">
        <f t="shared" si="15"/>
        <v>29323.969126999982</v>
      </c>
      <c r="R122" s="142">
        <f t="shared" si="15"/>
        <v>22664.641126999995</v>
      </c>
      <c r="S122" s="142">
        <f t="shared" si="15"/>
        <v>16005.313126999994</v>
      </c>
      <c r="T122" s="142">
        <f t="shared" si="15"/>
        <v>9345.9851269999926</v>
      </c>
      <c r="U122" s="142">
        <f t="shared" si="15"/>
        <v>2686.6571269999986</v>
      </c>
      <c r="V122" s="142">
        <f t="shared" si="15"/>
        <v>-3972.67087300001</v>
      </c>
      <c r="W122" s="142">
        <f t="shared" si="15"/>
        <v>-10631.998873000004</v>
      </c>
    </row>
    <row r="123" spans="4:23">
      <c r="D123" s="142">
        <f t="shared" si="16"/>
        <v>104760.73312699998</v>
      </c>
      <c r="E123" s="142">
        <f t="shared" si="15"/>
        <v>98767.337926999986</v>
      </c>
      <c r="F123" s="142">
        <f t="shared" si="15"/>
        <v>92773.942726999987</v>
      </c>
      <c r="G123" s="142">
        <f t="shared" si="15"/>
        <v>86780.547527000002</v>
      </c>
      <c r="H123" s="142">
        <f t="shared" si="15"/>
        <v>80787.152326999989</v>
      </c>
      <c r="I123" s="142">
        <f t="shared" si="15"/>
        <v>74793.75712699999</v>
      </c>
      <c r="J123" s="142">
        <f t="shared" si="15"/>
        <v>68800.361926999976</v>
      </c>
      <c r="K123" s="142">
        <f t="shared" si="15"/>
        <v>62806.966726999992</v>
      </c>
      <c r="L123" s="142">
        <f t="shared" si="15"/>
        <v>56813.571526999993</v>
      </c>
      <c r="M123" s="142">
        <f t="shared" si="15"/>
        <v>50820.176326999994</v>
      </c>
      <c r="N123" s="142">
        <f t="shared" si="15"/>
        <v>44826.781126999987</v>
      </c>
      <c r="O123" s="142">
        <f t="shared" si="15"/>
        <v>38833.385926999988</v>
      </c>
      <c r="P123" s="142">
        <f t="shared" si="15"/>
        <v>28045.274566999986</v>
      </c>
      <c r="Q123" s="142">
        <f t="shared" si="15"/>
        <v>26846.595526999983</v>
      </c>
      <c r="R123" s="142">
        <f t="shared" si="15"/>
        <v>20853.200326999991</v>
      </c>
      <c r="S123" s="142">
        <f t="shared" si="15"/>
        <v>14859.805126999989</v>
      </c>
      <c r="T123" s="142">
        <f t="shared" si="15"/>
        <v>8866.4099269999897</v>
      </c>
      <c r="U123" s="142">
        <f t="shared" si="15"/>
        <v>2873.014726999987</v>
      </c>
      <c r="V123" s="142">
        <f t="shared" si="15"/>
        <v>-3120.380473000012</v>
      </c>
      <c r="W123" s="142">
        <f t="shared" si="15"/>
        <v>-9113.775673000011</v>
      </c>
    </row>
    <row r="124" spans="4:23">
      <c r="D124" s="142">
        <f t="shared" si="16"/>
        <v>93626.233126999985</v>
      </c>
      <c r="E124" s="142">
        <f t="shared" si="15"/>
        <v>88298.770726999981</v>
      </c>
      <c r="F124" s="142">
        <f t="shared" si="15"/>
        <v>82971.308326999977</v>
      </c>
      <c r="G124" s="142">
        <f t="shared" si="15"/>
        <v>77643.845926999988</v>
      </c>
      <c r="H124" s="142">
        <f t="shared" si="15"/>
        <v>72316.383526999984</v>
      </c>
      <c r="I124" s="142">
        <f t="shared" si="15"/>
        <v>66988.921126999994</v>
      </c>
      <c r="J124" s="142">
        <f t="shared" si="15"/>
        <v>61661.458726999976</v>
      </c>
      <c r="K124" s="142">
        <f t="shared" si="15"/>
        <v>56333.996326999986</v>
      </c>
      <c r="L124" s="142">
        <f t="shared" si="15"/>
        <v>51006.533926999989</v>
      </c>
      <c r="M124" s="142">
        <f t="shared" si="15"/>
        <v>45679.071526999993</v>
      </c>
      <c r="N124" s="142">
        <f t="shared" si="15"/>
        <v>40351.609126999989</v>
      </c>
      <c r="O124" s="142">
        <f t="shared" si="15"/>
        <v>35024.146726999985</v>
      </c>
      <c r="P124" s="142">
        <f t="shared" si="15"/>
        <v>25434.714406999985</v>
      </c>
      <c r="Q124" s="142">
        <f t="shared" si="15"/>
        <v>24369.221926999984</v>
      </c>
      <c r="R124" s="142">
        <f t="shared" si="15"/>
        <v>19041.759526999991</v>
      </c>
      <c r="S124" s="142">
        <f t="shared" si="15"/>
        <v>13714.297126999991</v>
      </c>
      <c r="T124" s="142">
        <f t="shared" si="15"/>
        <v>8386.8347269999904</v>
      </c>
      <c r="U124" s="142">
        <f t="shared" si="15"/>
        <v>3059.37232699999</v>
      </c>
      <c r="V124" s="142">
        <f t="shared" si="15"/>
        <v>-2268.0900730000067</v>
      </c>
      <c r="W124" s="142">
        <f t="shared" si="15"/>
        <v>-7595.5524730000107</v>
      </c>
    </row>
    <row r="125" spans="4:23">
      <c r="D125" s="142">
        <f t="shared" si="16"/>
        <v>82491.733126999985</v>
      </c>
      <c r="E125" s="142">
        <f t="shared" si="15"/>
        <v>77830.203526999976</v>
      </c>
      <c r="F125" s="142">
        <f t="shared" si="15"/>
        <v>73168.673926999982</v>
      </c>
      <c r="G125" s="142">
        <f t="shared" si="15"/>
        <v>68507.144326999987</v>
      </c>
      <c r="H125" s="142">
        <f t="shared" si="15"/>
        <v>63845.614726999993</v>
      </c>
      <c r="I125" s="142">
        <f t="shared" si="15"/>
        <v>59184.085126999998</v>
      </c>
      <c r="J125" s="142">
        <f t="shared" si="15"/>
        <v>54522.555526999982</v>
      </c>
      <c r="K125" s="142">
        <f t="shared" si="15"/>
        <v>49861.025926999988</v>
      </c>
      <c r="L125" s="142">
        <f t="shared" si="15"/>
        <v>45199.496326999986</v>
      </c>
      <c r="M125" s="142">
        <f t="shared" si="15"/>
        <v>40537.966726999992</v>
      </c>
      <c r="N125" s="142">
        <f t="shared" si="15"/>
        <v>35876.43712699999</v>
      </c>
      <c r="O125" s="142">
        <f t="shared" si="15"/>
        <v>31214.907526999988</v>
      </c>
      <c r="P125" s="142">
        <f t="shared" si="15"/>
        <v>22824.154246999984</v>
      </c>
      <c r="Q125" s="142">
        <f t="shared" si="15"/>
        <v>21891.848326999989</v>
      </c>
      <c r="R125" s="142">
        <f t="shared" si="15"/>
        <v>17230.318726999991</v>
      </c>
      <c r="S125" s="142">
        <f t="shared" si="15"/>
        <v>12568.789126999993</v>
      </c>
      <c r="T125" s="142">
        <f t="shared" si="15"/>
        <v>7907.2595269999947</v>
      </c>
      <c r="U125" s="142">
        <f t="shared" si="15"/>
        <v>3245.729926999993</v>
      </c>
      <c r="V125" s="142">
        <f t="shared" si="15"/>
        <v>-1415.7996730000013</v>
      </c>
      <c r="W125" s="142">
        <f t="shared" si="15"/>
        <v>-6077.329273000003</v>
      </c>
    </row>
    <row r="126" spans="4:23">
      <c r="D126" s="142">
        <f t="shared" si="16"/>
        <v>71357.233126999985</v>
      </c>
      <c r="E126" s="142">
        <f t="shared" si="15"/>
        <v>67361.636326999986</v>
      </c>
      <c r="F126" s="142">
        <f t="shared" si="15"/>
        <v>63366.039526999972</v>
      </c>
      <c r="G126" s="142">
        <f t="shared" si="15"/>
        <v>59370.442726999987</v>
      </c>
      <c r="H126" s="142">
        <f t="shared" si="15"/>
        <v>55374.845926999988</v>
      </c>
      <c r="I126" s="142">
        <f t="shared" ref="E126:W131" si="17">$B$7+I16</f>
        <v>51379.249126999988</v>
      </c>
      <c r="J126" s="142">
        <f t="shared" si="17"/>
        <v>47383.652326999982</v>
      </c>
      <c r="K126" s="142">
        <f t="shared" si="17"/>
        <v>43388.055526999982</v>
      </c>
      <c r="L126" s="142">
        <f t="shared" si="17"/>
        <v>39392.45872699999</v>
      </c>
      <c r="M126" s="142">
        <f t="shared" si="17"/>
        <v>35396.861926999991</v>
      </c>
      <c r="N126" s="142">
        <f t="shared" si="17"/>
        <v>31401.265126999991</v>
      </c>
      <c r="O126" s="142">
        <f t="shared" si="17"/>
        <v>27405.668326999985</v>
      </c>
      <c r="P126" s="142">
        <f t="shared" si="17"/>
        <v>20213.594086999987</v>
      </c>
      <c r="Q126" s="142">
        <f t="shared" si="17"/>
        <v>19414.47472699999</v>
      </c>
      <c r="R126" s="142">
        <f t="shared" si="17"/>
        <v>15418.877926999994</v>
      </c>
      <c r="S126" s="142">
        <f t="shared" si="17"/>
        <v>11423.281126999995</v>
      </c>
      <c r="T126" s="142">
        <f t="shared" si="17"/>
        <v>7427.6843269999954</v>
      </c>
      <c r="U126" s="142">
        <f t="shared" si="17"/>
        <v>3432.087526999996</v>
      </c>
      <c r="V126" s="142">
        <f t="shared" si="17"/>
        <v>-563.5092730000033</v>
      </c>
      <c r="W126" s="142">
        <f t="shared" si="17"/>
        <v>-4559.1060730000027</v>
      </c>
    </row>
    <row r="127" spans="4:23">
      <c r="D127" s="142">
        <f t="shared" si="16"/>
        <v>60222.733126999992</v>
      </c>
      <c r="E127" s="142">
        <f t="shared" si="17"/>
        <v>56893.069126999988</v>
      </c>
      <c r="F127" s="142">
        <f t="shared" si="17"/>
        <v>53563.405126999984</v>
      </c>
      <c r="G127" s="142">
        <f t="shared" si="17"/>
        <v>50233.741126999994</v>
      </c>
      <c r="H127" s="142">
        <f t="shared" si="17"/>
        <v>46904.07712699999</v>
      </c>
      <c r="I127" s="142">
        <f t="shared" si="17"/>
        <v>43574.413126999993</v>
      </c>
      <c r="J127" s="142">
        <f t="shared" si="17"/>
        <v>40244.749126999981</v>
      </c>
      <c r="K127" s="142">
        <f t="shared" si="17"/>
        <v>36915.085126999984</v>
      </c>
      <c r="L127" s="142">
        <f t="shared" si="17"/>
        <v>33585.421126999994</v>
      </c>
      <c r="M127" s="142">
        <f t="shared" si="17"/>
        <v>30255.757126999997</v>
      </c>
      <c r="N127" s="142">
        <f t="shared" si="17"/>
        <v>26926.093126999993</v>
      </c>
      <c r="O127" s="142">
        <f t="shared" si="17"/>
        <v>23596.429126999989</v>
      </c>
      <c r="P127" s="142">
        <f t="shared" si="17"/>
        <v>17603.033926999989</v>
      </c>
      <c r="Q127" s="142">
        <f t="shared" si="17"/>
        <v>16937.101126999987</v>
      </c>
      <c r="R127" s="142">
        <f t="shared" si="17"/>
        <v>13607.437126999994</v>
      </c>
      <c r="S127" s="142">
        <f t="shared" si="17"/>
        <v>10277.773126999993</v>
      </c>
      <c r="T127" s="142">
        <f t="shared" si="17"/>
        <v>6948.1091269999888</v>
      </c>
      <c r="U127" s="142">
        <f t="shared" si="17"/>
        <v>3618.4451269999918</v>
      </c>
      <c r="V127" s="142">
        <f t="shared" si="17"/>
        <v>288.78112699999474</v>
      </c>
      <c r="W127" s="142">
        <f t="shared" si="17"/>
        <v>-3040.8828730000096</v>
      </c>
    </row>
    <row r="128" spans="4:23">
      <c r="D128" s="142">
        <f t="shared" si="16"/>
        <v>49088.233126999985</v>
      </c>
      <c r="E128" s="142">
        <f t="shared" si="17"/>
        <v>46424.501926999983</v>
      </c>
      <c r="F128" s="142">
        <f t="shared" si="17"/>
        <v>43760.770726999981</v>
      </c>
      <c r="G128" s="142">
        <f t="shared" si="17"/>
        <v>41097.039526999986</v>
      </c>
      <c r="H128" s="142">
        <f t="shared" si="17"/>
        <v>38433.308326999984</v>
      </c>
      <c r="I128" s="142">
        <f t="shared" si="17"/>
        <v>35769.57712699999</v>
      </c>
      <c r="J128" s="142">
        <f t="shared" si="17"/>
        <v>33105.84592699998</v>
      </c>
      <c r="K128" s="142">
        <f t="shared" si="17"/>
        <v>30442.114726999986</v>
      </c>
      <c r="L128" s="142">
        <f t="shared" si="17"/>
        <v>27778.383526999987</v>
      </c>
      <c r="M128" s="142">
        <f t="shared" si="17"/>
        <v>25114.652326999989</v>
      </c>
      <c r="N128" s="142">
        <f t="shared" si="17"/>
        <v>22450.921126999987</v>
      </c>
      <c r="O128" s="142">
        <f t="shared" si="17"/>
        <v>19787.189926999985</v>
      </c>
      <c r="P128" s="142">
        <f t="shared" si="17"/>
        <v>14992.473766999985</v>
      </c>
      <c r="Q128" s="142">
        <f t="shared" si="17"/>
        <v>14459.727526999985</v>
      </c>
      <c r="R128" s="142">
        <f t="shared" si="17"/>
        <v>11795.996326999986</v>
      </c>
      <c r="S128" s="142">
        <f t="shared" si="17"/>
        <v>9132.2651269999878</v>
      </c>
      <c r="T128" s="142">
        <f t="shared" si="17"/>
        <v>6468.5339269999895</v>
      </c>
      <c r="U128" s="142">
        <f t="shared" si="17"/>
        <v>3804.8027269999875</v>
      </c>
      <c r="V128" s="142">
        <f t="shared" si="17"/>
        <v>1141.0715269999855</v>
      </c>
      <c r="W128" s="142">
        <f t="shared" si="17"/>
        <v>-1522.6596730000092</v>
      </c>
    </row>
    <row r="129" spans="4:23">
      <c r="D129" s="142">
        <f t="shared" si="16"/>
        <v>37953.733126999985</v>
      </c>
      <c r="E129" s="142">
        <f t="shared" si="17"/>
        <v>35955.934726999985</v>
      </c>
      <c r="F129" s="142">
        <f t="shared" si="17"/>
        <v>33958.136326999978</v>
      </c>
      <c r="G129" s="142">
        <f t="shared" si="17"/>
        <v>31960.337926999986</v>
      </c>
      <c r="H129" s="142">
        <f t="shared" si="17"/>
        <v>29962.539526999986</v>
      </c>
      <c r="I129" s="142">
        <f t="shared" si="17"/>
        <v>27964.741126999987</v>
      </c>
      <c r="J129" s="142">
        <f t="shared" si="17"/>
        <v>25966.942726999983</v>
      </c>
      <c r="K129" s="142">
        <f t="shared" si="17"/>
        <v>23969.144326999984</v>
      </c>
      <c r="L129" s="142">
        <f t="shared" si="17"/>
        <v>21971.345926999988</v>
      </c>
      <c r="M129" s="142">
        <f t="shared" si="17"/>
        <v>19973.547526999988</v>
      </c>
      <c r="N129" s="142">
        <f t="shared" si="17"/>
        <v>17975.749126999988</v>
      </c>
      <c r="O129" s="142">
        <f t="shared" si="17"/>
        <v>15977.950726999985</v>
      </c>
      <c r="P129" s="142">
        <f t="shared" si="17"/>
        <v>12381.913606999988</v>
      </c>
      <c r="Q129" s="142">
        <f t="shared" si="17"/>
        <v>11982.353926999989</v>
      </c>
      <c r="R129" s="142">
        <f t="shared" si="17"/>
        <v>9984.5555269999895</v>
      </c>
      <c r="S129" s="142">
        <f t="shared" si="17"/>
        <v>7986.7571269999899</v>
      </c>
      <c r="T129" s="142">
        <f t="shared" si="17"/>
        <v>5988.9587269999902</v>
      </c>
      <c r="U129" s="142">
        <f t="shared" si="17"/>
        <v>3991.1603269999905</v>
      </c>
      <c r="V129" s="142">
        <f t="shared" si="17"/>
        <v>1993.3619269999908</v>
      </c>
      <c r="W129" s="142">
        <f t="shared" si="17"/>
        <v>-4.4364730000088457</v>
      </c>
    </row>
    <row r="130" spans="4:23">
      <c r="D130" s="142">
        <f t="shared" si="16"/>
        <v>26819.233126999992</v>
      </c>
      <c r="E130" s="142">
        <f t="shared" si="17"/>
        <v>25487.367526999991</v>
      </c>
      <c r="F130" s="142">
        <f t="shared" si="17"/>
        <v>24155.50192699999</v>
      </c>
      <c r="G130" s="142">
        <f t="shared" si="17"/>
        <v>22823.636326999993</v>
      </c>
      <c r="H130" s="142">
        <f t="shared" si="17"/>
        <v>21491.770726999992</v>
      </c>
      <c r="I130" s="142">
        <f t="shared" si="17"/>
        <v>20159.905126999995</v>
      </c>
      <c r="J130" s="142">
        <f t="shared" si="17"/>
        <v>18828.03952699999</v>
      </c>
      <c r="K130" s="142">
        <f t="shared" si="17"/>
        <v>17496.173926999993</v>
      </c>
      <c r="L130" s="142">
        <f t="shared" si="17"/>
        <v>16164.308326999992</v>
      </c>
      <c r="M130" s="142">
        <f t="shared" si="17"/>
        <v>14832.442726999994</v>
      </c>
      <c r="N130" s="142">
        <f t="shared" si="17"/>
        <v>13500.577126999993</v>
      </c>
      <c r="O130" s="142">
        <f t="shared" si="17"/>
        <v>12168.711526999992</v>
      </c>
      <c r="P130" s="142">
        <f t="shared" si="17"/>
        <v>9771.353446999994</v>
      </c>
      <c r="Q130" s="142">
        <f t="shared" si="17"/>
        <v>9504.9803269999902</v>
      </c>
      <c r="R130" s="142">
        <f t="shared" si="17"/>
        <v>8173.1147269999929</v>
      </c>
      <c r="S130" s="142">
        <f t="shared" si="17"/>
        <v>6841.2491269999955</v>
      </c>
      <c r="T130" s="142">
        <f t="shared" si="17"/>
        <v>5509.3835269999909</v>
      </c>
      <c r="U130" s="142">
        <f t="shared" si="17"/>
        <v>4177.5179269999935</v>
      </c>
      <c r="V130" s="142">
        <f t="shared" si="17"/>
        <v>2845.6523269999961</v>
      </c>
      <c r="W130" s="142">
        <f t="shared" si="17"/>
        <v>1513.7867269999915</v>
      </c>
    </row>
    <row r="131" spans="4:23">
      <c r="D131" s="142">
        <f t="shared" si="16"/>
        <v>15684.733126999989</v>
      </c>
      <c r="E131" s="142">
        <f t="shared" si="17"/>
        <v>15018.80032699999</v>
      </c>
      <c r="F131" s="142">
        <f t="shared" si="17"/>
        <v>14352.867526999988</v>
      </c>
      <c r="G131" s="142">
        <f t="shared" si="17"/>
        <v>13686.934726999989</v>
      </c>
      <c r="H131" s="142">
        <f t="shared" si="17"/>
        <v>13021.00192699999</v>
      </c>
      <c r="I131" s="142">
        <f t="shared" si="17"/>
        <v>12355.069126999988</v>
      </c>
      <c r="J131" s="142">
        <f t="shared" si="17"/>
        <v>11689.136326999986</v>
      </c>
      <c r="K131" s="142">
        <f t="shared" si="17"/>
        <v>11023.203526999991</v>
      </c>
      <c r="L131" s="142">
        <f t="shared" si="17"/>
        <v>10357.270726999988</v>
      </c>
      <c r="M131" s="142">
        <f t="shared" si="17"/>
        <v>9691.3379269999896</v>
      </c>
      <c r="N131" s="142">
        <f t="shared" si="17"/>
        <v>9025.4051269999909</v>
      </c>
      <c r="O131" s="142">
        <f t="shared" si="17"/>
        <v>8359.4723269999886</v>
      </c>
      <c r="P131" s="142">
        <f t="shared" si="17"/>
        <v>7160.7932869999895</v>
      </c>
      <c r="Q131" s="142">
        <f t="shared" si="17"/>
        <v>7027.6067269999912</v>
      </c>
      <c r="R131" s="142">
        <f t="shared" si="17"/>
        <v>6361.6739269999889</v>
      </c>
      <c r="S131" s="142">
        <f t="shared" si="17"/>
        <v>5695.7411269999866</v>
      </c>
      <c r="T131" s="142">
        <f t="shared" si="17"/>
        <v>5029.8083269999916</v>
      </c>
      <c r="U131" s="142">
        <f t="shared" si="17"/>
        <v>4363.8755269999892</v>
      </c>
      <c r="V131" s="142">
        <f t="shared" si="17"/>
        <v>3697.9427269999869</v>
      </c>
      <c r="W131" s="142">
        <f t="shared" si="17"/>
        <v>3032.0099269999919</v>
      </c>
    </row>
    <row r="133" spans="4:23">
      <c r="D133" s="156" t="s">
        <v>168</v>
      </c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</row>
    <row r="134" spans="4:23">
      <c r="D134" s="142">
        <f>$B$8+D2</f>
        <v>220605.59427249999</v>
      </c>
      <c r="E134" s="142">
        <f t="shared" ref="E134:W148" si="18">$B$8+E2</f>
        <v>207286.93827249997</v>
      </c>
      <c r="F134" s="142">
        <f t="shared" si="18"/>
        <v>193968.28227249996</v>
      </c>
      <c r="G134" s="142">
        <f t="shared" si="18"/>
        <v>180649.6262725</v>
      </c>
      <c r="H134" s="142">
        <f t="shared" si="18"/>
        <v>167330.97027249998</v>
      </c>
      <c r="I134" s="142">
        <f t="shared" si="18"/>
        <v>154012.31427249999</v>
      </c>
      <c r="J134" s="142">
        <f t="shared" si="18"/>
        <v>140693.65827249995</v>
      </c>
      <c r="K134" s="142">
        <f t="shared" si="18"/>
        <v>127375.00227249996</v>
      </c>
      <c r="L134" s="142">
        <f t="shared" si="18"/>
        <v>114056.3462725</v>
      </c>
      <c r="M134" s="142">
        <f t="shared" si="18"/>
        <v>100737.69027250001</v>
      </c>
      <c r="N134" s="142">
        <f t="shared" si="18"/>
        <v>87419.034272499994</v>
      </c>
      <c r="O134" s="142">
        <f t="shared" si="18"/>
        <v>74100.378272499976</v>
      </c>
      <c r="P134" s="142">
        <f t="shared" si="18"/>
        <v>50126.797472499988</v>
      </c>
      <c r="Q134" s="142">
        <f t="shared" si="18"/>
        <v>47463.066272499978</v>
      </c>
      <c r="R134" s="142">
        <f t="shared" si="18"/>
        <v>34144.410272500005</v>
      </c>
      <c r="S134" s="142">
        <f t="shared" si="18"/>
        <v>20825.754272500002</v>
      </c>
      <c r="T134" s="142">
        <f t="shared" si="18"/>
        <v>7507.0982724999994</v>
      </c>
      <c r="U134" s="142">
        <f t="shared" si="18"/>
        <v>-5811.557727499996</v>
      </c>
      <c r="V134" s="142">
        <f t="shared" si="18"/>
        <v>-19130.213727499999</v>
      </c>
      <c r="W134" s="142">
        <f t="shared" si="18"/>
        <v>-32448.869727499994</v>
      </c>
    </row>
    <row r="135" spans="4:23">
      <c r="D135" s="142">
        <f t="shared" ref="D135:S153" si="19">$B$8+D3</f>
        <v>209471.09427249999</v>
      </c>
      <c r="E135" s="142">
        <f t="shared" si="19"/>
        <v>196818.37107249998</v>
      </c>
      <c r="F135" s="142">
        <f t="shared" si="19"/>
        <v>184165.64787249998</v>
      </c>
      <c r="G135" s="142">
        <f t="shared" si="19"/>
        <v>171512.9246725</v>
      </c>
      <c r="H135" s="142">
        <f t="shared" si="19"/>
        <v>158860.20147249999</v>
      </c>
      <c r="I135" s="142">
        <f t="shared" si="19"/>
        <v>146207.47827250001</v>
      </c>
      <c r="J135" s="142">
        <f t="shared" si="19"/>
        <v>133554.75507249997</v>
      </c>
      <c r="K135" s="142">
        <f t="shared" si="19"/>
        <v>120902.0318725</v>
      </c>
      <c r="L135" s="142">
        <f t="shared" si="19"/>
        <v>108249.30867249999</v>
      </c>
      <c r="M135" s="142">
        <f t="shared" si="19"/>
        <v>95596.58547250001</v>
      </c>
      <c r="N135" s="142">
        <f t="shared" si="19"/>
        <v>82943.862272500002</v>
      </c>
      <c r="O135" s="142">
        <f t="shared" si="19"/>
        <v>70291.139072499995</v>
      </c>
      <c r="P135" s="142">
        <f t="shared" si="19"/>
        <v>47516.237312499994</v>
      </c>
      <c r="Q135" s="142">
        <f t="shared" si="19"/>
        <v>44985.692672500001</v>
      </c>
      <c r="R135" s="142">
        <f t="shared" si="19"/>
        <v>32332.969472500008</v>
      </c>
      <c r="S135" s="142">
        <f t="shared" si="19"/>
        <v>19680.246272500015</v>
      </c>
      <c r="T135" s="142">
        <f t="shared" si="18"/>
        <v>7027.5230725000147</v>
      </c>
      <c r="U135" s="142">
        <f t="shared" si="18"/>
        <v>-5625.2001274999857</v>
      </c>
      <c r="V135" s="142">
        <f t="shared" si="18"/>
        <v>-18277.923327499979</v>
      </c>
      <c r="W135" s="142">
        <f t="shared" si="18"/>
        <v>-30930.646527499979</v>
      </c>
    </row>
    <row r="136" spans="4:23">
      <c r="D136" s="142">
        <f t="shared" si="19"/>
        <v>198336.59427249999</v>
      </c>
      <c r="E136" s="142">
        <f t="shared" si="18"/>
        <v>186349.80387249999</v>
      </c>
      <c r="F136" s="142">
        <f t="shared" si="18"/>
        <v>174363.0134725</v>
      </c>
      <c r="G136" s="142">
        <f t="shared" si="18"/>
        <v>162376.22307250003</v>
      </c>
      <c r="H136" s="142">
        <f t="shared" si="18"/>
        <v>150389.4326725</v>
      </c>
      <c r="I136" s="142">
        <f t="shared" si="18"/>
        <v>138402.6422725</v>
      </c>
      <c r="J136" s="142">
        <f t="shared" si="18"/>
        <v>126415.85187249997</v>
      </c>
      <c r="K136" s="142">
        <f t="shared" si="18"/>
        <v>114429.06147250001</v>
      </c>
      <c r="L136" s="142">
        <f t="shared" si="18"/>
        <v>102442.27107250001</v>
      </c>
      <c r="M136" s="142">
        <f t="shared" si="18"/>
        <v>90455.480672500009</v>
      </c>
      <c r="N136" s="142">
        <f t="shared" si="18"/>
        <v>78468.690272500011</v>
      </c>
      <c r="O136" s="142">
        <f t="shared" si="18"/>
        <v>66481.899872500013</v>
      </c>
      <c r="P136" s="142">
        <f t="shared" si="18"/>
        <v>44905.6771525</v>
      </c>
      <c r="Q136" s="142">
        <f t="shared" si="18"/>
        <v>42508.319072499995</v>
      </c>
      <c r="R136" s="142">
        <f t="shared" si="18"/>
        <v>30521.528672500011</v>
      </c>
      <c r="S136" s="142">
        <f t="shared" si="18"/>
        <v>18534.738272500006</v>
      </c>
      <c r="T136" s="142">
        <f t="shared" si="18"/>
        <v>6547.9478725000081</v>
      </c>
      <c r="U136" s="142">
        <f t="shared" si="18"/>
        <v>-5438.84252749999</v>
      </c>
      <c r="V136" s="142">
        <f t="shared" si="18"/>
        <v>-17425.632927499995</v>
      </c>
      <c r="W136" s="142">
        <f t="shared" si="18"/>
        <v>-29412.423327499993</v>
      </c>
    </row>
    <row r="137" spans="4:23">
      <c r="D137" s="142">
        <f t="shared" si="19"/>
        <v>187202.09427249996</v>
      </c>
      <c r="E137" s="142">
        <f t="shared" si="18"/>
        <v>175881.23667249997</v>
      </c>
      <c r="F137" s="142">
        <f t="shared" si="18"/>
        <v>164560.37907249993</v>
      </c>
      <c r="G137" s="142">
        <f t="shared" si="18"/>
        <v>153239.5214725</v>
      </c>
      <c r="H137" s="142">
        <f t="shared" si="18"/>
        <v>141918.66387249998</v>
      </c>
      <c r="I137" s="142">
        <f t="shared" si="18"/>
        <v>130597.80627249999</v>
      </c>
      <c r="J137" s="142">
        <f t="shared" si="18"/>
        <v>119276.94867249997</v>
      </c>
      <c r="K137" s="142">
        <f t="shared" si="18"/>
        <v>107956.09107249998</v>
      </c>
      <c r="L137" s="142">
        <f t="shared" si="18"/>
        <v>96635.233472499996</v>
      </c>
      <c r="M137" s="142">
        <f t="shared" si="18"/>
        <v>85314.375872500008</v>
      </c>
      <c r="N137" s="142">
        <f t="shared" si="18"/>
        <v>73993.51827249999</v>
      </c>
      <c r="O137" s="142">
        <f t="shared" si="18"/>
        <v>62672.66067249998</v>
      </c>
      <c r="P137" s="142">
        <f t="shared" si="18"/>
        <v>42295.116992499992</v>
      </c>
      <c r="Q137" s="142">
        <f t="shared" si="18"/>
        <v>40030.945472499989</v>
      </c>
      <c r="R137" s="142">
        <f t="shared" si="18"/>
        <v>28710.0878725</v>
      </c>
      <c r="S137" s="142">
        <f t="shared" si="18"/>
        <v>17389.230272500005</v>
      </c>
      <c r="T137" s="142">
        <f t="shared" si="18"/>
        <v>6068.3726725000015</v>
      </c>
      <c r="U137" s="142">
        <f t="shared" si="18"/>
        <v>-5252.4849274999942</v>
      </c>
      <c r="V137" s="142">
        <f t="shared" si="18"/>
        <v>-16573.342527499997</v>
      </c>
      <c r="W137" s="142">
        <f t="shared" si="18"/>
        <v>-27894.200127499993</v>
      </c>
    </row>
    <row r="138" spans="4:23">
      <c r="D138" s="142">
        <f t="shared" si="19"/>
        <v>176067.59427249999</v>
      </c>
      <c r="E138" s="142">
        <f t="shared" si="18"/>
        <v>165412.66947249998</v>
      </c>
      <c r="F138" s="142">
        <f t="shared" si="18"/>
        <v>154757.74467249998</v>
      </c>
      <c r="G138" s="142">
        <f t="shared" si="18"/>
        <v>144102.8198725</v>
      </c>
      <c r="H138" s="142">
        <f t="shared" si="18"/>
        <v>133447.89507249999</v>
      </c>
      <c r="I138" s="142">
        <f t="shared" si="18"/>
        <v>122792.97027250001</v>
      </c>
      <c r="J138" s="142">
        <f t="shared" si="18"/>
        <v>112138.04547249997</v>
      </c>
      <c r="K138" s="142">
        <f t="shared" si="18"/>
        <v>101483.12067249999</v>
      </c>
      <c r="L138" s="142">
        <f t="shared" si="18"/>
        <v>90828.195872500015</v>
      </c>
      <c r="M138" s="142">
        <f t="shared" si="18"/>
        <v>80173.271072500007</v>
      </c>
      <c r="N138" s="142">
        <f t="shared" si="18"/>
        <v>69518.346272499999</v>
      </c>
      <c r="O138" s="142">
        <f t="shared" si="18"/>
        <v>58863.421472499998</v>
      </c>
      <c r="P138" s="142">
        <f t="shared" si="18"/>
        <v>39684.556832499999</v>
      </c>
      <c r="Q138" s="142">
        <f t="shared" si="18"/>
        <v>37553.571872499997</v>
      </c>
      <c r="R138" s="142">
        <f t="shared" si="18"/>
        <v>26898.647072500011</v>
      </c>
      <c r="S138" s="142">
        <f t="shared" si="18"/>
        <v>16243.72227250001</v>
      </c>
      <c r="T138" s="142">
        <f t="shared" si="18"/>
        <v>5588.7974725000095</v>
      </c>
      <c r="U138" s="142">
        <f t="shared" si="18"/>
        <v>-5066.1273274999912</v>
      </c>
      <c r="V138" s="142">
        <f t="shared" si="18"/>
        <v>-15721.052127499985</v>
      </c>
      <c r="W138" s="142">
        <f t="shared" si="18"/>
        <v>-26375.976927499985</v>
      </c>
    </row>
    <row r="139" spans="4:23">
      <c r="D139" s="142">
        <f t="shared" si="19"/>
        <v>164933.09427249999</v>
      </c>
      <c r="E139" s="142">
        <f t="shared" si="18"/>
        <v>154944.10227249996</v>
      </c>
      <c r="F139" s="142">
        <f t="shared" si="18"/>
        <v>144955.11027249997</v>
      </c>
      <c r="G139" s="142">
        <f t="shared" si="18"/>
        <v>134966.1182725</v>
      </c>
      <c r="H139" s="142">
        <f t="shared" si="18"/>
        <v>124977.1262725</v>
      </c>
      <c r="I139" s="142">
        <f t="shared" si="18"/>
        <v>114988.1342725</v>
      </c>
      <c r="J139" s="142">
        <f t="shared" si="18"/>
        <v>104999.14227249997</v>
      </c>
      <c r="K139" s="142">
        <f t="shared" si="18"/>
        <v>95010.150272499974</v>
      </c>
      <c r="L139" s="142">
        <f t="shared" si="18"/>
        <v>85021.158272500004</v>
      </c>
      <c r="M139" s="142">
        <f t="shared" si="18"/>
        <v>75032.166272500006</v>
      </c>
      <c r="N139" s="142">
        <f t="shared" si="18"/>
        <v>65043.1742725</v>
      </c>
      <c r="O139" s="142">
        <f t="shared" si="18"/>
        <v>55054.182272499987</v>
      </c>
      <c r="P139" s="142">
        <f t="shared" si="18"/>
        <v>37073.99667249999</v>
      </c>
      <c r="Q139" s="142">
        <f t="shared" si="18"/>
        <v>35076.198272499991</v>
      </c>
      <c r="R139" s="142">
        <f t="shared" si="18"/>
        <v>25087.2062725</v>
      </c>
      <c r="S139" s="142">
        <f t="shared" si="18"/>
        <v>15098.214272500001</v>
      </c>
      <c r="T139" s="142">
        <f t="shared" si="18"/>
        <v>5109.2222725000029</v>
      </c>
      <c r="U139" s="142">
        <f t="shared" si="18"/>
        <v>-4879.7697275000028</v>
      </c>
      <c r="V139" s="142">
        <f t="shared" si="18"/>
        <v>-14868.761727500001</v>
      </c>
      <c r="W139" s="142">
        <f t="shared" si="18"/>
        <v>-24857.7537275</v>
      </c>
    </row>
    <row r="140" spans="4:23">
      <c r="D140" s="142">
        <f t="shared" si="19"/>
        <v>153798.59427249999</v>
      </c>
      <c r="E140" s="142">
        <f t="shared" si="18"/>
        <v>144475.53507249997</v>
      </c>
      <c r="F140" s="142">
        <f t="shared" si="18"/>
        <v>135152.47587249998</v>
      </c>
      <c r="G140" s="142">
        <f t="shared" si="18"/>
        <v>125829.4166725</v>
      </c>
      <c r="H140" s="142">
        <f t="shared" si="18"/>
        <v>116506.35747250001</v>
      </c>
      <c r="I140" s="142">
        <f t="shared" si="18"/>
        <v>107183.29827250002</v>
      </c>
      <c r="J140" s="142">
        <f t="shared" si="18"/>
        <v>97860.2390725</v>
      </c>
      <c r="K140" s="142">
        <f t="shared" si="18"/>
        <v>88537.179872500012</v>
      </c>
      <c r="L140" s="142">
        <f t="shared" si="18"/>
        <v>79214.120672499994</v>
      </c>
      <c r="M140" s="142">
        <f t="shared" si="18"/>
        <v>69891.061472500005</v>
      </c>
      <c r="N140" s="142">
        <f t="shared" si="18"/>
        <v>60568.002272500009</v>
      </c>
      <c r="O140" s="142">
        <f t="shared" si="18"/>
        <v>51244.943072500006</v>
      </c>
      <c r="P140" s="142">
        <f t="shared" si="18"/>
        <v>34463.436512499997</v>
      </c>
      <c r="Q140" s="142">
        <f t="shared" si="18"/>
        <v>32598.824672500006</v>
      </c>
      <c r="R140" s="142">
        <f t="shared" si="18"/>
        <v>23275.76547250001</v>
      </c>
      <c r="S140" s="142">
        <f t="shared" si="18"/>
        <v>13952.706272500014</v>
      </c>
      <c r="T140" s="142">
        <f t="shared" si="18"/>
        <v>4629.6470725000181</v>
      </c>
      <c r="U140" s="142">
        <f t="shared" si="18"/>
        <v>-4693.4121274999852</v>
      </c>
      <c r="V140" s="142">
        <f t="shared" si="18"/>
        <v>-14016.471327499981</v>
      </c>
      <c r="W140" s="142">
        <f t="shared" si="18"/>
        <v>-23339.530527499977</v>
      </c>
    </row>
    <row r="141" spans="4:23">
      <c r="D141" s="142">
        <f t="shared" si="19"/>
        <v>142664.09427250002</v>
      </c>
      <c r="E141" s="142">
        <f t="shared" si="18"/>
        <v>134006.96787250001</v>
      </c>
      <c r="F141" s="142">
        <f t="shared" si="18"/>
        <v>125349.8414725</v>
      </c>
      <c r="G141" s="142">
        <f t="shared" si="18"/>
        <v>116692.71507250002</v>
      </c>
      <c r="H141" s="142">
        <f t="shared" si="18"/>
        <v>108035.58867250002</v>
      </c>
      <c r="I141" s="142">
        <f t="shared" si="18"/>
        <v>99378.462272500008</v>
      </c>
      <c r="J141" s="142">
        <f t="shared" si="18"/>
        <v>90721.3358725</v>
      </c>
      <c r="K141" s="142">
        <f t="shared" si="18"/>
        <v>82064.209472499992</v>
      </c>
      <c r="L141" s="142">
        <f t="shared" si="18"/>
        <v>73407.083072500012</v>
      </c>
      <c r="M141" s="142">
        <f t="shared" si="18"/>
        <v>64749.956672500026</v>
      </c>
      <c r="N141" s="142">
        <f t="shared" si="18"/>
        <v>56092.830272500018</v>
      </c>
      <c r="O141" s="142">
        <f t="shared" si="18"/>
        <v>47435.703872500009</v>
      </c>
      <c r="P141" s="142">
        <f t="shared" si="18"/>
        <v>31852.876352500003</v>
      </c>
      <c r="Q141" s="142">
        <f t="shared" si="18"/>
        <v>30121.4510725</v>
      </c>
      <c r="R141" s="142">
        <f t="shared" si="18"/>
        <v>21464.324672500014</v>
      </c>
      <c r="S141" s="142">
        <f t="shared" si="18"/>
        <v>12807.198272500013</v>
      </c>
      <c r="T141" s="142">
        <f t="shared" si="18"/>
        <v>4150.0718725000115</v>
      </c>
      <c r="U141" s="142">
        <f t="shared" si="18"/>
        <v>-4507.0545274999895</v>
      </c>
      <c r="V141" s="142">
        <f t="shared" si="18"/>
        <v>-13164.180927499991</v>
      </c>
      <c r="W141" s="142">
        <f t="shared" si="18"/>
        <v>-21821.307327499992</v>
      </c>
    </row>
    <row r="142" spans="4:23">
      <c r="D142" s="142">
        <f t="shared" si="19"/>
        <v>131529.59427249999</v>
      </c>
      <c r="E142" s="142">
        <f t="shared" si="18"/>
        <v>123538.40067249999</v>
      </c>
      <c r="F142" s="142">
        <f t="shared" si="18"/>
        <v>115547.20707249996</v>
      </c>
      <c r="G142" s="142">
        <f t="shared" si="18"/>
        <v>107556.0134725</v>
      </c>
      <c r="H142" s="142">
        <f t="shared" si="18"/>
        <v>99564.819872499997</v>
      </c>
      <c r="I142" s="142">
        <f t="shared" si="18"/>
        <v>91573.626272499998</v>
      </c>
      <c r="J142" s="142">
        <f t="shared" si="18"/>
        <v>83582.43267249997</v>
      </c>
      <c r="K142" s="142">
        <f t="shared" si="18"/>
        <v>75591.239072499971</v>
      </c>
      <c r="L142" s="142">
        <f t="shared" si="18"/>
        <v>67600.045472500002</v>
      </c>
      <c r="M142" s="142">
        <f t="shared" si="18"/>
        <v>59608.851872499996</v>
      </c>
      <c r="N142" s="142">
        <f t="shared" si="18"/>
        <v>51617.658272499997</v>
      </c>
      <c r="O142" s="142">
        <f t="shared" si="18"/>
        <v>43626.464672499984</v>
      </c>
      <c r="P142" s="142">
        <f t="shared" si="18"/>
        <v>29242.316192499988</v>
      </c>
      <c r="Q142" s="142">
        <f t="shared" si="18"/>
        <v>27644.077472499994</v>
      </c>
      <c r="R142" s="142">
        <f t="shared" si="18"/>
        <v>19652.883872500002</v>
      </c>
      <c r="S142" s="142">
        <f t="shared" si="18"/>
        <v>11661.690272500004</v>
      </c>
      <c r="T142" s="142">
        <f t="shared" si="18"/>
        <v>3670.4966725000049</v>
      </c>
      <c r="U142" s="142">
        <f t="shared" si="18"/>
        <v>-4320.6969274999938</v>
      </c>
      <c r="V142" s="142">
        <f t="shared" si="18"/>
        <v>-12311.890527499992</v>
      </c>
      <c r="W142" s="142">
        <f t="shared" si="18"/>
        <v>-20303.084127499991</v>
      </c>
    </row>
    <row r="143" spans="4:23">
      <c r="D143" s="142">
        <f t="shared" si="19"/>
        <v>120395.09427249999</v>
      </c>
      <c r="E143" s="142">
        <f t="shared" si="18"/>
        <v>113069.8334725</v>
      </c>
      <c r="F143" s="142">
        <f t="shared" si="18"/>
        <v>105744.57267249998</v>
      </c>
      <c r="G143" s="142">
        <f t="shared" si="18"/>
        <v>98419.311872500009</v>
      </c>
      <c r="H143" s="142">
        <f t="shared" si="18"/>
        <v>91094.051072500006</v>
      </c>
      <c r="I143" s="142">
        <f t="shared" si="18"/>
        <v>83768.790272500017</v>
      </c>
      <c r="J143" s="142">
        <f t="shared" si="18"/>
        <v>76443.529472499984</v>
      </c>
      <c r="K143" s="142">
        <f t="shared" si="18"/>
        <v>69118.268672499995</v>
      </c>
      <c r="L143" s="142">
        <f t="shared" si="18"/>
        <v>61793.007872500006</v>
      </c>
      <c r="M143" s="142">
        <f t="shared" si="18"/>
        <v>54467.747072500017</v>
      </c>
      <c r="N143" s="142">
        <f t="shared" si="18"/>
        <v>47142.486272499998</v>
      </c>
      <c r="O143" s="142">
        <f t="shared" si="18"/>
        <v>39817.225472499995</v>
      </c>
      <c r="P143" s="142">
        <f t="shared" si="18"/>
        <v>26631.756032499994</v>
      </c>
      <c r="Q143" s="142">
        <f t="shared" si="18"/>
        <v>25166.703872499995</v>
      </c>
      <c r="R143" s="142">
        <f t="shared" si="18"/>
        <v>17841.443072500006</v>
      </c>
      <c r="S143" s="142">
        <f t="shared" si="18"/>
        <v>10516.182272500002</v>
      </c>
      <c r="T143" s="142">
        <f t="shared" si="18"/>
        <v>3190.9214725000056</v>
      </c>
      <c r="U143" s="142">
        <f t="shared" si="18"/>
        <v>-4134.3393274999908</v>
      </c>
      <c r="V143" s="142">
        <f t="shared" si="18"/>
        <v>-11459.600127499994</v>
      </c>
      <c r="W143" s="142">
        <f t="shared" si="18"/>
        <v>-18784.860927499998</v>
      </c>
    </row>
    <row r="144" spans="4:23">
      <c r="D144" s="142">
        <f t="shared" si="19"/>
        <v>109260.59427249999</v>
      </c>
      <c r="E144" s="142">
        <f t="shared" si="18"/>
        <v>102601.26627249998</v>
      </c>
      <c r="F144" s="142">
        <f t="shared" si="18"/>
        <v>95941.938272499989</v>
      </c>
      <c r="G144" s="142">
        <f t="shared" si="18"/>
        <v>89282.610272500009</v>
      </c>
      <c r="H144" s="142">
        <f t="shared" si="18"/>
        <v>82623.282272500001</v>
      </c>
      <c r="I144" s="142">
        <f t="shared" si="18"/>
        <v>75963.954272500006</v>
      </c>
      <c r="J144" s="142">
        <f t="shared" si="18"/>
        <v>69304.626272499983</v>
      </c>
      <c r="K144" s="142">
        <f t="shared" si="18"/>
        <v>62645.298272499989</v>
      </c>
      <c r="L144" s="142">
        <f t="shared" si="18"/>
        <v>55985.97027250001</v>
      </c>
      <c r="M144" s="142">
        <f t="shared" si="18"/>
        <v>49326.642272500016</v>
      </c>
      <c r="N144" s="142">
        <f t="shared" si="18"/>
        <v>42667.314272500007</v>
      </c>
      <c r="O144" s="142">
        <f t="shared" si="18"/>
        <v>36007.986272499998</v>
      </c>
      <c r="P144" s="142">
        <f t="shared" si="18"/>
        <v>24021.1958725</v>
      </c>
      <c r="Q144" s="142">
        <f t="shared" si="18"/>
        <v>22689.330272499996</v>
      </c>
      <c r="R144" s="142">
        <f t="shared" si="18"/>
        <v>16030.002272500009</v>
      </c>
      <c r="S144" s="142">
        <f t="shared" si="18"/>
        <v>9370.6742725000076</v>
      </c>
      <c r="T144" s="142">
        <f t="shared" si="18"/>
        <v>2711.3462725000063</v>
      </c>
      <c r="U144" s="142">
        <f t="shared" si="18"/>
        <v>-3947.9817274999878</v>
      </c>
      <c r="V144" s="142">
        <f t="shared" si="18"/>
        <v>-10607.309727499996</v>
      </c>
      <c r="W144" s="142">
        <f t="shared" si="18"/>
        <v>-17266.63772749999</v>
      </c>
    </row>
    <row r="145" spans="4:23">
      <c r="D145" s="142">
        <f t="shared" si="19"/>
        <v>98126.094272499991</v>
      </c>
      <c r="E145" s="142">
        <f t="shared" si="18"/>
        <v>92132.699072499992</v>
      </c>
      <c r="F145" s="142">
        <f t="shared" si="18"/>
        <v>86139.303872499993</v>
      </c>
      <c r="G145" s="142">
        <f t="shared" si="18"/>
        <v>80145.908672500023</v>
      </c>
      <c r="H145" s="142">
        <f t="shared" si="18"/>
        <v>74152.513472499995</v>
      </c>
      <c r="I145" s="142">
        <f t="shared" si="18"/>
        <v>68159.118272499996</v>
      </c>
      <c r="J145" s="142">
        <f t="shared" si="18"/>
        <v>62165.72307249999</v>
      </c>
      <c r="K145" s="142">
        <f t="shared" si="18"/>
        <v>56172.327872500005</v>
      </c>
      <c r="L145" s="142">
        <f t="shared" si="18"/>
        <v>50178.932672500006</v>
      </c>
      <c r="M145" s="142">
        <f t="shared" si="18"/>
        <v>44185.537472500007</v>
      </c>
      <c r="N145" s="142">
        <f t="shared" si="18"/>
        <v>38192.142272500001</v>
      </c>
      <c r="O145" s="142">
        <f t="shared" si="18"/>
        <v>32198.747072500002</v>
      </c>
      <c r="P145" s="142">
        <f t="shared" si="18"/>
        <v>21410.635712499999</v>
      </c>
      <c r="Q145" s="142">
        <f t="shared" si="18"/>
        <v>20211.956672499997</v>
      </c>
      <c r="R145" s="142">
        <f t="shared" si="18"/>
        <v>14218.561472500005</v>
      </c>
      <c r="S145" s="142">
        <f t="shared" si="18"/>
        <v>8225.1662725000024</v>
      </c>
      <c r="T145" s="142">
        <f t="shared" si="18"/>
        <v>2231.7710725000034</v>
      </c>
      <c r="U145" s="142">
        <f t="shared" si="18"/>
        <v>-3761.6241274999993</v>
      </c>
      <c r="V145" s="142">
        <f t="shared" si="18"/>
        <v>-9755.0193274999983</v>
      </c>
      <c r="W145" s="142">
        <f t="shared" si="18"/>
        <v>-15748.414527499997</v>
      </c>
    </row>
    <row r="146" spans="4:23">
      <c r="D146" s="142">
        <f t="shared" si="19"/>
        <v>86991.594272499991</v>
      </c>
      <c r="E146" s="142">
        <f t="shared" si="18"/>
        <v>81664.131872500002</v>
      </c>
      <c r="F146" s="142">
        <f t="shared" si="18"/>
        <v>76336.669472499983</v>
      </c>
      <c r="G146" s="142">
        <f t="shared" si="18"/>
        <v>71009.207072499994</v>
      </c>
      <c r="H146" s="142">
        <f t="shared" si="18"/>
        <v>65681.744672500005</v>
      </c>
      <c r="I146" s="142">
        <f t="shared" si="18"/>
        <v>60354.282272500008</v>
      </c>
      <c r="J146" s="142">
        <f t="shared" si="18"/>
        <v>55026.819872499989</v>
      </c>
      <c r="K146" s="142">
        <f t="shared" si="18"/>
        <v>49699.3574725</v>
      </c>
      <c r="L146" s="142">
        <f t="shared" si="18"/>
        <v>44371.895072500003</v>
      </c>
      <c r="M146" s="142">
        <f t="shared" si="18"/>
        <v>39044.432672500006</v>
      </c>
      <c r="N146" s="142">
        <f t="shared" si="18"/>
        <v>33716.970272500002</v>
      </c>
      <c r="O146" s="142">
        <f t="shared" si="18"/>
        <v>28389.507872499998</v>
      </c>
      <c r="P146" s="142">
        <f t="shared" si="18"/>
        <v>18800.075552499999</v>
      </c>
      <c r="Q146" s="142">
        <f t="shared" si="18"/>
        <v>17734.583072499998</v>
      </c>
      <c r="R146" s="142">
        <f t="shared" si="18"/>
        <v>12407.120672500005</v>
      </c>
      <c r="S146" s="142">
        <f t="shared" si="18"/>
        <v>7079.6582725000044</v>
      </c>
      <c r="T146" s="142">
        <f t="shared" si="18"/>
        <v>1752.195872500004</v>
      </c>
      <c r="U146" s="142">
        <f t="shared" si="18"/>
        <v>-3575.2665274999963</v>
      </c>
      <c r="V146" s="142">
        <f t="shared" si="18"/>
        <v>-8902.728927499993</v>
      </c>
      <c r="W146" s="142">
        <f t="shared" si="18"/>
        <v>-14230.191327499997</v>
      </c>
    </row>
    <row r="147" spans="4:23">
      <c r="D147" s="142">
        <f t="shared" si="19"/>
        <v>75857.094272499991</v>
      </c>
      <c r="E147" s="142">
        <f t="shared" si="18"/>
        <v>71195.564672499982</v>
      </c>
      <c r="F147" s="142">
        <f t="shared" si="18"/>
        <v>66534.035072500003</v>
      </c>
      <c r="G147" s="142">
        <f t="shared" si="18"/>
        <v>61872.505472500001</v>
      </c>
      <c r="H147" s="142">
        <f t="shared" si="18"/>
        <v>57210.975872500007</v>
      </c>
      <c r="I147" s="142">
        <f t="shared" si="18"/>
        <v>52549.446272500012</v>
      </c>
      <c r="J147" s="142">
        <f t="shared" si="18"/>
        <v>47887.916672499996</v>
      </c>
      <c r="K147" s="142">
        <f t="shared" si="18"/>
        <v>43226.387072500002</v>
      </c>
      <c r="L147" s="142">
        <f t="shared" si="18"/>
        <v>38564.8574725</v>
      </c>
      <c r="M147" s="142">
        <f t="shared" si="18"/>
        <v>33903.327872500005</v>
      </c>
      <c r="N147" s="142">
        <f t="shared" si="18"/>
        <v>29241.798272500004</v>
      </c>
      <c r="O147" s="142">
        <f t="shared" si="18"/>
        <v>24580.268672500002</v>
      </c>
      <c r="P147" s="142">
        <f t="shared" si="18"/>
        <v>16189.515392499998</v>
      </c>
      <c r="Q147" s="142">
        <f t="shared" si="18"/>
        <v>15257.209472500002</v>
      </c>
      <c r="R147" s="142">
        <f t="shared" si="18"/>
        <v>10595.679872500004</v>
      </c>
      <c r="S147" s="142">
        <f t="shared" si="18"/>
        <v>5934.1502725000064</v>
      </c>
      <c r="T147" s="142">
        <f t="shared" si="18"/>
        <v>1272.6206725000084</v>
      </c>
      <c r="U147" s="142">
        <f t="shared" si="18"/>
        <v>-3388.9089274999933</v>
      </c>
      <c r="V147" s="142">
        <f t="shared" si="18"/>
        <v>-8050.4385274999877</v>
      </c>
      <c r="W147" s="142">
        <f t="shared" si="18"/>
        <v>-12711.968127499989</v>
      </c>
    </row>
    <row r="148" spans="4:23">
      <c r="D148" s="142">
        <f t="shared" si="19"/>
        <v>64722.594272499999</v>
      </c>
      <c r="E148" s="142">
        <f t="shared" si="18"/>
        <v>60726.997472499999</v>
      </c>
      <c r="F148" s="142">
        <f t="shared" si="18"/>
        <v>56731.400672499985</v>
      </c>
      <c r="G148" s="142">
        <f t="shared" si="18"/>
        <v>52735.803872500001</v>
      </c>
      <c r="H148" s="142">
        <f t="shared" si="18"/>
        <v>48740.207072500001</v>
      </c>
      <c r="I148" s="142">
        <f t="shared" ref="E148:W153" si="20">$B$8+I16</f>
        <v>44744.610272500002</v>
      </c>
      <c r="J148" s="142">
        <f t="shared" si="20"/>
        <v>40749.013472499995</v>
      </c>
      <c r="K148" s="142">
        <f t="shared" si="20"/>
        <v>36753.416672499996</v>
      </c>
      <c r="L148" s="142">
        <f t="shared" si="20"/>
        <v>32757.819872500004</v>
      </c>
      <c r="M148" s="142">
        <f t="shared" si="20"/>
        <v>28762.223072500004</v>
      </c>
      <c r="N148" s="142">
        <f t="shared" si="20"/>
        <v>24766.626272500005</v>
      </c>
      <c r="O148" s="142">
        <f t="shared" si="20"/>
        <v>20771.029472499999</v>
      </c>
      <c r="P148" s="142">
        <f t="shared" si="20"/>
        <v>13578.9552325</v>
      </c>
      <c r="Q148" s="142">
        <f t="shared" si="20"/>
        <v>12779.835872500003</v>
      </c>
      <c r="R148" s="142">
        <f t="shared" si="20"/>
        <v>8784.2390725000078</v>
      </c>
      <c r="S148" s="142">
        <f t="shared" si="20"/>
        <v>4788.6422725000084</v>
      </c>
      <c r="T148" s="142">
        <f t="shared" si="20"/>
        <v>793.04547250000905</v>
      </c>
      <c r="U148" s="142">
        <f t="shared" si="20"/>
        <v>-3202.5513274999903</v>
      </c>
      <c r="V148" s="142">
        <f t="shared" si="20"/>
        <v>-7198.1481274999896</v>
      </c>
      <c r="W148" s="142">
        <f t="shared" si="20"/>
        <v>-11193.744927499989</v>
      </c>
    </row>
    <row r="149" spans="4:23">
      <c r="D149" s="142">
        <f t="shared" si="19"/>
        <v>53588.094272500006</v>
      </c>
      <c r="E149" s="142">
        <f t="shared" si="20"/>
        <v>50258.430272500002</v>
      </c>
      <c r="F149" s="142">
        <f t="shared" si="20"/>
        <v>46928.766272499997</v>
      </c>
      <c r="G149" s="142">
        <f t="shared" si="20"/>
        <v>43599.102272500008</v>
      </c>
      <c r="H149" s="142">
        <f t="shared" si="20"/>
        <v>40269.438272500003</v>
      </c>
      <c r="I149" s="142">
        <f t="shared" si="20"/>
        <v>36939.774272500006</v>
      </c>
      <c r="J149" s="142">
        <f t="shared" si="20"/>
        <v>33610.110272499995</v>
      </c>
      <c r="K149" s="142">
        <f t="shared" si="20"/>
        <v>30280.446272499998</v>
      </c>
      <c r="L149" s="142">
        <f t="shared" si="20"/>
        <v>26950.782272500008</v>
      </c>
      <c r="M149" s="142">
        <f t="shared" si="20"/>
        <v>23621.118272500011</v>
      </c>
      <c r="N149" s="142">
        <f t="shared" si="20"/>
        <v>20291.454272500006</v>
      </c>
      <c r="O149" s="142">
        <f t="shared" si="20"/>
        <v>16961.790272500002</v>
      </c>
      <c r="P149" s="142">
        <f t="shared" si="20"/>
        <v>10968.395072500003</v>
      </c>
      <c r="Q149" s="142">
        <f t="shared" si="20"/>
        <v>10302.462272500001</v>
      </c>
      <c r="R149" s="142">
        <f t="shared" si="20"/>
        <v>6972.7982725000074</v>
      </c>
      <c r="S149" s="142">
        <f t="shared" si="20"/>
        <v>3643.1342725000068</v>
      </c>
      <c r="T149" s="142">
        <f t="shared" si="20"/>
        <v>313.47027250000247</v>
      </c>
      <c r="U149" s="142">
        <f t="shared" si="20"/>
        <v>-3016.1937274999946</v>
      </c>
      <c r="V149" s="142">
        <f t="shared" si="20"/>
        <v>-6345.8577274999916</v>
      </c>
      <c r="W149" s="142">
        <f t="shared" si="20"/>
        <v>-9675.5217274999959</v>
      </c>
    </row>
    <row r="150" spans="4:23">
      <c r="D150" s="142">
        <f t="shared" si="19"/>
        <v>42453.594272499999</v>
      </c>
      <c r="E150" s="142">
        <f t="shared" si="20"/>
        <v>39789.863072499997</v>
      </c>
      <c r="F150" s="142">
        <f t="shared" si="20"/>
        <v>37126.131872499995</v>
      </c>
      <c r="G150" s="142">
        <f t="shared" si="20"/>
        <v>34462.4006725</v>
      </c>
      <c r="H150" s="142">
        <f t="shared" si="20"/>
        <v>31798.669472499998</v>
      </c>
      <c r="I150" s="142">
        <f t="shared" si="20"/>
        <v>29134.938272500003</v>
      </c>
      <c r="J150" s="142">
        <f t="shared" si="20"/>
        <v>26471.207072499994</v>
      </c>
      <c r="K150" s="142">
        <f t="shared" si="20"/>
        <v>23807.475872499999</v>
      </c>
      <c r="L150" s="142">
        <f t="shared" si="20"/>
        <v>21143.744672500001</v>
      </c>
      <c r="M150" s="142">
        <f t="shared" si="20"/>
        <v>18480.013472500003</v>
      </c>
      <c r="N150" s="142">
        <f t="shared" si="20"/>
        <v>15816.282272500001</v>
      </c>
      <c r="O150" s="142">
        <f t="shared" si="20"/>
        <v>13152.551072499999</v>
      </c>
      <c r="P150" s="142">
        <f t="shared" si="20"/>
        <v>8357.8349124999986</v>
      </c>
      <c r="Q150" s="142">
        <f t="shared" si="20"/>
        <v>7825.0886724999982</v>
      </c>
      <c r="R150" s="142">
        <f t="shared" si="20"/>
        <v>5161.3574724999999</v>
      </c>
      <c r="S150" s="142">
        <f t="shared" si="20"/>
        <v>2497.6262725000015</v>
      </c>
      <c r="T150" s="142">
        <f t="shared" si="20"/>
        <v>-166.10492749999685</v>
      </c>
      <c r="U150" s="142">
        <f t="shared" si="20"/>
        <v>-2829.8361274999988</v>
      </c>
      <c r="V150" s="142">
        <f t="shared" si="20"/>
        <v>-5493.5673275000008</v>
      </c>
      <c r="W150" s="142">
        <f t="shared" si="20"/>
        <v>-8157.2985274999955</v>
      </c>
    </row>
    <row r="151" spans="4:23">
      <c r="D151" s="142">
        <f t="shared" si="19"/>
        <v>31319.094272499999</v>
      </c>
      <c r="E151" s="142">
        <f t="shared" si="20"/>
        <v>29321.295872499999</v>
      </c>
      <c r="F151" s="142">
        <f t="shared" si="20"/>
        <v>27323.497472499992</v>
      </c>
      <c r="G151" s="142">
        <f t="shared" si="20"/>
        <v>25325.6990725</v>
      </c>
      <c r="H151" s="142">
        <f t="shared" si="20"/>
        <v>23327.9006725</v>
      </c>
      <c r="I151" s="142">
        <f t="shared" si="20"/>
        <v>21330.1022725</v>
      </c>
      <c r="J151" s="142">
        <f t="shared" si="20"/>
        <v>19332.303872499997</v>
      </c>
      <c r="K151" s="142">
        <f t="shared" si="20"/>
        <v>17334.505472499997</v>
      </c>
      <c r="L151" s="142">
        <f t="shared" si="20"/>
        <v>15336.707072500001</v>
      </c>
      <c r="M151" s="142">
        <f t="shared" si="20"/>
        <v>13338.908672500002</v>
      </c>
      <c r="N151" s="142">
        <f t="shared" si="20"/>
        <v>11341.110272500002</v>
      </c>
      <c r="O151" s="142">
        <f t="shared" si="20"/>
        <v>9343.3118724999986</v>
      </c>
      <c r="P151" s="142">
        <f t="shared" si="20"/>
        <v>5747.2747525000013</v>
      </c>
      <c r="Q151" s="142">
        <f t="shared" si="20"/>
        <v>5347.7150725000029</v>
      </c>
      <c r="R151" s="142">
        <f t="shared" si="20"/>
        <v>3349.9166725000032</v>
      </c>
      <c r="S151" s="142">
        <f t="shared" si="20"/>
        <v>1352.1182725000035</v>
      </c>
      <c r="T151" s="142">
        <f t="shared" si="20"/>
        <v>-645.68012749999616</v>
      </c>
      <c r="U151" s="142">
        <f t="shared" si="20"/>
        <v>-2643.4785274999958</v>
      </c>
      <c r="V151" s="142">
        <f t="shared" si="20"/>
        <v>-4641.2769274999955</v>
      </c>
      <c r="W151" s="142">
        <f t="shared" si="20"/>
        <v>-6639.0753274999952</v>
      </c>
    </row>
    <row r="152" spans="4:23">
      <c r="D152" s="142">
        <f t="shared" si="19"/>
        <v>20184.594272500006</v>
      </c>
      <c r="E152" s="142">
        <f t="shared" si="20"/>
        <v>18852.728672500005</v>
      </c>
      <c r="F152" s="142">
        <f t="shared" si="20"/>
        <v>17520.863072500004</v>
      </c>
      <c r="G152" s="142">
        <f t="shared" si="20"/>
        <v>16188.997472500007</v>
      </c>
      <c r="H152" s="142">
        <f t="shared" si="20"/>
        <v>14857.131872500006</v>
      </c>
      <c r="I152" s="142">
        <f t="shared" si="20"/>
        <v>13525.266272500008</v>
      </c>
      <c r="J152" s="142">
        <f t="shared" si="20"/>
        <v>12193.400672500004</v>
      </c>
      <c r="K152" s="142">
        <f t="shared" si="20"/>
        <v>10861.535072500006</v>
      </c>
      <c r="L152" s="142">
        <f t="shared" si="20"/>
        <v>9529.6694725000052</v>
      </c>
      <c r="M152" s="142">
        <f t="shared" si="20"/>
        <v>8197.8038725000079</v>
      </c>
      <c r="N152" s="142">
        <f t="shared" si="20"/>
        <v>6865.9382725000069</v>
      </c>
      <c r="O152" s="142">
        <f t="shared" si="20"/>
        <v>5534.0726725000059</v>
      </c>
      <c r="P152" s="142">
        <f t="shared" si="20"/>
        <v>3136.7145925000077</v>
      </c>
      <c r="Q152" s="142">
        <f t="shared" si="20"/>
        <v>2870.3414725000039</v>
      </c>
      <c r="R152" s="142">
        <f t="shared" si="20"/>
        <v>1538.4758725000065</v>
      </c>
      <c r="S152" s="142">
        <f t="shared" si="20"/>
        <v>206.61027250000916</v>
      </c>
      <c r="T152" s="142">
        <f t="shared" si="20"/>
        <v>-1125.2553274999955</v>
      </c>
      <c r="U152" s="142">
        <f t="shared" si="20"/>
        <v>-2457.1209274999928</v>
      </c>
      <c r="V152" s="142">
        <f t="shared" si="20"/>
        <v>-3788.9865274999902</v>
      </c>
      <c r="W152" s="142">
        <f t="shared" si="20"/>
        <v>-5120.8521274999948</v>
      </c>
    </row>
    <row r="153" spans="4:23">
      <c r="D153" s="142">
        <f t="shared" si="19"/>
        <v>9050.0942725000023</v>
      </c>
      <c r="E153" s="142">
        <f t="shared" si="20"/>
        <v>8384.1614725000036</v>
      </c>
      <c r="F153" s="142">
        <f t="shared" si="20"/>
        <v>7718.2286725000013</v>
      </c>
      <c r="G153" s="142">
        <f t="shared" si="20"/>
        <v>7052.2958725000026</v>
      </c>
      <c r="H153" s="142">
        <f t="shared" si="20"/>
        <v>6386.3630725000039</v>
      </c>
      <c r="I153" s="142">
        <f t="shared" si="20"/>
        <v>5720.4302725000016</v>
      </c>
      <c r="J153" s="142">
        <f t="shared" si="20"/>
        <v>5054.4974724999993</v>
      </c>
      <c r="K153" s="142">
        <f t="shared" si="20"/>
        <v>4388.5646725000042</v>
      </c>
      <c r="L153" s="142">
        <f t="shared" si="20"/>
        <v>3722.6318725000019</v>
      </c>
      <c r="M153" s="142">
        <f t="shared" si="20"/>
        <v>3056.6990725000032</v>
      </c>
      <c r="N153" s="142">
        <f t="shared" si="20"/>
        <v>2390.7662725000046</v>
      </c>
      <c r="O153" s="142">
        <f t="shared" si="20"/>
        <v>1724.8334725000022</v>
      </c>
      <c r="P153" s="142">
        <f t="shared" si="20"/>
        <v>526.15443250000317</v>
      </c>
      <c r="Q153" s="142">
        <f t="shared" si="20"/>
        <v>392.96787250000489</v>
      </c>
      <c r="R153" s="142">
        <f t="shared" si="20"/>
        <v>-272.96492749999743</v>
      </c>
      <c r="S153" s="142">
        <f t="shared" si="20"/>
        <v>-938.89772749999975</v>
      </c>
      <c r="T153" s="142">
        <f t="shared" si="20"/>
        <v>-1604.8305274999948</v>
      </c>
      <c r="U153" s="142">
        <f t="shared" si="20"/>
        <v>-2270.7633274999971</v>
      </c>
      <c r="V153" s="142">
        <f t="shared" si="20"/>
        <v>-2936.6961274999994</v>
      </c>
      <c r="W153" s="142">
        <f t="shared" si="20"/>
        <v>-3602.6289274999945</v>
      </c>
    </row>
    <row r="155" spans="4:23">
      <c r="D155" s="156" t="s">
        <v>169</v>
      </c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</row>
    <row r="156" spans="4:23">
      <c r="D156" s="142">
        <f>$B$9+D2</f>
        <v>213970.955418</v>
      </c>
      <c r="E156" s="142">
        <f t="shared" ref="E156:W170" si="21">$B$9+E2</f>
        <v>200652.29941799998</v>
      </c>
      <c r="F156" s="142">
        <f t="shared" si="21"/>
        <v>187333.64341799996</v>
      </c>
      <c r="G156" s="142">
        <f t="shared" si="21"/>
        <v>174014.987418</v>
      </c>
      <c r="H156" s="142">
        <f t="shared" si="21"/>
        <v>160696.33141799999</v>
      </c>
      <c r="I156" s="142">
        <f t="shared" si="21"/>
        <v>147377.675418</v>
      </c>
      <c r="J156" s="142">
        <f t="shared" si="21"/>
        <v>134059.01941799995</v>
      </c>
      <c r="K156" s="142">
        <f t="shared" si="21"/>
        <v>120740.36341799996</v>
      </c>
      <c r="L156" s="142">
        <f t="shared" si="21"/>
        <v>107421.70741800001</v>
      </c>
      <c r="M156" s="142">
        <f t="shared" si="21"/>
        <v>94103.051418000017</v>
      </c>
      <c r="N156" s="142">
        <f t="shared" si="21"/>
        <v>80784.395418</v>
      </c>
      <c r="O156" s="142">
        <f t="shared" si="21"/>
        <v>67465.739417999983</v>
      </c>
      <c r="P156" s="142">
        <f t="shared" si="21"/>
        <v>43492.158617999987</v>
      </c>
      <c r="Q156" s="142">
        <f t="shared" si="21"/>
        <v>40828.427417999977</v>
      </c>
      <c r="R156" s="142">
        <f t="shared" si="21"/>
        <v>27509.771418000008</v>
      </c>
      <c r="S156" s="142">
        <f t="shared" si="21"/>
        <v>14191.115418000005</v>
      </c>
      <c r="T156" s="142">
        <f t="shared" si="21"/>
        <v>872.45941800000219</v>
      </c>
      <c r="U156" s="142">
        <f t="shared" si="21"/>
        <v>-12446.196581999993</v>
      </c>
      <c r="V156" s="142">
        <f t="shared" si="21"/>
        <v>-25764.852581999996</v>
      </c>
      <c r="W156" s="142">
        <f t="shared" si="21"/>
        <v>-39083.508581999995</v>
      </c>
    </row>
    <row r="157" spans="4:23">
      <c r="D157" s="142">
        <f t="shared" ref="D157:S175" si="22">$B$9+D3</f>
        <v>202836.455418</v>
      </c>
      <c r="E157" s="142">
        <f t="shared" si="22"/>
        <v>190183.73221799999</v>
      </c>
      <c r="F157" s="142">
        <f t="shared" si="22"/>
        <v>177531.00901799998</v>
      </c>
      <c r="G157" s="142">
        <f t="shared" si="22"/>
        <v>164878.285818</v>
      </c>
      <c r="H157" s="142">
        <f t="shared" si="22"/>
        <v>152225.562618</v>
      </c>
      <c r="I157" s="142">
        <f t="shared" si="22"/>
        <v>139572.83941800002</v>
      </c>
      <c r="J157" s="142">
        <f t="shared" si="22"/>
        <v>126920.11621799998</v>
      </c>
      <c r="K157" s="142">
        <f t="shared" si="22"/>
        <v>114267.393018</v>
      </c>
      <c r="L157" s="142">
        <f t="shared" si="22"/>
        <v>101614.66981799999</v>
      </c>
      <c r="M157" s="142">
        <f t="shared" si="22"/>
        <v>88961.946618000016</v>
      </c>
      <c r="N157" s="142">
        <f t="shared" si="22"/>
        <v>76309.223418000009</v>
      </c>
      <c r="O157" s="142">
        <f t="shared" si="22"/>
        <v>63656.500218000001</v>
      </c>
      <c r="P157" s="142">
        <f t="shared" si="22"/>
        <v>40881.598457999993</v>
      </c>
      <c r="Q157" s="142">
        <f t="shared" si="22"/>
        <v>38351.053818</v>
      </c>
      <c r="R157" s="142">
        <f t="shared" si="22"/>
        <v>25698.330618000011</v>
      </c>
      <c r="S157" s="142">
        <f t="shared" si="22"/>
        <v>13045.607418000018</v>
      </c>
      <c r="T157" s="142">
        <f t="shared" si="21"/>
        <v>392.88421800001743</v>
      </c>
      <c r="U157" s="142">
        <f t="shared" si="21"/>
        <v>-12259.838981999983</v>
      </c>
      <c r="V157" s="142">
        <f t="shared" si="21"/>
        <v>-24912.562181999976</v>
      </c>
      <c r="W157" s="142">
        <f t="shared" si="21"/>
        <v>-37565.285381999973</v>
      </c>
    </row>
    <row r="158" spans="4:23">
      <c r="D158" s="142">
        <f t="shared" si="22"/>
        <v>191701.955418</v>
      </c>
      <c r="E158" s="142">
        <f t="shared" si="21"/>
        <v>179715.165018</v>
      </c>
      <c r="F158" s="142">
        <f t="shared" si="21"/>
        <v>167728.374618</v>
      </c>
      <c r="G158" s="142">
        <f t="shared" si="21"/>
        <v>155741.58421800003</v>
      </c>
      <c r="H158" s="142">
        <f t="shared" si="21"/>
        <v>143754.79381800001</v>
      </c>
      <c r="I158" s="142">
        <f t="shared" si="21"/>
        <v>131768.00341800001</v>
      </c>
      <c r="J158" s="142">
        <f t="shared" si="21"/>
        <v>119781.21301799998</v>
      </c>
      <c r="K158" s="142">
        <f t="shared" si="21"/>
        <v>107794.42261800001</v>
      </c>
      <c r="L158" s="142">
        <f t="shared" si="21"/>
        <v>95807.632218000013</v>
      </c>
      <c r="M158" s="142">
        <f t="shared" si="21"/>
        <v>83820.841818000015</v>
      </c>
      <c r="N158" s="142">
        <f t="shared" si="21"/>
        <v>71834.051418000003</v>
      </c>
      <c r="O158" s="142">
        <f t="shared" si="21"/>
        <v>59847.261018000005</v>
      </c>
      <c r="P158" s="142">
        <f t="shared" si="21"/>
        <v>38271.038297999999</v>
      </c>
      <c r="Q158" s="142">
        <f t="shared" si="21"/>
        <v>35873.680217999994</v>
      </c>
      <c r="R158" s="142">
        <f t="shared" si="21"/>
        <v>23886.889818000014</v>
      </c>
      <c r="S158" s="142">
        <f t="shared" si="21"/>
        <v>11900.099418000009</v>
      </c>
      <c r="T158" s="142">
        <f t="shared" si="21"/>
        <v>-86.690981999989162</v>
      </c>
      <c r="U158" s="142">
        <f t="shared" si="21"/>
        <v>-12073.481381999987</v>
      </c>
      <c r="V158" s="142">
        <f t="shared" si="21"/>
        <v>-24060.271781999993</v>
      </c>
      <c r="W158" s="142">
        <f t="shared" si="21"/>
        <v>-36047.062181999994</v>
      </c>
    </row>
    <row r="159" spans="4:23">
      <c r="D159" s="142">
        <f t="shared" si="22"/>
        <v>180567.45541799997</v>
      </c>
      <c r="E159" s="142">
        <f t="shared" si="21"/>
        <v>169246.59781799998</v>
      </c>
      <c r="F159" s="142">
        <f t="shared" si="21"/>
        <v>157925.74021799993</v>
      </c>
      <c r="G159" s="142">
        <f t="shared" si="21"/>
        <v>146604.882618</v>
      </c>
      <c r="H159" s="142">
        <f t="shared" si="21"/>
        <v>135284.02501799999</v>
      </c>
      <c r="I159" s="142">
        <f t="shared" si="21"/>
        <v>123963.16741799998</v>
      </c>
      <c r="J159" s="142">
        <f t="shared" si="21"/>
        <v>112642.30981799997</v>
      </c>
      <c r="K159" s="142">
        <f t="shared" si="21"/>
        <v>101321.45221799998</v>
      </c>
      <c r="L159" s="142">
        <f t="shared" si="21"/>
        <v>90000.594617999988</v>
      </c>
      <c r="M159" s="142">
        <f t="shared" si="21"/>
        <v>78679.737018</v>
      </c>
      <c r="N159" s="142">
        <f t="shared" si="21"/>
        <v>67358.879417999997</v>
      </c>
      <c r="O159" s="142">
        <f t="shared" si="21"/>
        <v>56038.021817999979</v>
      </c>
      <c r="P159" s="142">
        <f t="shared" si="21"/>
        <v>35660.478137999991</v>
      </c>
      <c r="Q159" s="142">
        <f t="shared" si="21"/>
        <v>33396.306617999988</v>
      </c>
      <c r="R159" s="142">
        <f t="shared" si="21"/>
        <v>22075.449018000003</v>
      </c>
      <c r="S159" s="142">
        <f t="shared" si="21"/>
        <v>10754.591418000007</v>
      </c>
      <c r="T159" s="142">
        <f t="shared" si="21"/>
        <v>-566.26618199999575</v>
      </c>
      <c r="U159" s="142">
        <f t="shared" si="21"/>
        <v>-11887.123781999991</v>
      </c>
      <c r="V159" s="142">
        <f t="shared" si="21"/>
        <v>-23207.981381999994</v>
      </c>
      <c r="W159" s="142">
        <f t="shared" si="21"/>
        <v>-34528.838981999987</v>
      </c>
    </row>
    <row r="160" spans="4:23">
      <c r="D160" s="142">
        <f t="shared" si="22"/>
        <v>169432.955418</v>
      </c>
      <c r="E160" s="142">
        <f t="shared" si="21"/>
        <v>158778.03061799999</v>
      </c>
      <c r="F160" s="142">
        <f t="shared" si="21"/>
        <v>148123.10581799998</v>
      </c>
      <c r="G160" s="142">
        <f t="shared" si="21"/>
        <v>137468.181018</v>
      </c>
      <c r="H160" s="142">
        <f t="shared" si="21"/>
        <v>126813.25621799999</v>
      </c>
      <c r="I160" s="142">
        <f t="shared" si="21"/>
        <v>116158.33141800002</v>
      </c>
      <c r="J160" s="142">
        <f t="shared" si="21"/>
        <v>105503.40661799998</v>
      </c>
      <c r="K160" s="142">
        <f t="shared" si="21"/>
        <v>94848.481818</v>
      </c>
      <c r="L160" s="142">
        <f t="shared" si="21"/>
        <v>84193.557018000007</v>
      </c>
      <c r="M160" s="142">
        <f t="shared" si="21"/>
        <v>73538.632218000013</v>
      </c>
      <c r="N160" s="142">
        <f t="shared" si="21"/>
        <v>62883.707418000005</v>
      </c>
      <c r="O160" s="142">
        <f t="shared" si="21"/>
        <v>52228.782617999997</v>
      </c>
      <c r="P160" s="142">
        <f t="shared" si="21"/>
        <v>33049.917977999998</v>
      </c>
      <c r="Q160" s="142">
        <f t="shared" si="21"/>
        <v>30918.933018</v>
      </c>
      <c r="R160" s="142">
        <f t="shared" si="21"/>
        <v>20264.008218000014</v>
      </c>
      <c r="S160" s="142">
        <f t="shared" si="21"/>
        <v>9609.0834180000129</v>
      </c>
      <c r="T160" s="142">
        <f t="shared" si="21"/>
        <v>-1045.8413819999878</v>
      </c>
      <c r="U160" s="142">
        <f t="shared" si="21"/>
        <v>-11700.766181999988</v>
      </c>
      <c r="V160" s="142">
        <f t="shared" si="21"/>
        <v>-22355.690981999982</v>
      </c>
      <c r="W160" s="142">
        <f t="shared" si="21"/>
        <v>-33010.615781999979</v>
      </c>
    </row>
    <row r="161" spans="4:23">
      <c r="D161" s="142">
        <f t="shared" si="22"/>
        <v>158298.455418</v>
      </c>
      <c r="E161" s="142">
        <f t="shared" si="21"/>
        <v>148309.46341799997</v>
      </c>
      <c r="F161" s="142">
        <f t="shared" si="21"/>
        <v>138320.47141799997</v>
      </c>
      <c r="G161" s="142">
        <f t="shared" si="21"/>
        <v>128331.479418</v>
      </c>
      <c r="H161" s="142">
        <f t="shared" si="21"/>
        <v>118342.487418</v>
      </c>
      <c r="I161" s="142">
        <f t="shared" si="21"/>
        <v>108353.49541800001</v>
      </c>
      <c r="J161" s="142">
        <f t="shared" si="21"/>
        <v>98364.503417999978</v>
      </c>
      <c r="K161" s="142">
        <f t="shared" si="21"/>
        <v>88375.51141799998</v>
      </c>
      <c r="L161" s="142">
        <f t="shared" si="21"/>
        <v>78386.519417999996</v>
      </c>
      <c r="M161" s="142">
        <f t="shared" si="21"/>
        <v>68397.527417999998</v>
      </c>
      <c r="N161" s="142">
        <f t="shared" si="21"/>
        <v>58408.535417999999</v>
      </c>
      <c r="O161" s="142">
        <f t="shared" si="21"/>
        <v>48419.543417999987</v>
      </c>
      <c r="P161" s="142">
        <f t="shared" si="21"/>
        <v>30439.357817999993</v>
      </c>
      <c r="Q161" s="142">
        <f t="shared" si="21"/>
        <v>28441.559417999993</v>
      </c>
      <c r="R161" s="142">
        <f t="shared" si="21"/>
        <v>18452.567418000002</v>
      </c>
      <c r="S161" s="142">
        <f t="shared" si="21"/>
        <v>8463.575418000004</v>
      </c>
      <c r="T161" s="142">
        <f t="shared" si="21"/>
        <v>-1525.4165819999944</v>
      </c>
      <c r="U161" s="142">
        <f t="shared" si="21"/>
        <v>-11514.408582</v>
      </c>
      <c r="V161" s="142">
        <f t="shared" si="21"/>
        <v>-21503.400581999998</v>
      </c>
      <c r="W161" s="142">
        <f t="shared" si="21"/>
        <v>-31492.392581999997</v>
      </c>
    </row>
    <row r="162" spans="4:23">
      <c r="D162" s="142">
        <f t="shared" si="22"/>
        <v>147163.955418</v>
      </c>
      <c r="E162" s="142">
        <f t="shared" si="21"/>
        <v>137840.89621799998</v>
      </c>
      <c r="F162" s="142">
        <f t="shared" si="21"/>
        <v>128517.83701799999</v>
      </c>
      <c r="G162" s="142">
        <f t="shared" si="21"/>
        <v>119194.777818</v>
      </c>
      <c r="H162" s="142">
        <f t="shared" si="21"/>
        <v>109871.71861800001</v>
      </c>
      <c r="I162" s="142">
        <f t="shared" si="21"/>
        <v>100548.65941800002</v>
      </c>
      <c r="J162" s="142">
        <f t="shared" si="21"/>
        <v>91225.600217999992</v>
      </c>
      <c r="K162" s="142">
        <f t="shared" si="21"/>
        <v>81902.541018000004</v>
      </c>
      <c r="L162" s="142">
        <f t="shared" si="21"/>
        <v>72579.481818</v>
      </c>
      <c r="M162" s="142">
        <f t="shared" si="21"/>
        <v>63256.422618000011</v>
      </c>
      <c r="N162" s="142">
        <f t="shared" si="21"/>
        <v>53933.363418000008</v>
      </c>
      <c r="O162" s="142">
        <f t="shared" si="21"/>
        <v>44610.304218000005</v>
      </c>
      <c r="P162" s="142">
        <f t="shared" si="21"/>
        <v>27828.797658</v>
      </c>
      <c r="Q162" s="142">
        <f t="shared" si="21"/>
        <v>25964.185818000009</v>
      </c>
      <c r="R162" s="142">
        <f t="shared" si="21"/>
        <v>16641.126618000013</v>
      </c>
      <c r="S162" s="142">
        <f t="shared" si="21"/>
        <v>7318.0674180000169</v>
      </c>
      <c r="T162" s="142">
        <f t="shared" si="21"/>
        <v>-2004.9917819999791</v>
      </c>
      <c r="U162" s="142">
        <f t="shared" si="21"/>
        <v>-11328.050981999982</v>
      </c>
      <c r="V162" s="142">
        <f t="shared" si="21"/>
        <v>-20651.110181999979</v>
      </c>
      <c r="W162" s="142">
        <f t="shared" si="21"/>
        <v>-29974.169381999975</v>
      </c>
    </row>
    <row r="163" spans="4:23">
      <c r="D163" s="142">
        <f t="shared" si="22"/>
        <v>136029.45541800003</v>
      </c>
      <c r="E163" s="142">
        <f t="shared" si="21"/>
        <v>127372.32901800002</v>
      </c>
      <c r="F163" s="142">
        <f t="shared" si="21"/>
        <v>118715.20261800001</v>
      </c>
      <c r="G163" s="142">
        <f t="shared" si="21"/>
        <v>110058.07621800003</v>
      </c>
      <c r="H163" s="142">
        <f t="shared" si="21"/>
        <v>101400.94981800002</v>
      </c>
      <c r="I163" s="142">
        <f t="shared" si="21"/>
        <v>92743.823418000014</v>
      </c>
      <c r="J163" s="142">
        <f t="shared" si="21"/>
        <v>84086.697017999992</v>
      </c>
      <c r="K163" s="142">
        <f t="shared" si="21"/>
        <v>75429.570617999998</v>
      </c>
      <c r="L163" s="142">
        <f t="shared" si="21"/>
        <v>66772.444218000019</v>
      </c>
      <c r="M163" s="142">
        <f t="shared" si="21"/>
        <v>58115.317818000025</v>
      </c>
      <c r="N163" s="142">
        <f t="shared" si="21"/>
        <v>49458.191418000017</v>
      </c>
      <c r="O163" s="142">
        <f t="shared" si="21"/>
        <v>40801.065018000008</v>
      </c>
      <c r="P163" s="142">
        <f t="shared" si="21"/>
        <v>25218.237498000006</v>
      </c>
      <c r="Q163" s="142">
        <f t="shared" si="21"/>
        <v>23486.812218000003</v>
      </c>
      <c r="R163" s="142">
        <f t="shared" si="21"/>
        <v>14829.685818000016</v>
      </c>
      <c r="S163" s="142">
        <f t="shared" si="21"/>
        <v>6172.5594180000153</v>
      </c>
      <c r="T163" s="142">
        <f t="shared" si="21"/>
        <v>-2484.5669819999857</v>
      </c>
      <c r="U163" s="142">
        <f t="shared" si="21"/>
        <v>-11141.693381999987</v>
      </c>
      <c r="V163" s="142">
        <f t="shared" si="21"/>
        <v>-19798.819781999988</v>
      </c>
      <c r="W163" s="142">
        <f t="shared" si="21"/>
        <v>-28455.946181999989</v>
      </c>
    </row>
    <row r="164" spans="4:23">
      <c r="D164" s="142">
        <f t="shared" si="22"/>
        <v>124894.95541799998</v>
      </c>
      <c r="E164" s="142">
        <f t="shared" si="21"/>
        <v>116903.76181799998</v>
      </c>
      <c r="F164" s="142">
        <f t="shared" si="21"/>
        <v>108912.56821799996</v>
      </c>
      <c r="G164" s="142">
        <f t="shared" si="21"/>
        <v>100921.37461799999</v>
      </c>
      <c r="H164" s="142">
        <f t="shared" si="21"/>
        <v>92930.181017999988</v>
      </c>
      <c r="I164" s="142">
        <f t="shared" si="21"/>
        <v>84938.98741799999</v>
      </c>
      <c r="J164" s="142">
        <f t="shared" si="21"/>
        <v>76947.793817999976</v>
      </c>
      <c r="K164" s="142">
        <f t="shared" si="21"/>
        <v>68956.600217999978</v>
      </c>
      <c r="L164" s="142">
        <f t="shared" si="21"/>
        <v>60965.406617999994</v>
      </c>
      <c r="M164" s="142">
        <f t="shared" si="21"/>
        <v>52974.213017999995</v>
      </c>
      <c r="N164" s="142">
        <f t="shared" si="21"/>
        <v>44983.019417999996</v>
      </c>
      <c r="O164" s="142">
        <f t="shared" si="21"/>
        <v>36991.825817999983</v>
      </c>
      <c r="P164" s="142">
        <f t="shared" si="21"/>
        <v>22607.67733799999</v>
      </c>
      <c r="Q164" s="142">
        <f t="shared" si="21"/>
        <v>21009.438617999996</v>
      </c>
      <c r="R164" s="142">
        <f t="shared" si="21"/>
        <v>13018.245018000005</v>
      </c>
      <c r="S164" s="142">
        <f t="shared" si="21"/>
        <v>5027.0514180000064</v>
      </c>
      <c r="T164" s="142">
        <f t="shared" si="21"/>
        <v>-2964.1421819999923</v>
      </c>
      <c r="U164" s="142">
        <f t="shared" si="21"/>
        <v>-10955.335781999991</v>
      </c>
      <c r="V164" s="142">
        <f t="shared" si="21"/>
        <v>-18946.52938199999</v>
      </c>
      <c r="W164" s="142">
        <f t="shared" si="21"/>
        <v>-26937.722981999988</v>
      </c>
    </row>
    <row r="165" spans="4:23">
      <c r="D165" s="142">
        <f t="shared" si="22"/>
        <v>113760.455418</v>
      </c>
      <c r="E165" s="142">
        <f t="shared" si="21"/>
        <v>106435.19461800001</v>
      </c>
      <c r="F165" s="142">
        <f t="shared" si="21"/>
        <v>99109.93381799999</v>
      </c>
      <c r="G165" s="142">
        <f t="shared" si="21"/>
        <v>91784.673018000016</v>
      </c>
      <c r="H165" s="142">
        <f t="shared" si="21"/>
        <v>84459.412218000012</v>
      </c>
      <c r="I165" s="142">
        <f t="shared" si="21"/>
        <v>77134.151418000023</v>
      </c>
      <c r="J165" s="142">
        <f t="shared" si="21"/>
        <v>69808.89061799999</v>
      </c>
      <c r="K165" s="142">
        <f t="shared" si="21"/>
        <v>62483.629818000001</v>
      </c>
      <c r="L165" s="142">
        <f t="shared" si="21"/>
        <v>55158.369018000012</v>
      </c>
      <c r="M165" s="142">
        <f t="shared" si="21"/>
        <v>47833.108218000023</v>
      </c>
      <c r="N165" s="142">
        <f t="shared" si="21"/>
        <v>40507.847418000005</v>
      </c>
      <c r="O165" s="142">
        <f t="shared" si="21"/>
        <v>33182.586618000001</v>
      </c>
      <c r="P165" s="142">
        <f t="shared" si="21"/>
        <v>19997.117177999997</v>
      </c>
      <c r="Q165" s="142">
        <f t="shared" si="21"/>
        <v>18532.065017999998</v>
      </c>
      <c r="R165" s="142">
        <f t="shared" si="21"/>
        <v>11206.804218000008</v>
      </c>
      <c r="S165" s="142">
        <f t="shared" si="21"/>
        <v>3881.5434180000047</v>
      </c>
      <c r="T165" s="142">
        <f t="shared" si="21"/>
        <v>-3443.7173819999916</v>
      </c>
      <c r="U165" s="142">
        <f t="shared" si="21"/>
        <v>-10768.978181999988</v>
      </c>
      <c r="V165" s="142">
        <f t="shared" si="21"/>
        <v>-18094.238981999992</v>
      </c>
      <c r="W165" s="142">
        <f t="shared" si="21"/>
        <v>-25419.499781999995</v>
      </c>
    </row>
    <row r="166" spans="4:23">
      <c r="D166" s="142">
        <f t="shared" si="22"/>
        <v>102625.955418</v>
      </c>
      <c r="E166" s="142">
        <f t="shared" si="21"/>
        <v>95966.627417999989</v>
      </c>
      <c r="F166" s="142">
        <f t="shared" si="21"/>
        <v>89307.299417999995</v>
      </c>
      <c r="G166" s="142">
        <f t="shared" si="21"/>
        <v>82647.971418000016</v>
      </c>
      <c r="H166" s="142">
        <f t="shared" si="21"/>
        <v>75988.643418000007</v>
      </c>
      <c r="I166" s="142">
        <f t="shared" si="21"/>
        <v>69329.315418000013</v>
      </c>
      <c r="J166" s="142">
        <f t="shared" si="21"/>
        <v>62669.98741799999</v>
      </c>
      <c r="K166" s="142">
        <f t="shared" si="21"/>
        <v>56010.659417999996</v>
      </c>
      <c r="L166" s="142">
        <f t="shared" si="21"/>
        <v>49351.331418000016</v>
      </c>
      <c r="M166" s="142">
        <f t="shared" si="21"/>
        <v>42692.003418000022</v>
      </c>
      <c r="N166" s="142">
        <f t="shared" si="21"/>
        <v>36032.675418000013</v>
      </c>
      <c r="O166" s="142">
        <f t="shared" si="21"/>
        <v>29373.347418000001</v>
      </c>
      <c r="P166" s="142">
        <f t="shared" si="21"/>
        <v>17386.557018000003</v>
      </c>
      <c r="Q166" s="142">
        <f t="shared" si="21"/>
        <v>16054.691417999999</v>
      </c>
      <c r="R166" s="142">
        <f t="shared" si="21"/>
        <v>9395.3634180000117</v>
      </c>
      <c r="S166" s="142">
        <f t="shared" si="21"/>
        <v>2736.0354180000104</v>
      </c>
      <c r="T166" s="142">
        <f t="shared" si="21"/>
        <v>-3923.2925819999909</v>
      </c>
      <c r="U166" s="142">
        <f t="shared" si="21"/>
        <v>-10582.620581999985</v>
      </c>
      <c r="V166" s="142">
        <f t="shared" si="21"/>
        <v>-17241.948581999994</v>
      </c>
      <c r="W166" s="142">
        <f t="shared" si="21"/>
        <v>-23901.276581999988</v>
      </c>
    </row>
    <row r="167" spans="4:23">
      <c r="D167" s="142">
        <f t="shared" si="22"/>
        <v>91491.455417999998</v>
      </c>
      <c r="E167" s="142">
        <f t="shared" si="21"/>
        <v>85498.060217999999</v>
      </c>
      <c r="F167" s="142">
        <f t="shared" si="21"/>
        <v>79504.665018</v>
      </c>
      <c r="G167" s="142">
        <f t="shared" si="21"/>
        <v>73511.269818000015</v>
      </c>
      <c r="H167" s="142">
        <f t="shared" si="21"/>
        <v>67517.874618000002</v>
      </c>
      <c r="I167" s="142">
        <f t="shared" si="21"/>
        <v>61524.479418000003</v>
      </c>
      <c r="J167" s="142">
        <f t="shared" si="21"/>
        <v>55531.084217999989</v>
      </c>
      <c r="K167" s="142">
        <f t="shared" si="21"/>
        <v>49537.689018000005</v>
      </c>
      <c r="L167" s="142">
        <f t="shared" si="21"/>
        <v>43544.293818000006</v>
      </c>
      <c r="M167" s="142">
        <f t="shared" si="21"/>
        <v>37550.898618000007</v>
      </c>
      <c r="N167" s="142">
        <f t="shared" si="21"/>
        <v>31557.503418000004</v>
      </c>
      <c r="O167" s="142">
        <f t="shared" si="21"/>
        <v>25564.108218000005</v>
      </c>
      <c r="P167" s="142">
        <f t="shared" si="21"/>
        <v>14775.996858000002</v>
      </c>
      <c r="Q167" s="142">
        <f t="shared" si="21"/>
        <v>13577.317818</v>
      </c>
      <c r="R167" s="142">
        <f t="shared" si="21"/>
        <v>7583.9226180000078</v>
      </c>
      <c r="S167" s="142">
        <f t="shared" si="21"/>
        <v>1590.5274180000051</v>
      </c>
      <c r="T167" s="142">
        <f t="shared" si="21"/>
        <v>-4402.8677819999939</v>
      </c>
      <c r="U167" s="142">
        <f t="shared" si="21"/>
        <v>-10396.262981999997</v>
      </c>
      <c r="V167" s="142">
        <f t="shared" si="21"/>
        <v>-16389.658181999996</v>
      </c>
      <c r="W167" s="142">
        <f t="shared" si="21"/>
        <v>-22383.053381999995</v>
      </c>
    </row>
    <row r="168" spans="4:23">
      <c r="D168" s="142">
        <f t="shared" si="22"/>
        <v>80356.955417999998</v>
      </c>
      <c r="E168" s="142">
        <f t="shared" si="21"/>
        <v>75029.493017999994</v>
      </c>
      <c r="F168" s="142">
        <f t="shared" si="21"/>
        <v>69702.03061799999</v>
      </c>
      <c r="G168" s="142">
        <f t="shared" si="21"/>
        <v>64374.568218</v>
      </c>
      <c r="H168" s="142">
        <f t="shared" si="21"/>
        <v>59047.105817999996</v>
      </c>
      <c r="I168" s="142">
        <f t="shared" si="21"/>
        <v>53719.643418000007</v>
      </c>
      <c r="J168" s="142">
        <f t="shared" si="21"/>
        <v>48392.181017999988</v>
      </c>
      <c r="K168" s="142">
        <f t="shared" si="21"/>
        <v>43064.718617999999</v>
      </c>
      <c r="L168" s="142">
        <f t="shared" si="21"/>
        <v>37737.25621800001</v>
      </c>
      <c r="M168" s="142">
        <f t="shared" si="21"/>
        <v>32409.793818000009</v>
      </c>
      <c r="N168" s="142">
        <f t="shared" si="21"/>
        <v>27082.331418000005</v>
      </c>
      <c r="O168" s="142">
        <f t="shared" si="21"/>
        <v>21754.869018000001</v>
      </c>
      <c r="P168" s="142">
        <f t="shared" si="21"/>
        <v>12165.436698000001</v>
      </c>
      <c r="Q168" s="142">
        <f t="shared" si="21"/>
        <v>11099.944218000001</v>
      </c>
      <c r="R168" s="142">
        <f t="shared" si="21"/>
        <v>5772.4818180000075</v>
      </c>
      <c r="S168" s="142">
        <f t="shared" si="21"/>
        <v>445.01941800000714</v>
      </c>
      <c r="T168" s="142">
        <f t="shared" si="21"/>
        <v>-4882.4429819999932</v>
      </c>
      <c r="U168" s="142">
        <f t="shared" si="21"/>
        <v>-10209.905381999994</v>
      </c>
      <c r="V168" s="142">
        <f t="shared" si="21"/>
        <v>-15537.36778199999</v>
      </c>
      <c r="W168" s="142">
        <f t="shared" si="21"/>
        <v>-20864.830181999994</v>
      </c>
    </row>
    <row r="169" spans="4:23">
      <c r="D169" s="142">
        <f t="shared" si="22"/>
        <v>69222.455417999998</v>
      </c>
      <c r="E169" s="142">
        <f t="shared" si="21"/>
        <v>64560.925817999989</v>
      </c>
      <c r="F169" s="142">
        <f t="shared" si="21"/>
        <v>59899.396217999994</v>
      </c>
      <c r="G169" s="142">
        <f t="shared" si="21"/>
        <v>55237.866618</v>
      </c>
      <c r="H169" s="142">
        <f t="shared" si="21"/>
        <v>50576.337018000006</v>
      </c>
      <c r="I169" s="142">
        <f t="shared" si="21"/>
        <v>45914.807418000011</v>
      </c>
      <c r="J169" s="142">
        <f t="shared" si="21"/>
        <v>41253.277818000002</v>
      </c>
      <c r="K169" s="142">
        <f t="shared" si="21"/>
        <v>36591.748218000008</v>
      </c>
      <c r="L169" s="142">
        <f t="shared" si="21"/>
        <v>31930.218618000003</v>
      </c>
      <c r="M169" s="142">
        <f t="shared" si="21"/>
        <v>27268.689018000008</v>
      </c>
      <c r="N169" s="142">
        <f t="shared" si="21"/>
        <v>22607.159418000007</v>
      </c>
      <c r="O169" s="142">
        <f t="shared" si="21"/>
        <v>17945.629818000005</v>
      </c>
      <c r="P169" s="142">
        <f t="shared" si="21"/>
        <v>9554.8765380000004</v>
      </c>
      <c r="Q169" s="142">
        <f t="shared" si="21"/>
        <v>8622.5706180000052</v>
      </c>
      <c r="R169" s="142">
        <f t="shared" si="21"/>
        <v>3961.0410180000072</v>
      </c>
      <c r="S169" s="142">
        <f t="shared" si="21"/>
        <v>-700.48858199999086</v>
      </c>
      <c r="T169" s="142">
        <f t="shared" si="21"/>
        <v>-5362.0181819999889</v>
      </c>
      <c r="U169" s="142">
        <f t="shared" si="21"/>
        <v>-10023.547781999991</v>
      </c>
      <c r="V169" s="142">
        <f t="shared" si="21"/>
        <v>-14685.077381999985</v>
      </c>
      <c r="W169" s="142">
        <f t="shared" si="21"/>
        <v>-19346.606981999987</v>
      </c>
    </row>
    <row r="170" spans="4:23">
      <c r="D170" s="142">
        <f t="shared" si="22"/>
        <v>58087.955417999998</v>
      </c>
      <c r="E170" s="142">
        <f t="shared" si="21"/>
        <v>54092.358617999998</v>
      </c>
      <c r="F170" s="142">
        <f t="shared" si="21"/>
        <v>50096.761817999984</v>
      </c>
      <c r="G170" s="142">
        <f t="shared" si="21"/>
        <v>46101.165018</v>
      </c>
      <c r="H170" s="142">
        <f t="shared" si="21"/>
        <v>42105.568218</v>
      </c>
      <c r="I170" s="142">
        <f t="shared" ref="E170:W175" si="23">$B$9+I16</f>
        <v>38109.971418000001</v>
      </c>
      <c r="J170" s="142">
        <f t="shared" si="23"/>
        <v>34114.374618000002</v>
      </c>
      <c r="K170" s="142">
        <f t="shared" si="23"/>
        <v>30118.777817999999</v>
      </c>
      <c r="L170" s="142">
        <f t="shared" si="23"/>
        <v>26123.181018000007</v>
      </c>
      <c r="M170" s="142">
        <f t="shared" si="23"/>
        <v>22127.584218000007</v>
      </c>
      <c r="N170" s="142">
        <f t="shared" si="23"/>
        <v>18131.987418000008</v>
      </c>
      <c r="O170" s="142">
        <f t="shared" si="23"/>
        <v>14136.390618000001</v>
      </c>
      <c r="P170" s="142">
        <f t="shared" si="23"/>
        <v>6944.3163780000032</v>
      </c>
      <c r="Q170" s="142">
        <f t="shared" si="23"/>
        <v>6145.1970180000062</v>
      </c>
      <c r="R170" s="142">
        <f t="shared" si="23"/>
        <v>2149.6002180000105</v>
      </c>
      <c r="S170" s="142">
        <f t="shared" si="23"/>
        <v>-1845.9965819999888</v>
      </c>
      <c r="T170" s="142">
        <f t="shared" si="23"/>
        <v>-5841.5933819999882</v>
      </c>
      <c r="U170" s="142">
        <f t="shared" si="23"/>
        <v>-9837.1901819999875</v>
      </c>
      <c r="V170" s="142">
        <f t="shared" si="23"/>
        <v>-13832.786981999987</v>
      </c>
      <c r="W170" s="142">
        <f t="shared" si="23"/>
        <v>-17828.383781999986</v>
      </c>
    </row>
    <row r="171" spans="4:23">
      <c r="D171" s="142">
        <f t="shared" si="22"/>
        <v>46953.455418000012</v>
      </c>
      <c r="E171" s="142">
        <f t="shared" si="23"/>
        <v>43623.791418000008</v>
      </c>
      <c r="F171" s="142">
        <f t="shared" si="23"/>
        <v>40294.127418000004</v>
      </c>
      <c r="G171" s="142">
        <f t="shared" si="23"/>
        <v>36964.463418000014</v>
      </c>
      <c r="H171" s="142">
        <f t="shared" si="23"/>
        <v>33634.79941800001</v>
      </c>
      <c r="I171" s="142">
        <f t="shared" si="23"/>
        <v>30305.135418000009</v>
      </c>
      <c r="J171" s="142">
        <f t="shared" si="23"/>
        <v>26975.471417999997</v>
      </c>
      <c r="K171" s="142">
        <f t="shared" si="23"/>
        <v>23645.807418</v>
      </c>
      <c r="L171" s="142">
        <f t="shared" si="23"/>
        <v>20316.143418000011</v>
      </c>
      <c r="M171" s="142">
        <f t="shared" si="23"/>
        <v>16986.479418000014</v>
      </c>
      <c r="N171" s="142">
        <f t="shared" si="23"/>
        <v>13656.815418000009</v>
      </c>
      <c r="O171" s="142">
        <f t="shared" si="23"/>
        <v>10327.151418000005</v>
      </c>
      <c r="P171" s="142">
        <f t="shared" si="23"/>
        <v>4333.7562180000059</v>
      </c>
      <c r="Q171" s="142">
        <f t="shared" si="23"/>
        <v>3667.8234180000036</v>
      </c>
      <c r="R171" s="142">
        <f t="shared" si="23"/>
        <v>338.15941800001019</v>
      </c>
      <c r="S171" s="142">
        <f t="shared" si="23"/>
        <v>-2991.5045819999905</v>
      </c>
      <c r="T171" s="142">
        <f t="shared" si="23"/>
        <v>-6321.1685819999948</v>
      </c>
      <c r="U171" s="142">
        <f t="shared" si="23"/>
        <v>-9650.8325819999918</v>
      </c>
      <c r="V171" s="142">
        <f t="shared" si="23"/>
        <v>-12980.496581999989</v>
      </c>
      <c r="W171" s="142">
        <f t="shared" si="23"/>
        <v>-16310.160581999993</v>
      </c>
    </row>
    <row r="172" spans="4:23">
      <c r="D172" s="142">
        <f t="shared" si="22"/>
        <v>35818.955417999998</v>
      </c>
      <c r="E172" s="142">
        <f t="shared" si="23"/>
        <v>33155.224218000003</v>
      </c>
      <c r="F172" s="142">
        <f t="shared" si="23"/>
        <v>30491.493017999997</v>
      </c>
      <c r="G172" s="142">
        <f t="shared" si="23"/>
        <v>27827.761818000003</v>
      </c>
      <c r="H172" s="142">
        <f t="shared" si="23"/>
        <v>25164.030618000001</v>
      </c>
      <c r="I172" s="142">
        <f t="shared" si="23"/>
        <v>22500.299418000006</v>
      </c>
      <c r="J172" s="142">
        <f t="shared" si="23"/>
        <v>19836.568217999997</v>
      </c>
      <c r="K172" s="142">
        <f t="shared" si="23"/>
        <v>17172.837018000002</v>
      </c>
      <c r="L172" s="142">
        <f t="shared" si="23"/>
        <v>14509.105818000004</v>
      </c>
      <c r="M172" s="142">
        <f t="shared" si="23"/>
        <v>11845.374618000005</v>
      </c>
      <c r="N172" s="142">
        <f t="shared" si="23"/>
        <v>9181.6434180000033</v>
      </c>
      <c r="O172" s="142">
        <f t="shared" si="23"/>
        <v>6517.9122180000013</v>
      </c>
      <c r="P172" s="142">
        <f t="shared" si="23"/>
        <v>1723.1960580000014</v>
      </c>
      <c r="Q172" s="142">
        <f t="shared" si="23"/>
        <v>1190.449818000001</v>
      </c>
      <c r="R172" s="142">
        <f t="shared" si="23"/>
        <v>-1473.2813819999974</v>
      </c>
      <c r="S172" s="142">
        <f t="shared" si="23"/>
        <v>-4137.0125819999957</v>
      </c>
      <c r="T172" s="142">
        <f t="shared" si="23"/>
        <v>-6800.7437819999941</v>
      </c>
      <c r="U172" s="142">
        <f t="shared" si="23"/>
        <v>-9464.4749819999961</v>
      </c>
      <c r="V172" s="142">
        <f t="shared" si="23"/>
        <v>-12128.206181999998</v>
      </c>
      <c r="W172" s="142">
        <f t="shared" si="23"/>
        <v>-14791.937381999993</v>
      </c>
    </row>
    <row r="173" spans="4:23">
      <c r="D173" s="142">
        <f t="shared" si="22"/>
        <v>24684.455418000001</v>
      </c>
      <c r="E173" s="142">
        <f t="shared" si="23"/>
        <v>22686.657018000002</v>
      </c>
      <c r="F173" s="142">
        <f t="shared" si="23"/>
        <v>20688.858617999995</v>
      </c>
      <c r="G173" s="142">
        <f t="shared" si="23"/>
        <v>18691.060218000002</v>
      </c>
      <c r="H173" s="142">
        <f t="shared" si="23"/>
        <v>16693.261818000003</v>
      </c>
      <c r="I173" s="142">
        <f t="shared" si="23"/>
        <v>14695.463418000003</v>
      </c>
      <c r="J173" s="142">
        <f t="shared" si="23"/>
        <v>12697.665018</v>
      </c>
      <c r="K173" s="142">
        <f t="shared" si="23"/>
        <v>10699.866618</v>
      </c>
      <c r="L173" s="142">
        <f t="shared" si="23"/>
        <v>8702.068218000004</v>
      </c>
      <c r="M173" s="142">
        <f t="shared" si="23"/>
        <v>6704.2698180000043</v>
      </c>
      <c r="N173" s="142">
        <f t="shared" si="23"/>
        <v>4706.4714180000046</v>
      </c>
      <c r="O173" s="142">
        <f t="shared" si="23"/>
        <v>2708.6730180000013</v>
      </c>
      <c r="P173" s="142">
        <f t="shared" si="23"/>
        <v>-887.36410199999591</v>
      </c>
      <c r="Q173" s="142">
        <f t="shared" si="23"/>
        <v>-1286.9237819999944</v>
      </c>
      <c r="R173" s="142">
        <f t="shared" si="23"/>
        <v>-3284.7221819999941</v>
      </c>
      <c r="S173" s="142">
        <f t="shared" si="23"/>
        <v>-5282.5205819999937</v>
      </c>
      <c r="T173" s="142">
        <f t="shared" si="23"/>
        <v>-7280.3189819999934</v>
      </c>
      <c r="U173" s="142">
        <f t="shared" si="23"/>
        <v>-9278.1173819999931</v>
      </c>
      <c r="V173" s="142">
        <f t="shared" si="23"/>
        <v>-11275.915781999993</v>
      </c>
      <c r="W173" s="142">
        <f t="shared" si="23"/>
        <v>-13273.714181999992</v>
      </c>
    </row>
    <row r="174" spans="4:23">
      <c r="D174" s="142">
        <f t="shared" si="22"/>
        <v>13549.955418000009</v>
      </c>
      <c r="E174" s="142">
        <f t="shared" si="23"/>
        <v>12218.089818000008</v>
      </c>
      <c r="F174" s="142">
        <f t="shared" si="23"/>
        <v>10886.224218000007</v>
      </c>
      <c r="G174" s="142">
        <f t="shared" si="23"/>
        <v>9554.3586180000093</v>
      </c>
      <c r="H174" s="142">
        <f t="shared" si="23"/>
        <v>8222.4930180000083</v>
      </c>
      <c r="I174" s="142">
        <f t="shared" si="23"/>
        <v>6890.6274180000109</v>
      </c>
      <c r="J174" s="142">
        <f t="shared" si="23"/>
        <v>5558.7618180000063</v>
      </c>
      <c r="K174" s="142">
        <f t="shared" si="23"/>
        <v>4226.896218000009</v>
      </c>
      <c r="L174" s="142">
        <f t="shared" si="23"/>
        <v>2895.030618000008</v>
      </c>
      <c r="M174" s="142">
        <f t="shared" si="23"/>
        <v>1563.1650180000106</v>
      </c>
      <c r="N174" s="142">
        <f t="shared" si="23"/>
        <v>231.29941800000961</v>
      </c>
      <c r="O174" s="142">
        <f t="shared" si="23"/>
        <v>-1100.5661819999914</v>
      </c>
      <c r="P174" s="142">
        <f t="shared" si="23"/>
        <v>-3497.9242619999895</v>
      </c>
      <c r="Q174" s="142">
        <f t="shared" si="23"/>
        <v>-3764.2973819999934</v>
      </c>
      <c r="R174" s="142">
        <f t="shared" si="23"/>
        <v>-5096.1629819999907</v>
      </c>
      <c r="S174" s="142">
        <f t="shared" si="23"/>
        <v>-6428.0285819999881</v>
      </c>
      <c r="T174" s="142">
        <f t="shared" si="23"/>
        <v>-7759.8941819999927</v>
      </c>
      <c r="U174" s="142">
        <f t="shared" si="23"/>
        <v>-9091.7597819999901</v>
      </c>
      <c r="V174" s="142">
        <f t="shared" si="23"/>
        <v>-10423.625381999987</v>
      </c>
      <c r="W174" s="142">
        <f t="shared" si="23"/>
        <v>-11755.490981999992</v>
      </c>
    </row>
    <row r="175" spans="4:23">
      <c r="D175" s="142">
        <f t="shared" si="22"/>
        <v>2415.455418000005</v>
      </c>
      <c r="E175" s="142">
        <f t="shared" si="23"/>
        <v>1749.5226180000063</v>
      </c>
      <c r="F175" s="142">
        <f t="shared" si="23"/>
        <v>1083.589818000004</v>
      </c>
      <c r="G175" s="142">
        <f t="shared" si="23"/>
        <v>417.65701800000534</v>
      </c>
      <c r="H175" s="142">
        <f t="shared" si="23"/>
        <v>-248.27578199999334</v>
      </c>
      <c r="I175" s="142">
        <f t="shared" si="23"/>
        <v>-914.20858199999566</v>
      </c>
      <c r="J175" s="142">
        <f t="shared" si="23"/>
        <v>-1580.141381999998</v>
      </c>
      <c r="K175" s="142">
        <f t="shared" si="23"/>
        <v>-2246.074181999993</v>
      </c>
      <c r="L175" s="142">
        <f t="shared" si="23"/>
        <v>-2912.0069819999953</v>
      </c>
      <c r="M175" s="142">
        <f t="shared" si="23"/>
        <v>-3577.939781999994</v>
      </c>
      <c r="N175" s="142">
        <f t="shared" si="23"/>
        <v>-4243.8725819999927</v>
      </c>
      <c r="O175" s="142">
        <f t="shared" si="23"/>
        <v>-4909.805381999995</v>
      </c>
      <c r="P175" s="142">
        <f t="shared" si="23"/>
        <v>-6108.4844219999941</v>
      </c>
      <c r="Q175" s="142">
        <f t="shared" si="23"/>
        <v>-6241.6709819999924</v>
      </c>
      <c r="R175" s="142">
        <f t="shared" si="23"/>
        <v>-6907.6037819999947</v>
      </c>
      <c r="S175" s="142">
        <f t="shared" si="23"/>
        <v>-7573.536581999997</v>
      </c>
      <c r="T175" s="142">
        <f t="shared" si="23"/>
        <v>-8239.469381999992</v>
      </c>
      <c r="U175" s="142">
        <f t="shared" si="23"/>
        <v>-8905.4021819999944</v>
      </c>
      <c r="V175" s="142">
        <f t="shared" si="23"/>
        <v>-9571.3349819999967</v>
      </c>
      <c r="W175" s="142">
        <f t="shared" si="23"/>
        <v>-10237.267781999992</v>
      </c>
    </row>
    <row r="176" spans="4:23">
      <c r="D176">
        <v>9.2799999999999994</v>
      </c>
      <c r="E176">
        <v>8.8159999999999989</v>
      </c>
      <c r="F176">
        <v>8.3519999999999985</v>
      </c>
      <c r="G176">
        <v>7.8879999999999999</v>
      </c>
      <c r="H176">
        <v>7.4239999999999995</v>
      </c>
      <c r="I176">
        <v>6.96</v>
      </c>
      <c r="J176">
        <v>6.4959999999999987</v>
      </c>
      <c r="K176">
        <v>6.0319999999999991</v>
      </c>
      <c r="L176">
        <v>5.5679999999999996</v>
      </c>
      <c r="M176">
        <v>5.1040000000000001</v>
      </c>
      <c r="N176">
        <v>4.6399999999999997</v>
      </c>
      <c r="O176">
        <v>4.1759999999999993</v>
      </c>
      <c r="P176">
        <v>3.3407999999999993</v>
      </c>
      <c r="Q176">
        <v>3.2479999999999993</v>
      </c>
      <c r="R176">
        <v>2.7839999999999998</v>
      </c>
      <c r="S176">
        <v>2.3199999999999998</v>
      </c>
      <c r="T176">
        <v>1.8559999999999999</v>
      </c>
      <c r="U176">
        <v>1.3919999999999999</v>
      </c>
      <c r="V176">
        <v>0.92799999999999994</v>
      </c>
      <c r="W176">
        <v>0.46399999999999997</v>
      </c>
    </row>
    <row r="177" spans="2:24">
      <c r="D177" s="156" t="s">
        <v>170</v>
      </c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</row>
    <row r="178" spans="2:24">
      <c r="B178">
        <v>28704</v>
      </c>
      <c r="D178" s="117">
        <f>$B$10+D2</f>
        <v>207336.31656349998</v>
      </c>
      <c r="E178" s="117">
        <f t="shared" ref="E178:T178" si="24">$B$10+E2</f>
        <v>194017.66056349996</v>
      </c>
      <c r="F178" s="117">
        <f t="shared" si="24"/>
        <v>180699.00456349994</v>
      </c>
      <c r="G178" s="117">
        <f t="shared" si="24"/>
        <v>167380.34856349998</v>
      </c>
      <c r="H178" s="117">
        <f t="shared" si="24"/>
        <v>154061.69256349996</v>
      </c>
      <c r="I178" s="117">
        <f t="shared" si="24"/>
        <v>140743.03656350001</v>
      </c>
      <c r="J178" s="117">
        <f t="shared" si="24"/>
        <v>127424.38056349994</v>
      </c>
      <c r="K178" s="117">
        <f t="shared" si="24"/>
        <v>114105.72456349996</v>
      </c>
      <c r="L178" s="117">
        <f t="shared" si="24"/>
        <v>100787.0685635</v>
      </c>
      <c r="M178" s="117">
        <f t="shared" si="24"/>
        <v>87468.412563500009</v>
      </c>
      <c r="N178" s="117">
        <f t="shared" si="24"/>
        <v>74149.756563499992</v>
      </c>
      <c r="O178" s="117">
        <f t="shared" si="24"/>
        <v>60831.100563499975</v>
      </c>
      <c r="P178" s="117">
        <f t="shared" si="24"/>
        <v>36857.519763499979</v>
      </c>
      <c r="Q178" s="117">
        <f t="shared" si="24"/>
        <v>34193.788563499969</v>
      </c>
      <c r="R178" s="117">
        <f t="shared" si="24"/>
        <v>20875.132563499996</v>
      </c>
      <c r="S178" s="117">
        <f t="shared" si="24"/>
        <v>7556.4765634999931</v>
      </c>
      <c r="T178" s="117">
        <f t="shared" si="24"/>
        <v>-5762.1794365000096</v>
      </c>
      <c r="U178" s="117">
        <f t="shared" ref="U178:W195" si="25">$B$10+U2</f>
        <v>-19080.835436500005</v>
      </c>
      <c r="V178" s="117">
        <f t="shared" si="25"/>
        <v>-32399.491436500008</v>
      </c>
      <c r="W178" s="117">
        <f t="shared" si="25"/>
        <v>-45718.147436500003</v>
      </c>
      <c r="X178" s="117"/>
    </row>
    <row r="179" spans="2:24">
      <c r="B179">
        <v>27268.799999999999</v>
      </c>
      <c r="D179" s="117">
        <f t="shared" ref="D179:T179" si="26">$B$10+D3</f>
        <v>196201.81656349998</v>
      </c>
      <c r="E179" s="117">
        <f t="shared" si="26"/>
        <v>183549.09336349997</v>
      </c>
      <c r="F179" s="117">
        <f t="shared" si="26"/>
        <v>170896.37016349996</v>
      </c>
      <c r="G179" s="117">
        <f t="shared" si="26"/>
        <v>158243.64696350001</v>
      </c>
      <c r="H179" s="117">
        <f t="shared" si="26"/>
        <v>145590.9237635</v>
      </c>
      <c r="I179" s="117">
        <f t="shared" si="26"/>
        <v>132938.2005635</v>
      </c>
      <c r="J179" s="117">
        <f t="shared" si="26"/>
        <v>120285.47736349997</v>
      </c>
      <c r="K179" s="117">
        <f t="shared" si="26"/>
        <v>107632.75416349999</v>
      </c>
      <c r="L179" s="117">
        <f t="shared" si="26"/>
        <v>94980.030963499987</v>
      </c>
      <c r="M179" s="117">
        <f t="shared" si="26"/>
        <v>82327.307763500008</v>
      </c>
      <c r="N179" s="117">
        <f t="shared" si="26"/>
        <v>69674.584563500001</v>
      </c>
      <c r="O179" s="117">
        <f t="shared" si="26"/>
        <v>57021.861363499993</v>
      </c>
      <c r="P179" s="117">
        <f t="shared" si="26"/>
        <v>34246.959603499985</v>
      </c>
      <c r="Q179" s="117">
        <f t="shared" si="26"/>
        <v>31716.414963499992</v>
      </c>
      <c r="R179" s="117">
        <f t="shared" si="26"/>
        <v>19063.691763499999</v>
      </c>
      <c r="S179" s="117">
        <f t="shared" si="26"/>
        <v>6410.968563500006</v>
      </c>
      <c r="T179" s="117">
        <f t="shared" si="26"/>
        <v>-6241.7546364999944</v>
      </c>
      <c r="U179" s="117">
        <f t="shared" si="25"/>
        <v>-18894.477836499995</v>
      </c>
      <c r="V179" s="117">
        <f t="shared" si="25"/>
        <v>-31547.201036499988</v>
      </c>
      <c r="W179" s="117">
        <f t="shared" si="25"/>
        <v>-44199.924236499988</v>
      </c>
    </row>
    <row r="180" spans="2:24">
      <c r="B180">
        <v>25833.600000000002</v>
      </c>
      <c r="D180" s="117">
        <f t="shared" ref="D180:T180" si="27">$B$10+D4</f>
        <v>185067.31656349998</v>
      </c>
      <c r="E180" s="117">
        <f t="shared" si="27"/>
        <v>173080.52616349998</v>
      </c>
      <c r="F180" s="117">
        <f t="shared" si="27"/>
        <v>161093.73576349998</v>
      </c>
      <c r="G180" s="117">
        <f t="shared" si="27"/>
        <v>149106.94536350004</v>
      </c>
      <c r="H180" s="117">
        <f t="shared" si="27"/>
        <v>137120.15496349998</v>
      </c>
      <c r="I180" s="117">
        <f t="shared" si="27"/>
        <v>125133.3645635</v>
      </c>
      <c r="J180" s="117">
        <f t="shared" si="27"/>
        <v>113146.57416349997</v>
      </c>
      <c r="K180" s="117">
        <f t="shared" si="27"/>
        <v>101159.7837635</v>
      </c>
      <c r="L180" s="117">
        <f t="shared" si="27"/>
        <v>89172.993363500005</v>
      </c>
      <c r="M180" s="117">
        <f t="shared" si="27"/>
        <v>77186.202963500007</v>
      </c>
      <c r="N180" s="117">
        <f t="shared" si="27"/>
        <v>65199.412563499995</v>
      </c>
      <c r="O180" s="117">
        <f t="shared" si="27"/>
        <v>53212.622163499997</v>
      </c>
      <c r="P180" s="117">
        <f t="shared" si="27"/>
        <v>31636.399443499991</v>
      </c>
      <c r="Q180" s="117">
        <f t="shared" si="27"/>
        <v>29239.041363499986</v>
      </c>
      <c r="R180" s="117">
        <f t="shared" si="27"/>
        <v>17252.250963500002</v>
      </c>
      <c r="S180" s="117">
        <f t="shared" si="27"/>
        <v>5265.4605634999971</v>
      </c>
      <c r="T180" s="117">
        <f t="shared" si="27"/>
        <v>-6721.329836500001</v>
      </c>
      <c r="U180" s="117">
        <f t="shared" si="25"/>
        <v>-18708.120236499999</v>
      </c>
      <c r="V180" s="117">
        <f t="shared" si="25"/>
        <v>-30694.910636500004</v>
      </c>
      <c r="W180" s="117">
        <f t="shared" si="25"/>
        <v>-42681.701036500002</v>
      </c>
    </row>
    <row r="181" spans="2:24">
      <c r="B181">
        <v>24398.399999999998</v>
      </c>
      <c r="D181" s="117">
        <f t="shared" ref="D181:T181" si="28">$B$10+D5</f>
        <v>173932.81656349998</v>
      </c>
      <c r="E181" s="117">
        <f t="shared" si="28"/>
        <v>162611.95896349999</v>
      </c>
      <c r="F181" s="117">
        <f t="shared" si="28"/>
        <v>151291.10136349994</v>
      </c>
      <c r="G181" s="117">
        <f t="shared" si="28"/>
        <v>139970.24376349998</v>
      </c>
      <c r="H181" s="117">
        <f t="shared" si="28"/>
        <v>128649.38616349996</v>
      </c>
      <c r="I181" s="117">
        <f t="shared" si="28"/>
        <v>117328.52856349997</v>
      </c>
      <c r="J181" s="117">
        <f t="shared" si="28"/>
        <v>106007.67096349996</v>
      </c>
      <c r="K181" s="117">
        <f t="shared" si="28"/>
        <v>94686.813363499969</v>
      </c>
      <c r="L181" s="117">
        <f t="shared" si="28"/>
        <v>83365.95576349998</v>
      </c>
      <c r="M181" s="117">
        <f t="shared" si="28"/>
        <v>72045.098163499992</v>
      </c>
      <c r="N181" s="117">
        <f t="shared" si="28"/>
        <v>60724.240563499989</v>
      </c>
      <c r="O181" s="117">
        <f t="shared" si="28"/>
        <v>49403.382963499971</v>
      </c>
      <c r="P181" s="117">
        <f t="shared" si="28"/>
        <v>29025.839283499983</v>
      </c>
      <c r="Q181" s="117">
        <f t="shared" si="28"/>
        <v>26761.66776349998</v>
      </c>
      <c r="R181" s="117">
        <f t="shared" si="28"/>
        <v>15440.810163499991</v>
      </c>
      <c r="S181" s="117">
        <f t="shared" si="28"/>
        <v>4119.9525634999954</v>
      </c>
      <c r="T181" s="117">
        <f t="shared" si="28"/>
        <v>-7200.9050365000076</v>
      </c>
      <c r="U181" s="117">
        <f t="shared" si="25"/>
        <v>-18521.762636500003</v>
      </c>
      <c r="V181" s="117">
        <f t="shared" si="25"/>
        <v>-29842.620236500006</v>
      </c>
      <c r="W181" s="117">
        <f t="shared" si="25"/>
        <v>-41163.477836500002</v>
      </c>
    </row>
    <row r="182" spans="2:24">
      <c r="B182">
        <v>22963.200000000001</v>
      </c>
      <c r="D182" s="117">
        <f t="shared" ref="D182:T182" si="29">$B$10+D6</f>
        <v>162798.31656349998</v>
      </c>
      <c r="E182" s="117">
        <f t="shared" si="29"/>
        <v>152143.3917635</v>
      </c>
      <c r="F182" s="117">
        <f t="shared" si="29"/>
        <v>141488.46696349996</v>
      </c>
      <c r="G182" s="117">
        <f t="shared" si="29"/>
        <v>130833.54216349999</v>
      </c>
      <c r="H182" s="117">
        <f t="shared" si="29"/>
        <v>120178.61736349999</v>
      </c>
      <c r="I182" s="117">
        <f t="shared" si="29"/>
        <v>109523.69256350001</v>
      </c>
      <c r="J182" s="117">
        <f t="shared" si="29"/>
        <v>98868.767763499971</v>
      </c>
      <c r="K182" s="117">
        <f t="shared" si="29"/>
        <v>88213.842963499992</v>
      </c>
      <c r="L182" s="117">
        <f t="shared" si="29"/>
        <v>77558.918163499999</v>
      </c>
      <c r="M182" s="117">
        <f t="shared" si="29"/>
        <v>66903.993363500005</v>
      </c>
      <c r="N182" s="117">
        <f t="shared" si="29"/>
        <v>56249.068563499997</v>
      </c>
      <c r="O182" s="117">
        <f t="shared" si="29"/>
        <v>45594.143763499989</v>
      </c>
      <c r="P182" s="117">
        <f t="shared" si="29"/>
        <v>26415.27912349999</v>
      </c>
      <c r="Q182" s="117">
        <f t="shared" si="29"/>
        <v>24284.294163499988</v>
      </c>
      <c r="R182" s="117">
        <f t="shared" si="29"/>
        <v>13629.369363500002</v>
      </c>
      <c r="S182" s="117">
        <f t="shared" si="29"/>
        <v>2974.4445635000011</v>
      </c>
      <c r="T182" s="117">
        <f t="shared" si="29"/>
        <v>-7680.4802364999996</v>
      </c>
      <c r="U182" s="117">
        <f t="shared" si="25"/>
        <v>-18335.4050365</v>
      </c>
      <c r="V182" s="117">
        <f t="shared" si="25"/>
        <v>-28990.329836499994</v>
      </c>
      <c r="W182" s="117">
        <f t="shared" si="25"/>
        <v>-39645.254636499994</v>
      </c>
    </row>
    <row r="183" spans="2:24">
      <c r="B183">
        <v>21528</v>
      </c>
      <c r="D183" s="117">
        <f t="shared" ref="D183:T183" si="30">$B$10+D7</f>
        <v>151663.81656349998</v>
      </c>
      <c r="E183" s="117">
        <f t="shared" si="30"/>
        <v>141674.82456349995</v>
      </c>
      <c r="F183" s="117">
        <f t="shared" si="30"/>
        <v>131685.83256349998</v>
      </c>
      <c r="G183" s="117">
        <f t="shared" si="30"/>
        <v>121696.84056349999</v>
      </c>
      <c r="H183" s="117">
        <f t="shared" si="30"/>
        <v>111707.8485635</v>
      </c>
      <c r="I183" s="117">
        <f t="shared" si="30"/>
        <v>101718.8565635</v>
      </c>
      <c r="J183" s="117">
        <f t="shared" si="30"/>
        <v>91729.86456349997</v>
      </c>
      <c r="K183" s="117">
        <f t="shared" si="30"/>
        <v>81740.872563499972</v>
      </c>
      <c r="L183" s="117">
        <f t="shared" si="30"/>
        <v>71751.880563499988</v>
      </c>
      <c r="M183" s="117">
        <f t="shared" si="30"/>
        <v>61762.88856349999</v>
      </c>
      <c r="N183" s="117">
        <f t="shared" si="30"/>
        <v>51773.896563499991</v>
      </c>
      <c r="O183" s="117">
        <f t="shared" si="30"/>
        <v>41784.904563499978</v>
      </c>
      <c r="P183" s="117">
        <f t="shared" si="30"/>
        <v>23804.718963499981</v>
      </c>
      <c r="Q183" s="117">
        <f t="shared" si="30"/>
        <v>21806.920563499982</v>
      </c>
      <c r="R183" s="117">
        <f t="shared" si="30"/>
        <v>11817.928563499991</v>
      </c>
      <c r="S183" s="117">
        <f t="shared" si="30"/>
        <v>1828.9365634999922</v>
      </c>
      <c r="T183" s="117">
        <f t="shared" si="30"/>
        <v>-8160.0554365000062</v>
      </c>
      <c r="U183" s="117">
        <f t="shared" si="25"/>
        <v>-18149.047436500012</v>
      </c>
      <c r="V183" s="117">
        <f t="shared" si="25"/>
        <v>-28138.03943650001</v>
      </c>
      <c r="W183" s="117">
        <f t="shared" si="25"/>
        <v>-38127.031436500009</v>
      </c>
    </row>
    <row r="184" spans="2:24">
      <c r="B184">
        <v>20092.8</v>
      </c>
      <c r="D184" s="117">
        <f t="shared" ref="D184:T184" si="31">$B$10+D8</f>
        <v>140529.31656349998</v>
      </c>
      <c r="E184" s="117">
        <f t="shared" si="31"/>
        <v>131206.25736349996</v>
      </c>
      <c r="F184" s="117">
        <f t="shared" si="31"/>
        <v>121883.19816349998</v>
      </c>
      <c r="G184" s="117">
        <f t="shared" si="31"/>
        <v>112560.13896349999</v>
      </c>
      <c r="H184" s="117">
        <f t="shared" si="31"/>
        <v>103237.07976350001</v>
      </c>
      <c r="I184" s="117">
        <f t="shared" si="31"/>
        <v>93914.020563500017</v>
      </c>
      <c r="J184" s="117">
        <f t="shared" si="31"/>
        <v>84590.961363499984</v>
      </c>
      <c r="K184" s="117">
        <f t="shared" si="31"/>
        <v>75267.902163499995</v>
      </c>
      <c r="L184" s="117">
        <f t="shared" si="31"/>
        <v>65944.842963499992</v>
      </c>
      <c r="M184" s="117">
        <f t="shared" si="31"/>
        <v>56621.783763500003</v>
      </c>
      <c r="N184" s="117">
        <f t="shared" si="31"/>
        <v>47298.7245635</v>
      </c>
      <c r="O184" s="117">
        <f t="shared" si="31"/>
        <v>37975.665363499997</v>
      </c>
      <c r="P184" s="117">
        <f t="shared" si="31"/>
        <v>21194.158803499988</v>
      </c>
      <c r="Q184" s="117">
        <f t="shared" si="31"/>
        <v>19329.546963499997</v>
      </c>
      <c r="R184" s="117">
        <f t="shared" si="31"/>
        <v>10006.487763500001</v>
      </c>
      <c r="S184" s="117">
        <f t="shared" si="31"/>
        <v>683.42856350000511</v>
      </c>
      <c r="T184" s="117">
        <f t="shared" si="31"/>
        <v>-8639.6306364999909</v>
      </c>
      <c r="U184" s="117">
        <f t="shared" si="25"/>
        <v>-17962.689836499994</v>
      </c>
      <c r="V184" s="117">
        <f t="shared" si="25"/>
        <v>-27285.74903649999</v>
      </c>
      <c r="W184" s="117">
        <f t="shared" si="25"/>
        <v>-36608.808236499986</v>
      </c>
    </row>
    <row r="185" spans="2:24">
      <c r="B185">
        <v>18657.600000000002</v>
      </c>
      <c r="D185" s="117">
        <f t="shared" ref="D185:T185" si="32">$B$10+D9</f>
        <v>129394.81656350002</v>
      </c>
      <c r="E185" s="117">
        <f t="shared" si="32"/>
        <v>120737.69016350001</v>
      </c>
      <c r="F185" s="117">
        <f t="shared" si="32"/>
        <v>112080.5637635</v>
      </c>
      <c r="G185" s="117">
        <f t="shared" si="32"/>
        <v>103423.43736350002</v>
      </c>
      <c r="H185" s="117">
        <f t="shared" si="32"/>
        <v>94766.310963500015</v>
      </c>
      <c r="I185" s="117">
        <f t="shared" si="32"/>
        <v>86109.184563500006</v>
      </c>
      <c r="J185" s="117">
        <f t="shared" si="32"/>
        <v>77452.058163499983</v>
      </c>
      <c r="K185" s="117">
        <f t="shared" si="32"/>
        <v>68794.93176349999</v>
      </c>
      <c r="L185" s="117">
        <f t="shared" si="32"/>
        <v>60137.805363500011</v>
      </c>
      <c r="M185" s="117">
        <f t="shared" si="32"/>
        <v>51480.678963500017</v>
      </c>
      <c r="N185" s="117">
        <f t="shared" si="32"/>
        <v>42823.552563500009</v>
      </c>
      <c r="O185" s="117">
        <f t="shared" si="32"/>
        <v>34166.4261635</v>
      </c>
      <c r="P185" s="117">
        <f t="shared" si="32"/>
        <v>18583.598643499994</v>
      </c>
      <c r="Q185" s="117">
        <f t="shared" si="32"/>
        <v>16852.173363499991</v>
      </c>
      <c r="R185" s="117">
        <f t="shared" si="32"/>
        <v>8195.0469635000045</v>
      </c>
      <c r="S185" s="117">
        <f t="shared" si="32"/>
        <v>-462.07943649999652</v>
      </c>
      <c r="T185" s="117">
        <f t="shared" si="32"/>
        <v>-9119.2058364999975</v>
      </c>
      <c r="U185" s="117">
        <f t="shared" si="25"/>
        <v>-17776.332236499999</v>
      </c>
      <c r="V185" s="117">
        <f t="shared" si="25"/>
        <v>-26433.4586365</v>
      </c>
      <c r="W185" s="117">
        <f t="shared" si="25"/>
        <v>-35090.585036500001</v>
      </c>
    </row>
    <row r="186" spans="2:24">
      <c r="B186">
        <v>17222.399999999998</v>
      </c>
      <c r="D186" s="117">
        <f t="shared" ref="D186:T186" si="33">$B$10+D10</f>
        <v>118260.31656349998</v>
      </c>
      <c r="E186" s="117">
        <f t="shared" si="33"/>
        <v>110269.12296349998</v>
      </c>
      <c r="F186" s="117">
        <f t="shared" si="33"/>
        <v>102277.92936349995</v>
      </c>
      <c r="G186" s="117">
        <f t="shared" si="33"/>
        <v>94286.735763499979</v>
      </c>
      <c r="H186" s="117">
        <f t="shared" si="33"/>
        <v>86295.54216349998</v>
      </c>
      <c r="I186" s="117">
        <f t="shared" si="33"/>
        <v>78304.348563499982</v>
      </c>
      <c r="J186" s="117">
        <f t="shared" si="33"/>
        <v>70313.154963499968</v>
      </c>
      <c r="K186" s="117">
        <f t="shared" si="33"/>
        <v>62321.96136349997</v>
      </c>
      <c r="L186" s="117">
        <f t="shared" si="33"/>
        <v>54330.767763499985</v>
      </c>
      <c r="M186" s="117">
        <f t="shared" si="33"/>
        <v>46339.574163499987</v>
      </c>
      <c r="N186" s="117">
        <f t="shared" si="33"/>
        <v>38348.380563499988</v>
      </c>
      <c r="O186" s="117">
        <f t="shared" si="33"/>
        <v>30357.186963499975</v>
      </c>
      <c r="P186" s="117">
        <f t="shared" si="33"/>
        <v>15973.038483499979</v>
      </c>
      <c r="Q186" s="117">
        <f t="shared" si="33"/>
        <v>14374.799763499985</v>
      </c>
      <c r="R186" s="117">
        <f t="shared" si="33"/>
        <v>6383.6061634999933</v>
      </c>
      <c r="S186" s="117">
        <f t="shared" si="33"/>
        <v>-1607.5874365000054</v>
      </c>
      <c r="T186" s="117">
        <f t="shared" si="33"/>
        <v>-9598.7810365000041</v>
      </c>
      <c r="U186" s="117">
        <f t="shared" si="25"/>
        <v>-17589.974636500003</v>
      </c>
      <c r="V186" s="117">
        <f t="shared" si="25"/>
        <v>-25581.168236500002</v>
      </c>
      <c r="W186" s="117">
        <f t="shared" si="25"/>
        <v>-33572.3618365</v>
      </c>
    </row>
    <row r="187" spans="2:24">
      <c r="B187">
        <v>15787.2</v>
      </c>
      <c r="D187" s="117">
        <f t="shared" ref="D187:T187" si="34">$B$10+D11</f>
        <v>107125.81656349999</v>
      </c>
      <c r="E187" s="117">
        <f t="shared" si="34"/>
        <v>99800.5557635</v>
      </c>
      <c r="F187" s="117">
        <f t="shared" si="34"/>
        <v>92475.294963499982</v>
      </c>
      <c r="G187" s="117">
        <f t="shared" si="34"/>
        <v>85150.034163500008</v>
      </c>
      <c r="H187" s="117">
        <f t="shared" si="34"/>
        <v>77824.77336349999</v>
      </c>
      <c r="I187" s="117">
        <f t="shared" si="34"/>
        <v>70499.5125635</v>
      </c>
      <c r="J187" s="117">
        <f t="shared" si="34"/>
        <v>63174.251763499975</v>
      </c>
      <c r="K187" s="117">
        <f t="shared" si="34"/>
        <v>55848.990963499986</v>
      </c>
      <c r="L187" s="117">
        <f t="shared" si="34"/>
        <v>48523.730163499997</v>
      </c>
      <c r="M187" s="117">
        <f t="shared" si="34"/>
        <v>41198.469363500008</v>
      </c>
      <c r="N187" s="117">
        <f t="shared" si="34"/>
        <v>33873.208563499989</v>
      </c>
      <c r="O187" s="117">
        <f t="shared" si="34"/>
        <v>26547.947763499986</v>
      </c>
      <c r="P187" s="117">
        <f t="shared" si="34"/>
        <v>13362.478323499985</v>
      </c>
      <c r="Q187" s="117">
        <f t="shared" si="34"/>
        <v>11897.426163499986</v>
      </c>
      <c r="R187" s="117">
        <f t="shared" si="34"/>
        <v>4572.1653634999966</v>
      </c>
      <c r="S187" s="117">
        <f t="shared" si="34"/>
        <v>-2753.0954365000071</v>
      </c>
      <c r="T187" s="117">
        <f t="shared" si="34"/>
        <v>-10078.356236500003</v>
      </c>
      <c r="U187" s="117">
        <f t="shared" si="25"/>
        <v>-17403.6170365</v>
      </c>
      <c r="V187" s="117">
        <f t="shared" si="25"/>
        <v>-24728.877836500003</v>
      </c>
      <c r="W187" s="117">
        <f t="shared" si="25"/>
        <v>-32054.138636500007</v>
      </c>
    </row>
    <row r="188" spans="2:24">
      <c r="B188">
        <v>14352</v>
      </c>
      <c r="D188" s="117">
        <f t="shared" ref="D188:T188" si="35">$B$10+D12</f>
        <v>95991.31656349999</v>
      </c>
      <c r="E188" s="117">
        <f t="shared" si="35"/>
        <v>89331.988563499981</v>
      </c>
      <c r="F188" s="117">
        <f t="shared" si="35"/>
        <v>82672.660563499987</v>
      </c>
      <c r="G188" s="117">
        <f t="shared" si="35"/>
        <v>76013.332563500007</v>
      </c>
      <c r="H188" s="117">
        <f t="shared" si="35"/>
        <v>69354.004563499999</v>
      </c>
      <c r="I188" s="117">
        <f t="shared" si="35"/>
        <v>62694.676563499997</v>
      </c>
      <c r="J188" s="117">
        <f t="shared" si="35"/>
        <v>56035.348563499974</v>
      </c>
      <c r="K188" s="117">
        <f t="shared" si="35"/>
        <v>49376.02056349998</v>
      </c>
      <c r="L188" s="117">
        <f t="shared" si="35"/>
        <v>42716.692563500001</v>
      </c>
      <c r="M188" s="117">
        <f t="shared" si="35"/>
        <v>36057.364563500007</v>
      </c>
      <c r="N188" s="117">
        <f t="shared" si="35"/>
        <v>29398.036563499998</v>
      </c>
      <c r="O188" s="117">
        <f t="shared" si="35"/>
        <v>22738.708563499989</v>
      </c>
      <c r="P188" s="117">
        <f t="shared" si="35"/>
        <v>10751.918163499991</v>
      </c>
      <c r="Q188" s="117">
        <f t="shared" si="35"/>
        <v>9420.0525634999867</v>
      </c>
      <c r="R188" s="117">
        <f t="shared" si="35"/>
        <v>2760.7245634999999</v>
      </c>
      <c r="S188" s="117">
        <f t="shared" si="35"/>
        <v>-3898.6034365000014</v>
      </c>
      <c r="T188" s="117">
        <f t="shared" si="35"/>
        <v>-10557.931436500003</v>
      </c>
      <c r="U188" s="117">
        <f t="shared" si="25"/>
        <v>-17217.259436499997</v>
      </c>
      <c r="V188" s="117">
        <f t="shared" si="25"/>
        <v>-23876.587436500005</v>
      </c>
      <c r="W188" s="117">
        <f t="shared" si="25"/>
        <v>-30535.915436499999</v>
      </c>
    </row>
    <row r="189" spans="2:24">
      <c r="B189">
        <v>12916.800000000001</v>
      </c>
      <c r="D189" s="117">
        <f t="shared" ref="D189:T189" si="36">$B$10+D13</f>
        <v>84856.81656349999</v>
      </c>
      <c r="E189" s="117">
        <f t="shared" si="36"/>
        <v>78863.421363499991</v>
      </c>
      <c r="F189" s="117">
        <f t="shared" si="36"/>
        <v>72870.026163499992</v>
      </c>
      <c r="G189" s="117">
        <f t="shared" si="36"/>
        <v>66876.630963500007</v>
      </c>
      <c r="H189" s="117">
        <f t="shared" si="36"/>
        <v>60883.235763499993</v>
      </c>
      <c r="I189" s="117">
        <f t="shared" si="36"/>
        <v>54889.840563499994</v>
      </c>
      <c r="J189" s="117">
        <f t="shared" si="36"/>
        <v>48896.445363499981</v>
      </c>
      <c r="K189" s="117">
        <f t="shared" si="36"/>
        <v>42903.050163499996</v>
      </c>
      <c r="L189" s="117">
        <f t="shared" si="36"/>
        <v>36909.654963499997</v>
      </c>
      <c r="M189" s="117">
        <f t="shared" si="36"/>
        <v>30916.259763499998</v>
      </c>
      <c r="N189" s="117">
        <f t="shared" si="36"/>
        <v>24922.864563499992</v>
      </c>
      <c r="O189" s="117">
        <f t="shared" si="36"/>
        <v>18929.469363499993</v>
      </c>
      <c r="P189" s="117">
        <f t="shared" si="36"/>
        <v>8141.3580034999904</v>
      </c>
      <c r="Q189" s="117">
        <f t="shared" si="36"/>
        <v>6942.6789634999877</v>
      </c>
      <c r="R189" s="117">
        <f t="shared" si="36"/>
        <v>949.28376349999598</v>
      </c>
      <c r="S189" s="117">
        <f t="shared" si="36"/>
        <v>-5044.1114365000067</v>
      </c>
      <c r="T189" s="117">
        <f t="shared" si="36"/>
        <v>-11037.506636500006</v>
      </c>
      <c r="U189" s="117">
        <f t="shared" si="25"/>
        <v>-17030.901836500008</v>
      </c>
      <c r="V189" s="117">
        <f t="shared" si="25"/>
        <v>-23024.297036500007</v>
      </c>
      <c r="W189" s="117">
        <f t="shared" si="25"/>
        <v>-29017.692236500006</v>
      </c>
    </row>
    <row r="190" spans="2:24">
      <c r="B190">
        <v>11481.6</v>
      </c>
      <c r="D190" s="117">
        <f t="shared" ref="D190:T190" si="37">$B$10+D14</f>
        <v>73722.31656349999</v>
      </c>
      <c r="E190" s="117">
        <f t="shared" si="37"/>
        <v>68394.854163499986</v>
      </c>
      <c r="F190" s="117">
        <f t="shared" si="37"/>
        <v>63067.391763499982</v>
      </c>
      <c r="G190" s="117">
        <f t="shared" si="37"/>
        <v>57739.929363499992</v>
      </c>
      <c r="H190" s="117">
        <f t="shared" si="37"/>
        <v>52412.466963499988</v>
      </c>
      <c r="I190" s="117">
        <f t="shared" si="37"/>
        <v>47085.004563499999</v>
      </c>
      <c r="J190" s="117">
        <f t="shared" si="37"/>
        <v>41757.54216349998</v>
      </c>
      <c r="K190" s="117">
        <f t="shared" si="37"/>
        <v>36430.079763499991</v>
      </c>
      <c r="L190" s="117">
        <f t="shared" si="37"/>
        <v>31102.617363499994</v>
      </c>
      <c r="M190" s="117">
        <f t="shared" si="37"/>
        <v>25775.154963499997</v>
      </c>
      <c r="N190" s="117">
        <f t="shared" si="37"/>
        <v>20447.692563499993</v>
      </c>
      <c r="O190" s="117">
        <f t="shared" si="37"/>
        <v>15120.230163499989</v>
      </c>
      <c r="P190" s="117">
        <f t="shared" si="37"/>
        <v>5530.7978434999895</v>
      </c>
      <c r="Q190" s="117">
        <f t="shared" si="37"/>
        <v>4465.3053634999887</v>
      </c>
      <c r="R190" s="117">
        <f t="shared" si="37"/>
        <v>-862.15703650000432</v>
      </c>
      <c r="S190" s="117">
        <f t="shared" si="37"/>
        <v>-6189.6194365000047</v>
      </c>
      <c r="T190" s="117">
        <f t="shared" si="37"/>
        <v>-11517.081836500005</v>
      </c>
      <c r="U190" s="117">
        <f t="shared" si="25"/>
        <v>-16844.544236500005</v>
      </c>
      <c r="V190" s="117">
        <f t="shared" si="25"/>
        <v>-22172.006636500002</v>
      </c>
      <c r="W190" s="117">
        <f t="shared" si="25"/>
        <v>-27499.469036500006</v>
      </c>
    </row>
    <row r="191" spans="2:24">
      <c r="B191">
        <v>10046.4</v>
      </c>
      <c r="D191" s="117">
        <f t="shared" ref="D191:T191" si="38">$B$10+D15</f>
        <v>62587.81656349999</v>
      </c>
      <c r="E191" s="117">
        <f t="shared" si="38"/>
        <v>57926.286963499981</v>
      </c>
      <c r="F191" s="117">
        <f t="shared" si="38"/>
        <v>53264.757363499986</v>
      </c>
      <c r="G191" s="117">
        <f t="shared" si="38"/>
        <v>48603.227763499992</v>
      </c>
      <c r="H191" s="117">
        <f t="shared" si="38"/>
        <v>43941.698163499997</v>
      </c>
      <c r="I191" s="117">
        <f t="shared" si="38"/>
        <v>39280.168563500003</v>
      </c>
      <c r="J191" s="117">
        <f t="shared" si="38"/>
        <v>34618.638963499987</v>
      </c>
      <c r="K191" s="117">
        <f t="shared" si="38"/>
        <v>29957.109363499992</v>
      </c>
      <c r="L191" s="117">
        <f t="shared" si="38"/>
        <v>25295.579763499991</v>
      </c>
      <c r="M191" s="117">
        <f t="shared" si="38"/>
        <v>20634.050163499996</v>
      </c>
      <c r="N191" s="117">
        <f t="shared" si="38"/>
        <v>15972.520563499995</v>
      </c>
      <c r="O191" s="117">
        <f t="shared" si="38"/>
        <v>11310.990963499993</v>
      </c>
      <c r="P191" s="117">
        <f t="shared" si="38"/>
        <v>2920.2376834999886</v>
      </c>
      <c r="Q191" s="117">
        <f t="shared" si="38"/>
        <v>1987.9317634999934</v>
      </c>
      <c r="R191" s="117">
        <f t="shared" si="38"/>
        <v>-2673.5978365000046</v>
      </c>
      <c r="S191" s="117">
        <f t="shared" si="38"/>
        <v>-7335.1274365000027</v>
      </c>
      <c r="T191" s="117">
        <f t="shared" si="38"/>
        <v>-11996.657036500001</v>
      </c>
      <c r="U191" s="117">
        <f t="shared" si="25"/>
        <v>-16658.186636500002</v>
      </c>
      <c r="V191" s="117">
        <f t="shared" si="25"/>
        <v>-21319.716236499997</v>
      </c>
      <c r="W191" s="117">
        <f t="shared" si="25"/>
        <v>-25981.245836499998</v>
      </c>
    </row>
    <row r="192" spans="2:24">
      <c r="B192">
        <v>8611.1999999999989</v>
      </c>
      <c r="D192" s="117">
        <f t="shared" ref="D192:T192" si="39">$B$10+D16</f>
        <v>51453.31656349999</v>
      </c>
      <c r="E192" s="117">
        <f t="shared" si="39"/>
        <v>47457.71976349999</v>
      </c>
      <c r="F192" s="117">
        <f t="shared" si="39"/>
        <v>43462.122963499976</v>
      </c>
      <c r="G192" s="117">
        <f t="shared" si="39"/>
        <v>39466.526163499992</v>
      </c>
      <c r="H192" s="117">
        <f t="shared" si="39"/>
        <v>35470.929363499992</v>
      </c>
      <c r="I192" s="117">
        <f t="shared" si="39"/>
        <v>31475.332563499993</v>
      </c>
      <c r="J192" s="117">
        <f t="shared" si="39"/>
        <v>27479.735763499986</v>
      </c>
      <c r="K192" s="117">
        <f t="shared" si="39"/>
        <v>23484.138963499987</v>
      </c>
      <c r="L192" s="117">
        <f t="shared" si="39"/>
        <v>19488.542163499995</v>
      </c>
      <c r="M192" s="117">
        <f t="shared" si="39"/>
        <v>15492.945363499995</v>
      </c>
      <c r="N192" s="117">
        <f t="shared" si="39"/>
        <v>11497.348563499996</v>
      </c>
      <c r="O192" s="117">
        <f t="shared" si="39"/>
        <v>7501.7517634999895</v>
      </c>
      <c r="P192" s="117">
        <f t="shared" si="39"/>
        <v>309.67752349999137</v>
      </c>
      <c r="Q192" s="117">
        <f t="shared" si="39"/>
        <v>-489.44183650000559</v>
      </c>
      <c r="R192" s="117">
        <f t="shared" si="39"/>
        <v>-4485.0386365000013</v>
      </c>
      <c r="S192" s="117">
        <f t="shared" si="39"/>
        <v>-8480.6354365000007</v>
      </c>
      <c r="T192" s="117">
        <f t="shared" si="39"/>
        <v>-12476.2322365</v>
      </c>
      <c r="U192" s="117">
        <f t="shared" si="25"/>
        <v>-16471.829036499999</v>
      </c>
      <c r="V192" s="117">
        <f t="shared" si="25"/>
        <v>-20467.425836499999</v>
      </c>
      <c r="W192" s="117">
        <f t="shared" si="25"/>
        <v>-24463.022636499998</v>
      </c>
    </row>
    <row r="193" spans="2:24">
      <c r="B193">
        <v>7176</v>
      </c>
      <c r="D193" s="117">
        <f t="shared" ref="D193:T193" si="40">$B$10+D17</f>
        <v>40318.816563499997</v>
      </c>
      <c r="E193" s="117">
        <f t="shared" si="40"/>
        <v>36989.152563499993</v>
      </c>
      <c r="F193" s="117">
        <f t="shared" si="40"/>
        <v>33659.488563499988</v>
      </c>
      <c r="G193" s="117">
        <f t="shared" si="40"/>
        <v>30329.824563499998</v>
      </c>
      <c r="H193" s="117">
        <f t="shared" si="40"/>
        <v>27000.160563499994</v>
      </c>
      <c r="I193" s="117">
        <f t="shared" si="40"/>
        <v>23670.496563499997</v>
      </c>
      <c r="J193" s="117">
        <f t="shared" si="40"/>
        <v>20340.832563499986</v>
      </c>
      <c r="K193" s="117">
        <f t="shared" si="40"/>
        <v>17011.168563499989</v>
      </c>
      <c r="L193" s="117">
        <f t="shared" si="40"/>
        <v>13681.504563499999</v>
      </c>
      <c r="M193" s="117">
        <f t="shared" si="40"/>
        <v>10351.840563500002</v>
      </c>
      <c r="N193" s="117">
        <f t="shared" si="40"/>
        <v>7022.1765634999974</v>
      </c>
      <c r="O193" s="117">
        <f t="shared" si="40"/>
        <v>3692.5125634999931</v>
      </c>
      <c r="P193" s="117">
        <f t="shared" si="40"/>
        <v>-2300.8826365000059</v>
      </c>
      <c r="Q193" s="117">
        <f t="shared" si="40"/>
        <v>-2966.8154365000082</v>
      </c>
      <c r="R193" s="117">
        <f t="shared" si="40"/>
        <v>-6296.4794365000016</v>
      </c>
      <c r="S193" s="117">
        <f t="shared" si="40"/>
        <v>-9626.1434365000023</v>
      </c>
      <c r="T193" s="117">
        <f t="shared" si="40"/>
        <v>-12955.807436500007</v>
      </c>
      <c r="U193" s="117">
        <f t="shared" si="25"/>
        <v>-16285.471436500004</v>
      </c>
      <c r="V193" s="117">
        <f t="shared" si="25"/>
        <v>-19615.135436500001</v>
      </c>
      <c r="W193" s="117">
        <f t="shared" si="25"/>
        <v>-22944.799436500005</v>
      </c>
    </row>
    <row r="194" spans="2:24">
      <c r="B194">
        <v>5740.8</v>
      </c>
      <c r="D194" s="117">
        <f t="shared" ref="D194:T194" si="41">$B$10+D18</f>
        <v>29184.31656349999</v>
      </c>
      <c r="E194" s="117">
        <f t="shared" si="41"/>
        <v>26520.585363499988</v>
      </c>
      <c r="F194" s="117">
        <f t="shared" si="41"/>
        <v>23856.854163499986</v>
      </c>
      <c r="G194" s="117">
        <f t="shared" si="41"/>
        <v>21193.122963499991</v>
      </c>
      <c r="H194" s="117">
        <f t="shared" si="41"/>
        <v>18529.391763499989</v>
      </c>
      <c r="I194" s="117">
        <f t="shared" si="41"/>
        <v>15865.660563499994</v>
      </c>
      <c r="J194" s="117">
        <f t="shared" si="41"/>
        <v>13201.929363499985</v>
      </c>
      <c r="K194" s="117">
        <f t="shared" si="41"/>
        <v>10538.19816349999</v>
      </c>
      <c r="L194" s="117">
        <f t="shared" si="41"/>
        <v>7874.4669634999918</v>
      </c>
      <c r="M194" s="117">
        <f t="shared" si="41"/>
        <v>5210.7357634999935</v>
      </c>
      <c r="N194" s="117">
        <f t="shared" si="41"/>
        <v>2547.0045634999915</v>
      </c>
      <c r="O194" s="117">
        <f t="shared" si="41"/>
        <v>-116.7266365000105</v>
      </c>
      <c r="P194" s="117">
        <f t="shared" si="41"/>
        <v>-4911.4427965000104</v>
      </c>
      <c r="Q194" s="117">
        <f t="shared" si="41"/>
        <v>-5444.1890365000108</v>
      </c>
      <c r="R194" s="117">
        <f t="shared" si="41"/>
        <v>-8107.9202365000092</v>
      </c>
      <c r="S194" s="117">
        <f t="shared" si="41"/>
        <v>-10771.651436500008</v>
      </c>
      <c r="T194" s="117">
        <f t="shared" si="41"/>
        <v>-13435.382636500006</v>
      </c>
      <c r="U194" s="117">
        <f t="shared" si="25"/>
        <v>-16099.113836500008</v>
      </c>
      <c r="V194" s="117">
        <f t="shared" si="25"/>
        <v>-18762.84503650001</v>
      </c>
      <c r="W194" s="117">
        <f t="shared" si="25"/>
        <v>-21426.576236500005</v>
      </c>
    </row>
    <row r="195" spans="2:24">
      <c r="B195">
        <v>4305.5999999999995</v>
      </c>
      <c r="D195" s="117">
        <f t="shared" ref="D195:T195" si="42">$B$10+D19</f>
        <v>18049.81656349999</v>
      </c>
      <c r="E195" s="117">
        <f t="shared" si="42"/>
        <v>16052.01816349999</v>
      </c>
      <c r="F195" s="117">
        <f t="shared" si="42"/>
        <v>14054.219763499983</v>
      </c>
      <c r="G195" s="117">
        <f t="shared" si="42"/>
        <v>12056.421363499991</v>
      </c>
      <c r="H195" s="117">
        <f t="shared" si="42"/>
        <v>10058.622963499991</v>
      </c>
      <c r="I195" s="117">
        <f t="shared" si="42"/>
        <v>8060.8245634999912</v>
      </c>
      <c r="J195" s="117">
        <f t="shared" si="42"/>
        <v>6063.0261634999879</v>
      </c>
      <c r="K195" s="117">
        <f t="shared" si="42"/>
        <v>4065.2277634999882</v>
      </c>
      <c r="L195" s="117">
        <f t="shared" si="42"/>
        <v>2067.4293634999922</v>
      </c>
      <c r="M195" s="117">
        <f t="shared" si="42"/>
        <v>69.630963499992504</v>
      </c>
      <c r="N195" s="117">
        <f t="shared" si="42"/>
        <v>-1928.1674365000072</v>
      </c>
      <c r="O195" s="117">
        <f t="shared" si="42"/>
        <v>-3925.9658365000105</v>
      </c>
      <c r="P195" s="117">
        <f t="shared" si="42"/>
        <v>-7522.0029565000077</v>
      </c>
      <c r="Q195" s="117">
        <f t="shared" si="42"/>
        <v>-7921.5626365000062</v>
      </c>
      <c r="R195" s="117">
        <f t="shared" si="42"/>
        <v>-9919.3610365000059</v>
      </c>
      <c r="S195" s="117">
        <f t="shared" si="42"/>
        <v>-11917.159436500006</v>
      </c>
      <c r="T195" s="117">
        <f t="shared" si="42"/>
        <v>-13914.957836500005</v>
      </c>
      <c r="U195" s="117">
        <f t="shared" si="25"/>
        <v>-15912.756236500005</v>
      </c>
      <c r="V195" s="117">
        <f t="shared" si="25"/>
        <v>-17910.554636500005</v>
      </c>
      <c r="W195" s="117">
        <f t="shared" si="25"/>
        <v>-19908.353036500004</v>
      </c>
    </row>
    <row r="196" spans="2:24">
      <c r="B196">
        <v>2870.4</v>
      </c>
      <c r="D196" s="117">
        <f t="shared" ref="D196:W196" si="43">$B$10+D20</f>
        <v>6915.3165634999968</v>
      </c>
      <c r="E196" s="117">
        <f t="shared" si="43"/>
        <v>5583.4509634999959</v>
      </c>
      <c r="F196" s="117">
        <f t="shared" si="43"/>
        <v>4251.5853634999949</v>
      </c>
      <c r="G196" s="117">
        <f t="shared" si="43"/>
        <v>2919.7197634999975</v>
      </c>
      <c r="H196" s="117">
        <f t="shared" si="43"/>
        <v>1587.8541634999965</v>
      </c>
      <c r="I196" s="117">
        <f t="shared" si="43"/>
        <v>255.98856349999915</v>
      </c>
      <c r="J196" s="117">
        <f t="shared" si="43"/>
        <v>-1075.8770365000055</v>
      </c>
      <c r="K196" s="117">
        <f t="shared" si="43"/>
        <v>-2407.7426365000028</v>
      </c>
      <c r="L196" s="117">
        <f t="shared" si="43"/>
        <v>-3739.6082365000038</v>
      </c>
      <c r="M196" s="117">
        <f t="shared" si="43"/>
        <v>-5071.4738365000012</v>
      </c>
      <c r="N196" s="117">
        <f t="shared" si="43"/>
        <v>-6403.3394365000022</v>
      </c>
      <c r="O196" s="117">
        <f t="shared" si="43"/>
        <v>-7735.2050365000032</v>
      </c>
      <c r="P196" s="117">
        <f t="shared" si="43"/>
        <v>-10132.563116500001</v>
      </c>
      <c r="Q196" s="117">
        <f t="shared" si="43"/>
        <v>-10398.936236500005</v>
      </c>
      <c r="R196" s="117">
        <f t="shared" si="43"/>
        <v>-11730.801836500003</v>
      </c>
      <c r="S196" s="117">
        <f t="shared" si="43"/>
        <v>-13062.6674365</v>
      </c>
      <c r="T196" s="117">
        <f t="shared" si="43"/>
        <v>-14394.533036500005</v>
      </c>
      <c r="U196" s="117">
        <f t="shared" si="43"/>
        <v>-15726.398636500002</v>
      </c>
      <c r="V196" s="117">
        <f t="shared" si="43"/>
        <v>-17058.264236499999</v>
      </c>
      <c r="W196" s="117">
        <f t="shared" si="43"/>
        <v>-18390.129836500004</v>
      </c>
    </row>
    <row r="197" spans="2:24">
      <c r="B197">
        <v>1435.2</v>
      </c>
      <c r="D197" s="117">
        <f t="shared" ref="D197:W197" si="44">$B$10+D21</f>
        <v>-4219.1834365000068</v>
      </c>
      <c r="E197" s="117">
        <f t="shared" si="44"/>
        <v>-4885.1162365000055</v>
      </c>
      <c r="F197" s="117">
        <f t="shared" si="44"/>
        <v>-5551.0490365000078</v>
      </c>
      <c r="G197" s="117">
        <f t="shared" si="44"/>
        <v>-6216.9818365000065</v>
      </c>
      <c r="H197" s="117">
        <f t="shared" si="44"/>
        <v>-6882.9146365000051</v>
      </c>
      <c r="I197" s="117">
        <f t="shared" si="44"/>
        <v>-7548.8474365000075</v>
      </c>
      <c r="J197" s="117">
        <f t="shared" si="44"/>
        <v>-8214.7802365000098</v>
      </c>
      <c r="K197" s="117">
        <f t="shared" si="44"/>
        <v>-8880.7130365000048</v>
      </c>
      <c r="L197" s="117">
        <f t="shared" si="44"/>
        <v>-9546.6458365000071</v>
      </c>
      <c r="M197" s="117">
        <f t="shared" si="44"/>
        <v>-10212.578636500006</v>
      </c>
      <c r="N197" s="117">
        <f t="shared" si="44"/>
        <v>-10878.511436500004</v>
      </c>
      <c r="O197" s="117">
        <f t="shared" si="44"/>
        <v>-11544.444236500007</v>
      </c>
      <c r="P197" s="117">
        <f t="shared" si="44"/>
        <v>-12743.123276500006</v>
      </c>
      <c r="Q197" s="117">
        <f t="shared" si="44"/>
        <v>-12876.309836500004</v>
      </c>
      <c r="R197" s="117">
        <f t="shared" si="44"/>
        <v>-13542.242636500006</v>
      </c>
      <c r="S197" s="117">
        <f t="shared" si="44"/>
        <v>-14208.175436500009</v>
      </c>
      <c r="T197" s="117">
        <f t="shared" si="44"/>
        <v>-14874.108236500004</v>
      </c>
      <c r="U197" s="117">
        <f t="shared" si="44"/>
        <v>-15540.041036500006</v>
      </c>
      <c r="V197" s="117">
        <f t="shared" si="44"/>
        <v>-16205.973836500008</v>
      </c>
      <c r="W197" s="117">
        <f t="shared" si="44"/>
        <v>-16871.906636500004</v>
      </c>
    </row>
    <row r="199" spans="2:24">
      <c r="D199" s="156" t="s">
        <v>171</v>
      </c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</row>
    <row r="200" spans="2:24">
      <c r="D200" s="142">
        <f>$B$11+D2</f>
        <v>200701.67770900001</v>
      </c>
      <c r="E200" s="142">
        <f t="shared" ref="E200:W213" si="45">$B$11+E2</f>
        <v>187383.02170899999</v>
      </c>
      <c r="F200" s="142">
        <f t="shared" si="45"/>
        <v>174064.36570899998</v>
      </c>
      <c r="G200" s="142">
        <f t="shared" si="45"/>
        <v>160745.70970900002</v>
      </c>
      <c r="H200" s="142">
        <f t="shared" si="45"/>
        <v>147427.053709</v>
      </c>
      <c r="I200" s="142">
        <f t="shared" si="45"/>
        <v>134108.39770900001</v>
      </c>
      <c r="J200" s="142">
        <f t="shared" si="45"/>
        <v>120789.74170899995</v>
      </c>
      <c r="K200" s="142">
        <f t="shared" si="45"/>
        <v>107471.08570899996</v>
      </c>
      <c r="L200" s="142">
        <f t="shared" si="45"/>
        <v>94152.429709000004</v>
      </c>
      <c r="M200" s="142">
        <f t="shared" si="45"/>
        <v>80833.773709000016</v>
      </c>
      <c r="N200" s="142">
        <f t="shared" si="45"/>
        <v>67515.117708999998</v>
      </c>
      <c r="O200" s="142">
        <f t="shared" si="45"/>
        <v>54196.461708999981</v>
      </c>
      <c r="P200" s="142">
        <f t="shared" si="45"/>
        <v>30222.880908999985</v>
      </c>
      <c r="Q200" s="142">
        <f t="shared" si="45"/>
        <v>27559.149708999976</v>
      </c>
      <c r="R200" s="142">
        <f t="shared" si="45"/>
        <v>14240.493709000004</v>
      </c>
      <c r="S200" s="142">
        <f t="shared" si="45"/>
        <v>921.83770900000127</v>
      </c>
      <c r="T200" s="142">
        <f t="shared" si="45"/>
        <v>-12396.818291000001</v>
      </c>
      <c r="U200" s="142">
        <f t="shared" si="45"/>
        <v>-25715.474290999999</v>
      </c>
      <c r="V200" s="142">
        <f t="shared" si="45"/>
        <v>-39034.130291000001</v>
      </c>
      <c r="W200" s="142">
        <f t="shared" si="45"/>
        <v>-52352.786290999997</v>
      </c>
      <c r="X200" s="142"/>
    </row>
    <row r="201" spans="2:24">
      <c r="D201" s="142">
        <f t="shared" ref="D201:S219" si="46">$B$11+D3</f>
        <v>189567.17770900001</v>
      </c>
      <c r="E201" s="142">
        <f t="shared" si="46"/>
        <v>176914.454509</v>
      </c>
      <c r="F201" s="142">
        <f t="shared" si="46"/>
        <v>164261.731309</v>
      </c>
      <c r="G201" s="142">
        <f t="shared" si="46"/>
        <v>151609.00810900002</v>
      </c>
      <c r="H201" s="142">
        <f t="shared" si="46"/>
        <v>138956.28490900001</v>
      </c>
      <c r="I201" s="142">
        <f t="shared" si="46"/>
        <v>126303.56170900002</v>
      </c>
      <c r="J201" s="142">
        <f t="shared" si="46"/>
        <v>113650.83850899998</v>
      </c>
      <c r="K201" s="142">
        <f t="shared" si="46"/>
        <v>100998.115309</v>
      </c>
      <c r="L201" s="142">
        <f t="shared" si="46"/>
        <v>88345.392108999993</v>
      </c>
      <c r="M201" s="142">
        <f t="shared" si="46"/>
        <v>75692.668909000015</v>
      </c>
      <c r="N201" s="142">
        <f t="shared" si="46"/>
        <v>63039.945709000007</v>
      </c>
      <c r="O201" s="142">
        <f t="shared" si="46"/>
        <v>50387.222508999999</v>
      </c>
      <c r="P201" s="142">
        <f t="shared" si="46"/>
        <v>27612.320748999991</v>
      </c>
      <c r="Q201" s="142">
        <f t="shared" si="46"/>
        <v>25081.776108999999</v>
      </c>
      <c r="R201" s="142">
        <f t="shared" si="46"/>
        <v>12429.052909000007</v>
      </c>
      <c r="S201" s="142">
        <f t="shared" si="46"/>
        <v>-223.67029099998581</v>
      </c>
      <c r="T201" s="142">
        <f t="shared" si="45"/>
        <v>-12876.393490999986</v>
      </c>
      <c r="U201" s="142">
        <f t="shared" si="45"/>
        <v>-25529.116690999988</v>
      </c>
      <c r="V201" s="142">
        <f t="shared" si="45"/>
        <v>-38181.839890999981</v>
      </c>
      <c r="W201" s="142">
        <f t="shared" si="45"/>
        <v>-50834.563090999982</v>
      </c>
      <c r="X201" s="142"/>
    </row>
    <row r="202" spans="2:24">
      <c r="D202" s="142">
        <f t="shared" si="46"/>
        <v>178432.67770900001</v>
      </c>
      <c r="E202" s="142">
        <f t="shared" si="45"/>
        <v>166445.88730900001</v>
      </c>
      <c r="F202" s="142">
        <f t="shared" si="45"/>
        <v>154459.09690900001</v>
      </c>
      <c r="G202" s="142">
        <f t="shared" si="45"/>
        <v>142472.30650900005</v>
      </c>
      <c r="H202" s="142">
        <f t="shared" si="45"/>
        <v>130485.516109</v>
      </c>
      <c r="I202" s="142">
        <f t="shared" si="45"/>
        <v>118498.72570900001</v>
      </c>
      <c r="J202" s="142">
        <f t="shared" si="45"/>
        <v>106511.93530899998</v>
      </c>
      <c r="K202" s="142">
        <f t="shared" si="45"/>
        <v>94525.14490900001</v>
      </c>
      <c r="L202" s="142">
        <f t="shared" si="45"/>
        <v>82538.354509000012</v>
      </c>
      <c r="M202" s="142">
        <f t="shared" si="45"/>
        <v>70551.564109000014</v>
      </c>
      <c r="N202" s="142">
        <f t="shared" si="45"/>
        <v>58564.773709000001</v>
      </c>
      <c r="O202" s="142">
        <f t="shared" si="45"/>
        <v>46577.983309000003</v>
      </c>
      <c r="P202" s="142">
        <f t="shared" si="45"/>
        <v>25001.760588999998</v>
      </c>
      <c r="Q202" s="142">
        <f t="shared" si="45"/>
        <v>22604.402508999992</v>
      </c>
      <c r="R202" s="142">
        <f t="shared" si="45"/>
        <v>10617.612109000011</v>
      </c>
      <c r="S202" s="142">
        <f t="shared" si="45"/>
        <v>-1369.1782909999947</v>
      </c>
      <c r="T202" s="142">
        <f t="shared" si="45"/>
        <v>-13355.968690999993</v>
      </c>
      <c r="U202" s="142">
        <f t="shared" si="45"/>
        <v>-25342.759090999993</v>
      </c>
      <c r="V202" s="142">
        <f t="shared" si="45"/>
        <v>-37329.549490999998</v>
      </c>
      <c r="W202" s="142">
        <f t="shared" si="45"/>
        <v>-49316.339890999996</v>
      </c>
      <c r="X202" s="142"/>
    </row>
    <row r="203" spans="2:24">
      <c r="D203" s="142">
        <f t="shared" si="46"/>
        <v>167298.17770899998</v>
      </c>
      <c r="E203" s="142">
        <f t="shared" si="45"/>
        <v>155977.32010899999</v>
      </c>
      <c r="F203" s="142">
        <f t="shared" si="45"/>
        <v>144656.46250899995</v>
      </c>
      <c r="G203" s="142">
        <f t="shared" si="45"/>
        <v>133335.60490899999</v>
      </c>
      <c r="H203" s="142">
        <f t="shared" si="45"/>
        <v>122014.74730899997</v>
      </c>
      <c r="I203" s="142">
        <f t="shared" si="45"/>
        <v>110693.88970899998</v>
      </c>
      <c r="J203" s="142">
        <f t="shared" si="45"/>
        <v>99373.032108999963</v>
      </c>
      <c r="K203" s="142">
        <f t="shared" si="45"/>
        <v>88052.174508999975</v>
      </c>
      <c r="L203" s="142">
        <f t="shared" si="45"/>
        <v>76731.316908999986</v>
      </c>
      <c r="M203" s="142">
        <f t="shared" si="45"/>
        <v>65410.459308999998</v>
      </c>
      <c r="N203" s="142">
        <f t="shared" si="45"/>
        <v>54089.601708999995</v>
      </c>
      <c r="O203" s="142">
        <f t="shared" si="45"/>
        <v>42768.744108999977</v>
      </c>
      <c r="P203" s="142">
        <f t="shared" si="45"/>
        <v>22391.20042899999</v>
      </c>
      <c r="Q203" s="142">
        <f t="shared" si="45"/>
        <v>20127.028908999986</v>
      </c>
      <c r="R203" s="142">
        <f t="shared" si="45"/>
        <v>8806.1713089999994</v>
      </c>
      <c r="S203" s="142">
        <f t="shared" si="45"/>
        <v>-2514.6862909999963</v>
      </c>
      <c r="T203" s="142">
        <f t="shared" si="45"/>
        <v>-13835.543890999999</v>
      </c>
      <c r="U203" s="142">
        <f t="shared" si="45"/>
        <v>-25156.401490999997</v>
      </c>
      <c r="V203" s="142">
        <f t="shared" si="45"/>
        <v>-36477.259091</v>
      </c>
      <c r="W203" s="142">
        <f t="shared" si="45"/>
        <v>-47798.116690999996</v>
      </c>
      <c r="X203" s="142"/>
    </row>
    <row r="204" spans="2:24">
      <c r="D204" s="142">
        <f t="shared" si="46"/>
        <v>156163.67770900001</v>
      </c>
      <c r="E204" s="142">
        <f t="shared" si="45"/>
        <v>145508.752909</v>
      </c>
      <c r="F204" s="142">
        <f t="shared" si="45"/>
        <v>134853.82810899999</v>
      </c>
      <c r="G204" s="142">
        <f t="shared" si="45"/>
        <v>124198.903309</v>
      </c>
      <c r="H204" s="142">
        <f t="shared" si="45"/>
        <v>113543.97850899999</v>
      </c>
      <c r="I204" s="142">
        <f t="shared" si="45"/>
        <v>102889.05370900001</v>
      </c>
      <c r="J204" s="142">
        <f t="shared" si="45"/>
        <v>92234.128908999977</v>
      </c>
      <c r="K204" s="142">
        <f t="shared" si="45"/>
        <v>81579.204108999998</v>
      </c>
      <c r="L204" s="142">
        <f t="shared" si="45"/>
        <v>70924.279309000005</v>
      </c>
      <c r="M204" s="142">
        <f t="shared" si="45"/>
        <v>60269.354509000012</v>
      </c>
      <c r="N204" s="142">
        <f t="shared" si="45"/>
        <v>49614.429709000004</v>
      </c>
      <c r="O204" s="142">
        <f t="shared" si="45"/>
        <v>38959.504908999996</v>
      </c>
      <c r="P204" s="142">
        <f t="shared" si="45"/>
        <v>19780.640268999996</v>
      </c>
      <c r="Q204" s="142">
        <f t="shared" si="45"/>
        <v>17649.655308999994</v>
      </c>
      <c r="R204" s="142">
        <f t="shared" si="45"/>
        <v>6994.73050900001</v>
      </c>
      <c r="S204" s="142">
        <f t="shared" si="45"/>
        <v>-3660.1942909999907</v>
      </c>
      <c r="T204" s="142">
        <f t="shared" si="45"/>
        <v>-14315.119090999991</v>
      </c>
      <c r="U204" s="142">
        <f t="shared" si="45"/>
        <v>-24970.043890999994</v>
      </c>
      <c r="V204" s="142">
        <f t="shared" si="45"/>
        <v>-35624.968690999987</v>
      </c>
      <c r="W204" s="142">
        <f t="shared" si="45"/>
        <v>-46279.893490999988</v>
      </c>
      <c r="X204" s="142"/>
    </row>
    <row r="205" spans="2:24">
      <c r="D205" s="142">
        <f t="shared" si="46"/>
        <v>145029.17770900001</v>
      </c>
      <c r="E205" s="142">
        <f t="shared" si="45"/>
        <v>135040.18570899998</v>
      </c>
      <c r="F205" s="142">
        <f t="shared" si="45"/>
        <v>125051.19370899997</v>
      </c>
      <c r="G205" s="142">
        <f t="shared" si="45"/>
        <v>115062.201709</v>
      </c>
      <c r="H205" s="142">
        <f t="shared" si="45"/>
        <v>105073.209709</v>
      </c>
      <c r="I205" s="142">
        <f t="shared" si="45"/>
        <v>95084.217709000004</v>
      </c>
      <c r="J205" s="142">
        <f t="shared" si="45"/>
        <v>85095.225708999977</v>
      </c>
      <c r="K205" s="142">
        <f t="shared" si="45"/>
        <v>75106.233708999978</v>
      </c>
      <c r="L205" s="142">
        <f t="shared" si="45"/>
        <v>65117.241708999994</v>
      </c>
      <c r="M205" s="142">
        <f t="shared" si="45"/>
        <v>55128.249708999996</v>
      </c>
      <c r="N205" s="142">
        <f t="shared" si="45"/>
        <v>45139.257708999998</v>
      </c>
      <c r="O205" s="142">
        <f t="shared" si="45"/>
        <v>35150.265708999985</v>
      </c>
      <c r="P205" s="142">
        <f t="shared" si="45"/>
        <v>17170.080108999988</v>
      </c>
      <c r="Q205" s="142">
        <f t="shared" si="45"/>
        <v>15172.28170899999</v>
      </c>
      <c r="R205" s="142">
        <f t="shared" si="45"/>
        <v>5183.2897089999988</v>
      </c>
      <c r="S205" s="142">
        <f t="shared" si="45"/>
        <v>-4805.7022909999996</v>
      </c>
      <c r="T205" s="142">
        <f t="shared" si="45"/>
        <v>-14794.694290999998</v>
      </c>
      <c r="U205" s="142">
        <f t="shared" si="45"/>
        <v>-24783.686291000005</v>
      </c>
      <c r="V205" s="142">
        <f t="shared" si="45"/>
        <v>-34772.678291000004</v>
      </c>
      <c r="W205" s="142">
        <f t="shared" si="45"/>
        <v>-44761.670291000002</v>
      </c>
      <c r="X205" s="142"/>
    </row>
    <row r="206" spans="2:24">
      <c r="D206" s="142">
        <f t="shared" si="46"/>
        <v>133894.67770900001</v>
      </c>
      <c r="E206" s="142">
        <f t="shared" si="45"/>
        <v>124571.61850899998</v>
      </c>
      <c r="F206" s="142">
        <f t="shared" si="45"/>
        <v>115248.55930899999</v>
      </c>
      <c r="G206" s="142">
        <f t="shared" si="45"/>
        <v>105925.500109</v>
      </c>
      <c r="H206" s="142">
        <f t="shared" si="45"/>
        <v>96602.440909000012</v>
      </c>
      <c r="I206" s="142">
        <f t="shared" si="45"/>
        <v>87279.381709000023</v>
      </c>
      <c r="J206" s="142">
        <f t="shared" si="45"/>
        <v>77956.322508999991</v>
      </c>
      <c r="K206" s="142">
        <f t="shared" si="45"/>
        <v>68633.263309000002</v>
      </c>
      <c r="L206" s="142">
        <f t="shared" si="45"/>
        <v>59310.204108999998</v>
      </c>
      <c r="M206" s="142">
        <f t="shared" si="45"/>
        <v>49987.14490900001</v>
      </c>
      <c r="N206" s="142">
        <f t="shared" si="45"/>
        <v>40664.085709000006</v>
      </c>
      <c r="O206" s="142">
        <f t="shared" si="45"/>
        <v>31341.026509000003</v>
      </c>
      <c r="P206" s="142">
        <f t="shared" si="45"/>
        <v>14559.519948999996</v>
      </c>
      <c r="Q206" s="142">
        <f t="shared" si="45"/>
        <v>12694.908109000005</v>
      </c>
      <c r="R206" s="142">
        <f t="shared" si="45"/>
        <v>3371.8489090000094</v>
      </c>
      <c r="S206" s="142">
        <f t="shared" si="45"/>
        <v>-5951.2102909999867</v>
      </c>
      <c r="T206" s="142">
        <f t="shared" si="45"/>
        <v>-15274.269490999983</v>
      </c>
      <c r="U206" s="142">
        <f t="shared" si="45"/>
        <v>-24597.328690999988</v>
      </c>
      <c r="V206" s="142">
        <f t="shared" si="45"/>
        <v>-33920.387890999984</v>
      </c>
      <c r="W206" s="142">
        <f t="shared" si="45"/>
        <v>-43243.44709099998</v>
      </c>
      <c r="X206" s="142"/>
    </row>
    <row r="207" spans="2:24">
      <c r="D207" s="142">
        <f t="shared" si="46"/>
        <v>122760.17770900003</v>
      </c>
      <c r="E207" s="142">
        <f t="shared" si="45"/>
        <v>114103.05130900002</v>
      </c>
      <c r="F207" s="142">
        <f t="shared" si="45"/>
        <v>105445.92490900001</v>
      </c>
      <c r="G207" s="142">
        <f t="shared" si="45"/>
        <v>96788.798509000029</v>
      </c>
      <c r="H207" s="142">
        <f t="shared" si="45"/>
        <v>88131.672109000021</v>
      </c>
      <c r="I207" s="142">
        <f t="shared" si="45"/>
        <v>79474.545709000013</v>
      </c>
      <c r="J207" s="142">
        <f t="shared" si="45"/>
        <v>70817.41930899999</v>
      </c>
      <c r="K207" s="142">
        <f t="shared" si="45"/>
        <v>62160.292908999996</v>
      </c>
      <c r="L207" s="142">
        <f t="shared" si="45"/>
        <v>53503.166509000017</v>
      </c>
      <c r="M207" s="142">
        <f t="shared" si="45"/>
        <v>44846.040109000023</v>
      </c>
      <c r="N207" s="142">
        <f t="shared" si="45"/>
        <v>36188.913709000015</v>
      </c>
      <c r="O207" s="142">
        <f t="shared" si="45"/>
        <v>27531.787309000007</v>
      </c>
      <c r="P207" s="142">
        <f t="shared" si="45"/>
        <v>11948.959789000002</v>
      </c>
      <c r="Q207" s="142">
        <f t="shared" si="45"/>
        <v>10217.534508999999</v>
      </c>
      <c r="R207" s="142">
        <f t="shared" si="45"/>
        <v>1560.4081090000127</v>
      </c>
      <c r="S207" s="142">
        <f t="shared" si="45"/>
        <v>-7096.7182909999883</v>
      </c>
      <c r="T207" s="142">
        <f t="shared" si="45"/>
        <v>-15753.844690999989</v>
      </c>
      <c r="U207" s="142">
        <f t="shared" si="45"/>
        <v>-24410.971090999992</v>
      </c>
      <c r="V207" s="142">
        <f t="shared" si="45"/>
        <v>-33068.097490999993</v>
      </c>
      <c r="W207" s="142">
        <f t="shared" si="45"/>
        <v>-41725.223890999994</v>
      </c>
      <c r="X207" s="142"/>
    </row>
    <row r="208" spans="2:24">
      <c r="D208" s="142">
        <f t="shared" si="46"/>
        <v>111625.67770899998</v>
      </c>
      <c r="E208" s="142">
        <f t="shared" si="45"/>
        <v>103634.48410899998</v>
      </c>
      <c r="F208" s="142">
        <f t="shared" si="45"/>
        <v>95643.290508999955</v>
      </c>
      <c r="G208" s="142">
        <f t="shared" si="45"/>
        <v>87652.096908999985</v>
      </c>
      <c r="H208" s="142">
        <f t="shared" si="45"/>
        <v>79660.903308999987</v>
      </c>
      <c r="I208" s="142">
        <f t="shared" si="45"/>
        <v>71669.709708999988</v>
      </c>
      <c r="J208" s="142">
        <f t="shared" si="45"/>
        <v>63678.516108999975</v>
      </c>
      <c r="K208" s="142">
        <f t="shared" si="45"/>
        <v>55687.322508999976</v>
      </c>
      <c r="L208" s="142">
        <f t="shared" si="45"/>
        <v>47696.128908999992</v>
      </c>
      <c r="M208" s="142">
        <f t="shared" si="45"/>
        <v>39704.935308999993</v>
      </c>
      <c r="N208" s="142">
        <f t="shared" si="45"/>
        <v>31713.741708999994</v>
      </c>
      <c r="O208" s="142">
        <f t="shared" si="45"/>
        <v>23722.548108999981</v>
      </c>
      <c r="P208" s="142">
        <f t="shared" si="45"/>
        <v>9338.3996289999868</v>
      </c>
      <c r="Q208" s="142">
        <f t="shared" si="45"/>
        <v>7740.1609089999929</v>
      </c>
      <c r="R208" s="142">
        <f t="shared" si="45"/>
        <v>-251.03269099999852</v>
      </c>
      <c r="S208" s="142">
        <f t="shared" si="45"/>
        <v>-8242.2262909999972</v>
      </c>
      <c r="T208" s="142">
        <f t="shared" si="45"/>
        <v>-16233.419890999996</v>
      </c>
      <c r="U208" s="142">
        <f t="shared" si="45"/>
        <v>-24224.613490999996</v>
      </c>
      <c r="V208" s="142">
        <f t="shared" si="45"/>
        <v>-32215.807090999995</v>
      </c>
      <c r="W208" s="142">
        <f t="shared" si="45"/>
        <v>-40207.000690999994</v>
      </c>
      <c r="X208" s="142"/>
    </row>
    <row r="209" spans="4:24">
      <c r="D209" s="142">
        <f t="shared" si="46"/>
        <v>100491.177709</v>
      </c>
      <c r="E209" s="142">
        <f t="shared" si="45"/>
        <v>93165.916909000007</v>
      </c>
      <c r="F209" s="142">
        <f t="shared" si="45"/>
        <v>85840.656108999989</v>
      </c>
      <c r="G209" s="142">
        <f t="shared" si="45"/>
        <v>78515.395309000014</v>
      </c>
      <c r="H209" s="142">
        <f t="shared" si="45"/>
        <v>71190.13450900001</v>
      </c>
      <c r="I209" s="142">
        <f t="shared" si="45"/>
        <v>63864.873709000014</v>
      </c>
      <c r="J209" s="142">
        <f t="shared" si="45"/>
        <v>56539.612908999981</v>
      </c>
      <c r="K209" s="142">
        <f t="shared" si="45"/>
        <v>49214.352108999992</v>
      </c>
      <c r="L209" s="142">
        <f t="shared" si="45"/>
        <v>41889.091309000003</v>
      </c>
      <c r="M209" s="142">
        <f t="shared" si="45"/>
        <v>34563.830509000014</v>
      </c>
      <c r="N209" s="142">
        <f t="shared" si="45"/>
        <v>27238.569708999996</v>
      </c>
      <c r="O209" s="142">
        <f t="shared" si="45"/>
        <v>19913.308908999992</v>
      </c>
      <c r="P209" s="142">
        <f t="shared" si="45"/>
        <v>6727.8394689999932</v>
      </c>
      <c r="Q209" s="142">
        <f t="shared" si="45"/>
        <v>5262.7873089999939</v>
      </c>
      <c r="R209" s="142">
        <f t="shared" si="45"/>
        <v>-2062.4734909999952</v>
      </c>
      <c r="S209" s="142">
        <f t="shared" si="45"/>
        <v>-9387.7342909999988</v>
      </c>
      <c r="T209" s="142">
        <f t="shared" si="45"/>
        <v>-16712.995090999997</v>
      </c>
      <c r="U209" s="142">
        <f t="shared" si="45"/>
        <v>-24038.255890999993</v>
      </c>
      <c r="V209" s="142">
        <f t="shared" si="45"/>
        <v>-31363.516690999997</v>
      </c>
      <c r="W209" s="142">
        <f t="shared" si="45"/>
        <v>-38688.777491000001</v>
      </c>
      <c r="X209" s="142"/>
    </row>
    <row r="210" spans="4:24">
      <c r="D210" s="142">
        <f t="shared" si="46"/>
        <v>89356.677708999996</v>
      </c>
      <c r="E210" s="142">
        <f t="shared" si="45"/>
        <v>82697.349708999987</v>
      </c>
      <c r="F210" s="142">
        <f t="shared" si="45"/>
        <v>76038.021708999993</v>
      </c>
      <c r="G210" s="142">
        <f t="shared" si="45"/>
        <v>69378.693709000014</v>
      </c>
      <c r="H210" s="142">
        <f t="shared" si="45"/>
        <v>62719.365708999998</v>
      </c>
      <c r="I210" s="142">
        <f t="shared" si="45"/>
        <v>56060.037709000004</v>
      </c>
      <c r="J210" s="142">
        <f t="shared" si="45"/>
        <v>49400.709708999981</v>
      </c>
      <c r="K210" s="142">
        <f t="shared" si="45"/>
        <v>42741.381708999987</v>
      </c>
      <c r="L210" s="142">
        <f t="shared" si="45"/>
        <v>36082.053709000007</v>
      </c>
      <c r="M210" s="142">
        <f t="shared" si="45"/>
        <v>29422.725709000013</v>
      </c>
      <c r="N210" s="142">
        <f t="shared" si="45"/>
        <v>22763.397709000004</v>
      </c>
      <c r="O210" s="142">
        <f t="shared" si="45"/>
        <v>16104.069708999998</v>
      </c>
      <c r="P210" s="142">
        <f t="shared" si="45"/>
        <v>4117.2793089999996</v>
      </c>
      <c r="Q210" s="142">
        <f t="shared" si="45"/>
        <v>2785.4137089999949</v>
      </c>
      <c r="R210" s="142">
        <f t="shared" si="45"/>
        <v>-3873.9142909999919</v>
      </c>
      <c r="S210" s="142">
        <f t="shared" si="45"/>
        <v>-10533.242290999993</v>
      </c>
      <c r="T210" s="142">
        <f t="shared" si="45"/>
        <v>-17192.570290999996</v>
      </c>
      <c r="U210" s="142">
        <f t="shared" si="45"/>
        <v>-23851.89829099999</v>
      </c>
      <c r="V210" s="142">
        <f t="shared" si="45"/>
        <v>-30511.226290999999</v>
      </c>
      <c r="W210" s="142">
        <f t="shared" si="45"/>
        <v>-37170.554290999993</v>
      </c>
      <c r="X210" s="142"/>
    </row>
    <row r="211" spans="4:24">
      <c r="D211" s="142">
        <f t="shared" si="46"/>
        <v>78222.177708999996</v>
      </c>
      <c r="E211" s="142">
        <f t="shared" si="45"/>
        <v>72228.782508999997</v>
      </c>
      <c r="F211" s="142">
        <f t="shared" si="45"/>
        <v>66235.387308999998</v>
      </c>
      <c r="G211" s="142">
        <f t="shared" si="45"/>
        <v>60241.992109000013</v>
      </c>
      <c r="H211" s="142">
        <f t="shared" si="45"/>
        <v>54248.596909</v>
      </c>
      <c r="I211" s="142">
        <f t="shared" si="45"/>
        <v>48255.201709000001</v>
      </c>
      <c r="J211" s="142">
        <f t="shared" si="45"/>
        <v>42261.806508999987</v>
      </c>
      <c r="K211" s="142">
        <f t="shared" si="45"/>
        <v>36268.411309000003</v>
      </c>
      <c r="L211" s="142">
        <f t="shared" si="45"/>
        <v>30275.016109000004</v>
      </c>
      <c r="M211" s="142">
        <f t="shared" si="45"/>
        <v>24281.620909000005</v>
      </c>
      <c r="N211" s="142">
        <f t="shared" si="45"/>
        <v>18288.225708999998</v>
      </c>
      <c r="O211" s="142">
        <f t="shared" si="45"/>
        <v>12294.830509000001</v>
      </c>
      <c r="P211" s="142">
        <f t="shared" si="45"/>
        <v>1506.7191489999987</v>
      </c>
      <c r="Q211" s="142">
        <f t="shared" si="45"/>
        <v>308.04010899999594</v>
      </c>
      <c r="R211" s="142">
        <f t="shared" si="45"/>
        <v>-5685.3550909999958</v>
      </c>
      <c r="S211" s="142">
        <f t="shared" si="45"/>
        <v>-11678.750290999998</v>
      </c>
      <c r="T211" s="142">
        <f t="shared" si="45"/>
        <v>-17672.145490999996</v>
      </c>
      <c r="U211" s="142">
        <f t="shared" si="45"/>
        <v>-23665.540691000002</v>
      </c>
      <c r="V211" s="142">
        <f t="shared" si="45"/>
        <v>-29658.935891000001</v>
      </c>
      <c r="W211" s="142">
        <f t="shared" si="45"/>
        <v>-35652.331091</v>
      </c>
      <c r="X211" s="142"/>
    </row>
    <row r="212" spans="4:24">
      <c r="D212" s="142">
        <f t="shared" si="46"/>
        <v>67087.677708999996</v>
      </c>
      <c r="E212" s="142">
        <f t="shared" si="45"/>
        <v>61760.215308999992</v>
      </c>
      <c r="F212" s="142">
        <f t="shared" si="45"/>
        <v>56432.752908999988</v>
      </c>
      <c r="G212" s="142">
        <f t="shared" si="45"/>
        <v>51105.290508999999</v>
      </c>
      <c r="H212" s="142">
        <f t="shared" si="45"/>
        <v>45777.828108999995</v>
      </c>
      <c r="I212" s="142">
        <f t="shared" si="45"/>
        <v>40450.365709000005</v>
      </c>
      <c r="J212" s="142">
        <f t="shared" si="45"/>
        <v>35122.903308999987</v>
      </c>
      <c r="K212" s="142">
        <f t="shared" si="45"/>
        <v>29795.440908999997</v>
      </c>
      <c r="L212" s="142">
        <f t="shared" si="45"/>
        <v>24467.978509</v>
      </c>
      <c r="M212" s="142">
        <f t="shared" si="45"/>
        <v>19140.516109000004</v>
      </c>
      <c r="N212" s="142">
        <f t="shared" si="45"/>
        <v>13813.053709000002</v>
      </c>
      <c r="O212" s="142">
        <f t="shared" si="45"/>
        <v>8485.5913089999976</v>
      </c>
      <c r="P212" s="142">
        <f t="shared" si="45"/>
        <v>-1103.8410110000023</v>
      </c>
      <c r="Q212" s="142">
        <f t="shared" si="45"/>
        <v>-2169.3334910000031</v>
      </c>
      <c r="R212" s="142">
        <f t="shared" si="45"/>
        <v>-7496.7958909999961</v>
      </c>
      <c r="S212" s="142">
        <f t="shared" si="45"/>
        <v>-12824.258290999996</v>
      </c>
      <c r="T212" s="142">
        <f t="shared" si="45"/>
        <v>-18151.720690999995</v>
      </c>
      <c r="U212" s="142">
        <f t="shared" si="45"/>
        <v>-23479.183090999999</v>
      </c>
      <c r="V212" s="142">
        <f t="shared" si="45"/>
        <v>-28806.645490999996</v>
      </c>
      <c r="W212" s="142">
        <f t="shared" si="45"/>
        <v>-34134.107891</v>
      </c>
      <c r="X212" s="142"/>
    </row>
    <row r="213" spans="4:24">
      <c r="D213" s="142">
        <f t="shared" si="46"/>
        <v>55953.177708999996</v>
      </c>
      <c r="E213" s="142">
        <f t="shared" si="45"/>
        <v>51291.648108999987</v>
      </c>
      <c r="F213" s="142">
        <f t="shared" si="45"/>
        <v>46630.118508999993</v>
      </c>
      <c r="G213" s="142">
        <f t="shared" si="45"/>
        <v>41968.588908999998</v>
      </c>
      <c r="H213" s="142">
        <f t="shared" si="45"/>
        <v>37307.059309000004</v>
      </c>
      <c r="I213" s="142">
        <f t="shared" si="45"/>
        <v>32645.529709000009</v>
      </c>
      <c r="J213" s="142">
        <f t="shared" si="45"/>
        <v>27984.000108999993</v>
      </c>
      <c r="K213" s="142">
        <f t="shared" si="45"/>
        <v>23322.470508999999</v>
      </c>
      <c r="L213" s="142">
        <f t="shared" si="45"/>
        <v>18660.940908999997</v>
      </c>
      <c r="M213" s="142">
        <f t="shared" si="45"/>
        <v>13999.411309000005</v>
      </c>
      <c r="N213" s="142">
        <f t="shared" si="45"/>
        <v>9337.881709000003</v>
      </c>
      <c r="O213" s="142">
        <f t="shared" ref="E213:W219" si="47">$B$11+O15</f>
        <v>4676.3521090000013</v>
      </c>
      <c r="P213" s="142">
        <f t="shared" si="47"/>
        <v>-3714.4011710000032</v>
      </c>
      <c r="Q213" s="142">
        <f t="shared" si="47"/>
        <v>-4646.7070909999984</v>
      </c>
      <c r="R213" s="142">
        <f t="shared" si="47"/>
        <v>-9308.2366909999964</v>
      </c>
      <c r="S213" s="142">
        <f t="shared" si="47"/>
        <v>-13969.766290999994</v>
      </c>
      <c r="T213" s="142">
        <f t="shared" si="47"/>
        <v>-18631.295890999994</v>
      </c>
      <c r="U213" s="142">
        <f t="shared" si="47"/>
        <v>-23292.825490999996</v>
      </c>
      <c r="V213" s="142">
        <f t="shared" si="47"/>
        <v>-27954.35509099999</v>
      </c>
      <c r="W213" s="142">
        <f t="shared" si="47"/>
        <v>-32615.884690999992</v>
      </c>
      <c r="X213" s="142"/>
    </row>
    <row r="214" spans="4:24">
      <c r="D214" s="142">
        <f t="shared" si="46"/>
        <v>44818.677708999996</v>
      </c>
      <c r="E214" s="142">
        <f t="shared" si="47"/>
        <v>40823.080908999997</v>
      </c>
      <c r="F214" s="142">
        <f t="shared" si="47"/>
        <v>36827.484108999983</v>
      </c>
      <c r="G214" s="142">
        <f t="shared" si="47"/>
        <v>32831.887308999998</v>
      </c>
      <c r="H214" s="142">
        <f t="shared" si="47"/>
        <v>28836.290508999999</v>
      </c>
      <c r="I214" s="142">
        <f t="shared" si="47"/>
        <v>24840.693708999999</v>
      </c>
      <c r="J214" s="142">
        <f t="shared" si="47"/>
        <v>20845.096908999993</v>
      </c>
      <c r="K214" s="142">
        <f t="shared" si="47"/>
        <v>16849.500108999993</v>
      </c>
      <c r="L214" s="142">
        <f t="shared" si="47"/>
        <v>12853.903309000003</v>
      </c>
      <c r="M214" s="142">
        <f t="shared" si="47"/>
        <v>8858.3065090000036</v>
      </c>
      <c r="N214" s="142">
        <f t="shared" si="47"/>
        <v>4862.7097090000043</v>
      </c>
      <c r="O214" s="142">
        <f t="shared" si="47"/>
        <v>867.11290899999767</v>
      </c>
      <c r="P214" s="142">
        <f t="shared" si="47"/>
        <v>-6324.9613310000004</v>
      </c>
      <c r="Q214" s="142">
        <f t="shared" si="47"/>
        <v>-7124.0806909999974</v>
      </c>
      <c r="R214" s="142">
        <f t="shared" si="47"/>
        <v>-11119.677490999993</v>
      </c>
      <c r="S214" s="142">
        <f t="shared" si="47"/>
        <v>-15115.274290999992</v>
      </c>
      <c r="T214" s="142">
        <f t="shared" si="47"/>
        <v>-19110.871090999994</v>
      </c>
      <c r="U214" s="142">
        <f t="shared" si="47"/>
        <v>-23106.467890999993</v>
      </c>
      <c r="V214" s="142">
        <f t="shared" si="47"/>
        <v>-27102.064690999992</v>
      </c>
      <c r="W214" s="142">
        <f t="shared" si="47"/>
        <v>-31097.661490999992</v>
      </c>
      <c r="X214" s="142"/>
    </row>
    <row r="215" spans="4:24">
      <c r="D215" s="142">
        <f t="shared" si="46"/>
        <v>33684.177709000003</v>
      </c>
      <c r="E215" s="142">
        <f t="shared" si="47"/>
        <v>30354.513708999999</v>
      </c>
      <c r="F215" s="142">
        <f t="shared" si="47"/>
        <v>27024.849708999995</v>
      </c>
      <c r="G215" s="142">
        <f t="shared" si="47"/>
        <v>23695.185709000005</v>
      </c>
      <c r="H215" s="142">
        <f t="shared" si="47"/>
        <v>20365.521709000001</v>
      </c>
      <c r="I215" s="142">
        <f t="shared" si="47"/>
        <v>17035.857709000004</v>
      </c>
      <c r="J215" s="142">
        <f t="shared" si="47"/>
        <v>13706.193708999994</v>
      </c>
      <c r="K215" s="142">
        <f t="shared" si="47"/>
        <v>10376.529708999997</v>
      </c>
      <c r="L215" s="142">
        <f t="shared" si="47"/>
        <v>7046.865709000007</v>
      </c>
      <c r="M215" s="142">
        <f t="shared" si="47"/>
        <v>3717.2017090000099</v>
      </c>
      <c r="N215" s="142">
        <f t="shared" si="47"/>
        <v>387.53770900000563</v>
      </c>
      <c r="O215" s="142">
        <f t="shared" si="47"/>
        <v>-2942.1262909999987</v>
      </c>
      <c r="P215" s="142">
        <f t="shared" si="47"/>
        <v>-8935.5214909999977</v>
      </c>
      <c r="Q215" s="142">
        <f t="shared" si="47"/>
        <v>-9601.454291</v>
      </c>
      <c r="R215" s="142">
        <f t="shared" si="47"/>
        <v>-12931.118290999993</v>
      </c>
      <c r="S215" s="142">
        <f t="shared" si="47"/>
        <v>-16260.782290999994</v>
      </c>
      <c r="T215" s="142">
        <f t="shared" si="47"/>
        <v>-19590.446291</v>
      </c>
      <c r="U215" s="142">
        <f t="shared" si="47"/>
        <v>-22920.110290999997</v>
      </c>
      <c r="V215" s="142">
        <f t="shared" si="47"/>
        <v>-26249.774290999994</v>
      </c>
      <c r="W215" s="142">
        <f t="shared" si="47"/>
        <v>-29579.438290999999</v>
      </c>
      <c r="X215" s="142"/>
    </row>
    <row r="216" spans="4:24">
      <c r="D216" s="142">
        <f t="shared" si="46"/>
        <v>22549.677708999996</v>
      </c>
      <c r="E216" s="142">
        <f t="shared" si="47"/>
        <v>19885.946508999994</v>
      </c>
      <c r="F216" s="142">
        <f t="shared" si="47"/>
        <v>17222.215308999992</v>
      </c>
      <c r="G216" s="142">
        <f t="shared" si="47"/>
        <v>14558.484108999999</v>
      </c>
      <c r="H216" s="142">
        <f t="shared" si="47"/>
        <v>11894.752908999997</v>
      </c>
      <c r="I216" s="142">
        <f t="shared" si="47"/>
        <v>9231.0217090000024</v>
      </c>
      <c r="J216" s="142">
        <f t="shared" si="47"/>
        <v>6567.2905089999931</v>
      </c>
      <c r="K216" s="142">
        <f t="shared" si="47"/>
        <v>3903.5593089999984</v>
      </c>
      <c r="L216" s="142">
        <f t="shared" si="47"/>
        <v>1239.828109</v>
      </c>
      <c r="M216" s="142">
        <f t="shared" si="47"/>
        <v>-1423.9030909999983</v>
      </c>
      <c r="N216" s="142">
        <f t="shared" si="47"/>
        <v>-4087.6342910000003</v>
      </c>
      <c r="O216" s="142">
        <f t="shared" si="47"/>
        <v>-6751.3654910000023</v>
      </c>
      <c r="P216" s="142">
        <f t="shared" si="47"/>
        <v>-11546.081651000002</v>
      </c>
      <c r="Q216" s="142">
        <f t="shared" si="47"/>
        <v>-12078.827891000003</v>
      </c>
      <c r="R216" s="142">
        <f t="shared" si="47"/>
        <v>-14742.559091000001</v>
      </c>
      <c r="S216" s="142">
        <f t="shared" si="47"/>
        <v>-17406.290290999998</v>
      </c>
      <c r="T216" s="142">
        <f t="shared" si="47"/>
        <v>-20070.021491</v>
      </c>
      <c r="U216" s="142">
        <f t="shared" si="47"/>
        <v>-22733.752691000002</v>
      </c>
      <c r="V216" s="142">
        <f t="shared" si="47"/>
        <v>-25397.483891000003</v>
      </c>
      <c r="W216" s="142">
        <f t="shared" si="47"/>
        <v>-28061.215090999998</v>
      </c>
      <c r="X216" s="142"/>
    </row>
    <row r="217" spans="4:24">
      <c r="D217" s="142">
        <f t="shared" si="46"/>
        <v>11415.177708999998</v>
      </c>
      <c r="E217" s="142">
        <f t="shared" si="47"/>
        <v>9417.3793089999981</v>
      </c>
      <c r="F217" s="142">
        <f t="shared" si="47"/>
        <v>7419.5809089999912</v>
      </c>
      <c r="G217" s="142">
        <f t="shared" si="47"/>
        <v>5421.7825089999988</v>
      </c>
      <c r="H217" s="142">
        <f t="shared" si="47"/>
        <v>3423.9841089999991</v>
      </c>
      <c r="I217" s="142">
        <f t="shared" si="47"/>
        <v>1426.1857089999994</v>
      </c>
      <c r="J217" s="142">
        <f t="shared" si="47"/>
        <v>-571.61269100000391</v>
      </c>
      <c r="K217" s="142">
        <f t="shared" si="47"/>
        <v>-2569.4110910000036</v>
      </c>
      <c r="L217" s="142">
        <f t="shared" si="47"/>
        <v>-4567.2094909999996</v>
      </c>
      <c r="M217" s="142">
        <f t="shared" si="47"/>
        <v>-6565.0078909999993</v>
      </c>
      <c r="N217" s="142">
        <f t="shared" si="47"/>
        <v>-8562.806290999999</v>
      </c>
      <c r="O217" s="142">
        <f t="shared" si="47"/>
        <v>-10560.604691000002</v>
      </c>
      <c r="P217" s="142">
        <f t="shared" si="47"/>
        <v>-14156.641811</v>
      </c>
      <c r="Q217" s="142">
        <f t="shared" si="47"/>
        <v>-14556.201490999998</v>
      </c>
      <c r="R217" s="142">
        <f t="shared" si="47"/>
        <v>-16553.999890999999</v>
      </c>
      <c r="S217" s="142">
        <f t="shared" si="47"/>
        <v>-18551.798290999999</v>
      </c>
      <c r="T217" s="142">
        <f t="shared" si="47"/>
        <v>-20549.596690999999</v>
      </c>
      <c r="U217" s="142">
        <f t="shared" si="47"/>
        <v>-22547.395090999999</v>
      </c>
      <c r="V217" s="142">
        <f t="shared" si="47"/>
        <v>-24545.193490999998</v>
      </c>
      <c r="W217" s="142">
        <f t="shared" si="47"/>
        <v>-26542.991890999998</v>
      </c>
      <c r="X217" s="142"/>
    </row>
    <row r="218" spans="4:24">
      <c r="D218" s="142">
        <f t="shared" si="46"/>
        <v>280.67770900000505</v>
      </c>
      <c r="E218" s="142">
        <f t="shared" si="47"/>
        <v>-1051.1878909999959</v>
      </c>
      <c r="F218" s="142">
        <f t="shared" si="47"/>
        <v>-2383.0534909999969</v>
      </c>
      <c r="G218" s="142">
        <f t="shared" si="47"/>
        <v>-3714.9190909999943</v>
      </c>
      <c r="H218" s="142">
        <f t="shared" si="47"/>
        <v>-5046.7846909999953</v>
      </c>
      <c r="I218" s="142">
        <f t="shared" si="47"/>
        <v>-6378.6502909999926</v>
      </c>
      <c r="J218" s="142">
        <f t="shared" si="47"/>
        <v>-7710.5158909999973</v>
      </c>
      <c r="K218" s="142">
        <f t="shared" si="47"/>
        <v>-9042.3814909999946</v>
      </c>
      <c r="L218" s="142">
        <f t="shared" si="47"/>
        <v>-10374.247090999996</v>
      </c>
      <c r="M218" s="142">
        <f t="shared" si="47"/>
        <v>-11706.112690999993</v>
      </c>
      <c r="N218" s="142">
        <f t="shared" si="47"/>
        <v>-13037.978290999994</v>
      </c>
      <c r="O218" s="142">
        <f t="shared" si="47"/>
        <v>-14369.843890999995</v>
      </c>
      <c r="P218" s="142">
        <f t="shared" si="47"/>
        <v>-16767.201970999995</v>
      </c>
      <c r="Q218" s="142">
        <f t="shared" si="47"/>
        <v>-17033.575090999999</v>
      </c>
      <c r="R218" s="142">
        <f t="shared" si="47"/>
        <v>-18365.440690999996</v>
      </c>
      <c r="S218" s="142">
        <f t="shared" si="47"/>
        <v>-19697.306290999994</v>
      </c>
      <c r="T218" s="142">
        <f t="shared" si="47"/>
        <v>-21029.171890999998</v>
      </c>
      <c r="U218" s="142">
        <f t="shared" si="47"/>
        <v>-22361.037490999995</v>
      </c>
      <c r="V218" s="142">
        <f t="shared" si="47"/>
        <v>-23692.903090999993</v>
      </c>
      <c r="W218" s="142">
        <f t="shared" si="47"/>
        <v>-25024.768690999997</v>
      </c>
      <c r="X218" s="142"/>
    </row>
    <row r="219" spans="4:24">
      <c r="D219" s="142">
        <f t="shared" si="46"/>
        <v>-10853.822290999999</v>
      </c>
      <c r="E219" s="142">
        <f t="shared" si="47"/>
        <v>-11519.755090999997</v>
      </c>
      <c r="F219" s="142">
        <f t="shared" si="47"/>
        <v>-12185.687891</v>
      </c>
      <c r="G219" s="142">
        <f t="shared" si="47"/>
        <v>-12851.620690999998</v>
      </c>
      <c r="H219" s="142">
        <f t="shared" si="47"/>
        <v>-13517.553490999997</v>
      </c>
      <c r="I219" s="142">
        <f t="shared" si="47"/>
        <v>-14183.486290999999</v>
      </c>
      <c r="J219" s="142">
        <f t="shared" si="47"/>
        <v>-14849.419091000002</v>
      </c>
      <c r="K219" s="142">
        <f t="shared" si="47"/>
        <v>-15515.351890999997</v>
      </c>
      <c r="L219" s="142">
        <f t="shared" si="47"/>
        <v>-16181.284690999999</v>
      </c>
      <c r="M219" s="142">
        <f t="shared" si="47"/>
        <v>-16847.217490999996</v>
      </c>
      <c r="N219" s="142">
        <f t="shared" si="47"/>
        <v>-17513.150290999998</v>
      </c>
      <c r="O219" s="142">
        <f t="shared" si="47"/>
        <v>-18179.083091</v>
      </c>
      <c r="P219" s="142">
        <f t="shared" si="47"/>
        <v>-19377.762130999996</v>
      </c>
      <c r="Q219" s="142">
        <f t="shared" si="47"/>
        <v>-19510.948690999998</v>
      </c>
      <c r="R219" s="142">
        <f t="shared" si="47"/>
        <v>-20176.881491</v>
      </c>
      <c r="S219" s="142">
        <f t="shared" si="47"/>
        <v>-20842.814291000002</v>
      </c>
      <c r="T219" s="142">
        <f t="shared" si="47"/>
        <v>-21508.747090999997</v>
      </c>
      <c r="U219" s="142">
        <f t="shared" si="47"/>
        <v>-22174.679891</v>
      </c>
      <c r="V219" s="142">
        <f t="shared" si="47"/>
        <v>-22840.612691000002</v>
      </c>
      <c r="W219" s="142">
        <f t="shared" si="47"/>
        <v>-23506.545490999997</v>
      </c>
      <c r="X219" s="142"/>
    </row>
    <row r="221" spans="4:24">
      <c r="D221" s="156" t="s">
        <v>172</v>
      </c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</row>
    <row r="222" spans="4:24">
      <c r="D222" s="142">
        <f>$B$12+D2</f>
        <v>194067.03885449999</v>
      </c>
      <c r="E222" s="142">
        <f t="shared" ref="E222:W236" si="48">$B$12+E2</f>
        <v>180748.38285449997</v>
      </c>
      <c r="F222" s="142">
        <f t="shared" si="48"/>
        <v>167429.72685449995</v>
      </c>
      <c r="G222" s="142">
        <f t="shared" si="48"/>
        <v>154111.07085449999</v>
      </c>
      <c r="H222" s="142">
        <f t="shared" si="48"/>
        <v>140792.41485449998</v>
      </c>
      <c r="I222" s="142">
        <f t="shared" si="48"/>
        <v>127473.7588545</v>
      </c>
      <c r="J222" s="142">
        <f t="shared" si="48"/>
        <v>114155.10285449996</v>
      </c>
      <c r="K222" s="142">
        <f t="shared" si="48"/>
        <v>100836.44685449997</v>
      </c>
      <c r="L222" s="142">
        <f t="shared" si="48"/>
        <v>87517.79085450001</v>
      </c>
      <c r="M222" s="142">
        <f t="shared" si="48"/>
        <v>74199.134854500022</v>
      </c>
      <c r="N222" s="142">
        <f t="shared" si="48"/>
        <v>60880.478854499997</v>
      </c>
      <c r="O222" s="142">
        <f t="shared" si="48"/>
        <v>47561.82285449998</v>
      </c>
      <c r="P222" s="142">
        <f t="shared" si="48"/>
        <v>23588.242054499984</v>
      </c>
      <c r="Q222" s="142">
        <f t="shared" si="48"/>
        <v>20924.510854499975</v>
      </c>
      <c r="R222" s="142">
        <f t="shared" si="48"/>
        <v>7605.8548545000021</v>
      </c>
      <c r="S222" s="142">
        <f t="shared" si="48"/>
        <v>-5712.8011455000005</v>
      </c>
      <c r="T222" s="142">
        <f t="shared" si="48"/>
        <v>-19031.457145500004</v>
      </c>
      <c r="U222" s="142">
        <f t="shared" si="48"/>
        <v>-32350.1131455</v>
      </c>
      <c r="V222" s="142">
        <f t="shared" si="48"/>
        <v>-45668.769145500002</v>
      </c>
      <c r="W222" s="142">
        <f t="shared" si="48"/>
        <v>-58987.425145499998</v>
      </c>
    </row>
    <row r="223" spans="4:24">
      <c r="D223" s="142">
        <f t="shared" ref="D223:S241" si="49">$B$12+D3</f>
        <v>182932.53885449999</v>
      </c>
      <c r="E223" s="142">
        <f t="shared" si="49"/>
        <v>170279.81565449998</v>
      </c>
      <c r="F223" s="142">
        <f t="shared" si="49"/>
        <v>157627.09245449997</v>
      </c>
      <c r="G223" s="142">
        <f t="shared" si="49"/>
        <v>144974.36925449999</v>
      </c>
      <c r="H223" s="142">
        <f t="shared" si="49"/>
        <v>132321.64605449999</v>
      </c>
      <c r="I223" s="142">
        <f t="shared" si="49"/>
        <v>119668.92285450002</v>
      </c>
      <c r="J223" s="142">
        <f t="shared" si="49"/>
        <v>107016.19965449999</v>
      </c>
      <c r="K223" s="142">
        <f t="shared" si="49"/>
        <v>94363.476454500007</v>
      </c>
      <c r="L223" s="142">
        <f t="shared" si="49"/>
        <v>81710.753254499999</v>
      </c>
      <c r="M223" s="142">
        <f t="shared" si="49"/>
        <v>69058.030054500021</v>
      </c>
      <c r="N223" s="142">
        <f t="shared" si="49"/>
        <v>56405.306854500006</v>
      </c>
      <c r="O223" s="142">
        <f t="shared" si="49"/>
        <v>43752.583654499998</v>
      </c>
      <c r="P223" s="142">
        <f t="shared" si="49"/>
        <v>20977.68189449999</v>
      </c>
      <c r="Q223" s="142">
        <f t="shared" si="49"/>
        <v>18447.137254499998</v>
      </c>
      <c r="R223" s="142">
        <f t="shared" si="49"/>
        <v>5794.4140545000055</v>
      </c>
      <c r="S223" s="142">
        <f t="shared" si="49"/>
        <v>-6858.3091454999876</v>
      </c>
      <c r="T223" s="142">
        <f t="shared" si="48"/>
        <v>-19511.032345499989</v>
      </c>
      <c r="U223" s="142">
        <f t="shared" si="48"/>
        <v>-32163.755545499989</v>
      </c>
      <c r="V223" s="142">
        <f t="shared" si="48"/>
        <v>-44816.478745499982</v>
      </c>
      <c r="W223" s="142">
        <f t="shared" si="48"/>
        <v>-57469.201945499983</v>
      </c>
    </row>
    <row r="224" spans="4:24">
      <c r="D224" s="142">
        <f t="shared" si="49"/>
        <v>171798.03885449999</v>
      </c>
      <c r="E224" s="142">
        <f t="shared" si="48"/>
        <v>159811.24845449999</v>
      </c>
      <c r="F224" s="142">
        <f t="shared" si="48"/>
        <v>147824.45805449999</v>
      </c>
      <c r="G224" s="142">
        <f t="shared" si="48"/>
        <v>135837.66765450002</v>
      </c>
      <c r="H224" s="142">
        <f t="shared" si="48"/>
        <v>123850.87725450001</v>
      </c>
      <c r="I224" s="142">
        <f t="shared" si="48"/>
        <v>111864.08685450001</v>
      </c>
      <c r="J224" s="142">
        <f t="shared" si="48"/>
        <v>99877.296454499985</v>
      </c>
      <c r="K224" s="142">
        <f t="shared" si="48"/>
        <v>87890.506054500016</v>
      </c>
      <c r="L224" s="142">
        <f t="shared" si="48"/>
        <v>75903.715654500018</v>
      </c>
      <c r="M224" s="142">
        <f t="shared" si="48"/>
        <v>63916.925254500013</v>
      </c>
      <c r="N224" s="142">
        <f t="shared" si="48"/>
        <v>51930.1348545</v>
      </c>
      <c r="O224" s="142">
        <f t="shared" si="48"/>
        <v>39943.344454500002</v>
      </c>
      <c r="P224" s="142">
        <f t="shared" si="48"/>
        <v>18367.121734499997</v>
      </c>
      <c r="Q224" s="142">
        <f t="shared" si="48"/>
        <v>15969.763654499991</v>
      </c>
      <c r="R224" s="142">
        <f t="shared" si="48"/>
        <v>3982.9732545000088</v>
      </c>
      <c r="S224" s="142">
        <f t="shared" si="48"/>
        <v>-8003.8171454999965</v>
      </c>
      <c r="T224" s="142">
        <f t="shared" si="48"/>
        <v>-19990.607545499995</v>
      </c>
      <c r="U224" s="142">
        <f t="shared" si="48"/>
        <v>-31977.397945499994</v>
      </c>
      <c r="V224" s="142">
        <f t="shared" si="48"/>
        <v>-43964.188345499999</v>
      </c>
      <c r="W224" s="142">
        <f t="shared" si="48"/>
        <v>-55950.978745499997</v>
      </c>
    </row>
    <row r="225" spans="4:23">
      <c r="D225" s="142">
        <f t="shared" si="49"/>
        <v>160663.53885449996</v>
      </c>
      <c r="E225" s="142">
        <f t="shared" si="48"/>
        <v>149342.68125449997</v>
      </c>
      <c r="F225" s="142">
        <f t="shared" si="48"/>
        <v>138021.82365449992</v>
      </c>
      <c r="G225" s="142">
        <f t="shared" si="48"/>
        <v>126700.96605449999</v>
      </c>
      <c r="H225" s="142">
        <f t="shared" si="48"/>
        <v>115380.10845449998</v>
      </c>
      <c r="I225" s="142">
        <f t="shared" si="48"/>
        <v>104059.25085449999</v>
      </c>
      <c r="J225" s="142">
        <f t="shared" si="48"/>
        <v>92738.39325449997</v>
      </c>
      <c r="K225" s="142">
        <f t="shared" si="48"/>
        <v>81417.535654499981</v>
      </c>
      <c r="L225" s="142">
        <f t="shared" si="48"/>
        <v>70096.678054499993</v>
      </c>
      <c r="M225" s="142">
        <f t="shared" si="48"/>
        <v>58775.820454499997</v>
      </c>
      <c r="N225" s="142">
        <f t="shared" si="48"/>
        <v>47454.962854499994</v>
      </c>
      <c r="O225" s="142">
        <f t="shared" si="48"/>
        <v>36134.105254499977</v>
      </c>
      <c r="P225" s="142">
        <f t="shared" si="48"/>
        <v>15756.561574499989</v>
      </c>
      <c r="Q225" s="142">
        <f t="shared" si="48"/>
        <v>13492.390054499985</v>
      </c>
      <c r="R225" s="142">
        <f t="shared" si="48"/>
        <v>2171.5324544999976</v>
      </c>
      <c r="S225" s="142">
        <f t="shared" si="48"/>
        <v>-9149.3251454999991</v>
      </c>
      <c r="T225" s="142">
        <f t="shared" si="48"/>
        <v>-20470.182745500002</v>
      </c>
      <c r="U225" s="142">
        <f t="shared" si="48"/>
        <v>-31791.040345499998</v>
      </c>
      <c r="V225" s="142">
        <f t="shared" si="48"/>
        <v>-43111.897945500001</v>
      </c>
      <c r="W225" s="142">
        <f t="shared" si="48"/>
        <v>-54432.755545499997</v>
      </c>
    </row>
    <row r="226" spans="4:23">
      <c r="D226" s="142">
        <f t="shared" si="49"/>
        <v>149529.03885449999</v>
      </c>
      <c r="E226" s="142">
        <f t="shared" si="48"/>
        <v>138874.11405449998</v>
      </c>
      <c r="F226" s="142">
        <f t="shared" si="48"/>
        <v>128219.18925449999</v>
      </c>
      <c r="G226" s="142">
        <f t="shared" si="48"/>
        <v>117564.26445450001</v>
      </c>
      <c r="H226" s="142">
        <f t="shared" si="48"/>
        <v>106909.3396545</v>
      </c>
      <c r="I226" s="142">
        <f t="shared" si="48"/>
        <v>96254.414854500021</v>
      </c>
      <c r="J226" s="142">
        <f t="shared" si="48"/>
        <v>85599.490054499984</v>
      </c>
      <c r="K226" s="142">
        <f t="shared" si="48"/>
        <v>74944.565254500005</v>
      </c>
      <c r="L226" s="142">
        <f t="shared" si="48"/>
        <v>64289.640454500004</v>
      </c>
      <c r="M226" s="142">
        <f t="shared" si="48"/>
        <v>53634.715654500011</v>
      </c>
      <c r="N226" s="142">
        <f t="shared" si="48"/>
        <v>42979.790854500003</v>
      </c>
      <c r="O226" s="142">
        <f t="shared" si="48"/>
        <v>32324.866054499995</v>
      </c>
      <c r="P226" s="142">
        <f t="shared" si="48"/>
        <v>13146.001414499995</v>
      </c>
      <c r="Q226" s="142">
        <f t="shared" si="48"/>
        <v>11015.016454499993</v>
      </c>
      <c r="R226" s="142">
        <f t="shared" si="48"/>
        <v>360.09165450000819</v>
      </c>
      <c r="S226" s="142">
        <f t="shared" si="48"/>
        <v>-10294.833145499993</v>
      </c>
      <c r="T226" s="142">
        <f t="shared" si="48"/>
        <v>-20949.757945499994</v>
      </c>
      <c r="U226" s="142">
        <f t="shared" si="48"/>
        <v>-31604.682745499995</v>
      </c>
      <c r="V226" s="142">
        <f t="shared" si="48"/>
        <v>-42259.607545499988</v>
      </c>
      <c r="W226" s="142">
        <f t="shared" si="48"/>
        <v>-52914.532345499989</v>
      </c>
    </row>
    <row r="227" spans="4:23">
      <c r="D227" s="142">
        <f t="shared" si="49"/>
        <v>138394.53885449999</v>
      </c>
      <c r="E227" s="142">
        <f t="shared" si="48"/>
        <v>128405.54685449997</v>
      </c>
      <c r="F227" s="142">
        <f t="shared" si="48"/>
        <v>118416.55485449998</v>
      </c>
      <c r="G227" s="142">
        <f t="shared" si="48"/>
        <v>108427.56285450001</v>
      </c>
      <c r="H227" s="142">
        <f t="shared" si="48"/>
        <v>98438.570854500009</v>
      </c>
      <c r="I227" s="142">
        <f t="shared" si="48"/>
        <v>88449.57885450001</v>
      </c>
      <c r="J227" s="142">
        <f t="shared" si="48"/>
        <v>78460.586854499983</v>
      </c>
      <c r="K227" s="142">
        <f t="shared" si="48"/>
        <v>68471.594854499985</v>
      </c>
      <c r="L227" s="142">
        <f t="shared" si="48"/>
        <v>58482.602854499994</v>
      </c>
      <c r="M227" s="142">
        <f t="shared" si="48"/>
        <v>48493.610854499995</v>
      </c>
      <c r="N227" s="142">
        <f t="shared" si="48"/>
        <v>38504.618854499997</v>
      </c>
      <c r="O227" s="142">
        <f t="shared" si="48"/>
        <v>28515.626854499984</v>
      </c>
      <c r="P227" s="142">
        <f t="shared" si="48"/>
        <v>10535.441254499987</v>
      </c>
      <c r="Q227" s="142">
        <f t="shared" si="48"/>
        <v>8537.6428544999872</v>
      </c>
      <c r="R227" s="142">
        <f t="shared" si="48"/>
        <v>-1451.349145500003</v>
      </c>
      <c r="S227" s="142">
        <f t="shared" si="48"/>
        <v>-11440.341145500002</v>
      </c>
      <c r="T227" s="142">
        <f t="shared" si="48"/>
        <v>-21429.333145500001</v>
      </c>
      <c r="U227" s="142">
        <f t="shared" si="48"/>
        <v>-31418.325145500006</v>
      </c>
      <c r="V227" s="142">
        <f t="shared" si="48"/>
        <v>-41407.317145500005</v>
      </c>
      <c r="W227" s="142">
        <f t="shared" si="48"/>
        <v>-51396.309145500003</v>
      </c>
    </row>
    <row r="228" spans="4:23">
      <c r="D228" s="142">
        <f t="shared" si="49"/>
        <v>127260.0388545</v>
      </c>
      <c r="E228" s="142">
        <f t="shared" si="48"/>
        <v>117936.97965449998</v>
      </c>
      <c r="F228" s="142">
        <f t="shared" si="48"/>
        <v>108613.9204545</v>
      </c>
      <c r="G228" s="142">
        <f t="shared" si="48"/>
        <v>99290.861254500007</v>
      </c>
      <c r="H228" s="142">
        <f t="shared" si="48"/>
        <v>89967.802054500018</v>
      </c>
      <c r="I228" s="142">
        <f t="shared" si="48"/>
        <v>80644.742854500029</v>
      </c>
      <c r="J228" s="142">
        <f t="shared" si="48"/>
        <v>71321.683654499997</v>
      </c>
      <c r="K228" s="142">
        <f t="shared" si="48"/>
        <v>61998.624454500001</v>
      </c>
      <c r="L228" s="142">
        <f t="shared" si="48"/>
        <v>52675.565254499998</v>
      </c>
      <c r="M228" s="142">
        <f t="shared" si="48"/>
        <v>43352.506054500009</v>
      </c>
      <c r="N228" s="142">
        <f t="shared" si="48"/>
        <v>34029.446854500005</v>
      </c>
      <c r="O228" s="142">
        <f t="shared" si="48"/>
        <v>24706.387654500002</v>
      </c>
      <c r="P228" s="142">
        <f t="shared" si="48"/>
        <v>7924.8810944999941</v>
      </c>
      <c r="Q228" s="142">
        <f t="shared" si="48"/>
        <v>6060.2692545000036</v>
      </c>
      <c r="R228" s="142">
        <f t="shared" si="48"/>
        <v>-3262.7899454999924</v>
      </c>
      <c r="S228" s="142">
        <f t="shared" si="48"/>
        <v>-12585.849145499989</v>
      </c>
      <c r="T228" s="142">
        <f t="shared" si="48"/>
        <v>-21908.908345499985</v>
      </c>
      <c r="U228" s="142">
        <f t="shared" si="48"/>
        <v>-31231.967545499989</v>
      </c>
      <c r="V228" s="142">
        <f t="shared" si="48"/>
        <v>-40555.026745499985</v>
      </c>
      <c r="W228" s="142">
        <f t="shared" si="48"/>
        <v>-49878.085945499981</v>
      </c>
    </row>
    <row r="229" spans="4:23">
      <c r="D229" s="142">
        <f t="shared" si="49"/>
        <v>116125.53885450003</v>
      </c>
      <c r="E229" s="142">
        <f t="shared" si="48"/>
        <v>107468.41245450002</v>
      </c>
      <c r="F229" s="142">
        <f t="shared" si="48"/>
        <v>98811.286054500015</v>
      </c>
      <c r="G229" s="142">
        <f t="shared" si="48"/>
        <v>90154.159654500036</v>
      </c>
      <c r="H229" s="142">
        <f t="shared" si="48"/>
        <v>81497.033254500027</v>
      </c>
      <c r="I229" s="142">
        <f t="shared" si="48"/>
        <v>72839.906854500019</v>
      </c>
      <c r="J229" s="142">
        <f t="shared" si="48"/>
        <v>64182.780454499989</v>
      </c>
      <c r="K229" s="142">
        <f t="shared" si="48"/>
        <v>55525.654054499995</v>
      </c>
      <c r="L229" s="142">
        <f t="shared" si="48"/>
        <v>46868.527654500016</v>
      </c>
      <c r="M229" s="142">
        <f t="shared" si="48"/>
        <v>38211.401254500022</v>
      </c>
      <c r="N229" s="142">
        <f t="shared" si="48"/>
        <v>29554.274854500014</v>
      </c>
      <c r="O229" s="142">
        <f t="shared" si="48"/>
        <v>20897.148454500006</v>
      </c>
      <c r="P229" s="142">
        <f t="shared" si="48"/>
        <v>5314.3209345000005</v>
      </c>
      <c r="Q229" s="142">
        <f t="shared" si="48"/>
        <v>3582.8956544999974</v>
      </c>
      <c r="R229" s="142">
        <f t="shared" si="48"/>
        <v>-5074.2307454999891</v>
      </c>
      <c r="S229" s="142">
        <f t="shared" si="48"/>
        <v>-13731.357145499991</v>
      </c>
      <c r="T229" s="142">
        <f t="shared" si="48"/>
        <v>-22388.483545499992</v>
      </c>
      <c r="U229" s="142">
        <f t="shared" si="48"/>
        <v>-31045.609945499993</v>
      </c>
      <c r="V229" s="142">
        <f t="shared" si="48"/>
        <v>-39702.736345499994</v>
      </c>
      <c r="W229" s="142">
        <f t="shared" si="48"/>
        <v>-48359.862745499995</v>
      </c>
    </row>
    <row r="230" spans="4:23">
      <c r="D230" s="142">
        <f t="shared" si="49"/>
        <v>104991.03885449999</v>
      </c>
      <c r="E230" s="142">
        <f t="shared" si="48"/>
        <v>96999.845254499989</v>
      </c>
      <c r="F230" s="142">
        <f t="shared" si="48"/>
        <v>89008.651654499961</v>
      </c>
      <c r="G230" s="142">
        <f t="shared" si="48"/>
        <v>81017.458054499992</v>
      </c>
      <c r="H230" s="142">
        <f t="shared" si="48"/>
        <v>73026.264454499993</v>
      </c>
      <c r="I230" s="142">
        <f t="shared" si="48"/>
        <v>65035.070854499987</v>
      </c>
      <c r="J230" s="142">
        <f t="shared" si="48"/>
        <v>57043.877254499974</v>
      </c>
      <c r="K230" s="142">
        <f t="shared" si="48"/>
        <v>49052.683654499975</v>
      </c>
      <c r="L230" s="142">
        <f t="shared" si="48"/>
        <v>41061.490054499991</v>
      </c>
      <c r="M230" s="142">
        <f t="shared" si="48"/>
        <v>33070.296454499992</v>
      </c>
      <c r="N230" s="142">
        <f t="shared" si="48"/>
        <v>25079.102854499994</v>
      </c>
      <c r="O230" s="142">
        <f t="shared" si="48"/>
        <v>17087.90925449998</v>
      </c>
      <c r="P230" s="142">
        <f t="shared" si="48"/>
        <v>2703.760774499985</v>
      </c>
      <c r="Q230" s="142">
        <f t="shared" si="48"/>
        <v>1105.5220544999911</v>
      </c>
      <c r="R230" s="142">
        <f t="shared" si="48"/>
        <v>-6885.6715455000003</v>
      </c>
      <c r="S230" s="142">
        <f t="shared" si="48"/>
        <v>-14876.8651455</v>
      </c>
      <c r="T230" s="142">
        <f t="shared" si="48"/>
        <v>-22868.058745499999</v>
      </c>
      <c r="U230" s="142">
        <f t="shared" si="48"/>
        <v>-30859.252345499997</v>
      </c>
      <c r="V230" s="142">
        <f t="shared" si="48"/>
        <v>-38850.445945499996</v>
      </c>
      <c r="W230" s="142">
        <f t="shared" si="48"/>
        <v>-46841.639545499995</v>
      </c>
    </row>
    <row r="231" spans="4:23">
      <c r="D231" s="142">
        <f t="shared" si="49"/>
        <v>93856.538854500002</v>
      </c>
      <c r="E231" s="142">
        <f t="shared" si="48"/>
        <v>86531.278054500013</v>
      </c>
      <c r="F231" s="142">
        <f t="shared" si="48"/>
        <v>79206.017254499995</v>
      </c>
      <c r="G231" s="142">
        <f t="shared" si="48"/>
        <v>71880.756454500006</v>
      </c>
      <c r="H231" s="142">
        <f t="shared" si="48"/>
        <v>64555.495654500002</v>
      </c>
      <c r="I231" s="142">
        <f t="shared" si="48"/>
        <v>57230.234854500013</v>
      </c>
      <c r="J231" s="142">
        <f t="shared" si="48"/>
        <v>49904.97405449998</v>
      </c>
      <c r="K231" s="142">
        <f t="shared" si="48"/>
        <v>42579.713254499991</v>
      </c>
      <c r="L231" s="142">
        <f t="shared" si="48"/>
        <v>35254.452454500002</v>
      </c>
      <c r="M231" s="142">
        <f t="shared" si="48"/>
        <v>27929.191654500013</v>
      </c>
      <c r="N231" s="142">
        <f t="shared" si="48"/>
        <v>20603.930854499995</v>
      </c>
      <c r="O231" s="142">
        <f t="shared" si="48"/>
        <v>13278.670054499991</v>
      </c>
      <c r="P231" s="142">
        <f t="shared" si="48"/>
        <v>93.200614499991389</v>
      </c>
      <c r="Q231" s="142">
        <f t="shared" si="48"/>
        <v>-1371.8515455000079</v>
      </c>
      <c r="R231" s="142">
        <f t="shared" si="48"/>
        <v>-8697.1123454999979</v>
      </c>
      <c r="S231" s="142">
        <f t="shared" si="48"/>
        <v>-16022.373145500002</v>
      </c>
      <c r="T231" s="142">
        <f t="shared" si="48"/>
        <v>-23347.633945499998</v>
      </c>
      <c r="U231" s="142">
        <f t="shared" si="48"/>
        <v>-30672.894745499994</v>
      </c>
      <c r="V231" s="142">
        <f t="shared" si="48"/>
        <v>-37998.155545499998</v>
      </c>
      <c r="W231" s="142">
        <f t="shared" si="48"/>
        <v>-45323.416345500002</v>
      </c>
    </row>
    <row r="232" spans="4:23">
      <c r="D232" s="142">
        <f t="shared" si="49"/>
        <v>82722.038854500002</v>
      </c>
      <c r="E232" s="142">
        <f t="shared" si="48"/>
        <v>76062.710854499994</v>
      </c>
      <c r="F232" s="142">
        <f t="shared" si="48"/>
        <v>69403.382854499985</v>
      </c>
      <c r="G232" s="142">
        <f t="shared" si="48"/>
        <v>62744.054854500006</v>
      </c>
      <c r="H232" s="142">
        <f t="shared" si="48"/>
        <v>56084.726854499997</v>
      </c>
      <c r="I232" s="142">
        <f t="shared" si="48"/>
        <v>49425.398854500003</v>
      </c>
      <c r="J232" s="142">
        <f t="shared" si="48"/>
        <v>42766.07085449998</v>
      </c>
      <c r="K232" s="142">
        <f t="shared" si="48"/>
        <v>36106.742854499986</v>
      </c>
      <c r="L232" s="142">
        <f t="shared" si="48"/>
        <v>29447.414854500006</v>
      </c>
      <c r="M232" s="142">
        <f t="shared" si="48"/>
        <v>22788.086854500012</v>
      </c>
      <c r="N232" s="142">
        <f t="shared" si="48"/>
        <v>16128.758854500004</v>
      </c>
      <c r="O232" s="142">
        <f t="shared" si="48"/>
        <v>9469.4308544999949</v>
      </c>
      <c r="P232" s="142">
        <f t="shared" si="48"/>
        <v>-2517.3595455000022</v>
      </c>
      <c r="Q232" s="142">
        <f t="shared" si="48"/>
        <v>-3849.2251455000069</v>
      </c>
      <c r="R232" s="142">
        <f t="shared" si="48"/>
        <v>-10508.553145499995</v>
      </c>
      <c r="S232" s="142">
        <f t="shared" si="48"/>
        <v>-17167.881145499996</v>
      </c>
      <c r="T232" s="142">
        <f t="shared" si="48"/>
        <v>-23827.209145499997</v>
      </c>
      <c r="U232" s="142">
        <f t="shared" si="48"/>
        <v>-30486.537145499991</v>
      </c>
      <c r="V232" s="142">
        <f t="shared" si="48"/>
        <v>-37145.8651455</v>
      </c>
      <c r="W232" s="142">
        <f t="shared" si="48"/>
        <v>-43805.193145499994</v>
      </c>
    </row>
    <row r="233" spans="4:23">
      <c r="D233" s="142">
        <f t="shared" si="49"/>
        <v>71587.538854500002</v>
      </c>
      <c r="E233" s="142">
        <f t="shared" si="48"/>
        <v>65594.143654500003</v>
      </c>
      <c r="F233" s="142">
        <f t="shared" si="48"/>
        <v>59600.748454499997</v>
      </c>
      <c r="G233" s="142">
        <f t="shared" si="48"/>
        <v>53607.353254500013</v>
      </c>
      <c r="H233" s="142">
        <f t="shared" si="48"/>
        <v>47613.958054499999</v>
      </c>
      <c r="I233" s="142">
        <f t="shared" si="48"/>
        <v>41620.5628545</v>
      </c>
      <c r="J233" s="142">
        <f t="shared" si="48"/>
        <v>35627.167654499986</v>
      </c>
      <c r="K233" s="142">
        <f t="shared" si="48"/>
        <v>29633.772454500002</v>
      </c>
      <c r="L233" s="142">
        <f t="shared" si="48"/>
        <v>23640.377254500003</v>
      </c>
      <c r="M233" s="142">
        <f t="shared" si="48"/>
        <v>17646.982054500004</v>
      </c>
      <c r="N233" s="142">
        <f t="shared" si="48"/>
        <v>11653.586854499998</v>
      </c>
      <c r="O233" s="142">
        <f t="shared" si="48"/>
        <v>5660.1916544999995</v>
      </c>
      <c r="P233" s="142">
        <f t="shared" si="48"/>
        <v>-5127.9197055000031</v>
      </c>
      <c r="Q233" s="142">
        <f t="shared" si="48"/>
        <v>-6326.5987455000059</v>
      </c>
      <c r="R233" s="142">
        <f t="shared" si="48"/>
        <v>-12319.993945499999</v>
      </c>
      <c r="S233" s="142">
        <f t="shared" si="48"/>
        <v>-18313.389145500001</v>
      </c>
      <c r="T233" s="142">
        <f t="shared" si="48"/>
        <v>-24306.7843455</v>
      </c>
      <c r="U233" s="142">
        <f t="shared" si="48"/>
        <v>-30300.179545500003</v>
      </c>
      <c r="V233" s="142">
        <f t="shared" si="48"/>
        <v>-36293.574745500002</v>
      </c>
      <c r="W233" s="142">
        <f t="shared" si="48"/>
        <v>-42286.969945500001</v>
      </c>
    </row>
    <row r="234" spans="4:23">
      <c r="D234" s="142">
        <f t="shared" si="49"/>
        <v>60453.038854499995</v>
      </c>
      <c r="E234" s="142">
        <f t="shared" si="48"/>
        <v>55125.576454499991</v>
      </c>
      <c r="F234" s="142">
        <f t="shared" si="48"/>
        <v>49798.114054499987</v>
      </c>
      <c r="G234" s="142">
        <f t="shared" si="48"/>
        <v>44470.651654499998</v>
      </c>
      <c r="H234" s="142">
        <f t="shared" si="48"/>
        <v>39143.189254499994</v>
      </c>
      <c r="I234" s="142">
        <f t="shared" si="48"/>
        <v>33815.726854500004</v>
      </c>
      <c r="J234" s="142">
        <f t="shared" si="48"/>
        <v>28488.264454499986</v>
      </c>
      <c r="K234" s="142">
        <f t="shared" si="48"/>
        <v>23160.802054499996</v>
      </c>
      <c r="L234" s="142">
        <f t="shared" si="48"/>
        <v>17833.3396545</v>
      </c>
      <c r="M234" s="142">
        <f t="shared" si="48"/>
        <v>12505.877254500003</v>
      </c>
      <c r="N234" s="142">
        <f t="shared" si="48"/>
        <v>7178.4148544999998</v>
      </c>
      <c r="O234" s="142">
        <f t="shared" si="48"/>
        <v>1850.9524544999958</v>
      </c>
      <c r="P234" s="142">
        <f t="shared" si="48"/>
        <v>-7738.4798655000041</v>
      </c>
      <c r="Q234" s="142">
        <f t="shared" si="48"/>
        <v>-8803.9723455000058</v>
      </c>
      <c r="R234" s="142">
        <f t="shared" si="48"/>
        <v>-14131.434745499999</v>
      </c>
      <c r="S234" s="142">
        <f t="shared" si="48"/>
        <v>-19458.897145499999</v>
      </c>
      <c r="T234" s="142">
        <f t="shared" si="48"/>
        <v>-24786.3595455</v>
      </c>
      <c r="U234" s="142">
        <f t="shared" si="48"/>
        <v>-30113.8219455</v>
      </c>
      <c r="V234" s="142">
        <f t="shared" si="48"/>
        <v>-35441.284345499997</v>
      </c>
      <c r="W234" s="142">
        <f t="shared" si="48"/>
        <v>-40768.746745500001</v>
      </c>
    </row>
    <row r="235" spans="4:23">
      <c r="D235" s="142">
        <f t="shared" si="49"/>
        <v>49318.538854499995</v>
      </c>
      <c r="E235" s="142">
        <f t="shared" si="48"/>
        <v>44657.009254499986</v>
      </c>
      <c r="F235" s="142">
        <f t="shared" si="48"/>
        <v>39995.479654499992</v>
      </c>
      <c r="G235" s="142">
        <f t="shared" si="48"/>
        <v>35333.950054499997</v>
      </c>
      <c r="H235" s="142">
        <f t="shared" si="48"/>
        <v>30672.420454500003</v>
      </c>
      <c r="I235" s="142">
        <f t="shared" si="48"/>
        <v>26010.890854500009</v>
      </c>
      <c r="J235" s="142">
        <f t="shared" si="48"/>
        <v>21349.361254499992</v>
      </c>
      <c r="K235" s="142">
        <f t="shared" si="48"/>
        <v>16687.831654499998</v>
      </c>
      <c r="L235" s="142">
        <f t="shared" si="48"/>
        <v>12026.302054499996</v>
      </c>
      <c r="M235" s="142">
        <f t="shared" si="48"/>
        <v>7364.7724545000028</v>
      </c>
      <c r="N235" s="142">
        <f t="shared" si="48"/>
        <v>2703.2428545000012</v>
      </c>
      <c r="O235" s="142">
        <f t="shared" si="48"/>
        <v>-1958.2867455000005</v>
      </c>
      <c r="P235" s="142">
        <f t="shared" si="48"/>
        <v>-10349.040025500006</v>
      </c>
      <c r="Q235" s="142">
        <f t="shared" si="48"/>
        <v>-11281.345945500001</v>
      </c>
      <c r="R235" s="142">
        <f t="shared" si="48"/>
        <v>-15942.875545499999</v>
      </c>
      <c r="S235" s="142">
        <f t="shared" si="48"/>
        <v>-20604.405145499997</v>
      </c>
      <c r="T235" s="142">
        <f t="shared" si="48"/>
        <v>-25265.934745499995</v>
      </c>
      <c r="U235" s="142">
        <f t="shared" si="48"/>
        <v>-29927.464345499997</v>
      </c>
      <c r="V235" s="142">
        <f t="shared" si="48"/>
        <v>-34588.993945499991</v>
      </c>
      <c r="W235" s="142">
        <f t="shared" si="48"/>
        <v>-39250.523545499993</v>
      </c>
    </row>
    <row r="236" spans="4:23">
      <c r="D236" s="142">
        <f t="shared" si="49"/>
        <v>38184.038854499995</v>
      </c>
      <c r="E236" s="142">
        <f t="shared" si="48"/>
        <v>34188.442054499996</v>
      </c>
      <c r="F236" s="142">
        <f t="shared" si="48"/>
        <v>30192.845254499982</v>
      </c>
      <c r="G236" s="142">
        <f t="shared" si="48"/>
        <v>26197.248454499997</v>
      </c>
      <c r="H236" s="142">
        <f t="shared" si="48"/>
        <v>22201.651654499998</v>
      </c>
      <c r="I236" s="142">
        <f t="shared" ref="E236:W241" si="50">$B$12+I16</f>
        <v>18206.054854499998</v>
      </c>
      <c r="J236" s="142">
        <f t="shared" si="50"/>
        <v>14210.458054499992</v>
      </c>
      <c r="K236" s="142">
        <f t="shared" si="50"/>
        <v>10214.861254499992</v>
      </c>
      <c r="L236" s="142">
        <f t="shared" si="50"/>
        <v>6219.2644545000012</v>
      </c>
      <c r="M236" s="142">
        <f t="shared" si="50"/>
        <v>2223.6676545000018</v>
      </c>
      <c r="N236" s="142">
        <f t="shared" si="50"/>
        <v>-1771.9291454999975</v>
      </c>
      <c r="O236" s="142">
        <f t="shared" si="50"/>
        <v>-5767.5259455000041</v>
      </c>
      <c r="P236" s="142">
        <f t="shared" si="50"/>
        <v>-12959.600185500003</v>
      </c>
      <c r="Q236" s="142">
        <f t="shared" si="50"/>
        <v>-13758.7195455</v>
      </c>
      <c r="R236" s="142">
        <f t="shared" si="50"/>
        <v>-17754.316345499996</v>
      </c>
      <c r="S236" s="142">
        <f t="shared" si="50"/>
        <v>-21749.913145499995</v>
      </c>
      <c r="T236" s="142">
        <f t="shared" si="50"/>
        <v>-25745.509945499995</v>
      </c>
      <c r="U236" s="142">
        <f t="shared" si="50"/>
        <v>-29741.106745499994</v>
      </c>
      <c r="V236" s="142">
        <f t="shared" si="50"/>
        <v>-33736.703545499993</v>
      </c>
      <c r="W236" s="142">
        <f t="shared" si="50"/>
        <v>-37732.300345499993</v>
      </c>
    </row>
    <row r="237" spans="4:23">
      <c r="D237" s="142">
        <f t="shared" si="49"/>
        <v>27049.538854500002</v>
      </c>
      <c r="E237" s="142">
        <f t="shared" si="50"/>
        <v>23719.874854499998</v>
      </c>
      <c r="F237" s="142">
        <f t="shared" si="50"/>
        <v>20390.210854499994</v>
      </c>
      <c r="G237" s="142">
        <f t="shared" si="50"/>
        <v>17060.546854500004</v>
      </c>
      <c r="H237" s="142">
        <f t="shared" si="50"/>
        <v>13730.8828545</v>
      </c>
      <c r="I237" s="142">
        <f t="shared" si="50"/>
        <v>10401.218854500003</v>
      </c>
      <c r="J237" s="142">
        <f t="shared" si="50"/>
        <v>7071.554854499992</v>
      </c>
      <c r="K237" s="142">
        <f t="shared" si="50"/>
        <v>3741.8908544999949</v>
      </c>
      <c r="L237" s="142">
        <f t="shared" si="50"/>
        <v>412.22685450000517</v>
      </c>
      <c r="M237" s="142">
        <f t="shared" si="50"/>
        <v>-2917.4371454999919</v>
      </c>
      <c r="N237" s="142">
        <f t="shared" si="50"/>
        <v>-6247.1011454999962</v>
      </c>
      <c r="O237" s="142">
        <f t="shared" si="50"/>
        <v>-9576.7651455000014</v>
      </c>
      <c r="P237" s="142">
        <f t="shared" si="50"/>
        <v>-15570.1603455</v>
      </c>
      <c r="Q237" s="142">
        <f t="shared" si="50"/>
        <v>-16236.093145500003</v>
      </c>
      <c r="R237" s="142">
        <f t="shared" si="50"/>
        <v>-19565.757145499996</v>
      </c>
      <c r="S237" s="142">
        <f t="shared" si="50"/>
        <v>-22895.421145499997</v>
      </c>
      <c r="T237" s="142">
        <f t="shared" si="50"/>
        <v>-26225.085145500001</v>
      </c>
      <c r="U237" s="142">
        <f t="shared" si="50"/>
        <v>-29554.749145499998</v>
      </c>
      <c r="V237" s="142">
        <f t="shared" si="50"/>
        <v>-32884.413145499995</v>
      </c>
      <c r="W237" s="142">
        <f t="shared" si="50"/>
        <v>-36214.077145499999</v>
      </c>
    </row>
    <row r="238" spans="4:23">
      <c r="D238" s="142">
        <f t="shared" si="49"/>
        <v>15915.038854499995</v>
      </c>
      <c r="E238" s="142">
        <f t="shared" si="50"/>
        <v>13251.307654499993</v>
      </c>
      <c r="F238" s="142">
        <f t="shared" si="50"/>
        <v>10587.576454499991</v>
      </c>
      <c r="G238" s="142">
        <f t="shared" si="50"/>
        <v>7923.8452544999973</v>
      </c>
      <c r="H238" s="142">
        <f t="shared" si="50"/>
        <v>5260.1140544999953</v>
      </c>
      <c r="I238" s="142">
        <f t="shared" si="50"/>
        <v>2596.3828545000006</v>
      </c>
      <c r="J238" s="142">
        <f t="shared" si="50"/>
        <v>-67.348345500008691</v>
      </c>
      <c r="K238" s="142">
        <f t="shared" si="50"/>
        <v>-2731.0795455000034</v>
      </c>
      <c r="L238" s="142">
        <f t="shared" si="50"/>
        <v>-5394.8107455000018</v>
      </c>
      <c r="M238" s="142">
        <f t="shared" si="50"/>
        <v>-8058.5419455000001</v>
      </c>
      <c r="N238" s="142">
        <f t="shared" si="50"/>
        <v>-10722.273145500003</v>
      </c>
      <c r="O238" s="142">
        <f t="shared" si="50"/>
        <v>-13386.004345500005</v>
      </c>
      <c r="P238" s="142">
        <f t="shared" si="50"/>
        <v>-18180.720505500005</v>
      </c>
      <c r="Q238" s="142">
        <f t="shared" si="50"/>
        <v>-18713.466745500005</v>
      </c>
      <c r="R238" s="142">
        <f t="shared" si="50"/>
        <v>-21377.197945500004</v>
      </c>
      <c r="S238" s="142">
        <f t="shared" si="50"/>
        <v>-24040.929145500002</v>
      </c>
      <c r="T238" s="142">
        <f t="shared" si="50"/>
        <v>-26704.6603455</v>
      </c>
      <c r="U238" s="142">
        <f t="shared" si="50"/>
        <v>-29368.391545500002</v>
      </c>
      <c r="V238" s="142">
        <f t="shared" si="50"/>
        <v>-32032.122745500004</v>
      </c>
      <c r="W238" s="142">
        <f t="shared" si="50"/>
        <v>-34695.853945499999</v>
      </c>
    </row>
    <row r="239" spans="4:23">
      <c r="D239" s="142">
        <f t="shared" si="49"/>
        <v>4780.538854499996</v>
      </c>
      <c r="E239" s="142">
        <f t="shared" si="50"/>
        <v>2782.7404544999963</v>
      </c>
      <c r="F239" s="142">
        <f t="shared" si="50"/>
        <v>784.94205449998935</v>
      </c>
      <c r="G239" s="142">
        <f t="shared" si="50"/>
        <v>-1212.856345500003</v>
      </c>
      <c r="H239" s="142">
        <f t="shared" si="50"/>
        <v>-3210.6547455000027</v>
      </c>
      <c r="I239" s="142">
        <f t="shared" si="50"/>
        <v>-5208.4531455000024</v>
      </c>
      <c r="J239" s="142">
        <f t="shared" si="50"/>
        <v>-7206.2515455000057</v>
      </c>
      <c r="K239" s="142">
        <f t="shared" si="50"/>
        <v>-9204.0499455000063</v>
      </c>
      <c r="L239" s="142">
        <f t="shared" si="50"/>
        <v>-11201.848345500002</v>
      </c>
      <c r="M239" s="142">
        <f t="shared" si="50"/>
        <v>-13199.646745500002</v>
      </c>
      <c r="N239" s="142">
        <f t="shared" si="50"/>
        <v>-15197.445145500002</v>
      </c>
      <c r="O239" s="142">
        <f t="shared" si="50"/>
        <v>-17195.243545500005</v>
      </c>
      <c r="P239" s="142">
        <f t="shared" si="50"/>
        <v>-20791.280665500002</v>
      </c>
      <c r="Q239" s="142">
        <f t="shared" si="50"/>
        <v>-21190.840345500001</v>
      </c>
      <c r="R239" s="142">
        <f t="shared" si="50"/>
        <v>-23188.6387455</v>
      </c>
      <c r="S239" s="142">
        <f t="shared" si="50"/>
        <v>-25186.4371455</v>
      </c>
      <c r="T239" s="142">
        <f t="shared" si="50"/>
        <v>-27184.2355455</v>
      </c>
      <c r="U239" s="142">
        <f t="shared" si="50"/>
        <v>-29182.033945499999</v>
      </c>
      <c r="V239" s="142">
        <f t="shared" si="50"/>
        <v>-31179.832345499999</v>
      </c>
      <c r="W239" s="142">
        <f t="shared" si="50"/>
        <v>-33177.630745499999</v>
      </c>
    </row>
    <row r="240" spans="4:23">
      <c r="D240" s="142">
        <f t="shared" si="49"/>
        <v>-6353.9611454999967</v>
      </c>
      <c r="E240" s="142">
        <f t="shared" si="50"/>
        <v>-7685.8267454999977</v>
      </c>
      <c r="F240" s="142">
        <f t="shared" si="50"/>
        <v>-9017.6923454999996</v>
      </c>
      <c r="G240" s="142">
        <f t="shared" si="50"/>
        <v>-10349.557945499997</v>
      </c>
      <c r="H240" s="142">
        <f t="shared" si="50"/>
        <v>-11681.423545499998</v>
      </c>
      <c r="I240" s="142">
        <f t="shared" si="50"/>
        <v>-13013.289145499995</v>
      </c>
      <c r="J240" s="142">
        <f t="shared" si="50"/>
        <v>-14345.1547455</v>
      </c>
      <c r="K240" s="142">
        <f t="shared" si="50"/>
        <v>-15677.020345499997</v>
      </c>
      <c r="L240" s="142">
        <f t="shared" si="50"/>
        <v>-17008.885945499998</v>
      </c>
      <c r="M240" s="142">
        <f t="shared" si="50"/>
        <v>-18340.751545499996</v>
      </c>
      <c r="N240" s="142">
        <f t="shared" si="50"/>
        <v>-19672.617145499997</v>
      </c>
      <c r="O240" s="142">
        <f t="shared" si="50"/>
        <v>-21004.482745499998</v>
      </c>
      <c r="P240" s="142">
        <f t="shared" si="50"/>
        <v>-23401.840825499996</v>
      </c>
      <c r="Q240" s="142">
        <f t="shared" si="50"/>
        <v>-23668.2139455</v>
      </c>
      <c r="R240" s="142">
        <f t="shared" si="50"/>
        <v>-25000.079545499997</v>
      </c>
      <c r="S240" s="142">
        <f t="shared" si="50"/>
        <v>-26331.945145499994</v>
      </c>
      <c r="T240" s="142">
        <f t="shared" si="50"/>
        <v>-27663.810745499999</v>
      </c>
      <c r="U240" s="142">
        <f t="shared" si="50"/>
        <v>-28995.676345499996</v>
      </c>
      <c r="V240" s="142">
        <f t="shared" si="50"/>
        <v>-30327.541945499994</v>
      </c>
      <c r="W240" s="142">
        <f t="shared" si="50"/>
        <v>-31659.407545499998</v>
      </c>
    </row>
    <row r="241" spans="4:23">
      <c r="D241" s="142">
        <f t="shared" si="49"/>
        <v>-17488.461145500001</v>
      </c>
      <c r="E241" s="142">
        <f t="shared" si="50"/>
        <v>-18154.3939455</v>
      </c>
      <c r="F241" s="142">
        <f t="shared" si="50"/>
        <v>-18820.326745500002</v>
      </c>
      <c r="G241" s="142">
        <f t="shared" si="50"/>
        <v>-19486.259545500001</v>
      </c>
      <c r="H241" s="142">
        <f t="shared" si="50"/>
        <v>-20152.1923455</v>
      </c>
      <c r="I241" s="142">
        <f t="shared" si="50"/>
        <v>-20818.125145500002</v>
      </c>
      <c r="J241" s="142">
        <f t="shared" si="50"/>
        <v>-21484.057945500004</v>
      </c>
      <c r="K241" s="142">
        <f t="shared" si="50"/>
        <v>-22149.990745499999</v>
      </c>
      <c r="L241" s="142">
        <f t="shared" si="50"/>
        <v>-22815.923545500002</v>
      </c>
      <c r="M241" s="142">
        <f t="shared" si="50"/>
        <v>-23481.8563455</v>
      </c>
      <c r="N241" s="142">
        <f t="shared" si="50"/>
        <v>-24147.789145499999</v>
      </c>
      <c r="O241" s="142">
        <f t="shared" si="50"/>
        <v>-24813.721945500001</v>
      </c>
      <c r="P241" s="142">
        <f t="shared" si="50"/>
        <v>-26012.4009855</v>
      </c>
      <c r="Q241" s="142">
        <f t="shared" si="50"/>
        <v>-26145.587545499999</v>
      </c>
      <c r="R241" s="142">
        <f t="shared" si="50"/>
        <v>-26811.520345500001</v>
      </c>
      <c r="S241" s="142">
        <f t="shared" si="50"/>
        <v>-27477.453145500003</v>
      </c>
      <c r="T241" s="142">
        <f t="shared" si="50"/>
        <v>-28143.385945499998</v>
      </c>
      <c r="U241" s="142">
        <f t="shared" si="50"/>
        <v>-28809.318745500001</v>
      </c>
      <c r="V241" s="142">
        <f t="shared" si="50"/>
        <v>-29475.251545500003</v>
      </c>
      <c r="W241" s="142">
        <f t="shared" si="50"/>
        <v>-30141.184345499998</v>
      </c>
    </row>
  </sheetData>
  <sortState xmlns:xlrd2="http://schemas.microsoft.com/office/spreadsheetml/2017/richdata2" ref="C67:W87">
    <sortCondition ref="U178:U195"/>
  </sortState>
  <mergeCells count="10">
    <mergeCell ref="D155:W155"/>
    <mergeCell ref="D177:W177"/>
    <mergeCell ref="D199:W199"/>
    <mergeCell ref="D221:W221"/>
    <mergeCell ref="D23:W23"/>
    <mergeCell ref="D45:W45"/>
    <mergeCell ref="D67:W67"/>
    <mergeCell ref="E89:W89"/>
    <mergeCell ref="D111:W111"/>
    <mergeCell ref="D133:W1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G A A B Q S w M E F A A C A A g A U a h R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a h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o U V j x C o h l R g M A A P U k A A A T A B w A R m 9 y b X V s Y X M v U 2 V j d G l v b j E u b S C i G A A o o B Q A A A A A A A A A A A A A A A A A A A A A A A A A A A D t W l t P 2 z A U f q / U / 2 C F l 1 Y q W Z 1 b k 0 1 9 2 I q m I e 0 B q e y J 8 u A 2 B q o l d m W 7 M I T 4 7 3 M u B R p s o E t K z d S 8 V D p f E p / z n e / 4 c l K O Z 2 J O C R g X v / B L u 9 V u 8 S v E c A w O r F M 0 T X C / D 0 H n B F 1 i A L s W G I I E i 3 Y L y G t M l 2 y G p e U k v r D z W 3 n n + z z B 9 o g S g Y n g H W v 0 e f K L Y 8 Y n 6 Z I j M j m i N y S h K O a T s W D o Z o o Z u z 0 M b S e 0 Y W Q v 4 g u r 2 w N n x + k i w a l 8 H m U e D S 1 o u 9 Z 5 t 1 e M + e D R s B z + 7 u w 4 H j 4 4 a p 3 f n x 0 h g c 7 L 2 w + s 0 R U i l z K Y 0 9 s F z r z P 7 7 R P G S L 8 g r J 0 R J N l S j K Q d 1 Y v 6 d 3 d W Y U d W j 0 g J A Y E / i P u e 2 B l d z R 2 d 2 U n y 1 Q G 9 w T x t I i v R Y K 1 U e 6 7 7 d a c K M N S J s 0 1 L m m u O m l u E 0 l z N 0 j a M 6 L d W k Q 7 x h H t q I l 2 m i D a 2 R 3 R X k m 0 Y w z R n p p o r w m i v Q a m o Y r d q 0 V / U N L v G k N / o K Y / a I L + Y I v 0 K 9 e A Y y I C z 8 5 8 0 C 4 B j / a B 9 l W h F o m 0 C O z r I a i H 9 H U O 9 Q s h 1 L M A 9 U s h D C r Q p u L 1 j Z s 7 f L V 4 / e f i P W E 0 p U J G 8 w O j W H r y K O A S K e 0 r 6 f r S g x L 5 m i T j G U o Q 4 0 P B l v j B h 4 0 q Q u G B o c V x + O S K a Z L F / c S y 0 5 o p 3 X m P k t F S U L O G B m U N e c b U 0 E B d Q 4 M m F o C B o R r f L w D / J N 6 w F K 9 v j H h D t X j D J s Q b 7 s W 7 L t 6 K B 1 u U b n W k e q f 4 y D j Z R m r Z R k 3 I N t r 8 c L k h o b B f E h q Y Q q j 0 S E W o V H V 9 Q m F / n V B l l b 7 1 u L 4 + F S h f 9 e J M o A Q G O i D U A Z E O y O c B N a K N P Z 8 H 1 I i r R S r h v 1 G B m e q K x u V O R Z e 5 U e 2 e l q 7 V E l z + 3 m 2 3 L B R d 0 4 r 9 1 S V n k 1 m 4 4 M U x N 2 X 1 O n o f K m W K P U L F H m n s j / u D K v D 6 7 q A K 6 G K G u q A b 3 h c U a X f N V W S 9 Z v 6 2 F f k h t 6 6 N n 7 u 0 E m 3 s 1 F V o w T N X p v U 6 9 H u Z / i / t g U I N v r l C V b S D 9 0 L 9 A K 0 A 9 c l B x w K s s T 0 N z B W v 4 k P c m 7 9 l F N J 9 l w 8 Z + R M g t H / W L o 9 v D K P f + B o T s G B z m Q c 0 p d c S p g I l A P 9 Z Y M I x B 4 j E g G A B G B Z L R j i Q X h a 3 f 7 q d 4 y Q G M 5 p O 5 y R n m v f A A j O A Z g y / t q n W / 3 v k G b K F m t M f u 3 e 1 N r x U Q 3 8 B U E s B A i 0 A F A A C A A g A U a h R W P R 0 D 3 a k A A A A 9 g A A A B I A A A A A A A A A A A A A A A A A A A A A A E N v b m Z p Z y 9 Q Y W N r Y W d l L n h t b F B L A Q I t A B Q A A g A I A F G o U V g P y u m r p A A A A O k A A A A T A A A A A A A A A A A A A A A A A P A A A A B b Q 2 9 u d G V u d F 9 U e X B l c 1 0 u e G 1 s U E s B A i 0 A F A A C A A g A U a h R W P E K i G V G A w A A 9 S Q A A B M A A A A A A A A A A A A A A A A A 4 Q E A A E Z v c m 1 1 b G F z L 1 N l Y 3 R p b 2 4 x L m 1 Q S w U G A A A A A A M A A w D C A A A A d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N I A A A A A A A C 2 0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B l O G Q z O G U t Y j k y N y 0 0 O D I 5 L T g z M D A t Y z g y Z D M z M 2 E 0 Z D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E 4 N D k 2 N z Z a I i A v P j x F b n R y e S B U e X B l P S J G a W x s Q 2 9 s d W 1 u V H l w Z X M i I F Z h b H V l P S J z Q m d Z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0 N v b H V t b j Q s M 3 0 m c X V v d D s s J n F 1 b 3 Q 7 U 2 V j d G l v b j E v V G F i b G U w M D E g K F B h Z 2 U g M S k v Q 2 h h b m d l Z C B U e X B l L n t D b 2 x 1 b W 4 1 L D R 9 J n F 1 b 3 Q 7 L C Z x d W 9 0 O 1 N l Y 3 R p b 2 4 x L 1 R h Y m x l M D A x I C h Q Y W d l I D E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0 N v b H V t b j Q s M 3 0 m c X V v d D s s J n F 1 b 3 Q 7 U 2 V j d G l v b j E v V G F i b G U w M D E g K F B h Z 2 U g M S k v Q 2 h h b m d l Z C B U e X B l L n t D b 2 x 1 b W 4 1 L D R 9 J n F 1 b 3 Q 7 L C Z x d W 9 0 O 1 N l Y 3 R p b 2 4 x L 1 R h Y m x l M D A x I C h Q Y W d l I D E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M D B h Y j Q y L T R h M D A t N G M 3 M S 1 i Y j Q 5 L T I 5 Y W Y 5 M G E 5 M j Y y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E 5 M T c 1 N D F a I i A v P j x F b n R y e S B U e X B l P S J G a W x s Q 2 9 s d W 1 u V H l w Z X M i I F Z h b H V l P S J z Q m d V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L 0 N o Y W 5 n Z W Q g V H l w Z S 5 7 Q 2 9 s d W 1 u M S w w f S Z x d W 9 0 O y w m c X V v d D t T Z W N 0 a W 9 u M S 9 U Y W J s Z T A w M y A o U G F n Z S A x K S 9 D a G F u Z 2 V k I F R 5 c G U u e 0 N v b H V t b j I s M X 0 m c X V v d D s s J n F 1 b 3 Q 7 U 2 V j d G l v b j E v V G F i b G U w M D M g K F B h Z 2 U g M S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z I C h Q Y W d l I D E p L 0 N o Y W 5 n Z W Q g V H l w Z S 5 7 Q 2 9 s d W 1 u M S w w f S Z x d W 9 0 O y w m c X V v d D t T Z W N 0 a W 9 u M S 9 U Y W J s Z T A w M y A o U G F n Z S A x K S 9 D a G F u Z 2 V k I F R 5 c G U u e 0 N v b H V t b j I s M X 0 m c X V v d D s s J n F 1 b 3 Q 7 U 2 V j d G l v b j E v V G F i b G U w M D M g K F B h Z 2 U g M S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h M j I 1 Z G U t Z W J m Z S 0 0 Z W I 1 L T k 0 M m U t Z G V i M m Z m Z m J i Y 2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j A x N j E 4 O F o i I C 8 + P E V u d H J 5 I F R 5 c G U 9 I k Z p b G x D b 2 x 1 b W 5 U e X B l c y I g V m F s d W U 9 I n N C Z 1 V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2 h h b m d l Z C B U e X B l L n t D b 2 x 1 b W 4 x L D B 9 J n F 1 b 3 Q 7 L C Z x d W 9 0 O 1 N l Y 3 R p b 2 4 x L 1 R h Y m x l M D A y I C h Q Y W d l I D E p L 0 N o Y W 5 n Z W Q g V H l w Z S 5 7 Q 2 9 s d W 1 u M i w x f S Z x d W 9 0 O y w m c X V v d D t T Z W N 0 a W 9 u M S 9 U Y W J s Z T A w M i A o U G F n Z S A x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I g K F B h Z 2 U g M S k v Q 2 h h b m d l Z C B U e X B l L n t D b 2 x 1 b W 4 x L D B 9 J n F 1 b 3 Q 7 L C Z x d W 9 0 O 1 N l Y 3 R p b 2 4 x L 1 R h Y m x l M D A y I C h Q Y W d l I D E p L 0 N o Y W 5 n Z W Q g V H l w Z S 5 7 Q 2 9 s d W 1 u M i w x f S Z x d W 9 0 O y w m c X V v d D t T Z W N 0 a W 9 u M S 9 U Y W J s Z T A w M i A o U G F n Z S A x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W Y 3 O G Z h Y y 0 0 N z E 0 L T Q w O T k t Y j g 0 M S 0 y N 2 Z h M D Y 3 Y j Q y Z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O F Q w M z o w M j o y O C 4 y O D E 1 N D Q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y K S 9 D a G F u Z 2 V k I F R 5 c G U u e 0 N v b H V t b j E s M H 0 m c X V v d D s s J n F 1 b 3 Q 7 U 2 V j d G l v b j E v V G F i b G U w M D Q g K F B h Z 2 U g M i k v Q 2 h h b m d l Z C B U e X B l L n t D b 2 x 1 b W 4 y L D F 9 J n F 1 b 3 Q 7 L C Z x d W 9 0 O 1 N l Y 3 R p b 2 4 x L 1 R h Y m x l M D A 0 I C h Q Y W d l I D I p L 0 N o Y W 5 n Z W Q g V H l w Z S 5 7 Q 2 9 s d W 1 u M y w y f S Z x d W 9 0 O y w m c X V v d D t T Z W N 0 a W 9 u M S 9 U Y W J s Z T A w N C A o U G F n Z S A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Q g K F B h Z 2 U g M i k v Q 2 h h b m d l Z C B U e X B l L n t D b 2 x 1 b W 4 x L D B 9 J n F 1 b 3 Q 7 L C Z x d W 9 0 O 1 N l Y 3 R p b 2 4 x L 1 R h Y m x l M D A 0 I C h Q Y W d l I D I p L 0 N o Y W 5 n Z W Q g V H l w Z S 5 7 Q 2 9 s d W 1 u M i w x f S Z x d W 9 0 O y w m c X V v d D t T Z W N 0 a W 9 u M S 9 U Y W J s Z T A w N C A o U G F n Z S A y K S 9 D a G F u Z 2 V k I F R 5 c G U u e 0 N v b H V t b j M s M n 0 m c X V v d D s s J n F 1 b 3 Q 7 U 2 V j d G l v b j E v V G F i b G U w M D Q g K F B h Z 2 U g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M 4 M z F i M 2 Q t Z j A 0 M C 0 0 N G R m L W I w Y j c t N D A y Z T U 0 M j k 1 Y T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I 5 M T E 4 M z Z a I i A v P j x F b n R y e S B U e X B l P S J G a W x s Q 2 9 s d W 1 u V H l w Z X M i I F Z h b H V l P S J z Q m d Z R 0 J R T U d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M p L 0 N o Y W 5 n Z W Q g V H l w Z S 5 7 Q 2 9 s d W 1 u M S w w f S Z x d W 9 0 O y w m c X V v d D t T Z W N 0 a W 9 u M S 9 U Y W J s Z T A w N i A o U G F n Z S A z K S 9 D a G F u Z 2 V k I F R 5 c G U u e 0 N v b H V t b j I s M X 0 m c X V v d D s s J n F 1 b 3 Q 7 U 2 V j d G l v b j E v V G F i b G U w M D Y g K F B h Z 2 U g M y k v Q 2 h h b m d l Z C B U e X B l L n t D b 2 x 1 b W 4 z L D J 9 J n F 1 b 3 Q 7 L C Z x d W 9 0 O 1 N l Y 3 R p b 2 4 x L 1 R h Y m x l M D A 2 I C h Q Y W d l I D M p L 0 N o Y W 5 n Z W Q g V H l w Z S 5 7 Q 2 9 s d W 1 u N C w z f S Z x d W 9 0 O y w m c X V v d D t T Z W N 0 a W 9 u M S 9 U Y W J s Z T A w N i A o U G F n Z S A z K S 9 D a G F u Z 2 V k I F R 5 c G U u e 0 N v b H V t b j U s N H 0 m c X V v d D s s J n F 1 b 3 Q 7 U 2 V j d G l v b j E v V G F i b G U w M D Y g K F B h Z 2 U g M y k v Q 2 h h b m d l Z C B U e X B l L n t D b 2 x 1 b W 4 2 L D V 9 J n F 1 b 3 Q 7 L C Z x d W 9 0 O 1 N l Y 3 R p b 2 4 x L 1 R h Y m x l M D A 2 I C h Q Y W d l I D M p L 0 N o Y W 5 n Z W Q g V H l w Z S 5 7 Q 2 9 s d W 1 u N y w 2 f S Z x d W 9 0 O y w m c X V v d D t T Z W N 0 a W 9 u M S 9 U Y W J s Z T A w N i A o U G F n Z S A z K S 9 D a G F u Z 2 V k I F R 5 c G U u e 0 N v b H V t b j g s N 3 0 m c X V v d D s s J n F 1 b 3 Q 7 U 2 V j d G l v b j E v V G F i b G U w M D Y g K F B h Z 2 U g M y k v Q 2 h h b m d l Z C B U e X B l L n t D b 2 x 1 b W 4 5 L D h 9 J n F 1 b 3 Q 7 L C Z x d W 9 0 O 1 N l Y 3 R p b 2 4 x L 1 R h Y m x l M D A 2 I C h Q Y W d l I D M p L 0 N o Y W 5 n Z W Q g V H l w Z S 5 7 Q 2 9 s d W 1 u M T A s O X 0 m c X V v d D s s J n F 1 b 3 Q 7 U 2 V j d G l v b j E v V G F i b G U w M D Y g K F B h Z 2 U g M y k v Q 2 h h b m d l Z C B U e X B l L n t D b 2 x 1 b W 4 x M S w x M H 0 m c X V v d D s s J n F 1 b 3 Q 7 U 2 V j d G l v b j E v V G F i b G U w M D Y g K F B h Z 2 U g M y k v Q 2 h h b m d l Z C B U e X B l L n t D b 2 x 1 b W 4 x M i w x M X 0 m c X V v d D s s J n F 1 b 3 Q 7 U 2 V j d G l v b j E v V G F i b G U w M D Y g K F B h Z 2 U g M y k v Q 2 h h b m d l Z C B U e X B l L n t D b 2 x 1 b W 4 x M y w x M n 0 m c X V v d D s s J n F 1 b 3 Q 7 U 2 V j d G l v b j E v V G F i b G U w M D Y g K F B h Z 2 U g M y k v Q 2 h h b m d l Z C B U e X B l L n t D b 2 x 1 b W 4 x N C w x M 3 0 m c X V v d D s s J n F 1 b 3 Q 7 U 2 V j d G l v b j E v V G F i b G U w M D Y g K F B h Z 2 U g M y k v Q 2 h h b m d l Z C B U e X B l L n t D b 2 x 1 b W 4 x N S w x N H 0 m c X V v d D s s J n F 1 b 3 Q 7 U 2 V j d G l v b j E v V G F i b G U w M D Y g K F B h Z 2 U g M y k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D A 2 I C h Q Y W d l I D M p L 0 N o Y W 5 n Z W Q g V H l w Z S 5 7 Q 2 9 s d W 1 u M S w w f S Z x d W 9 0 O y w m c X V v d D t T Z W N 0 a W 9 u M S 9 U Y W J s Z T A w N i A o U G F n Z S A z K S 9 D a G F u Z 2 V k I F R 5 c G U u e 0 N v b H V t b j I s M X 0 m c X V v d D s s J n F 1 b 3 Q 7 U 2 V j d G l v b j E v V G F i b G U w M D Y g K F B h Z 2 U g M y k v Q 2 h h b m d l Z C B U e X B l L n t D b 2 x 1 b W 4 z L D J 9 J n F 1 b 3 Q 7 L C Z x d W 9 0 O 1 N l Y 3 R p b 2 4 x L 1 R h Y m x l M D A 2 I C h Q Y W d l I D M p L 0 N o Y W 5 n Z W Q g V H l w Z S 5 7 Q 2 9 s d W 1 u N C w z f S Z x d W 9 0 O y w m c X V v d D t T Z W N 0 a W 9 u M S 9 U Y W J s Z T A w N i A o U G F n Z S A z K S 9 D a G F u Z 2 V k I F R 5 c G U u e 0 N v b H V t b j U s N H 0 m c X V v d D s s J n F 1 b 3 Q 7 U 2 V j d G l v b j E v V G F i b G U w M D Y g K F B h Z 2 U g M y k v Q 2 h h b m d l Z C B U e X B l L n t D b 2 x 1 b W 4 2 L D V 9 J n F 1 b 3 Q 7 L C Z x d W 9 0 O 1 N l Y 3 R p b 2 4 x L 1 R h Y m x l M D A 2 I C h Q Y W d l I D M p L 0 N o Y W 5 n Z W Q g V H l w Z S 5 7 Q 2 9 s d W 1 u N y w 2 f S Z x d W 9 0 O y w m c X V v d D t T Z W N 0 a W 9 u M S 9 U Y W J s Z T A w N i A o U G F n Z S A z K S 9 D a G F u Z 2 V k I F R 5 c G U u e 0 N v b H V t b j g s N 3 0 m c X V v d D s s J n F 1 b 3 Q 7 U 2 V j d G l v b j E v V G F i b G U w M D Y g K F B h Z 2 U g M y k v Q 2 h h b m d l Z C B U e X B l L n t D b 2 x 1 b W 4 5 L D h 9 J n F 1 b 3 Q 7 L C Z x d W 9 0 O 1 N l Y 3 R p b 2 4 x L 1 R h Y m x l M D A 2 I C h Q Y W d l I D M p L 0 N o Y W 5 n Z W Q g V H l w Z S 5 7 Q 2 9 s d W 1 u M T A s O X 0 m c X V v d D s s J n F 1 b 3 Q 7 U 2 V j d G l v b j E v V G F i b G U w M D Y g K F B h Z 2 U g M y k v Q 2 h h b m d l Z C B U e X B l L n t D b 2 x 1 b W 4 x M S w x M H 0 m c X V v d D s s J n F 1 b 3 Q 7 U 2 V j d G l v b j E v V G F i b G U w M D Y g K F B h Z 2 U g M y k v Q 2 h h b m d l Z C B U e X B l L n t D b 2 x 1 b W 4 x M i w x M X 0 m c X V v d D s s J n F 1 b 3 Q 7 U 2 V j d G l v b j E v V G F i b G U w M D Y g K F B h Z 2 U g M y k v Q 2 h h b m d l Z C B U e X B l L n t D b 2 x 1 b W 4 x M y w x M n 0 m c X V v d D s s J n F 1 b 3 Q 7 U 2 V j d G l v b j E v V G F i b G U w M D Y g K F B h Z 2 U g M y k v Q 2 h h b m d l Z C B U e X B l L n t D b 2 x 1 b W 4 x N C w x M 3 0 m c X V v d D s s J n F 1 b 3 Q 7 U 2 V j d G l v b j E v V G F i b G U w M D Y g K F B h Z 2 U g M y k v Q 2 h h b m d l Z C B U e X B l L n t D b 2 x 1 b W 4 x N S w x N H 0 m c X V v d D s s J n F 1 b 3 Q 7 U 2 V j d G l v b j E v V G F i b G U w M D Y g K F B h Z 2 U g M y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y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j A 5 O T A 0 Y y 0 1 Y m J m L T R j N m Y t Y j J h N S 0 y Y W Z l N T Q x Y m U x M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A 3 O T c 2 N l o i I C 8 + P E V u d H J 5 I F R 5 c G U 9 I k Z p b G x D b 2 x 1 b W 5 U e X B l c y I g V m F s d W U 9 I n N C Z 1 l H Q l F N R 0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L S 0 t L S 0 t L S 0 t L S 0 t Z G 9 s b G F y c y 0 t L S 0 t L S 0 t L S 0 t J n F 1 b 3 Q 7 L C Z x d W 9 0 O 0 N v b H V t b j g m c X V v d D s s J n F 1 b 3 Q 7 Q 2 9 s d W 1 u O S Z x d W 9 0 O y w m c X V v d D t D b 2 x 1 b W 4 x M C Z x d W 9 0 O y w m c X V v d D t D b 2 x 1 b W 4 x M S Z x d W 9 0 O y w m c X V v d D t k b 2 x s Y X J z J n F 1 b 3 Q 7 L C Z x d W 9 0 O 0 N v b H V t b j E z J n F 1 b 3 Q 7 L C Z x d W 9 0 O 0 N v b H V t b j E 0 J n F 1 b 3 Q 7 L C Z x d W 9 0 O 0 N v b H V t b j E 1 J n F 1 b 3 Q 7 L C Z x d W 9 0 O y 0 t L S 0 t L S 0 t L W R v b G x h c n M t L S 0 t L S 0 t L S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i k v Q 2 h h b m d l Z C B U e X B l L n t D b 2 x 1 b W 4 x L D B 9 J n F 1 b 3 Q 7 L C Z x d W 9 0 O 1 N l Y 3 R p b 2 4 x L 1 R h Y m x l M D A 1 I C h Q Y W d l I D I p L 0 N o Y W 5 n Z W Q g V H l w Z S 5 7 Q 2 9 s d W 1 u M i w x f S Z x d W 9 0 O y w m c X V v d D t T Z W N 0 a W 9 u M S 9 U Y W J s Z T A w N S A o U G F n Z S A y K S 9 D a G F u Z 2 V k I F R 5 c G U u e 0 N v b H V t b j M s M n 0 m c X V v d D s s J n F 1 b 3 Q 7 U 2 V j d G l v b j E v V G F i b G U w M D U g K F B h Z 2 U g M i k v Q 2 h h b m d l Z C B U e X B l L n t D b 2 x 1 b W 4 0 L D N 9 J n F 1 b 3 Q 7 L C Z x d W 9 0 O 1 N l Y 3 R p b 2 4 x L 1 R h Y m x l M D A 1 I C h Q Y W d l I D I p L 0 N o Y W 5 n Z W Q g V H l w Z S 5 7 Q 2 9 s d W 1 u N S w 0 f S Z x d W 9 0 O y w m c X V v d D t T Z W N 0 a W 9 u M S 9 U Y W J s Z T A w N S A o U G F n Z S A y K S 9 D a G F u Z 2 V k I F R 5 c G U u e 0 N v b H V t b j Y s N X 0 m c X V v d D s s J n F 1 b 3 Q 7 U 2 V j d G l v b j E v V G F i b G U w M D U g K F B h Z 2 U g M i k v Q 2 h h b m d l Z C B U e X B l L n s t L S 0 t L S 0 t L S 0 t L S 1 k b 2 x s Y X J z L S 0 t L S 0 t L S 0 t L S 0 s N n 0 m c X V v d D s s J n F 1 b 3 Q 7 U 2 V j d G l v b j E v V G F i b G U w M D U g K F B h Z 2 U g M i k v Q 2 h h b m d l Z C B U e X B l L n t D b 2 x 1 b W 4 4 L D d 9 J n F 1 b 3 Q 7 L C Z x d W 9 0 O 1 N l Y 3 R p b 2 4 x L 1 R h Y m x l M D A 1 I C h Q Y W d l I D I p L 0 N o Y W 5 n Z W Q g V H l w Z S 5 7 Q 2 9 s d W 1 u O S w 4 f S Z x d W 9 0 O y w m c X V v d D t T Z W N 0 a W 9 u M S 9 U Y W J s Z T A w N S A o U G F n Z S A y K S 9 D a G F u Z 2 V k I F R 5 c G U u e 0 N v b H V t b j E w L D l 9 J n F 1 b 3 Q 7 L C Z x d W 9 0 O 1 N l Y 3 R p b 2 4 x L 1 R h Y m x l M D A 1 I C h Q Y W d l I D I p L 0 N o Y W 5 n Z W Q g V H l w Z S 5 7 Q 2 9 s d W 1 u M T E s M T B 9 J n F 1 b 3 Q 7 L C Z x d W 9 0 O 1 N l Y 3 R p b 2 4 x L 1 R h Y m x l M D A 1 I C h Q Y W d l I D I p L 0 N o Y W 5 n Z W Q g V H l w Z S 5 7 Z G 9 s b G F y c y w x M X 0 m c X V v d D s s J n F 1 b 3 Q 7 U 2 V j d G l v b j E v V G F i b G U w M D U g K F B h Z 2 U g M i k v Q 2 h h b m d l Z C B U e X B l L n t D b 2 x 1 b W 4 x M y w x M n 0 m c X V v d D s s J n F 1 b 3 Q 7 U 2 V j d G l v b j E v V G F i b G U w M D U g K F B h Z 2 U g M i k v Q 2 h h b m d l Z C B U e X B l L n t D b 2 x 1 b W 4 x N C w x M 3 0 m c X V v d D s s J n F 1 b 3 Q 7 U 2 V j d G l v b j E v V G F i b G U w M D U g K F B h Z 2 U g M i k v Q 2 h h b m d l Z C B U e X B l L n t D b 2 x 1 b W 4 x N S w x N H 0 m c X V v d D s s J n F 1 b 3 Q 7 U 2 V j d G l v b j E v V G F i b G U w M D U g K F B h Z 2 U g M i k v Q 2 h h b m d l Z C B U e X B l L n s t L S 0 t L S 0 t L S 1 k b 2 x s Y X J z L S 0 t L S 0 t L S 0 t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U g K F B h Z 2 U g M i k v Q 2 h h b m d l Z C B U e X B l L n t D b 2 x 1 b W 4 x L D B 9 J n F 1 b 3 Q 7 L C Z x d W 9 0 O 1 N l Y 3 R p b 2 4 x L 1 R h Y m x l M D A 1 I C h Q Y W d l I D I p L 0 N o Y W 5 n Z W Q g V H l w Z S 5 7 Q 2 9 s d W 1 u M i w x f S Z x d W 9 0 O y w m c X V v d D t T Z W N 0 a W 9 u M S 9 U Y W J s Z T A w N S A o U G F n Z S A y K S 9 D a G F u Z 2 V k I F R 5 c G U u e 0 N v b H V t b j M s M n 0 m c X V v d D s s J n F 1 b 3 Q 7 U 2 V j d G l v b j E v V G F i b G U w M D U g K F B h Z 2 U g M i k v Q 2 h h b m d l Z C B U e X B l L n t D b 2 x 1 b W 4 0 L D N 9 J n F 1 b 3 Q 7 L C Z x d W 9 0 O 1 N l Y 3 R p b 2 4 x L 1 R h Y m x l M D A 1 I C h Q Y W d l I D I p L 0 N o Y W 5 n Z W Q g V H l w Z S 5 7 Q 2 9 s d W 1 u N S w 0 f S Z x d W 9 0 O y w m c X V v d D t T Z W N 0 a W 9 u M S 9 U Y W J s Z T A w N S A o U G F n Z S A y K S 9 D a G F u Z 2 V k I F R 5 c G U u e 0 N v b H V t b j Y s N X 0 m c X V v d D s s J n F 1 b 3 Q 7 U 2 V j d G l v b j E v V G F i b G U w M D U g K F B h Z 2 U g M i k v Q 2 h h b m d l Z C B U e X B l L n s t L S 0 t L S 0 t L S 0 t L S 1 k b 2 x s Y X J z L S 0 t L S 0 t L S 0 t L S 0 s N n 0 m c X V v d D s s J n F 1 b 3 Q 7 U 2 V j d G l v b j E v V G F i b G U w M D U g K F B h Z 2 U g M i k v Q 2 h h b m d l Z C B U e X B l L n t D b 2 x 1 b W 4 4 L D d 9 J n F 1 b 3 Q 7 L C Z x d W 9 0 O 1 N l Y 3 R p b 2 4 x L 1 R h Y m x l M D A 1 I C h Q Y W d l I D I p L 0 N o Y W 5 n Z W Q g V H l w Z S 5 7 Q 2 9 s d W 1 u O S w 4 f S Z x d W 9 0 O y w m c X V v d D t T Z W N 0 a W 9 u M S 9 U Y W J s Z T A w N S A o U G F n Z S A y K S 9 D a G F u Z 2 V k I F R 5 c G U u e 0 N v b H V t b j E w L D l 9 J n F 1 b 3 Q 7 L C Z x d W 9 0 O 1 N l Y 3 R p b 2 4 x L 1 R h Y m x l M D A 1 I C h Q Y W d l I D I p L 0 N o Y W 5 n Z W Q g V H l w Z S 5 7 Q 2 9 s d W 1 u M T E s M T B 9 J n F 1 b 3 Q 7 L C Z x d W 9 0 O 1 N l Y 3 R p b 2 4 x L 1 R h Y m x l M D A 1 I C h Q Y W d l I D I p L 0 N o Y W 5 n Z W Q g V H l w Z S 5 7 Z G 9 s b G F y c y w x M X 0 m c X V v d D s s J n F 1 b 3 Q 7 U 2 V j d G l v b j E v V G F i b G U w M D U g K F B h Z 2 U g M i k v Q 2 h h b m d l Z C B U e X B l L n t D b 2 x 1 b W 4 x M y w x M n 0 m c X V v d D s s J n F 1 b 3 Q 7 U 2 V j d G l v b j E v V G F i b G U w M D U g K F B h Z 2 U g M i k v Q 2 h h b m d l Z C B U e X B l L n t D b 2 x 1 b W 4 x N C w x M 3 0 m c X V v d D s s J n F 1 b 3 Q 7 U 2 V j d G l v b j E v V G F i b G U w M D U g K F B h Z 2 U g M i k v Q 2 h h b m d l Z C B U e X B l L n t D b 2 x 1 b W 4 x N S w x N H 0 m c X V v d D s s J n F 1 b 3 Q 7 U 2 V j d G l v b j E v V G F i b G U w M D U g K F B h Z 2 U g M i k v Q 2 h h b m d l Z C B U e X B l L n s t L S 0 t L S 0 t L S 1 k b 2 x s Y X J z L S 0 t L S 0 t L S 0 t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I y O G M 2 M C 0 1 Z m U 1 L T R j N z U t O D c 2 M S 1 i Y W F h M D E z Z T V i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I x M T Q 1 M V o i I C 8 + P E V u d H J 5 I F R 5 c G U 9 I k Z p b G x D b 2 x 1 b W 5 U e X B l c y I g V m F s d W U 9 I n N C Z 1 l H Q l F N R 0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C k v Q 2 h h b m d l Z C B U e X B l L n t D b 2 x 1 b W 4 x L D B 9 J n F 1 b 3 Q 7 L C Z x d W 9 0 O 1 N l Y 3 R p b 2 4 x L 1 R h Y m x l M D A 3 I C h Q Y W d l I D Q p L 0 N o Y W 5 n Z W Q g V H l w Z S 5 7 Q 2 9 s d W 1 u M i w x f S Z x d W 9 0 O y w m c X V v d D t T Z W N 0 a W 9 u M S 9 U Y W J s Z T A w N y A o U G F n Z S A 0 K S 9 D a G F u Z 2 V k I F R 5 c G U u e 0 N v b H V t b j M s M n 0 m c X V v d D s s J n F 1 b 3 Q 7 U 2 V j d G l v b j E v V G F i b G U w M D c g K F B h Z 2 U g N C k v Q 2 h h b m d l Z C B U e X B l L n t D b 2 x 1 b W 4 0 L D N 9 J n F 1 b 3 Q 7 L C Z x d W 9 0 O 1 N l Y 3 R p b 2 4 x L 1 R h Y m x l M D A 3 I C h Q Y W d l I D Q p L 0 N o Y W 5 n Z W Q g V H l w Z S 5 7 Q 2 9 s d W 1 u N S w 0 f S Z x d W 9 0 O y w m c X V v d D t T Z W N 0 a W 9 u M S 9 U Y W J s Z T A w N y A o U G F n Z S A 0 K S 9 D a G F u Z 2 V k I F R 5 c G U u e 0 N v b H V t b j Y s N X 0 m c X V v d D s s J n F 1 b 3 Q 7 U 2 V j d G l v b j E v V G F i b G U w M D c g K F B h Z 2 U g N C k v Q 2 h h b m d l Z C B U e X B l L n t D b 2 x 1 b W 4 3 L D Z 9 J n F 1 b 3 Q 7 L C Z x d W 9 0 O 1 N l Y 3 R p b 2 4 x L 1 R h Y m x l M D A 3 I C h Q Y W d l I D Q p L 0 N o Y W 5 n Z W Q g V H l w Z S 5 7 Q 2 9 s d W 1 u O C w 3 f S Z x d W 9 0 O y w m c X V v d D t T Z W N 0 a W 9 u M S 9 U Y W J s Z T A w N y A o U G F n Z S A 0 K S 9 D a G F u Z 2 V k I F R 5 c G U u e 0 N v b H V t b j k s O H 0 m c X V v d D s s J n F 1 b 3 Q 7 U 2 V j d G l v b j E v V G F i b G U w M D c g K F B h Z 2 U g N C k v Q 2 h h b m d l Z C B U e X B l L n t D b 2 x 1 b W 4 x M C w 5 f S Z x d W 9 0 O y w m c X V v d D t T Z W N 0 a W 9 u M S 9 U Y W J s Z T A w N y A o U G F n Z S A 0 K S 9 D a G F u Z 2 V k I F R 5 c G U u e 0 N v b H V t b j E x L D E w f S Z x d W 9 0 O y w m c X V v d D t T Z W N 0 a W 9 u M S 9 U Y W J s Z T A w N y A o U G F n Z S A 0 K S 9 D a G F u Z 2 V k I F R 5 c G U u e 0 N v b H V t b j E y L D E x f S Z x d W 9 0 O y w m c X V v d D t T Z W N 0 a W 9 u M S 9 U Y W J s Z T A w N y A o U G F n Z S A 0 K S 9 D a G F u Z 2 V k I F R 5 c G U u e 0 N v b H V t b j E z L D E y f S Z x d W 9 0 O y w m c X V v d D t T Z W N 0 a W 9 u M S 9 U Y W J s Z T A w N y A o U G F n Z S A 0 K S 9 D a G F u Z 2 V k I F R 5 c G U u e 0 N v b H V t b j E 0 L D E z f S Z x d W 9 0 O y w m c X V v d D t T Z W N 0 a W 9 u M S 9 U Y W J s Z T A w N y A o U G F n Z S A 0 K S 9 D a G F u Z 2 V k I F R 5 c G U u e 0 N v b H V t b j E 1 L D E 0 f S Z x d W 9 0 O y w m c X V v d D t T Z W N 0 a W 9 u M S 9 U Y W J s Z T A w N y A o U G F n Z S A 0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c g K F B h Z 2 U g N C k v Q 2 h h b m d l Z C B U e X B l L n t D b 2 x 1 b W 4 x L D B 9 J n F 1 b 3 Q 7 L C Z x d W 9 0 O 1 N l Y 3 R p b 2 4 x L 1 R h Y m x l M D A 3 I C h Q Y W d l I D Q p L 0 N o Y W 5 n Z W Q g V H l w Z S 5 7 Q 2 9 s d W 1 u M i w x f S Z x d W 9 0 O y w m c X V v d D t T Z W N 0 a W 9 u M S 9 U Y W J s Z T A w N y A o U G F n Z S A 0 K S 9 D a G F u Z 2 V k I F R 5 c G U u e 0 N v b H V t b j M s M n 0 m c X V v d D s s J n F 1 b 3 Q 7 U 2 V j d G l v b j E v V G F i b G U w M D c g K F B h Z 2 U g N C k v Q 2 h h b m d l Z C B U e X B l L n t D b 2 x 1 b W 4 0 L D N 9 J n F 1 b 3 Q 7 L C Z x d W 9 0 O 1 N l Y 3 R p b 2 4 x L 1 R h Y m x l M D A 3 I C h Q Y W d l I D Q p L 0 N o Y W 5 n Z W Q g V H l w Z S 5 7 Q 2 9 s d W 1 u N S w 0 f S Z x d W 9 0 O y w m c X V v d D t T Z W N 0 a W 9 u M S 9 U Y W J s Z T A w N y A o U G F n Z S A 0 K S 9 D a G F u Z 2 V k I F R 5 c G U u e 0 N v b H V t b j Y s N X 0 m c X V v d D s s J n F 1 b 3 Q 7 U 2 V j d G l v b j E v V G F i b G U w M D c g K F B h Z 2 U g N C k v Q 2 h h b m d l Z C B U e X B l L n t D b 2 x 1 b W 4 3 L D Z 9 J n F 1 b 3 Q 7 L C Z x d W 9 0 O 1 N l Y 3 R p b 2 4 x L 1 R h Y m x l M D A 3 I C h Q Y W d l I D Q p L 0 N o Y W 5 n Z W Q g V H l w Z S 5 7 Q 2 9 s d W 1 u O C w 3 f S Z x d W 9 0 O y w m c X V v d D t T Z W N 0 a W 9 u M S 9 U Y W J s Z T A w N y A o U G F n Z S A 0 K S 9 D a G F u Z 2 V k I F R 5 c G U u e 0 N v b H V t b j k s O H 0 m c X V v d D s s J n F 1 b 3 Q 7 U 2 V j d G l v b j E v V G F i b G U w M D c g K F B h Z 2 U g N C k v Q 2 h h b m d l Z C B U e X B l L n t D b 2 x 1 b W 4 x M C w 5 f S Z x d W 9 0 O y w m c X V v d D t T Z W N 0 a W 9 u M S 9 U Y W J s Z T A w N y A o U G F n Z S A 0 K S 9 D a G F u Z 2 V k I F R 5 c G U u e 0 N v b H V t b j E x L D E w f S Z x d W 9 0 O y w m c X V v d D t T Z W N 0 a W 9 u M S 9 U Y W J s Z T A w N y A o U G F n Z S A 0 K S 9 D a G F u Z 2 V k I F R 5 c G U u e 0 N v b H V t b j E y L D E x f S Z x d W 9 0 O y w m c X V v d D t T Z W N 0 a W 9 u M S 9 U Y W J s Z T A w N y A o U G F n Z S A 0 K S 9 D a G F u Z 2 V k I F R 5 c G U u e 0 N v b H V t b j E z L D E y f S Z x d W 9 0 O y w m c X V v d D t T Z W N 0 a W 9 u M S 9 U Y W J s Z T A w N y A o U G F n Z S A 0 K S 9 D a G F u Z 2 V k I F R 5 c G U u e 0 N v b H V t b j E 0 L D E z f S Z x d W 9 0 O y w m c X V v d D t T Z W N 0 a W 9 u M S 9 U Y W J s Z T A w N y A o U G F n Z S A 0 K S 9 D a G F u Z 2 V k I F R 5 c G U u e 0 N v b H V t b j E 1 L D E 0 f S Z x d W 9 0 O y w m c X V v d D t T Z W N 0 a W 9 u M S 9 U Y W J s Z T A w N y A o U G F n Z S A 0 K S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Y 2 M 0 Z G I x L T l k O G E t N D Q 0 M S 0 5 M G M 5 L T g y N D E 0 O D E 3 M j g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O F Q w M z o w M j o y O C 4 z M j k z N j E 5 W i I g L z 4 8 R W 5 0 c n k g V H l w Z T 0 i R m l s b E N v b H V t b l R 5 c G V z I i B W Y W x 1 Z T 0 i c 0 J n W U d C U U 1 H Q l F V R k J R W U Z C U V V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1 K S 9 D a G F u Z 2 V k I F R 5 c G U u e 0 N v b H V t b j E s M H 0 m c X V v d D s s J n F 1 b 3 Q 7 U 2 V j d G l v b j E v V G F i b G U w M D g g K F B h Z 2 U g N S k v Q 2 h h b m d l Z C B U e X B l L n t D b 2 x 1 b W 4 y L D F 9 J n F 1 b 3 Q 7 L C Z x d W 9 0 O 1 N l Y 3 R p b 2 4 x L 1 R h Y m x l M D A 4 I C h Q Y W d l I D U p L 0 N o Y W 5 n Z W Q g V H l w Z S 5 7 Q 2 9 s d W 1 u M y w y f S Z x d W 9 0 O y w m c X V v d D t T Z W N 0 a W 9 u M S 9 U Y W J s Z T A w O C A o U G F n Z S A 1 K S 9 D a G F u Z 2 V k I F R 5 c G U u e 0 N v b H V t b j Q s M 3 0 m c X V v d D s s J n F 1 b 3 Q 7 U 2 V j d G l v b j E v V G F i b G U w M D g g K F B h Z 2 U g N S k v Q 2 h h b m d l Z C B U e X B l L n t D b 2 x 1 b W 4 1 L D R 9 J n F 1 b 3 Q 7 L C Z x d W 9 0 O 1 N l Y 3 R p b 2 4 x L 1 R h Y m x l M D A 4 I C h Q Y W d l I D U p L 0 N o Y W 5 n Z W Q g V H l w Z S 5 7 Q 2 9 s d W 1 u N i w 1 f S Z x d W 9 0 O y w m c X V v d D t T Z W N 0 a W 9 u M S 9 U Y W J s Z T A w O C A o U G F n Z S A 1 K S 9 D a G F u Z 2 V k I F R 5 c G U u e 0 N v b H V t b j c s N n 0 m c X V v d D s s J n F 1 b 3 Q 7 U 2 V j d G l v b j E v V G F i b G U w M D g g K F B h Z 2 U g N S k v Q 2 h h b m d l Z C B U e X B l L n t D b 2 x 1 b W 4 4 L D d 9 J n F 1 b 3 Q 7 L C Z x d W 9 0 O 1 N l Y 3 R p b 2 4 x L 1 R h Y m x l M D A 4 I C h Q Y W d l I D U p L 0 N o Y W 5 n Z W Q g V H l w Z S 5 7 Q 2 9 s d W 1 u O S w 4 f S Z x d W 9 0 O y w m c X V v d D t T Z W N 0 a W 9 u M S 9 U Y W J s Z T A w O C A o U G F n Z S A 1 K S 9 D a G F u Z 2 V k I F R 5 c G U u e 0 N v b H V t b j E w L D l 9 J n F 1 b 3 Q 7 L C Z x d W 9 0 O 1 N l Y 3 R p b 2 4 x L 1 R h Y m x l M D A 4 I C h Q Y W d l I D U p L 0 N o Y W 5 n Z W Q g V H l w Z S 5 7 Q 2 9 s d W 1 u M T E s M T B 9 J n F 1 b 3 Q 7 L C Z x d W 9 0 O 1 N l Y 3 R p b 2 4 x L 1 R h Y m x l M D A 4 I C h Q Y W d l I D U p L 0 N o Y W 5 n Z W Q g V H l w Z S 5 7 Q 2 9 s d W 1 u M T I s M T F 9 J n F 1 b 3 Q 7 L C Z x d W 9 0 O 1 N l Y 3 R p b 2 4 x L 1 R h Y m x l M D A 4 I C h Q Y W d l I D U p L 0 N o Y W 5 n Z W Q g V H l w Z S 5 7 Q 2 9 s d W 1 u M T M s M T J 9 J n F 1 b 3 Q 7 L C Z x d W 9 0 O 1 N l Y 3 R p b 2 4 x L 1 R h Y m x l M D A 4 I C h Q Y W d l I D U p L 0 N o Y W 5 n Z W Q g V H l w Z S 5 7 Q 2 9 s d W 1 u M T Q s M T N 9 J n F 1 b 3 Q 7 L C Z x d W 9 0 O 1 N l Y 3 R p b 2 4 x L 1 R h Y m x l M D A 4 I C h Q Y W d l I D U p L 0 N o Y W 5 n Z W Q g V H l w Z S 5 7 Q 2 9 s d W 1 u M T U s M T R 9 J n F 1 b 3 Q 7 L C Z x d W 9 0 O 1 N l Y 3 R p b 2 4 x L 1 R h Y m x l M D A 4 I C h Q Y W d l I D U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C A o U G F n Z S A 1 K S 9 D a G F u Z 2 V k I F R 5 c G U u e 0 N v b H V t b j E s M H 0 m c X V v d D s s J n F 1 b 3 Q 7 U 2 V j d G l v b j E v V G F i b G U w M D g g K F B h Z 2 U g N S k v Q 2 h h b m d l Z C B U e X B l L n t D b 2 x 1 b W 4 y L D F 9 J n F 1 b 3 Q 7 L C Z x d W 9 0 O 1 N l Y 3 R p b 2 4 x L 1 R h Y m x l M D A 4 I C h Q Y W d l I D U p L 0 N o Y W 5 n Z W Q g V H l w Z S 5 7 Q 2 9 s d W 1 u M y w y f S Z x d W 9 0 O y w m c X V v d D t T Z W N 0 a W 9 u M S 9 U Y W J s Z T A w O C A o U G F n Z S A 1 K S 9 D a G F u Z 2 V k I F R 5 c G U u e 0 N v b H V t b j Q s M 3 0 m c X V v d D s s J n F 1 b 3 Q 7 U 2 V j d G l v b j E v V G F i b G U w M D g g K F B h Z 2 U g N S k v Q 2 h h b m d l Z C B U e X B l L n t D b 2 x 1 b W 4 1 L D R 9 J n F 1 b 3 Q 7 L C Z x d W 9 0 O 1 N l Y 3 R p b 2 4 x L 1 R h Y m x l M D A 4 I C h Q Y W d l I D U p L 0 N o Y W 5 n Z W Q g V H l w Z S 5 7 Q 2 9 s d W 1 u N i w 1 f S Z x d W 9 0 O y w m c X V v d D t T Z W N 0 a W 9 u M S 9 U Y W J s Z T A w O C A o U G F n Z S A 1 K S 9 D a G F u Z 2 V k I F R 5 c G U u e 0 N v b H V t b j c s N n 0 m c X V v d D s s J n F 1 b 3 Q 7 U 2 V j d G l v b j E v V G F i b G U w M D g g K F B h Z 2 U g N S k v Q 2 h h b m d l Z C B U e X B l L n t D b 2 x 1 b W 4 4 L D d 9 J n F 1 b 3 Q 7 L C Z x d W 9 0 O 1 N l Y 3 R p b 2 4 x L 1 R h Y m x l M D A 4 I C h Q Y W d l I D U p L 0 N o Y W 5 n Z W Q g V H l w Z S 5 7 Q 2 9 s d W 1 u O S w 4 f S Z x d W 9 0 O y w m c X V v d D t T Z W N 0 a W 9 u M S 9 U Y W J s Z T A w O C A o U G F n Z S A 1 K S 9 D a G F u Z 2 V k I F R 5 c G U u e 0 N v b H V t b j E w L D l 9 J n F 1 b 3 Q 7 L C Z x d W 9 0 O 1 N l Y 3 R p b 2 4 x L 1 R h Y m x l M D A 4 I C h Q Y W d l I D U p L 0 N o Y W 5 n Z W Q g V H l w Z S 5 7 Q 2 9 s d W 1 u M T E s M T B 9 J n F 1 b 3 Q 7 L C Z x d W 9 0 O 1 N l Y 3 R p b 2 4 x L 1 R h Y m x l M D A 4 I C h Q Y W d l I D U p L 0 N o Y W 5 n Z W Q g V H l w Z S 5 7 Q 2 9 s d W 1 u M T I s M T F 9 J n F 1 b 3 Q 7 L C Z x d W 9 0 O 1 N l Y 3 R p b 2 4 x L 1 R h Y m x l M D A 4 I C h Q Y W d l I D U p L 0 N o Y W 5 n Z W Q g V H l w Z S 5 7 Q 2 9 s d W 1 u M T M s M T J 9 J n F 1 b 3 Q 7 L C Z x d W 9 0 O 1 N l Y 3 R p b 2 4 x L 1 R h Y m x l M D A 4 I C h Q Y W d l I D U p L 0 N o Y W 5 n Z W Q g V H l w Z S 5 7 Q 2 9 s d W 1 u M T Q s M T N 9 J n F 1 b 3 Q 7 L C Z x d W 9 0 O 1 N l Y 3 R p b 2 4 x L 1 R h Y m x l M D A 4 I C h Q Y W d l I D U p L 0 N o Y W 5 n Z W Q g V H l w Z S 5 7 Q 2 9 s d W 1 u M T U s M T R 9 J n F 1 b 3 Q 7 L C Z x d W 9 0 O 1 N l Y 3 R p b 2 4 x L 1 R h Y m x l M D A 4 I C h Q Y W d l I D U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k x Z W U x O W M t Y T Z k O C 0 0 M T h l L T h l Y T U t Z D E 3 N T A 3 M m R m Z D h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M 3 O T A x N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N o Y W 5 n Z W Q g V H l w Z S 5 7 Q 2 9 s d W 1 u M S w w f S Z x d W 9 0 O y w m c X V v d D t T Z W N 0 a W 9 u M S 9 U Y W J s Z T A w O S A o U G F n Z S A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k g K F B h Z 2 U g N S k v Q 2 h h b m d l Z C B U e X B l L n t D b 2 x 1 b W 4 x L D B 9 J n F 1 b 3 Q 7 L C Z x d W 9 0 O 1 N l Y 3 R p b 2 4 x L 1 R h Y m x l M D A 5 I C h Q Y W d l I D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O W M 4 Z m I 2 L T l h Y j Q t N D c 1 N i 0 4 M D B h L T M x O W Q 0 Y T Y 5 Z j h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O F Q w M z o w M j o y O C 4 z N D M 3 N T g y W i I g L z 4 8 R W 5 0 c n k g V H l w Z T 0 i R m l s b E N v b H V t b l R 5 c G V z I i B W Y W x 1 Z T 0 i c 0 F 3 V U d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L C Z x d W 9 0 O 1 N l Y 3 R p b 2 4 x L 1 R h Y m x l M D E w I C h Q Y W d l I D Y p L 0 N o Y W 5 n Z W Q g V H l w Z S 5 7 Q 2 9 s d W 1 u M T A s O X 0 m c X V v d D s s J n F 1 b 3 Q 7 U 2 V j d G l v b j E v V G F i b G U w M T A g K F B h Z 2 U g N i k v Q 2 h h b m d l Z C B U e X B l L n t D b 2 x 1 b W 4 x M S w x M H 0 m c X V v d D s s J n F 1 b 3 Q 7 U 2 V j d G l v b j E v V G F i b G U w M T A g K F B h Z 2 U g N i k v Q 2 h h b m d l Z C B U e X B l L n t D b 2 x 1 b W 4 x M i w x M X 0 m c X V v d D s s J n F 1 b 3 Q 7 U 2 V j d G l v b j E v V G F i b G U w M T A g K F B h Z 2 U g N i k v Q 2 h h b m d l Z C B U e X B l L n t D b 2 x 1 b W 4 x M y w x M n 0 m c X V v d D s s J n F 1 b 3 Q 7 U 2 V j d G l v b j E v V G F i b G U w M T A g K F B h Z 2 U g N i k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L C Z x d W 9 0 O 1 N l Y 3 R p b 2 4 x L 1 R h Y m x l M D E w I C h Q Y W d l I D Y p L 0 N o Y W 5 n Z W Q g V H l w Z S 5 7 Q 2 9 s d W 1 u M T A s O X 0 m c X V v d D s s J n F 1 b 3 Q 7 U 2 V j d G l v b j E v V G F i b G U w M T A g K F B h Z 2 U g N i k v Q 2 h h b m d l Z C B U e X B l L n t D b 2 x 1 b W 4 x M S w x M H 0 m c X V v d D s s J n F 1 b 3 Q 7 U 2 V j d G l v b j E v V G F i b G U w M T A g K F B h Z 2 U g N i k v Q 2 h h b m d l Z C B U e X B l L n t D b 2 x 1 b W 4 x M i w x M X 0 m c X V v d D s s J n F 1 b 3 Q 7 U 2 V j d G l v b j E v V G F i b G U w M T A g K F B h Z 2 U g N i k v Q 2 h h b m d l Z C B U e X B l L n t D b 2 x 1 b W 4 x M y w x M n 0 m c X V v d D s s J n F 1 b 3 Q 7 U 2 V j d G l v b j E v V G F i b G U w M T A g K F B h Z 2 U g N i k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I 0 Y T V m N z Q t N G F j Y S 0 0 O D l h L T l k Y z I t Y T E 1 N T M 1 Z T d m N z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M 1 M D A 3 M j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L 0 N o Y W 5 n Z W Q g V H l w Z S 5 7 Q 2 9 s d W 1 u M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2 9 s d W 1 u N C w z f S Z x d W 9 0 O y w m c X V v d D t T Z W N 0 a W 9 u M S 9 Q Y W d l M D A x L 0 N o Y W 5 n Z W Q g V H l w Z S 5 7 Q 2 9 s d W 1 u N S w 0 f S Z x d W 9 0 O y w m c X V v d D t T Z W N 0 a W 9 u M S 9 Q Y W d l M D A x L 0 N o Y W 5 n Z W Q g V H l w Z S 5 7 Q 2 9 s d W 1 u N i w 1 f S Z x d W 9 0 O y w m c X V v d D t T Z W N 0 a W 9 u M S 9 Q Y W d l M D A x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A x L 0 N o Y W 5 n Z W Q g V H l w Z S 5 7 Q 2 9 s d W 1 u M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2 9 s d W 1 u N C w z f S Z x d W 9 0 O y w m c X V v d D t T Z W N 0 a W 9 u M S 9 Q Y W d l M D A x L 0 N o Y W 5 n Z W Q g V H l w Z S 5 7 Q 2 9 s d W 1 u N S w 0 f S Z x d W 9 0 O y w m c X V v d D t T Z W N 0 a W 9 u M S 9 Q Y W d l M D A x L 0 N o Y W 5 n Z W Q g V H l w Z S 5 7 Q 2 9 s d W 1 u N i w 1 f S Z x d W 9 0 O y w m c X V v d D t T Z W N 0 a W 9 u M S 9 Q Y W d l M D A x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m N j Z D I x N C 0 5 Y W E 1 L T Q 2 Y T c t Y T M 4 M i 1 h Z W F l M G R j N W V j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U 3 M z E 4 O V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9 D a G F u Z 2 V k I F R 5 c G U u e 0 N v b H V t b j E s M H 0 m c X V v d D s s J n F 1 b 3 Q 7 U 2 V j d G l v b j E v U G F n Z T A w M i 9 D a G F u Z 2 V k I F R 5 c G U u e 0 N v b H V t b j I s M X 0 m c X V v d D s s J n F 1 b 3 Q 7 U 2 V j d G l v b j E v U G F n Z T A w M i 9 D a G F u Z 2 V k I F R 5 c G U u e 0 N v b H V t b j M s M n 0 m c X V v d D s s J n F 1 b 3 Q 7 U 2 V j d G l v b j E v U G F n Z T A w M i 9 D a G F u Z 2 V k I F R 5 c G U u e 0 N v b H V t b j Q s M 3 0 m c X V v d D s s J n F 1 b 3 Q 7 U 2 V j d G l v b j E v U G F n Z T A w M i 9 D a G F u Z 2 V k I F R 5 c G U u e 0 N v b H V t b j U s N H 0 m c X V v d D s s J n F 1 b 3 Q 7 U 2 V j d G l v b j E v U G F n Z T A w M i 9 D a G F u Z 2 V k I F R 5 c G U u e 0 N v b H V t b j Y s N X 0 m c X V v d D s s J n F 1 b 3 Q 7 U 2 V j d G l v b j E v U G F n Z T A w M i 9 D a G F u Z 2 V k I F R 5 c G U u e 0 N v b H V t b j c s N n 0 m c X V v d D s s J n F 1 b 3 Q 7 U 2 V j d G l v b j E v U G F n Z T A w M i 9 D a G F u Z 2 V k I F R 5 c G U u e 0 N v b H V t b j g s N 3 0 m c X V v d D s s J n F 1 b 3 Q 7 U 2 V j d G l v b j E v U G F n Z T A w M i 9 D a G F u Z 2 V k I F R 5 c G U u e 0 N v b H V t b j k s O H 0 m c X V v d D s s J n F 1 b 3 Q 7 U 2 V j d G l v b j E v U G F n Z T A w M i 9 D a G F u Z 2 V k I F R 5 c G U u e 0 N v b H V t b j E w L D l 9 J n F 1 b 3 Q 7 L C Z x d W 9 0 O 1 N l Y 3 R p b 2 4 x L 1 B h Z 2 U w M D I v Q 2 h h b m d l Z C B U e X B l L n t D b 2 x 1 b W 4 x M S w x M H 0 m c X V v d D s s J n F 1 b 3 Q 7 U 2 V j d G l v b j E v U G F n Z T A w M i 9 D a G F u Z 2 V k I F R 5 c G U u e 0 N v b H V t b j E y L D E x f S Z x d W 9 0 O y w m c X V v d D t T Z W N 0 a W 9 u M S 9 Q Y W d l M D A y L 0 N o Y W 5 n Z W Q g V H l w Z S 5 7 Q 2 9 s d W 1 u M T M s M T J 9 J n F 1 b 3 Q 7 L C Z x d W 9 0 O 1 N l Y 3 R p b 2 4 x L 1 B h Z 2 U w M D I v Q 2 h h b m d l Z C B U e X B l L n t D b 2 x 1 b W 4 x N C w x M 3 0 m c X V v d D s s J n F 1 b 3 Q 7 U 2 V j d G l v b j E v U G F n Z T A w M i 9 D a G F u Z 2 V k I F R 5 c G U u e 0 N v b H V t b j E 1 L D E 0 f S Z x d W 9 0 O y w m c X V v d D t T Z W N 0 a W 9 u M S 9 Q Y W d l M D A y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y w m c X V v d D t T Z W N 0 a W 9 u M S 9 Q Y W d l M D A y L 0 N o Y W 5 n Z W Q g V H l w Z S 5 7 Q 2 9 s d W 1 u M T I s M T F 9 J n F 1 b 3 Q 7 L C Z x d W 9 0 O 1 N l Y 3 R p b 2 4 x L 1 B h Z 2 U w M D I v Q 2 h h b m d l Z C B U e X B l L n t D b 2 x 1 b W 4 x M y w x M n 0 m c X V v d D s s J n F 1 b 3 Q 7 U 2 V j d G l v b j E v U G F n Z T A w M i 9 D a G F u Z 2 V k I F R 5 c G U u e 0 N v b H V t b j E 0 L D E z f S Z x d W 9 0 O y w m c X V v d D t T Z W N 0 a W 9 u M S 9 Q Y W d l M D A y L 0 N o Y W 5 n Z W Q g V H l w Z S 5 7 Q 2 9 s d W 1 u M T U s M T R 9 J n F 1 b 3 Q 7 L C Z x d W 9 0 O 1 N l Y 3 R p b 2 4 x L 1 B h Z 2 U w M D I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T c 5 M 2 M 0 N y 1 i N W Y y L T R j O D U t O D g 3 Z S 0 x N G U 3 Y T F l N D Z k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Y z M D k 0 N F o i I C 8 + P E V u d H J 5 I F R 5 c G U 9 I k Z p b G x D b 2 x 1 b W 5 U e X B l c y I g V m F s d W U 9 I n N C Z 1 l H Q l F N R 0 J R V U Z C U V V G Q l F Z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y 9 D a G F u Z 2 V k I F R 5 c G U u e 0 N v b H V t b j E s M H 0 m c X V v d D s s J n F 1 b 3 Q 7 U 2 V j d G l v b j E v U G F n Z T A w M y 9 D a G F u Z 2 V k I F R 5 c G U u e 0 N v b H V t b j I s M X 0 m c X V v d D s s J n F 1 b 3 Q 7 U 2 V j d G l v b j E v U G F n Z T A w M y 9 D a G F u Z 2 V k I F R 5 c G U u e 0 N v b H V t b j M s M n 0 m c X V v d D s s J n F 1 b 3 Q 7 U 2 V j d G l v b j E v U G F n Z T A w M y 9 D a G F u Z 2 V k I F R 5 c G U u e 0 N v b H V t b j Q s M 3 0 m c X V v d D s s J n F 1 b 3 Q 7 U 2 V j d G l v b j E v U G F n Z T A w M y 9 D a G F u Z 2 V k I F R 5 c G U u e 0 N v b H V t b j U s N H 0 m c X V v d D s s J n F 1 b 3 Q 7 U 2 V j d G l v b j E v U G F n Z T A w M y 9 D a G F u Z 2 V k I F R 5 c G U u e 0 N v b H V t b j Y s N X 0 m c X V v d D s s J n F 1 b 3 Q 7 U 2 V j d G l v b j E v U G F n Z T A w M y 9 D a G F u Z 2 V k I F R 5 c G U u e 0 N v b H V t b j c s N n 0 m c X V v d D s s J n F 1 b 3 Q 7 U 2 V j d G l v b j E v U G F n Z T A w M y 9 D a G F u Z 2 V k I F R 5 c G U u e 0 N v b H V t b j g s N 3 0 m c X V v d D s s J n F 1 b 3 Q 7 U 2 V j d G l v b j E v U G F n Z T A w M y 9 D a G F u Z 2 V k I F R 5 c G U u e 0 N v b H V t b j k s O H 0 m c X V v d D s s J n F 1 b 3 Q 7 U 2 V j d G l v b j E v U G F n Z T A w M y 9 D a G F u Z 2 V k I F R 5 c G U u e 0 N v b H V t b j E w L D l 9 J n F 1 b 3 Q 7 L C Z x d W 9 0 O 1 N l Y 3 R p b 2 4 x L 1 B h Z 2 U w M D M v Q 2 h h b m d l Z C B U e X B l L n t D b 2 x 1 b W 4 x M S w x M H 0 m c X V v d D s s J n F 1 b 3 Q 7 U 2 V j d G l v b j E v U G F n Z T A w M y 9 D a G F u Z 2 V k I F R 5 c G U u e 0 N v b H V t b j E y L D E x f S Z x d W 9 0 O y w m c X V v d D t T Z W N 0 a W 9 u M S 9 Q Y W d l M D A z L 0 N o Y W 5 n Z W Q g V H l w Z S 5 7 Q 2 9 s d W 1 u M T M s M T J 9 J n F 1 b 3 Q 7 L C Z x d W 9 0 O 1 N l Y 3 R p b 2 4 x L 1 B h Z 2 U w M D M v Q 2 h h b m d l Z C B U e X B l L n t D b 2 x 1 b W 4 x N C w x M 3 0 m c X V v d D s s J n F 1 b 3 Q 7 U 2 V j d G l v b j E v U G F n Z T A w M y 9 D a G F u Z 2 V k I F R 5 c G U u e 0 N v b H V t b j E 1 L D E 0 f S Z x d W 9 0 O y w m c X V v d D t T Z W N 0 a W 9 u M S 9 Q Y W d l M D A z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W d l M D A z L 0 N o Y W 5 n Z W Q g V H l w Z S 5 7 Q 2 9 s d W 1 u M S w w f S Z x d W 9 0 O y w m c X V v d D t T Z W N 0 a W 9 u M S 9 Q Y W d l M D A z L 0 N o Y W 5 n Z W Q g V H l w Z S 5 7 Q 2 9 s d W 1 u M i w x f S Z x d W 9 0 O y w m c X V v d D t T Z W N 0 a W 9 u M S 9 Q Y W d l M D A z L 0 N o Y W 5 n Z W Q g V H l w Z S 5 7 Q 2 9 s d W 1 u M y w y f S Z x d W 9 0 O y w m c X V v d D t T Z W N 0 a W 9 u M S 9 Q Y W d l M D A z L 0 N o Y W 5 n Z W Q g V H l w Z S 5 7 Q 2 9 s d W 1 u N C w z f S Z x d W 9 0 O y w m c X V v d D t T Z W N 0 a W 9 u M S 9 Q Y W d l M D A z L 0 N o Y W 5 n Z W Q g V H l w Z S 5 7 Q 2 9 s d W 1 u N S w 0 f S Z x d W 9 0 O y w m c X V v d D t T Z W N 0 a W 9 u M S 9 Q Y W d l M D A z L 0 N o Y W 5 n Z W Q g V H l w Z S 5 7 Q 2 9 s d W 1 u N i w 1 f S Z x d W 9 0 O y w m c X V v d D t T Z W N 0 a W 9 u M S 9 Q Y W d l M D A z L 0 N o Y W 5 n Z W Q g V H l w Z S 5 7 Q 2 9 s d W 1 u N y w 2 f S Z x d W 9 0 O y w m c X V v d D t T Z W N 0 a W 9 u M S 9 Q Y W d l M D A z L 0 N o Y W 5 n Z W Q g V H l w Z S 5 7 Q 2 9 s d W 1 u O C w 3 f S Z x d W 9 0 O y w m c X V v d D t T Z W N 0 a W 9 u M S 9 Q Y W d l M D A z L 0 N o Y W 5 n Z W Q g V H l w Z S 5 7 Q 2 9 s d W 1 u O S w 4 f S Z x d W 9 0 O y w m c X V v d D t T Z W N 0 a W 9 u M S 9 Q Y W d l M D A z L 0 N o Y W 5 n Z W Q g V H l w Z S 5 7 Q 2 9 s d W 1 u M T A s O X 0 m c X V v d D s s J n F 1 b 3 Q 7 U 2 V j d G l v b j E v U G F n Z T A w M y 9 D a G F u Z 2 V k I F R 5 c G U u e 0 N v b H V t b j E x L D E w f S Z x d W 9 0 O y w m c X V v d D t T Z W N 0 a W 9 u M S 9 Q Y W d l M D A z L 0 N o Y W 5 n Z W Q g V H l w Z S 5 7 Q 2 9 s d W 1 u M T I s M T F 9 J n F 1 b 3 Q 7 L C Z x d W 9 0 O 1 N l Y 3 R p b 2 4 x L 1 B h Z 2 U w M D M v Q 2 h h b m d l Z C B U e X B l L n t D b 2 x 1 b W 4 x M y w x M n 0 m c X V v d D s s J n F 1 b 3 Q 7 U 2 V j d G l v b j E v U G F n Z T A w M y 9 D a G F u Z 2 V k I F R 5 c G U u e 0 N v b H V t b j E 0 L D E z f S Z x d W 9 0 O y w m c X V v d D t T Z W N 0 a W 9 u M S 9 Q Y W d l M D A z L 0 N o Y W 5 n Z W Q g V H l w Z S 5 7 Q 2 9 s d W 1 u M T U s M T R 9 J n F 1 b 3 Q 7 L C Z x d W 9 0 O 1 N l Y 3 R p b 2 4 x L 1 B h Z 2 U w M D M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2 Z W U 2 N W M t Z T g 1 Z S 0 0 Z j R i L T k 2 Y T Y t O D Z l N z Y 0 O W Q w Z m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M 2 O T Q 1 M T d a I i A v P j x F b n R y e S B U e X B l P S J G a W x s Q 2 9 s d W 1 u V H l w Z X M i I F Z h b H V l P S J z Q m d Z R 0 J R T U d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L C Z x d W 9 0 O 1 N l Y 3 R p b 2 4 x L 1 B h Z 2 U w M D Q v Q 2 h h b m d l Z C B U e X B l L n t D b 2 x 1 b W 4 x M i w x M X 0 m c X V v d D s s J n F 1 b 3 Q 7 U 2 V j d G l v b j E v U G F n Z T A w N C 9 D a G F u Z 2 V k I F R 5 c G U u e 0 N v b H V t b j E z L D E y f S Z x d W 9 0 O y w m c X V v d D t T Z W N 0 a W 9 u M S 9 Q Y W d l M D A 0 L 0 N o Y W 5 n Z W Q g V H l w Z S 5 7 Q 2 9 s d W 1 u M T Q s M T N 9 J n F 1 b 3 Q 7 L C Z x d W 9 0 O 1 N l Y 3 R p b 2 4 x L 1 B h Z 2 U w M D Q v Q 2 h h b m d l Z C B U e X B l L n t D b 2 x 1 b W 4 x N S w x N H 0 m c X V v d D s s J n F 1 b 3 Q 7 U 2 V j d G l v b j E v U G F n Z T A w N C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G F n Z T A w N C 9 D a G F u Z 2 V k I F R 5 c G U u e 0 N v b H V t b j E s M H 0 m c X V v d D s s J n F 1 b 3 Q 7 U 2 V j d G l v b j E v U G F n Z T A w N C 9 D a G F u Z 2 V k I F R 5 c G U u e 0 N v b H V t b j I s M X 0 m c X V v d D s s J n F 1 b 3 Q 7 U 2 V j d G l v b j E v U G F n Z T A w N C 9 D a G F u Z 2 V k I F R 5 c G U u e 0 N v b H V t b j M s M n 0 m c X V v d D s s J n F 1 b 3 Q 7 U 2 V j d G l v b j E v U G F n Z T A w N C 9 D a G F u Z 2 V k I F R 5 c G U u e 0 N v b H V t b j Q s M 3 0 m c X V v d D s s J n F 1 b 3 Q 7 U 2 V j d G l v b j E v U G F n Z T A w N C 9 D a G F u Z 2 V k I F R 5 c G U u e 0 N v b H V t b j U s N H 0 m c X V v d D s s J n F 1 b 3 Q 7 U 2 V j d G l v b j E v U G F n Z T A w N C 9 D a G F u Z 2 V k I F R 5 c G U u e 0 N v b H V t b j Y s N X 0 m c X V v d D s s J n F 1 b 3 Q 7 U 2 V j d G l v b j E v U G F n Z T A w N C 9 D a G F u Z 2 V k I F R 5 c G U u e 0 N v b H V t b j c s N n 0 m c X V v d D s s J n F 1 b 3 Q 7 U 2 V j d G l v b j E v U G F n Z T A w N C 9 D a G F u Z 2 V k I F R 5 c G U u e 0 N v b H V t b j g s N 3 0 m c X V v d D s s J n F 1 b 3 Q 7 U 2 V j d G l v b j E v U G F n Z T A w N C 9 D a G F u Z 2 V k I F R 5 c G U u e 0 N v b H V t b j k s O H 0 m c X V v d D s s J n F 1 b 3 Q 7 U 2 V j d G l v b j E v U G F n Z T A w N C 9 D a G F u Z 2 V k I F R 5 c G U u e 0 N v b H V t b j E w L D l 9 J n F 1 b 3 Q 7 L C Z x d W 9 0 O 1 N l Y 3 R p b 2 4 x L 1 B h Z 2 U w M D Q v Q 2 h h b m d l Z C B U e X B l L n t D b 2 x 1 b W 4 x M S w x M H 0 m c X V v d D s s J n F 1 b 3 Q 7 U 2 V j d G l v b j E v U G F n Z T A w N C 9 D a G F u Z 2 V k I F R 5 c G U u e 0 N v b H V t b j E y L D E x f S Z x d W 9 0 O y w m c X V v d D t T Z W N 0 a W 9 u M S 9 Q Y W d l M D A 0 L 0 N o Y W 5 n Z W Q g V H l w Z S 5 7 Q 2 9 s d W 1 u M T M s M T J 9 J n F 1 b 3 Q 7 L C Z x d W 9 0 O 1 N l Y 3 R p b 2 4 x L 1 B h Z 2 U w M D Q v Q 2 h h b m d l Z C B U e X B l L n t D b 2 x 1 b W 4 x N C w x M 3 0 m c X V v d D s s J n F 1 b 3 Q 7 U 2 V j d G l v b j E v U G F n Z T A w N C 9 D a G F u Z 2 V k I F R 5 c G U u e 0 N v b H V t b j E 1 L D E 0 f S Z x d W 9 0 O y w m c X V v d D t T Z W N 0 a W 9 u M S 9 Q Y W d l M D A 0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V k M D E 5 N 2 E t O G I 5 Z i 0 0 Z W E 1 L W I 2 M 2 I t O T g 5 Y j J j Y z c z M T k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M 3 N j c z M T l a I i A v P j x F b n R y e S B U e X B l P S J G a W x s Q 2 9 s d W 1 u V H l w Z X M i I F Z h b H V l P S J z Q m d Z R 0 J R T U d C U V V G Q l F Z R k J R V U R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U v Q 2 h h b m d l Z C B U e X B l L n t D b 2 x 1 b W 4 x L D B 9 J n F 1 b 3 Q 7 L C Z x d W 9 0 O 1 N l Y 3 R p b 2 4 x L 1 B h Z 2 U w M D U v Q 2 h h b m d l Z C B U e X B l L n t D b 2 x 1 b W 4 y L D F 9 J n F 1 b 3 Q 7 L C Z x d W 9 0 O 1 N l Y 3 R p b 2 4 x L 1 B h Z 2 U w M D U v Q 2 h h b m d l Z C B U e X B l L n t D b 2 x 1 b W 4 z L D J 9 J n F 1 b 3 Q 7 L C Z x d W 9 0 O 1 N l Y 3 R p b 2 4 x L 1 B h Z 2 U w M D U v Q 2 h h b m d l Z C B U e X B l L n t D b 2 x 1 b W 4 0 L D N 9 J n F 1 b 3 Q 7 L C Z x d W 9 0 O 1 N l Y 3 R p b 2 4 x L 1 B h Z 2 U w M D U v Q 2 h h b m d l Z C B U e X B l L n t D b 2 x 1 b W 4 1 L D R 9 J n F 1 b 3 Q 7 L C Z x d W 9 0 O 1 N l Y 3 R p b 2 4 x L 1 B h Z 2 U w M D U v Q 2 h h b m d l Z C B U e X B l L n t D b 2 x 1 b W 4 2 L D V 9 J n F 1 b 3 Q 7 L C Z x d W 9 0 O 1 N l Y 3 R p b 2 4 x L 1 B h Z 2 U w M D U v Q 2 h h b m d l Z C B U e X B l L n t D b 2 x 1 b W 4 3 L D Z 9 J n F 1 b 3 Q 7 L C Z x d W 9 0 O 1 N l Y 3 R p b 2 4 x L 1 B h Z 2 U w M D U v Q 2 h h b m d l Z C B U e X B l L n t D b 2 x 1 b W 4 4 L D d 9 J n F 1 b 3 Q 7 L C Z x d W 9 0 O 1 N l Y 3 R p b 2 4 x L 1 B h Z 2 U w M D U v Q 2 h h b m d l Z C B U e X B l L n t D b 2 x 1 b W 4 5 L D h 9 J n F 1 b 3 Q 7 L C Z x d W 9 0 O 1 N l Y 3 R p b 2 4 x L 1 B h Z 2 U w M D U v Q 2 h h b m d l Z C B U e X B l L n t D b 2 x 1 b W 4 x M C w 5 f S Z x d W 9 0 O y w m c X V v d D t T Z W N 0 a W 9 u M S 9 Q Y W d l M D A 1 L 0 N o Y W 5 n Z W Q g V H l w Z S 5 7 Q 2 9 s d W 1 u M T E s M T B 9 J n F 1 b 3 Q 7 L C Z x d W 9 0 O 1 N l Y 3 R p b 2 4 x L 1 B h Z 2 U w M D U v Q 2 h h b m d l Z C B U e X B l L n t D b 2 x 1 b W 4 x M i w x M X 0 m c X V v d D s s J n F 1 b 3 Q 7 U 2 V j d G l v b j E v U G F n Z T A w N S 9 D a G F u Z 2 V k I F R 5 c G U u e 0 N v b H V t b j E z L D E y f S Z x d W 9 0 O y w m c X V v d D t T Z W N 0 a W 9 u M S 9 Q Y W d l M D A 1 L 0 N o Y W 5 n Z W Q g V H l w Z S 5 7 Q 2 9 s d W 1 u M T Q s M T N 9 J n F 1 b 3 Q 7 L C Z x d W 9 0 O 1 N l Y 3 R p b 2 4 x L 1 B h Z 2 U w M D U v Q 2 h h b m d l Z C B U e X B l L n t D b 2 x 1 b W 4 x N S w x N H 0 m c X V v d D s s J n F 1 b 3 Q 7 U 2 V j d G l v b j E v U G F n Z T A w N S 9 D a G F u Z 2 V k I F R 5 c G U u e 0 N v b H V t b j E 2 L D E 1 f S Z x d W 9 0 O y w m c X V v d D t T Z W N 0 a W 9 u M S 9 Q Y W d l M D A 1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D R l Y j k z Y S 0 4 N j E 5 L T Q z Y j A t O D E 2 Y S 0 2 Z D Y 3 Z j E 4 O D E x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g y N D M 2 M V o i I C 8 + P E V u d H J 5 I F R 5 c G U 9 I k Z p b G x D b 2 x 1 b W 5 U e X B l c y I g V m F s d W U 9 I n N C Z 1 l H Q m d V R k J R V U Z B d 1 V G Q l F V R i I g L z 4 8 R W 5 0 c n k g V H l w Z T 0 i R m l s b E N v b H V t b k 5 h b W V z I i B W Y W x 1 Z T 0 i c 1 s m c X V v d D t U Y W J s Z S A 4 L k w m c X V v d D s s J n F 1 b 3 Q 7 Q 2 9 s d W 1 u M i Z x d W 9 0 O y w m c X V v d D t D b 2 x 1 b W 4 z J n F 1 b 3 Q 7 L C Z x d W 9 0 O 0 J y Z W F r Z X Z l b i B w c m l j Z S B h Y m 9 2 Z S B 0 b 3 R h b C B l e H B l b n N l c y B h b m Q g b m V 0 I H J l d H V y b n M g Z m 9 y I H B y a W N l L 3 l p Z W x k I G N v b W J p b m F 0 a W 9 u c y w g c G V y I G F j c m U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Y v Q 2 h h b m d l Z C B U e X B l L n t U Y W J s Z S A 4 L k w s M H 0 m c X V v d D s s J n F 1 b 3 Q 7 U 2 V j d G l v b j E v U G F n Z T A w N i 9 D a G F u Z 2 V k I F R 5 c G U u e 0 N v b H V t b j I s M X 0 m c X V v d D s s J n F 1 b 3 Q 7 U 2 V j d G l v b j E v U G F n Z T A w N i 9 D a G F u Z 2 V k I F R 5 c G U u e 0 N v b H V t b j M s M n 0 m c X V v d D s s J n F 1 b 3 Q 7 U 2 V j d G l v b j E v U G F n Z T A w N i 9 D a G F u Z 2 V k I F R 5 c G U u e 0 J y Z W F r Z X Z l b i B w c m l j Z S B h Y m 9 2 Z S B 0 b 3 R h b C B l e H B l b n N l c y B h b m Q g b m V 0 I H J l d H V y b n M g Z m 9 y I H B y a W N l L 3 l p Z W x k I G N v b W J p b m F 0 a W 9 u c y w g c G V y I G F j c m U s M 3 0 m c X V v d D s s J n F 1 b 3 Q 7 U 2 V j d G l v b j E v U G F n Z T A w N i 9 D a G F u Z 2 V k I F R 5 c G U u e 0 N v b H V t b j U s N H 0 m c X V v d D s s J n F 1 b 3 Q 7 U 2 V j d G l v b j E v U G F n Z T A w N i 9 D a G F u Z 2 V k I F R 5 c G U u e 0 N v b H V t b j Y s N X 0 m c X V v d D s s J n F 1 b 3 Q 7 U 2 V j d G l v b j E v U G F n Z T A w N i 9 D a G F u Z 2 V k I F R 5 c G U u e 0 N v b H V t b j c s N n 0 m c X V v d D s s J n F 1 b 3 Q 7 U 2 V j d G l v b j E v U G F n Z T A w N i 9 D a G F u Z 2 V k I F R 5 c G U u e 0 N v b H V t b j g s N 3 0 m c X V v d D s s J n F 1 b 3 Q 7 U 2 V j d G l v b j E v U G F n Z T A w N i 9 D a G F u Z 2 V k I F R 5 c G U u e 0 N v b H V t b j k s O H 0 m c X V v d D s s J n F 1 b 3 Q 7 U 2 V j d G l v b j E v U G F n Z T A w N i 9 D a G F u Z 2 V k I F R 5 c G U u e 0 N v b H V t b j E w L D l 9 J n F 1 b 3 Q 7 L C Z x d W 9 0 O 1 N l Y 3 R p b 2 4 x L 1 B h Z 2 U w M D Y v Q 2 h h b m d l Z C B U e X B l L n t D b 2 x 1 b W 4 x M S w x M H 0 m c X V v d D s s J n F 1 b 3 Q 7 U 2 V j d G l v b j E v U G F n Z T A w N i 9 D a G F u Z 2 V k I F R 5 c G U u e 0 N v b H V t b j E y L D E x f S Z x d W 9 0 O y w m c X V v d D t T Z W N 0 a W 9 u M S 9 Q Y W d l M D A 2 L 0 N o Y W 5 n Z W Q g V H l w Z S 5 7 Q 2 9 s d W 1 u M T M s M T J 9 J n F 1 b 3 Q 7 L C Z x d W 9 0 O 1 N l Y 3 R p b 2 4 x L 1 B h Z 2 U w M D Y v Q 2 h h b m d l Z C B U e X B l L n t D b 2 x 1 b W 4 x N C w x M 3 0 m c X V v d D s s J n F 1 b 3 Q 7 U 2 V j d G l v b j E v U G F n Z T A w N i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G F n Z T A w N i 9 D a G F u Z 2 V k I F R 5 c G U u e 1 R h Y m x l I D g u T C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n J l Y W t l d m V u I H B y a W N l I G F i b 3 Z l I H R v d G F s I G V 4 c G V u c 2 V z I G F u Z C B u Z X Q g c m V 0 d X J u c y B m b 3 I g c H J p Y 2 U v e W l l b G Q g Y 2 9 t Y m l u Y X R p b 2 5 z L C B w Z X I g Y W N y Z S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j u 8 W 7 p g J Q Y d J c v g 8 8 K O K A A A A A A I A A A A A A B B m A A A A A Q A A I A A A A M z y y I O 1 t t Y v u u w k q K l f V 5 S v A q 8 6 O Z I / S C h q / B W w T L S i A A A A A A 6 A A A A A A g A A I A A A A I u h n e G r V Y i o g y g Q R j f u P C t 6 b U y / Y N g f e L i M a 5 j G + f t V U A A A A N 6 E R q X I u 2 o D o / Q + p W k k q T f y B + O b q 9 Z v p X i a 8 Y l + Y X O C 0 Y n I h C k r t H D u J 4 F 3 3 O I S u d P g 5 W r M U h v W N t 0 m s T Y q + 0 q 2 t b 1 z 3 M g t H f x B x x 7 G K d u Z Q A A A A E w n v N U 2 S Y R + Z / L M 9 g X K f q D R J q R H c g 6 Z W y u Q / S E 7 a q z S f / t O g s X 6 T 2 v L H f o W W 1 C 0 R 5 B M W J r O u + e 5 I t u A h l A M d R A = < / D a t a M a s h u p > 
</file>

<file path=customXml/itemProps1.xml><?xml version="1.0" encoding="utf-8"?>
<ds:datastoreItem xmlns:ds="http://schemas.openxmlformats.org/officeDocument/2006/customXml" ds:itemID="{BE44A8C2-2DB6-4F5D-B1C8-29F2AFCCD1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tomato</vt:lpstr>
      <vt:lpstr>formula</vt:lpstr>
      <vt:lpstr>strawberry </vt:lpstr>
      <vt:lpstr>Combined AV profit Tomato</vt:lpstr>
      <vt:lpstr>Combined AV profit Strawberry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ngbede musa</dc:creator>
  <cp:lastModifiedBy>ngbede musa</cp:lastModifiedBy>
  <dcterms:created xsi:type="dcterms:W3CDTF">2024-01-18T16:43:17Z</dcterms:created>
  <dcterms:modified xsi:type="dcterms:W3CDTF">2024-04-24T22:34:14Z</dcterms:modified>
</cp:coreProperties>
</file>