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Collaboration/Ngbede M/Agrivoltaics-alabama/Results/"/>
    </mc:Choice>
  </mc:AlternateContent>
  <xr:revisionPtr revIDLastSave="2859" documentId="11_F25DC773A252ABDACC1048E1719A46A65ADE58EE" xr6:coauthVersionLast="47" xr6:coauthVersionMax="47" xr10:uidLastSave="{C53BA3FC-79FC-40FC-8DD1-84B581830D7E}"/>
  <bookViews>
    <workbookView xWindow="28680" yWindow="-120" windowWidth="29040" windowHeight="15720" activeTab="3" xr2:uid="{00000000-000D-0000-FFFF-FFFF00000000}"/>
  </bookViews>
  <sheets>
    <sheet name="TAV" sheetId="1" r:id="rId1"/>
    <sheet name="SBAV" sheetId="2" r:id="rId2"/>
    <sheet name="TAV Retreat" sheetId="6" r:id="rId3"/>
    <sheet name="SBAV Retreat" sheetId="5" r:id="rId4"/>
    <sheet name="Print" sheetId="3" r:id="rId5"/>
    <sheet name="Parameter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" l="1"/>
  <c r="AI25" i="3"/>
  <c r="X4" i="5"/>
  <c r="BR5" i="6"/>
  <c r="BR8" i="6"/>
  <c r="BO8" i="6"/>
  <c r="BO5" i="6"/>
  <c r="BL8" i="6"/>
  <c r="BI8" i="6"/>
  <c r="BL5" i="6"/>
  <c r="BI5" i="6"/>
  <c r="BF8" i="6"/>
  <c r="BC8" i="6"/>
  <c r="BF5" i="6"/>
  <c r="BC5" i="6"/>
  <c r="AZ8" i="6"/>
  <c r="AW8" i="6"/>
  <c r="AZ5" i="6"/>
  <c r="AW5" i="6"/>
  <c r="Y6" i="5"/>
  <c r="Y5" i="5"/>
  <c r="Y4" i="5"/>
  <c r="AE4" i="6"/>
  <c r="Y4" i="6"/>
  <c r="AG7" i="5"/>
  <c r="AH7" i="5"/>
  <c r="AI7" i="5"/>
  <c r="AH6" i="5"/>
  <c r="AI6" i="5"/>
  <c r="AD7" i="5"/>
  <c r="AE7" i="5"/>
  <c r="AF7" i="5"/>
  <c r="AE6" i="5"/>
  <c r="AF6" i="5"/>
  <c r="AG6" i="5"/>
  <c r="AD6" i="5"/>
  <c r="AG5" i="5"/>
  <c r="AH5" i="5"/>
  <c r="AI5" i="5"/>
  <c r="AH4" i="5"/>
  <c r="AI4" i="5"/>
  <c r="AG4" i="5"/>
  <c r="AF4" i="5"/>
  <c r="AD5" i="5"/>
  <c r="AE5" i="5"/>
  <c r="AF5" i="5"/>
  <c r="AE4" i="5"/>
  <c r="AD4" i="5"/>
  <c r="X7" i="5"/>
  <c r="Y7" i="5"/>
  <c r="Z7" i="5"/>
  <c r="AA7" i="5"/>
  <c r="AB7" i="5"/>
  <c r="AC7" i="5"/>
  <c r="AB6" i="5"/>
  <c r="AC6" i="5"/>
  <c r="Z6" i="5"/>
  <c r="X5" i="5"/>
  <c r="Z5" i="5"/>
  <c r="AA5" i="5"/>
  <c r="AB5" i="5"/>
  <c r="AC5" i="5"/>
  <c r="AB4" i="5"/>
  <c r="AC4" i="5"/>
  <c r="Z4" i="5"/>
  <c r="AA6" i="5"/>
  <c r="X6" i="5"/>
  <c r="AA4" i="5"/>
  <c r="AH7" i="6"/>
  <c r="AI7" i="6"/>
  <c r="AJ7" i="6"/>
  <c r="AI6" i="6"/>
  <c r="AJ6" i="6"/>
  <c r="AH5" i="6"/>
  <c r="AI5" i="6"/>
  <c r="AJ5" i="6"/>
  <c r="AI4" i="6"/>
  <c r="AJ4" i="6"/>
  <c r="AE7" i="6"/>
  <c r="AF7" i="6"/>
  <c r="AG7" i="6"/>
  <c r="AG6" i="6"/>
  <c r="AF6" i="6"/>
  <c r="AE5" i="6"/>
  <c r="AF5" i="6"/>
  <c r="AG5" i="6"/>
  <c r="AF4" i="6"/>
  <c r="AG4" i="6"/>
  <c r="AH6" i="6"/>
  <c r="AE6" i="6"/>
  <c r="AH4" i="6"/>
  <c r="AB7" i="6"/>
  <c r="AC7" i="6"/>
  <c r="AD7" i="6"/>
  <c r="AC6" i="6"/>
  <c r="AD6" i="6"/>
  <c r="AB5" i="6"/>
  <c r="AC5" i="6"/>
  <c r="AD5" i="6"/>
  <c r="AC4" i="6"/>
  <c r="AD4" i="6"/>
  <c r="Y7" i="6"/>
  <c r="Z7" i="6"/>
  <c r="AA7" i="6"/>
  <c r="Z6" i="6"/>
  <c r="AA6" i="6"/>
  <c r="Y5" i="6"/>
  <c r="Z5" i="6"/>
  <c r="AA5" i="6"/>
  <c r="Z4" i="6"/>
  <c r="AA4" i="6"/>
  <c r="AB6" i="6"/>
  <c r="Y6" i="6"/>
  <c r="AB4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X5" i="3"/>
  <c r="AI5" i="3"/>
  <c r="Z32" i="3"/>
  <c r="X25" i="3"/>
  <c r="AT6" i="2"/>
  <c r="AU6" i="2"/>
  <c r="AV6" i="2"/>
  <c r="AW6" i="2"/>
  <c r="AX6" i="2"/>
  <c r="AY6" i="2"/>
  <c r="AZ6" i="2"/>
  <c r="BA6" i="2"/>
  <c r="BB6" i="2"/>
  <c r="BC6" i="2"/>
  <c r="BD6" i="2"/>
  <c r="BE6" i="2"/>
  <c r="AT7" i="2"/>
  <c r="AU7" i="2"/>
  <c r="AV7" i="2"/>
  <c r="AW7" i="2"/>
  <c r="AX7" i="2"/>
  <c r="AY7" i="2"/>
  <c r="AZ7" i="2"/>
  <c r="BA7" i="2"/>
  <c r="BB7" i="2"/>
  <c r="BC7" i="2"/>
  <c r="BD7" i="2"/>
  <c r="BE7" i="2"/>
  <c r="AT8" i="2"/>
  <c r="AU8" i="2"/>
  <c r="AV8" i="2"/>
  <c r="AW8" i="2"/>
  <c r="AX8" i="2"/>
  <c r="AY8" i="2"/>
  <c r="AZ8" i="2"/>
  <c r="BA8" i="2"/>
  <c r="BB8" i="2"/>
  <c r="BC8" i="2"/>
  <c r="BD8" i="2"/>
  <c r="BE8" i="2"/>
  <c r="BD5" i="2"/>
  <c r="BE5" i="2"/>
  <c r="BC5" i="2"/>
  <c r="BA5" i="2"/>
  <c r="BB5" i="2"/>
  <c r="AZ5" i="2"/>
  <c r="AX5" i="2"/>
  <c r="AY5" i="2"/>
  <c r="AU5" i="2"/>
  <c r="AV5" i="2"/>
  <c r="AW5" i="2"/>
  <c r="AT5" i="2"/>
  <c r="AN6" i="2"/>
  <c r="AO6" i="2"/>
  <c r="AP6" i="2"/>
  <c r="AQ6" i="2"/>
  <c r="AR6" i="2"/>
  <c r="AS6" i="2"/>
  <c r="AN7" i="2"/>
  <c r="AO7" i="2"/>
  <c r="AP7" i="2"/>
  <c r="AQ7" i="2"/>
  <c r="AR7" i="2"/>
  <c r="AS7" i="2"/>
  <c r="AN8" i="2"/>
  <c r="AO8" i="2"/>
  <c r="AP8" i="2"/>
  <c r="AQ8" i="2"/>
  <c r="AR8" i="2"/>
  <c r="AS8" i="2"/>
  <c r="AR5" i="2"/>
  <c r="AS5" i="2"/>
  <c r="AO5" i="2"/>
  <c r="AP5" i="2"/>
  <c r="AQ5" i="2"/>
  <c r="AN5" i="2"/>
  <c r="AK6" i="2"/>
  <c r="AL6" i="2"/>
  <c r="AM6" i="2"/>
  <c r="AK7" i="2"/>
  <c r="AL7" i="2"/>
  <c r="AM7" i="2"/>
  <c r="AK8" i="2"/>
  <c r="AL8" i="2"/>
  <c r="AM8" i="2"/>
  <c r="AL5" i="2"/>
  <c r="AM5" i="2"/>
  <c r="AK5" i="2"/>
  <c r="AH6" i="2"/>
  <c r="AI6" i="2"/>
  <c r="AJ6" i="2"/>
  <c r="AH7" i="2"/>
  <c r="AI7" i="2"/>
  <c r="AJ7" i="2"/>
  <c r="AH8" i="2"/>
  <c r="AI8" i="2"/>
  <c r="AJ8" i="2"/>
  <c r="AH5" i="2"/>
  <c r="AG5" i="2"/>
  <c r="AF5" i="2"/>
  <c r="AE5" i="2"/>
  <c r="AD5" i="2"/>
  <c r="AC5" i="2"/>
  <c r="AB5" i="2"/>
  <c r="AI5" i="2"/>
  <c r="AJ5" i="2"/>
  <c r="AI5" i="1"/>
  <c r="AG8" i="2"/>
  <c r="AE6" i="2"/>
  <c r="AF6" i="2"/>
  <c r="AG6" i="2"/>
  <c r="AE7" i="2"/>
  <c r="AF7" i="2"/>
  <c r="AG7" i="2"/>
  <c r="AE8" i="2"/>
  <c r="AF8" i="2"/>
  <c r="G20" i="2"/>
  <c r="AC6" i="2"/>
  <c r="AD6" i="2"/>
  <c r="AC7" i="2"/>
  <c r="AD7" i="2"/>
  <c r="AC8" i="2"/>
  <c r="AD8" i="2"/>
  <c r="AB6" i="2"/>
  <c r="AB7" i="2"/>
  <c r="AB8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X6" i="3"/>
  <c r="X7" i="3"/>
  <c r="X8" i="3"/>
  <c r="X9" i="3"/>
  <c r="X10" i="3"/>
  <c r="X11" i="3"/>
  <c r="X26" i="3"/>
  <c r="Y26" i="3"/>
  <c r="Z26" i="3"/>
  <c r="AA26" i="3"/>
  <c r="AB26" i="3"/>
  <c r="AC26" i="3"/>
  <c r="AD26" i="3"/>
  <c r="AE26" i="3"/>
  <c r="AF26" i="3"/>
  <c r="AG26" i="3"/>
  <c r="AH26" i="3"/>
  <c r="AI26" i="3"/>
  <c r="X27" i="3"/>
  <c r="Y27" i="3"/>
  <c r="Z27" i="3"/>
  <c r="AA27" i="3"/>
  <c r="AB27" i="3"/>
  <c r="AC27" i="3"/>
  <c r="AD27" i="3"/>
  <c r="AE27" i="3"/>
  <c r="AF27" i="3"/>
  <c r="AG27" i="3"/>
  <c r="AH27" i="3"/>
  <c r="AI27" i="3"/>
  <c r="X28" i="3"/>
  <c r="Y28" i="3"/>
  <c r="Z28" i="3"/>
  <c r="AA28" i="3"/>
  <c r="AB28" i="3"/>
  <c r="AC28" i="3"/>
  <c r="AD28" i="3"/>
  <c r="AE28" i="3"/>
  <c r="AF28" i="3"/>
  <c r="AG28" i="3"/>
  <c r="AH28" i="3"/>
  <c r="AI28" i="3"/>
  <c r="X29" i="3"/>
  <c r="Y29" i="3"/>
  <c r="Z29" i="3"/>
  <c r="AA29" i="3"/>
  <c r="AB29" i="3"/>
  <c r="AC29" i="3"/>
  <c r="AD29" i="3"/>
  <c r="AE29" i="3"/>
  <c r="AF29" i="3"/>
  <c r="AG29" i="3"/>
  <c r="AH29" i="3"/>
  <c r="AI29" i="3"/>
  <c r="X30" i="3"/>
  <c r="Y30" i="3"/>
  <c r="Z30" i="3"/>
  <c r="AA30" i="3"/>
  <c r="AB30" i="3"/>
  <c r="AC30" i="3"/>
  <c r="AD30" i="3"/>
  <c r="AE30" i="3"/>
  <c r="AF30" i="3"/>
  <c r="AG30" i="3"/>
  <c r="AH30" i="3"/>
  <c r="AI30" i="3"/>
  <c r="X31" i="3"/>
  <c r="Y31" i="3"/>
  <c r="Z31" i="3"/>
  <c r="AA31" i="3"/>
  <c r="AB31" i="3"/>
  <c r="AC31" i="3"/>
  <c r="AD31" i="3"/>
  <c r="AE31" i="3"/>
  <c r="AF31" i="3"/>
  <c r="AG31" i="3"/>
  <c r="AH31" i="3"/>
  <c r="AI31" i="3"/>
  <c r="X32" i="3"/>
  <c r="Y32" i="3"/>
  <c r="AA32" i="3"/>
  <c r="AB32" i="3"/>
  <c r="AC32" i="3"/>
  <c r="AD32" i="3"/>
  <c r="AE32" i="3"/>
  <c r="AF32" i="3"/>
  <c r="AG32" i="3"/>
  <c r="AH32" i="3"/>
  <c r="AI32" i="3"/>
  <c r="Y25" i="3"/>
  <c r="Z25" i="3"/>
  <c r="AA25" i="3"/>
  <c r="AB25" i="3"/>
  <c r="AC25" i="3"/>
  <c r="AD25" i="3"/>
  <c r="AE25" i="3"/>
  <c r="AF25" i="3"/>
  <c r="AG25" i="3"/>
  <c r="AH25" i="3"/>
  <c r="Y6" i="3"/>
  <c r="Z6" i="3"/>
  <c r="AA6" i="3"/>
  <c r="AB6" i="3"/>
  <c r="AC6" i="3"/>
  <c r="AD6" i="3"/>
  <c r="AE6" i="3"/>
  <c r="AF6" i="3"/>
  <c r="AG6" i="3"/>
  <c r="AH6" i="3"/>
  <c r="AI6" i="3"/>
  <c r="Y7" i="3"/>
  <c r="Z7" i="3"/>
  <c r="AA7" i="3"/>
  <c r="AB7" i="3"/>
  <c r="AC7" i="3"/>
  <c r="AD7" i="3"/>
  <c r="AE7" i="3"/>
  <c r="AF7" i="3"/>
  <c r="AG7" i="3"/>
  <c r="AH7" i="3"/>
  <c r="AI7" i="3"/>
  <c r="Y8" i="3"/>
  <c r="Z8" i="3"/>
  <c r="AA8" i="3"/>
  <c r="AB8" i="3"/>
  <c r="AC8" i="3"/>
  <c r="AD8" i="3"/>
  <c r="AE8" i="3"/>
  <c r="AF8" i="3"/>
  <c r="AG8" i="3"/>
  <c r="AH8" i="3"/>
  <c r="AI8" i="3"/>
  <c r="Y9" i="3"/>
  <c r="Z9" i="3"/>
  <c r="AA9" i="3"/>
  <c r="AB9" i="3"/>
  <c r="AC9" i="3"/>
  <c r="AD9" i="3"/>
  <c r="AE9" i="3"/>
  <c r="AF9" i="3"/>
  <c r="AG9" i="3"/>
  <c r="AH9" i="3"/>
  <c r="AI9" i="3"/>
  <c r="Y10" i="3"/>
  <c r="Z10" i="3"/>
  <c r="AA10" i="3"/>
  <c r="AB10" i="3"/>
  <c r="AC10" i="3"/>
  <c r="AD10" i="3"/>
  <c r="AE10" i="3"/>
  <c r="AF10" i="3"/>
  <c r="AG10" i="3"/>
  <c r="AH10" i="3"/>
  <c r="AI10" i="3"/>
  <c r="Y11" i="3"/>
  <c r="Z11" i="3"/>
  <c r="AA11" i="3"/>
  <c r="AB11" i="3"/>
  <c r="AC11" i="3"/>
  <c r="AD11" i="3"/>
  <c r="AE11" i="3"/>
  <c r="AF11" i="3"/>
  <c r="AG11" i="3"/>
  <c r="AH11" i="3"/>
  <c r="AI11" i="3"/>
  <c r="X12" i="3"/>
  <c r="Y12" i="3"/>
  <c r="Z12" i="3"/>
  <c r="AA12" i="3"/>
  <c r="AB12" i="3"/>
  <c r="AC12" i="3"/>
  <c r="AD12" i="3"/>
  <c r="AE12" i="3"/>
  <c r="AF12" i="3"/>
  <c r="AG12" i="3"/>
  <c r="AH12" i="3"/>
  <c r="AI12" i="3"/>
  <c r="Y5" i="3"/>
  <c r="Z5" i="3"/>
  <c r="AA5" i="3"/>
  <c r="AB5" i="3"/>
  <c r="AC5" i="3"/>
  <c r="AD5" i="3"/>
  <c r="AE5" i="3"/>
  <c r="AF5" i="3"/>
  <c r="AG5" i="3"/>
  <c r="AH5" i="3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G22" i="1"/>
  <c r="H22" i="1"/>
  <c r="I22" i="1"/>
  <c r="J22" i="1"/>
  <c r="K22" i="1"/>
  <c r="M22" i="1"/>
  <c r="N22" i="1"/>
  <c r="O22" i="1"/>
  <c r="P22" i="1"/>
  <c r="Q22" i="1"/>
  <c r="R22" i="1"/>
  <c r="S22" i="1"/>
  <c r="T22" i="1"/>
  <c r="U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AD5" i="1"/>
  <c r="AE5" i="1"/>
  <c r="AJ5" i="1"/>
  <c r="AK5" i="1"/>
  <c r="AO5" i="1"/>
  <c r="AP5" i="1"/>
  <c r="AQ5" i="1"/>
  <c r="AU5" i="1"/>
  <c r="AV5" i="1"/>
  <c r="AW5" i="1"/>
  <c r="BA5" i="1"/>
  <c r="BB5" i="1"/>
  <c r="BC5" i="1"/>
  <c r="AD6" i="1"/>
  <c r="AE6" i="1"/>
  <c r="AI6" i="1"/>
  <c r="AJ6" i="1"/>
  <c r="AK6" i="1"/>
  <c r="AO6" i="1"/>
  <c r="AP6" i="1"/>
  <c r="AQ6" i="1"/>
  <c r="AU6" i="1"/>
  <c r="AV6" i="1"/>
  <c r="AW6" i="1"/>
  <c r="BA6" i="1"/>
  <c r="BB6" i="1"/>
  <c r="BC6" i="1"/>
  <c r="AD7" i="1"/>
  <c r="AE7" i="1"/>
  <c r="AI7" i="1"/>
  <c r="AJ7" i="1"/>
  <c r="AK7" i="1"/>
  <c r="AO7" i="1"/>
  <c r="AP7" i="1"/>
  <c r="AQ7" i="1"/>
  <c r="AU7" i="1"/>
  <c r="AV7" i="1"/>
  <c r="AW7" i="1"/>
  <c r="BA7" i="1"/>
  <c r="BB7" i="1"/>
  <c r="BC7" i="1"/>
  <c r="AD8" i="1"/>
  <c r="AE8" i="1"/>
  <c r="AI8" i="1"/>
  <c r="AJ8" i="1"/>
  <c r="AK8" i="1"/>
  <c r="AO8" i="1"/>
  <c r="AP8" i="1"/>
  <c r="AQ8" i="1"/>
  <c r="AU8" i="1"/>
  <c r="AV8" i="1"/>
  <c r="AW8" i="1"/>
  <c r="BA8" i="1"/>
  <c r="BB8" i="1"/>
  <c r="BC8" i="1"/>
  <c r="AG5" i="1"/>
  <c r="AH5" i="1"/>
  <c r="AL5" i="1"/>
  <c r="AM5" i="1"/>
  <c r="AN5" i="1"/>
  <c r="AR5" i="1"/>
  <c r="AS5" i="1"/>
  <c r="AT5" i="1"/>
  <c r="AX5" i="1"/>
  <c r="AY5" i="1"/>
  <c r="AZ5" i="1"/>
  <c r="BD5" i="1"/>
  <c r="BE5" i="1"/>
  <c r="BF5" i="1"/>
  <c r="AG6" i="1"/>
  <c r="AH6" i="1"/>
  <c r="AL6" i="1"/>
  <c r="AM6" i="1"/>
  <c r="AN6" i="1"/>
  <c r="AR6" i="1"/>
  <c r="AS6" i="1"/>
  <c r="AT6" i="1"/>
  <c r="AX6" i="1"/>
  <c r="AY6" i="1"/>
  <c r="AZ6" i="1"/>
  <c r="BD6" i="1"/>
  <c r="BE6" i="1"/>
  <c r="BF6" i="1"/>
  <c r="AG7" i="1"/>
  <c r="AH7" i="1"/>
  <c r="AL7" i="1"/>
  <c r="AM7" i="1"/>
  <c r="AN7" i="1"/>
  <c r="AR7" i="1"/>
  <c r="AS7" i="1"/>
  <c r="AT7" i="1"/>
  <c r="AX7" i="1"/>
  <c r="AY7" i="1"/>
  <c r="AZ7" i="1"/>
  <c r="BD7" i="1"/>
  <c r="BE7" i="1"/>
  <c r="BF7" i="1"/>
  <c r="AG8" i="1"/>
  <c r="AH8" i="1"/>
  <c r="AL8" i="1"/>
  <c r="AM8" i="1"/>
  <c r="AN8" i="1"/>
  <c r="AR8" i="1"/>
  <c r="AS8" i="1"/>
  <c r="AT8" i="1"/>
  <c r="AX8" i="1"/>
  <c r="AY8" i="1"/>
  <c r="AZ8" i="1"/>
  <c r="BD8" i="1"/>
  <c r="BE8" i="1"/>
  <c r="BF8" i="1"/>
  <c r="AC6" i="1"/>
  <c r="AC7" i="1"/>
  <c r="AC8" i="1"/>
  <c r="AF5" i="1"/>
  <c r="AF6" i="1"/>
  <c r="AF7" i="1"/>
  <c r="AF8" i="1"/>
  <c r="AC5" i="1"/>
</calcChain>
</file>

<file path=xl/sharedStrings.xml><?xml version="1.0" encoding="utf-8"?>
<sst xmlns="http://schemas.openxmlformats.org/spreadsheetml/2006/main" count="736" uniqueCount="125">
  <si>
    <t>0% Solar</t>
  </si>
  <si>
    <t>25 % Solar (177 Panels)</t>
  </si>
  <si>
    <t>50% Solar (413 Panels)</t>
  </si>
  <si>
    <t>75% Solar (590 Panels)</t>
  </si>
  <si>
    <t>100% Solar (885 Panels)</t>
  </si>
  <si>
    <t>Solar Proportion →</t>
  </si>
  <si>
    <t>Solar Panel Height (ft.) →</t>
  </si>
  <si>
    <t>Regions  ↓</t>
  </si>
  <si>
    <t>Yield ↓</t>
  </si>
  <si>
    <t>Tomato Price ↓</t>
  </si>
  <si>
    <t>Electricity Price  ↓</t>
  </si>
  <si>
    <t>Array ↓</t>
  </si>
  <si>
    <t>North</t>
  </si>
  <si>
    <t>Fixed</t>
  </si>
  <si>
    <t>Central</t>
  </si>
  <si>
    <t>Black Belt</t>
  </si>
  <si>
    <t>South</t>
  </si>
  <si>
    <t>Tracking</t>
  </si>
  <si>
    <t>REAP</t>
  </si>
  <si>
    <t>Strawberry Price ↓</t>
  </si>
  <si>
    <t>25 % S (177 P)</t>
  </si>
  <si>
    <t>50% S (413 P)</t>
  </si>
  <si>
    <t>75% S (590 P)</t>
  </si>
  <si>
    <t>100% S (885 P)</t>
  </si>
  <si>
    <t>0% S</t>
  </si>
  <si>
    <t>Unit</t>
  </si>
  <si>
    <t>Value</t>
  </si>
  <si>
    <t>Source</t>
  </si>
  <si>
    <t>Acre</t>
  </si>
  <si>
    <t>ft.</t>
  </si>
  <si>
    <t>$/Watt</t>
  </si>
  <si>
    <t>Solar panel length</t>
  </si>
  <si>
    <t>Solar panel width</t>
  </si>
  <si>
    <t>Length and width of land</t>
  </si>
  <si>
    <t>%</t>
  </si>
  <si>
    <t>Electricity Price</t>
  </si>
  <si>
    <t>Total land (square shaped)</t>
  </si>
  <si>
    <t>Interest/discount rate</t>
  </si>
  <si>
    <t>Solar panel efficiency</t>
  </si>
  <si>
    <t>Tomato production at 100% yield</t>
  </si>
  <si>
    <t>17, 20, 23</t>
  </si>
  <si>
    <t>$</t>
  </si>
  <si>
    <t>Tomato marketing cost (1,360 boxes)</t>
  </si>
  <si>
    <t>Tomato harvest boxes cost (1,360 boxes)</t>
  </si>
  <si>
    <t>Tomato harvest labor cost at 100% yield</t>
  </si>
  <si>
    <t>Tomato production cost at 100% yield</t>
  </si>
  <si>
    <t>Tomato prices</t>
  </si>
  <si>
    <t>Strawberry production at 100% yield</t>
  </si>
  <si>
    <t>Strawberry harvest labor cost at 100% yield</t>
  </si>
  <si>
    <t>Strawberry harvest boxes cost (3,075 boxes)</t>
  </si>
  <si>
    <t>3, 6, 9</t>
  </si>
  <si>
    <t>Strawberry marketing supplies</t>
  </si>
  <si>
    <t>\parencite{AUEntBudget}</t>
  </si>
  <si>
    <t>\parencite{Horowitz2020Capex}</t>
  </si>
  <si>
    <t>\parencite{PVWattCalc}</t>
  </si>
  <si>
    <t>System Parameters</t>
  </si>
  <si>
    <t>Renewable Energy Credit (REC)</t>
  </si>
  <si>
    <t>$/MWh</t>
  </si>
  <si>
    <t>Rural Energy for America Program (REAP) Grant</t>
  </si>
  <si>
    <t>% of annual cost</t>
  </si>
  <si>
    <t>\parencite{ITCCredit}</t>
  </si>
  <si>
    <t>\parencite{USDAReap}</t>
  </si>
  <si>
    <t>Strawberry prices</t>
  </si>
  <si>
    <t>\parencite{heeter2019status}</t>
  </si>
  <si>
    <t>Lifespan of PV system</t>
  </si>
  <si>
    <t>Yield Variations (Tomato and Strawberry)</t>
  </si>
  <si>
    <t>50, 100, 150</t>
  </si>
  <si>
    <t>Solar Panel Density</t>
  </si>
  <si>
    <t>$/kWh</t>
  </si>
  <si>
    <t>% of total CAPEX</t>
  </si>
  <si>
    <t>Year</t>
  </si>
  <si>
    <t>Row to row spacing at 100% solar Density</t>
  </si>
  <si>
    <t>CAPEX for 4.6 ft. high fixed open rack solar panels</t>
  </si>
  <si>
    <t>CAPEX 6.4 ft. high fixed open rack solar panels</t>
  </si>
  <si>
    <t>CAPEX 8.2 ft. high fixed open rack solar panels</t>
  </si>
  <si>
    <t>CAPEX 4.6 ft. high single axis rotating solar panels</t>
  </si>
  <si>
    <t>CAPEX 6.4 ft. high single axis rotating solar panels</t>
  </si>
  <si>
    <t>CAPEX 8.2 ft. high single axis rotating solar panels</t>
  </si>
  <si>
    <t>Strawberry production cost at 100% yield</t>
  </si>
  <si>
    <t>25, 50</t>
  </si>
  <si>
    <t>4 quart buckets</t>
  </si>
  <si>
    <t>$/ 4 quart buckets</t>
  </si>
  <si>
    <t>Operational cost (OPEX) (annualized \% of total CAPEX)</t>
  </si>
  <si>
    <t>PV system insurance cost (annualized \% of total CAPEX)</t>
  </si>
  <si>
    <t>Investment tax credit (ITC) (annualized \% of total CAPEX)</t>
  </si>
  <si>
    <t>$/per 25 lb cartoon</t>
  </si>
  <si>
    <t>25 lb cartoon</t>
  </si>
  <si>
    <t>Profit from tomato agrivoltaic system with given specifications  ↓</t>
  </si>
  <si>
    <t>Profit from strawberry agrivoltaic system with given specifications  ↓</t>
  </si>
  <si>
    <t>25% - 50%</t>
  </si>
  <si>
    <t>Array →</t>
  </si>
  <si>
    <t>Decrease in profit due to decrease in REAP by 25%</t>
  </si>
  <si>
    <t>Speciality crop paremeters</t>
  </si>
  <si>
    <t>PV Configuration</t>
  </si>
  <si>
    <t>PV CAPEX and Operational Cost</t>
  </si>
  <si>
    <t>Locational Parameters</t>
  </si>
  <si>
    <t>Northern Region zipcode</t>
  </si>
  <si>
    <t>Central Region Zipcode</t>
  </si>
  <si>
    <t>Southern Region Zip Code</t>
  </si>
  <si>
    <t>Black belt region Zip Code</t>
  </si>
  <si>
    <t>model assumptions</t>
  </si>
  <si>
    <t>Total panels at 100% PVD</t>
  </si>
  <si>
    <t>panels</t>
  </si>
  <si>
    <t>Electricity price and energy policy incentives</t>
  </si>
  <si>
    <t>0 to 100%</t>
  </si>
  <si>
    <t>50% REAP, Northern AL</t>
  </si>
  <si>
    <t>50% REAP, Southern AL</t>
  </si>
  <si>
    <t>25% REAP, Southern AL</t>
  </si>
  <si>
    <t>25% REAP, Northern AL</t>
  </si>
  <si>
    <t>Fixed Panels</t>
  </si>
  <si>
    <t>Tracking Panels</t>
  </si>
  <si>
    <t>4.6 ft.</t>
  </si>
  <si>
    <t>6.4 ft.</t>
  </si>
  <si>
    <t>8.2 ft.</t>
  </si>
  <si>
    <t>Tomato Only</t>
  </si>
  <si>
    <t>s</t>
  </si>
  <si>
    <t>AV with 50% Solar Density (413 Panels)</t>
  </si>
  <si>
    <t>AV with 100% Solar Density (885 Panels)</t>
  </si>
  <si>
    <t>PV with 100% Solar Density (885 Panels)</t>
  </si>
  <si>
    <t>AV 100% Solar Density (885 Panels)</t>
  </si>
  <si>
    <t>Strawberrry Only</t>
  </si>
  <si>
    <t>50% REAP, Central AL</t>
  </si>
  <si>
    <t>50% REAP, Black. Belt AL</t>
  </si>
  <si>
    <t>AV with 25% Solar Density (177 Panels)</t>
  </si>
  <si>
    <t>AV with 57% Solar Density (590 Panels)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</si>
</sst>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/>
      <diagonal/>
    </border>
    <border>
      <left/>
      <right style="medium">
        <color indexed="6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9" fontId="2" fillId="0" borderId="2" xfId="2" applyFont="1" applyBorder="1" applyAlignment="1">
      <alignment horizontal="center" vertical="center"/>
    </xf>
    <xf numFmtId="3" fontId="0" fillId="0" borderId="3" xfId="1" applyNumberFormat="1" applyFont="1" applyBorder="1"/>
    <xf numFmtId="3" fontId="0" fillId="0" borderId="4" xfId="1" applyNumberFormat="1" applyFont="1" applyBorder="1"/>
    <xf numFmtId="3" fontId="0" fillId="0" borderId="5" xfId="1" applyNumberFormat="1" applyFont="1" applyBorder="1"/>
    <xf numFmtId="3" fontId="0" fillId="0" borderId="6" xfId="1" applyNumberFormat="1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9" fontId="2" fillId="0" borderId="13" xfId="2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9" fontId="2" fillId="0" borderId="19" xfId="2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0" xfId="0" applyAlignment="1">
      <alignment horizontal="right" vertical="center"/>
    </xf>
    <xf numFmtId="0" fontId="3" fillId="0" borderId="22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0" fillId="0" borderId="23" xfId="0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8" fontId="0" fillId="0" borderId="23" xfId="0" applyNumberFormat="1" applyBorder="1" applyAlignment="1">
      <alignment horizontal="right" vertical="center"/>
    </xf>
    <xf numFmtId="0" fontId="4" fillId="0" borderId="23" xfId="0" applyFont="1" applyBorder="1" applyAlignment="1">
      <alignment horizontal="right" vertical="center"/>
    </xf>
    <xf numFmtId="4" fontId="0" fillId="0" borderId="0" xfId="1" applyNumberFormat="1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8" fontId="0" fillId="0" borderId="0" xfId="0" applyNumberFormat="1" applyAlignment="1">
      <alignment horizontal="right" vertical="center"/>
    </xf>
    <xf numFmtId="0" fontId="2" fillId="0" borderId="2" xfId="0" applyFont="1" applyBorder="1" applyAlignment="1">
      <alignment horizontal="center"/>
    </xf>
    <xf numFmtId="3" fontId="2" fillId="0" borderId="2" xfId="0" applyNumberFormat="1" applyFont="1" applyBorder="1"/>
    <xf numFmtId="0" fontId="2" fillId="0" borderId="0" xfId="0" applyFont="1"/>
    <xf numFmtId="9" fontId="2" fillId="0" borderId="0" xfId="0" applyNumberFormat="1" applyFont="1"/>
    <xf numFmtId="3" fontId="2" fillId="0" borderId="3" xfId="1" applyNumberFormat="1" applyFont="1" applyBorder="1"/>
    <xf numFmtId="3" fontId="2" fillId="0" borderId="4" xfId="1" applyNumberFormat="1" applyFont="1" applyBorder="1"/>
    <xf numFmtId="3" fontId="2" fillId="0" borderId="5" xfId="1" applyNumberFormat="1" applyFont="1" applyBorder="1"/>
    <xf numFmtId="3" fontId="2" fillId="0" borderId="6" xfId="1" applyNumberFormat="1" applyFont="1" applyBorder="1"/>
    <xf numFmtId="3" fontId="2" fillId="0" borderId="0" xfId="0" applyNumberFormat="1" applyFont="1"/>
    <xf numFmtId="3" fontId="2" fillId="0" borderId="2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" xfId="0" applyFont="1" applyBorder="1"/>
    <xf numFmtId="3" fontId="2" fillId="0" borderId="2" xfId="1" applyNumberFormat="1" applyFont="1" applyBorder="1"/>
    <xf numFmtId="0" fontId="5" fillId="0" borderId="0" xfId="0" applyFont="1"/>
    <xf numFmtId="0" fontId="6" fillId="0" borderId="0" xfId="0" applyFont="1"/>
    <xf numFmtId="9" fontId="5" fillId="0" borderId="18" xfId="0" applyNumberFormat="1" applyFont="1" applyBorder="1"/>
    <xf numFmtId="3" fontId="5" fillId="0" borderId="3" xfId="1" applyNumberFormat="1" applyFont="1" applyBorder="1"/>
    <xf numFmtId="3" fontId="5" fillId="0" borderId="30" xfId="1" applyNumberFormat="1" applyFont="1" applyBorder="1"/>
    <xf numFmtId="1" fontId="5" fillId="0" borderId="14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25" xfId="0" applyNumberFormat="1" applyFont="1" applyBorder="1" applyAlignment="1">
      <alignment horizontal="center" vertical="center"/>
    </xf>
    <xf numFmtId="9" fontId="5" fillId="0" borderId="15" xfId="0" applyNumberFormat="1" applyFont="1" applyBorder="1"/>
    <xf numFmtId="1" fontId="5" fillId="0" borderId="15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1" fontId="5" fillId="0" borderId="24" xfId="0" applyNumberFormat="1" applyFont="1" applyBorder="1" applyAlignment="1">
      <alignment horizontal="center" vertical="center"/>
    </xf>
    <xf numFmtId="3" fontId="5" fillId="0" borderId="5" xfId="1" applyNumberFormat="1" applyFont="1" applyBorder="1"/>
    <xf numFmtId="3" fontId="5" fillId="0" borderId="31" xfId="1" applyNumberFormat="1" applyFont="1" applyBorder="1"/>
    <xf numFmtId="1" fontId="5" fillId="0" borderId="16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26" xfId="0" applyNumberFormat="1" applyFont="1" applyBorder="1" applyAlignment="1">
      <alignment horizontal="center" vertical="center"/>
    </xf>
    <xf numFmtId="1" fontId="5" fillId="0" borderId="0" xfId="0" applyNumberFormat="1" applyFont="1"/>
    <xf numFmtId="9" fontId="5" fillId="0" borderId="16" xfId="0" applyNumberFormat="1" applyFont="1" applyBorder="1"/>
    <xf numFmtId="3" fontId="5" fillId="0" borderId="32" xfId="1" applyNumberFormat="1" applyFont="1" applyBorder="1"/>
    <xf numFmtId="3" fontId="5" fillId="0" borderId="33" xfId="1" applyNumberFormat="1" applyFont="1" applyBorder="1"/>
    <xf numFmtId="0" fontId="6" fillId="0" borderId="0" xfId="0" applyFont="1" applyAlignment="1">
      <alignment vertical="center" textRotation="180" wrapText="1"/>
    </xf>
    <xf numFmtId="9" fontId="2" fillId="0" borderId="2" xfId="0" applyNumberFormat="1" applyFont="1" applyBorder="1" applyAlignment="1">
      <alignment horizontal="center" vertical="center"/>
    </xf>
    <xf numFmtId="0" fontId="2" fillId="0" borderId="24" xfId="0" applyFont="1" applyBorder="1"/>
    <xf numFmtId="0" fontId="2" fillId="0" borderId="22" xfId="0" applyFont="1" applyBorder="1"/>
    <xf numFmtId="0" fontId="2" fillId="0" borderId="1" xfId="0" applyFont="1" applyBorder="1"/>
    <xf numFmtId="9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textRotation="180" wrapText="1"/>
    </xf>
    <xf numFmtId="0" fontId="6" fillId="0" borderId="27" xfId="0" applyFont="1" applyBorder="1" applyAlignment="1">
      <alignment horizontal="center" vertical="center" textRotation="180" wrapText="1"/>
    </xf>
    <xf numFmtId="0" fontId="6" fillId="0" borderId="28" xfId="0" applyFont="1" applyBorder="1" applyAlignment="1">
      <alignment horizontal="center" vertical="center" textRotation="180" wrapText="1"/>
    </xf>
    <xf numFmtId="0" fontId="6" fillId="0" borderId="29" xfId="0" applyFont="1" applyBorder="1" applyAlignment="1">
      <alignment horizontal="center" vertical="center" textRotation="180" wrapText="1"/>
    </xf>
    <xf numFmtId="0" fontId="3" fillId="0" borderId="23" xfId="0" applyFont="1" applyBorder="1" applyAlignment="1">
      <alignment horizontal="left" vertical="center"/>
    </xf>
    <xf numFmtId="3" fontId="5" fillId="0" borderId="3" xfId="0" applyNumberFormat="1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3" fontId="5" fillId="0" borderId="6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7E79"/>
      <color rgb="FF0000CC"/>
      <color rgb="FF00FDFF"/>
      <color rgb="FFCC0000"/>
      <color rgb="FFD5FC79"/>
      <color rgb="FF000066"/>
      <color rgb="FF3366FF"/>
      <color rgb="FF6699FF"/>
      <color rgb="FF6666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TAV!$J$20:$U$20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-12085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F-468F-A6B2-113E531857B0}"/>
            </c:ext>
          </c:extLst>
        </c:ser>
        <c:ser>
          <c:idx val="1"/>
          <c:order val="1"/>
          <c:tx>
            <c:strRef>
              <c:f>TAV!$A$21:$B$21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TAV!$J$21:$U$21</c:f>
              <c:numCache>
                <c:formatCode>#,##0</c:formatCode>
                <c:ptCount val="12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6F-468F-A6B2-113E531857B0}"/>
            </c:ext>
          </c:extLst>
        </c:ser>
        <c:ser>
          <c:idx val="2"/>
          <c:order val="2"/>
          <c:tx>
            <c:strRef>
              <c:f>TAV!$A$22:$B$22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-14032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6F-468F-A6B2-113E531857B0}"/>
            </c:ext>
          </c:extLst>
        </c:ser>
        <c:ser>
          <c:idx val="3"/>
          <c:order val="3"/>
          <c:tx>
            <c:strRef>
              <c:f>TAV!$A$23:$B$23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6F-468F-A6B2-113E531857B0}"/>
            </c:ext>
          </c:extLst>
        </c:ser>
        <c:ser>
          <c:idx val="4"/>
          <c:order val="4"/>
          <c:tx>
            <c:strRef>
              <c:f>TAV!$A$24:$B$24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6F-468F-A6B2-113E531857B0}"/>
            </c:ext>
          </c:extLst>
        </c:ser>
        <c:ser>
          <c:idx val="5"/>
          <c:order val="5"/>
          <c:tx>
            <c:strRef>
              <c:f>TAV!$A$25:$B$25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TAV!$J$25:$U$25</c:f>
              <c:numCache>
                <c:formatCode>#,##0</c:formatCode>
                <c:ptCount val="12"/>
                <c:pt idx="0">
                  <c:v>-3585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6F-468F-A6B2-113E531857B0}"/>
            </c:ext>
          </c:extLst>
        </c:ser>
        <c:ser>
          <c:idx val="6"/>
          <c:order val="6"/>
          <c:tx>
            <c:strRef>
              <c:f>TAV!$A$26:$B$26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6F-468F-A6B2-113E531857B0}"/>
            </c:ext>
          </c:extLst>
        </c:ser>
        <c:ser>
          <c:idx val="7"/>
          <c:order val="7"/>
          <c:tx>
            <c:strRef>
              <c:f>TAV!$A$27:$B$27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TAV!$J$27:$U$27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-13147</c:v>
                </c:pt>
                <c:pt idx="7">
                  <c:v>-14576</c:v>
                </c:pt>
                <c:pt idx="8">
                  <c:v>-16005</c:v>
                </c:pt>
                <c:pt idx="9">
                  <c:v>-17929</c:v>
                </c:pt>
                <c:pt idx="10">
                  <c:v>-19877</c:v>
                </c:pt>
                <c:pt idx="11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6F-468F-A6B2-113E5318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cross"/>
        <c:minorTickMark val="in"/>
        <c:tickLblPos val="nextTo"/>
        <c:spPr>
          <a:noFill/>
          <a:ln cap="rnd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4376470588235299"/>
          <c:h val="0.450362560612126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TAV!$Y$5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TAV!$AI$5:$BF$5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-12085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TAV!$Y$6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TAV!$AI$6:$BF$6</c:f>
              <c:numCache>
                <c:formatCode>#,##0</c:formatCode>
                <c:ptCount val="24"/>
                <c:pt idx="0">
                  <c:v>-3297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TAV!$Y$7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TAV!$AI$7:$BF$7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-14032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TAV!$Y$8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TAV!$AI$1:$BF$3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TAV!$AI$8:$BF$8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-13147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-19877</c:v>
                </c:pt>
                <c:pt idx="23">
                  <c:v>-21824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rgbClr val="5B9BD5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6454222633935467E-2"/>
          <c:y val="0.14556519418123581"/>
          <c:w val="0.91916669239874427"/>
          <c:h val="0.819326482494773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SBAV!$A$20:$B$20</c:f>
              <c:strCache>
                <c:ptCount val="2"/>
                <c:pt idx="0">
                  <c:v>Fixed</c:v>
                </c:pt>
                <c:pt idx="1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SBAV!$J$20:$U$20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-8929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-16480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4-4C3D-A88E-80CF4CE07184}"/>
            </c:ext>
          </c:extLst>
        </c:ser>
        <c:ser>
          <c:idx val="1"/>
          <c:order val="1"/>
          <c:tx>
            <c:strRef>
              <c:f>SBAV!$A$21:$B$21</c:f>
              <c:strCache>
                <c:ptCount val="2"/>
                <c:pt idx="0">
                  <c:v>Fixed</c:v>
                </c:pt>
                <c:pt idx="1">
                  <c:v>Central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SBAV!$J$21:$U$21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4-4C3D-A88E-80CF4CE07184}"/>
            </c:ext>
          </c:extLst>
        </c:ser>
        <c:ser>
          <c:idx val="2"/>
          <c:order val="2"/>
          <c:tx>
            <c:strRef>
              <c:f>SBAV!$A$22:$B$22</c:f>
              <c:strCache>
                <c:ptCount val="2"/>
                <c:pt idx="0">
                  <c:v>Fixed</c:v>
                </c:pt>
                <c:pt idx="1">
                  <c:v>Black Belt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SBAV!$J$22:$U$22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-17674</c:v>
                </c:pt>
                <c:pt idx="9">
                  <c:v>-16481</c:v>
                </c:pt>
                <c:pt idx="10">
                  <c:v>-19135</c:v>
                </c:pt>
                <c:pt idx="11">
                  <c:v>-24100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74-4C3D-A88E-80CF4CE07184}"/>
            </c:ext>
          </c:extLst>
        </c:ser>
        <c:ser>
          <c:idx val="3"/>
          <c:order val="3"/>
          <c:tx>
            <c:strRef>
              <c:f>SBAV!$A$23:$B$23</c:f>
              <c:strCache>
                <c:ptCount val="2"/>
                <c:pt idx="0">
                  <c:v>Fixed</c:v>
                </c:pt>
                <c:pt idx="1">
                  <c:v>South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SBAV!$J$23:$U$23</c:f>
              <c:numCache>
                <c:formatCode>#,##0</c:formatCode>
                <c:ptCount val="12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-7691</c:v>
                </c:pt>
                <c:pt idx="4">
                  <c:v>-8930</c:v>
                </c:pt>
                <c:pt idx="5">
                  <c:v>-11247</c:v>
                </c:pt>
                <c:pt idx="6">
                  <c:v>-12086</c:v>
                </c:pt>
                <c:pt idx="7">
                  <c:v>-14033</c:v>
                </c:pt>
                <c:pt idx="8">
                  <c:v>-17673</c:v>
                </c:pt>
                <c:pt idx="9">
                  <c:v>-16481</c:v>
                </c:pt>
                <c:pt idx="10">
                  <c:v>-19136</c:v>
                </c:pt>
                <c:pt idx="11">
                  <c:v>-24101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74-4C3D-A88E-80CF4CE07184}"/>
            </c:ext>
          </c:extLst>
        </c:ser>
        <c:ser>
          <c:idx val="4"/>
          <c:order val="4"/>
          <c:tx>
            <c:strRef>
              <c:f>SBAV!$A$24:$B$24</c:f>
              <c:strCache>
                <c:ptCount val="2"/>
                <c:pt idx="0">
                  <c:v>Tracking</c:v>
                </c:pt>
                <c:pt idx="1">
                  <c:v>North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SBAV!$J$24:$U$24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-8367</c:v>
                </c:pt>
                <c:pt idx="4">
                  <c:v>-9275</c:v>
                </c:pt>
                <c:pt idx="5">
                  <c:v>-10185</c:v>
                </c:pt>
                <c:pt idx="6">
                  <c:v>-13148</c:v>
                </c:pt>
                <c:pt idx="7">
                  <c:v>-14576</c:v>
                </c:pt>
                <c:pt idx="8">
                  <c:v>-16005</c:v>
                </c:pt>
                <c:pt idx="9">
                  <c:v>-17928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74-4C3D-A88E-80CF4CE07184}"/>
            </c:ext>
          </c:extLst>
        </c:ser>
        <c:ser>
          <c:idx val="5"/>
          <c:order val="5"/>
          <c:tx>
            <c:strRef>
              <c:f>SBAV!$A$25:$B$25</c:f>
              <c:strCache>
                <c:ptCount val="2"/>
                <c:pt idx="0">
                  <c:v>Tracking</c:v>
                </c:pt>
                <c:pt idx="1">
                  <c:v>Central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SBAV!$J$25:$U$25</c:f>
              <c:numCache>
                <c:formatCode>#,##0</c:formatCode>
                <c:ptCount val="12"/>
                <c:pt idx="0">
                  <c:v>-3586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-16004</c:v>
                </c:pt>
                <c:pt idx="9">
                  <c:v>-17929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74-4C3D-A88E-80CF4CE07184}"/>
            </c:ext>
          </c:extLst>
        </c:ser>
        <c:ser>
          <c:idx val="6"/>
          <c:order val="6"/>
          <c:tx>
            <c:strRef>
              <c:f>SBAV!$A$26:$B$26</c:f>
              <c:strCache>
                <c:ptCount val="2"/>
                <c:pt idx="0">
                  <c:v>Tracking</c:v>
                </c:pt>
                <c:pt idx="1">
                  <c:v>Black Belt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SBAV!$J$26:$U$26</c:f>
              <c:numCache>
                <c:formatCode>#,##0</c:formatCode>
                <c:ptCount val="12"/>
                <c:pt idx="0">
                  <c:v>-3586</c:v>
                </c:pt>
                <c:pt idx="1">
                  <c:v>-3976</c:v>
                </c:pt>
                <c:pt idx="2">
                  <c:v>-4365</c:v>
                </c:pt>
                <c:pt idx="3">
                  <c:v>-8367</c:v>
                </c:pt>
                <c:pt idx="4">
                  <c:v>-9276</c:v>
                </c:pt>
                <c:pt idx="5">
                  <c:v>-10185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-17929</c:v>
                </c:pt>
                <c:pt idx="10">
                  <c:v>-19876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74-4C3D-A88E-80CF4CE07184}"/>
            </c:ext>
          </c:extLst>
        </c:ser>
        <c:ser>
          <c:idx val="7"/>
          <c:order val="7"/>
          <c:tx>
            <c:strRef>
              <c:f>SBAV!$A$27:$B$27</c:f>
              <c:strCache>
                <c:ptCount val="2"/>
                <c:pt idx="0">
                  <c:v>Tracking</c:v>
                </c:pt>
                <c:pt idx="1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SBAV!$J$1:$U$2</c:f>
              <c:multiLvlStrCache>
                <c:ptCount val="12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</c:lvl>
                <c:lvl>
                  <c:pt idx="0">
                    <c:v>25 % Solar (177 Panels)</c:v>
                  </c:pt>
                  <c:pt idx="3">
                    <c:v>50% Solar (413 Panels)</c:v>
                  </c:pt>
                  <c:pt idx="6">
                    <c:v>75% Solar (590 Panels)</c:v>
                  </c:pt>
                  <c:pt idx="9">
                    <c:v>100% Solar (885 Panels)</c:v>
                  </c:pt>
                </c:lvl>
              </c:multiLvlStrCache>
            </c:multiLvlStrRef>
          </c:cat>
          <c:val>
            <c:numRef>
              <c:f>SBAV!$J$27:$U$27</c:f>
              <c:numCache>
                <c:formatCode>#,##0</c:formatCode>
                <c:ptCount val="12"/>
                <c:pt idx="0">
                  <c:v>-3585</c:v>
                </c:pt>
                <c:pt idx="1">
                  <c:v>-3975</c:v>
                </c:pt>
                <c:pt idx="2">
                  <c:v>-4365</c:v>
                </c:pt>
                <c:pt idx="3">
                  <c:v>-8366</c:v>
                </c:pt>
                <c:pt idx="4">
                  <c:v>-9276</c:v>
                </c:pt>
                <c:pt idx="5">
                  <c:v>-10184</c:v>
                </c:pt>
                <c:pt idx="6">
                  <c:v>-13148</c:v>
                </c:pt>
                <c:pt idx="7">
                  <c:v>-14577</c:v>
                </c:pt>
                <c:pt idx="8">
                  <c:v>-16005</c:v>
                </c:pt>
                <c:pt idx="9">
                  <c:v>-17928</c:v>
                </c:pt>
                <c:pt idx="10">
                  <c:v>-19877</c:v>
                </c:pt>
                <c:pt idx="11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74-4C3D-A88E-80CF4CE07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850272"/>
        <c:axId val="69851712"/>
      </c:barChart>
      <c:catAx>
        <c:axId val="6985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1712"/>
        <c:crosses val="autoZero"/>
        <c:auto val="1"/>
        <c:lblAlgn val="ctr"/>
        <c:lblOffset val="100"/>
        <c:noMultiLvlLbl val="0"/>
      </c:catAx>
      <c:valAx>
        <c:axId val="69851712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cross"/>
        <c:minorTickMark val="in"/>
        <c:tickLblPos val="nextTo"/>
        <c:spPr>
          <a:noFill/>
          <a:ln cap="rnd">
            <a:solidFill>
              <a:srgbClr val="5B9BD5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985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849673202614375E-2"/>
          <c:y val="0.41230002289982215"/>
          <c:w val="0.23631124370323275"/>
          <c:h val="0.444497502328338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5.9336544097036412E-2"/>
          <c:y val="0.13468438894117826"/>
          <c:w val="0.92642397370231633"/>
          <c:h val="0.820681649487691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SBAV!$X$5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SBAV!$AH$5:$BE$5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-8929</c:v>
                </c:pt>
                <c:pt idx="8">
                  <c:v>-11247</c:v>
                </c:pt>
                <c:pt idx="9">
                  <c:v>-8367</c:v>
                </c:pt>
                <c:pt idx="10">
                  <c:v>-9275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-14576</c:v>
                </c:pt>
                <c:pt idx="17">
                  <c:v>-16005</c:v>
                </c:pt>
                <c:pt idx="18">
                  <c:v>-16480</c:v>
                </c:pt>
                <c:pt idx="19">
                  <c:v>-19135</c:v>
                </c:pt>
                <c:pt idx="20">
                  <c:v>-24100</c:v>
                </c:pt>
                <c:pt idx="21">
                  <c:v>-17928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7-6949-987C-77B2B38AFDCC}"/>
            </c:ext>
          </c:extLst>
        </c:ser>
        <c:ser>
          <c:idx val="1"/>
          <c:order val="1"/>
          <c:tx>
            <c:strRef>
              <c:f>SBAV!$X$6</c:f>
              <c:strCache>
                <c:ptCount val="1"/>
                <c:pt idx="0">
                  <c:v>Central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SBAV!$AH$6:$BE$6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-16004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-17929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2"/>
          <c:order val="2"/>
          <c:tx>
            <c:strRef>
              <c:f>SBAV!$X$7</c:f>
              <c:strCache>
                <c:ptCount val="1"/>
                <c:pt idx="0">
                  <c:v>Black Belt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SBAV!$AH$7:$BE$7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-3586</c:v>
                </c:pt>
                <c:pt idx="4">
                  <c:v>-3976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-8367</c:v>
                </c:pt>
                <c:pt idx="10">
                  <c:v>-9276</c:v>
                </c:pt>
                <c:pt idx="11">
                  <c:v>-10185</c:v>
                </c:pt>
                <c:pt idx="12">
                  <c:v>-12086</c:v>
                </c:pt>
                <c:pt idx="13">
                  <c:v>-14033</c:v>
                </c:pt>
                <c:pt idx="14">
                  <c:v>-17674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-19135</c:v>
                </c:pt>
                <c:pt idx="20">
                  <c:v>-24100</c:v>
                </c:pt>
                <c:pt idx="21">
                  <c:v>-17929</c:v>
                </c:pt>
                <c:pt idx="22">
                  <c:v>-19876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F7-6949-987C-77B2B38AFDCC}"/>
            </c:ext>
          </c:extLst>
        </c:ser>
        <c:ser>
          <c:idx val="3"/>
          <c:order val="3"/>
          <c:tx>
            <c:strRef>
              <c:f>SBAV!$X$8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SBAV!$AH$1:$BE$3</c:f>
              <c:multiLvlStrCache>
                <c:ptCount val="24"/>
                <c:lvl>
                  <c:pt idx="0">
                    <c:v>4.6</c:v>
                  </c:pt>
                  <c:pt idx="1">
                    <c:v>6.4</c:v>
                  </c:pt>
                  <c:pt idx="2">
                    <c:v>8.2</c:v>
                  </c:pt>
                  <c:pt idx="3">
                    <c:v>4.6</c:v>
                  </c:pt>
                  <c:pt idx="4">
                    <c:v>6.4</c:v>
                  </c:pt>
                  <c:pt idx="5">
                    <c:v>8.2</c:v>
                  </c:pt>
                  <c:pt idx="6">
                    <c:v>4.6</c:v>
                  </c:pt>
                  <c:pt idx="7">
                    <c:v>6.4</c:v>
                  </c:pt>
                  <c:pt idx="8">
                    <c:v>8.2</c:v>
                  </c:pt>
                  <c:pt idx="9">
                    <c:v>4.6</c:v>
                  </c:pt>
                  <c:pt idx="10">
                    <c:v>6.4</c:v>
                  </c:pt>
                  <c:pt idx="11">
                    <c:v>8.2</c:v>
                  </c:pt>
                  <c:pt idx="12">
                    <c:v>4.6</c:v>
                  </c:pt>
                  <c:pt idx="13">
                    <c:v>6.4</c:v>
                  </c:pt>
                  <c:pt idx="14">
                    <c:v>8.2</c:v>
                  </c:pt>
                  <c:pt idx="15">
                    <c:v>4.6</c:v>
                  </c:pt>
                  <c:pt idx="16">
                    <c:v>6.4</c:v>
                  </c:pt>
                  <c:pt idx="17">
                    <c:v>8.2</c:v>
                  </c:pt>
                  <c:pt idx="18">
                    <c:v>4.6</c:v>
                  </c:pt>
                  <c:pt idx="19">
                    <c:v>6.4</c:v>
                  </c:pt>
                  <c:pt idx="20">
                    <c:v>8.2</c:v>
                  </c:pt>
                  <c:pt idx="21">
                    <c:v>4.6</c:v>
                  </c:pt>
                  <c:pt idx="22">
                    <c:v>6.4</c:v>
                  </c:pt>
                  <c:pt idx="23">
                    <c:v>8.2</c:v>
                  </c:pt>
                </c:lvl>
                <c:lvl>
                  <c:pt idx="0">
                    <c:v>Fixed</c:v>
                  </c:pt>
                  <c:pt idx="3">
                    <c:v>Tracking</c:v>
                  </c:pt>
                  <c:pt idx="6">
                    <c:v>Fixed</c:v>
                  </c:pt>
                  <c:pt idx="9">
                    <c:v>Tracking</c:v>
                  </c:pt>
                  <c:pt idx="12">
                    <c:v>Fixed</c:v>
                  </c:pt>
                  <c:pt idx="15">
                    <c:v>Tracking</c:v>
                  </c:pt>
                  <c:pt idx="18">
                    <c:v>Fixed</c:v>
                  </c:pt>
                  <c:pt idx="21">
                    <c:v>Tracking</c:v>
                  </c:pt>
                </c:lvl>
                <c:lvl>
                  <c:pt idx="0">
                    <c:v>25 % Solar (177 Panels)</c:v>
                  </c:pt>
                  <c:pt idx="6">
                    <c:v>50% Solar (413 Panels)</c:v>
                  </c:pt>
                  <c:pt idx="12">
                    <c:v>75% Solar (590 Panels)</c:v>
                  </c:pt>
                  <c:pt idx="18">
                    <c:v>100% Solar (885 Panels)</c:v>
                  </c:pt>
                </c:lvl>
              </c:multiLvlStrCache>
            </c:multiLvlStrRef>
          </c:cat>
          <c:val>
            <c:numRef>
              <c:f>SBAV!$AH$8:$BE$8</c:f>
              <c:numCache>
                <c:formatCode>#,##0</c:formatCode>
                <c:ptCount val="24"/>
                <c:pt idx="0">
                  <c:v>-3296</c:v>
                </c:pt>
                <c:pt idx="1">
                  <c:v>-3827</c:v>
                </c:pt>
                <c:pt idx="2">
                  <c:v>-4820</c:v>
                </c:pt>
                <c:pt idx="3">
                  <c:v>-3585</c:v>
                </c:pt>
                <c:pt idx="4">
                  <c:v>-3975</c:v>
                </c:pt>
                <c:pt idx="5">
                  <c:v>-4365</c:v>
                </c:pt>
                <c:pt idx="6">
                  <c:v>-7691</c:v>
                </c:pt>
                <c:pt idx="7">
                  <c:v>-8930</c:v>
                </c:pt>
                <c:pt idx="8">
                  <c:v>-11247</c:v>
                </c:pt>
                <c:pt idx="9">
                  <c:v>-8366</c:v>
                </c:pt>
                <c:pt idx="10">
                  <c:v>-9276</c:v>
                </c:pt>
                <c:pt idx="11">
                  <c:v>-10184</c:v>
                </c:pt>
                <c:pt idx="12">
                  <c:v>-12086</c:v>
                </c:pt>
                <c:pt idx="13">
                  <c:v>-14033</c:v>
                </c:pt>
                <c:pt idx="14">
                  <c:v>-17673</c:v>
                </c:pt>
                <c:pt idx="15">
                  <c:v>-13148</c:v>
                </c:pt>
                <c:pt idx="16">
                  <c:v>-14577</c:v>
                </c:pt>
                <c:pt idx="17">
                  <c:v>-16005</c:v>
                </c:pt>
                <c:pt idx="18">
                  <c:v>-16481</c:v>
                </c:pt>
                <c:pt idx="19">
                  <c:v>-19136</c:v>
                </c:pt>
                <c:pt idx="20">
                  <c:v>-24101</c:v>
                </c:pt>
                <c:pt idx="21">
                  <c:v>-17928</c:v>
                </c:pt>
                <c:pt idx="22">
                  <c:v>-19877</c:v>
                </c:pt>
                <c:pt idx="23">
                  <c:v>-21825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F7-6949-987C-77B2B38AFD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1517307087"/>
        <c:axId val="1517311311"/>
      </c:bar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in val="-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</c:valAx>
      <c:spPr>
        <a:noFill/>
        <a:ln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b"/>
      <c:layout>
        <c:manualLayout>
          <c:xMode val="edge"/>
          <c:yMode val="edge"/>
          <c:x val="0.10980974950946666"/>
          <c:y val="0.70269354085841307"/>
          <c:w val="0.24038762210379"/>
          <c:h val="3.1444250654951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'TAV Retreat'!$X$4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Retreat'!$Y$4:$AP$4</c:f>
              <c:numCache>
                <c:formatCode>#,##0</c:formatCode>
                <c:ptCount val="18"/>
                <c:pt idx="0">
                  <c:v>14865</c:v>
                </c:pt>
                <c:pt idx="1">
                  <c:v>13699</c:v>
                </c:pt>
                <c:pt idx="2">
                  <c:v>11519</c:v>
                </c:pt>
                <c:pt idx="3">
                  <c:v>16031</c:v>
                </c:pt>
                <c:pt idx="4">
                  <c:v>15176</c:v>
                </c:pt>
                <c:pt idx="5">
                  <c:v>14320</c:v>
                </c:pt>
                <c:pt idx="6">
                  <c:v>20860</c:v>
                </c:pt>
                <c:pt idx="7">
                  <c:v>18362</c:v>
                </c:pt>
                <c:pt idx="8">
                  <c:v>13690</c:v>
                </c:pt>
                <c:pt idx="9">
                  <c:v>23359</c:v>
                </c:pt>
                <c:pt idx="10">
                  <c:v>21526</c:v>
                </c:pt>
                <c:pt idx="11">
                  <c:v>19693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'TAV Retreat'!$X$5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Retreat'!$Y$5:$AP$5</c:f>
              <c:numCache>
                <c:formatCode>#,##0</c:formatCode>
                <c:ptCount val="18"/>
                <c:pt idx="0">
                  <c:v>15720</c:v>
                </c:pt>
                <c:pt idx="1">
                  <c:v>14554</c:v>
                </c:pt>
                <c:pt idx="2">
                  <c:v>12374</c:v>
                </c:pt>
                <c:pt idx="3">
                  <c:v>17249</c:v>
                </c:pt>
                <c:pt idx="4">
                  <c:v>16393</c:v>
                </c:pt>
                <c:pt idx="5">
                  <c:v>15538</c:v>
                </c:pt>
                <c:pt idx="6">
                  <c:v>22692</c:v>
                </c:pt>
                <c:pt idx="7">
                  <c:v>20194</c:v>
                </c:pt>
                <c:pt idx="8">
                  <c:v>15522</c:v>
                </c:pt>
                <c:pt idx="9">
                  <c:v>25968</c:v>
                </c:pt>
                <c:pt idx="10">
                  <c:v>24135</c:v>
                </c:pt>
                <c:pt idx="11">
                  <c:v>22301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'TAV Retreat'!$X$6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Retreat'!$Y$6:$AP$6</c:f>
              <c:numCache>
                <c:formatCode>#,##0</c:formatCode>
                <c:ptCount val="18"/>
                <c:pt idx="0">
                  <c:v>7174</c:v>
                </c:pt>
                <c:pt idx="1">
                  <c:v>4769</c:v>
                </c:pt>
                <c:pt idx="2">
                  <c:v>272</c:v>
                </c:pt>
                <c:pt idx="3">
                  <c:v>7665</c:v>
                </c:pt>
                <c:pt idx="4">
                  <c:v>5900</c:v>
                </c:pt>
                <c:pt idx="5">
                  <c:v>4135</c:v>
                </c:pt>
                <c:pt idx="6">
                  <c:v>4379</c:v>
                </c:pt>
                <c:pt idx="7">
                  <c:v>-774</c:v>
                </c:pt>
                <c:pt idx="8">
                  <c:v>-10411</c:v>
                </c:pt>
                <c:pt idx="9">
                  <c:v>5430</c:v>
                </c:pt>
                <c:pt idx="10">
                  <c:v>1649</c:v>
                </c:pt>
                <c:pt idx="11">
                  <c:v>-2132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'TAV Retreat'!$X$7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Retreat'!$Y$7:$AP$7</c:f>
              <c:numCache>
                <c:formatCode>#,##0</c:formatCode>
                <c:ptCount val="18"/>
                <c:pt idx="0">
                  <c:v>8029</c:v>
                </c:pt>
                <c:pt idx="1">
                  <c:v>5624</c:v>
                </c:pt>
                <c:pt idx="2">
                  <c:v>1127</c:v>
                </c:pt>
                <c:pt idx="3">
                  <c:v>8882</c:v>
                </c:pt>
                <c:pt idx="4">
                  <c:v>7118</c:v>
                </c:pt>
                <c:pt idx="5">
                  <c:v>5353</c:v>
                </c:pt>
                <c:pt idx="6">
                  <c:v>6212</c:v>
                </c:pt>
                <c:pt idx="7">
                  <c:v>1059</c:v>
                </c:pt>
                <c:pt idx="8">
                  <c:v>-8578</c:v>
                </c:pt>
                <c:pt idx="9">
                  <c:v>8039</c:v>
                </c:pt>
                <c:pt idx="10">
                  <c:v>4258</c:v>
                </c:pt>
                <c:pt idx="11">
                  <c:v>477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'TAV Retreat'!$X$8</c:f>
              <c:strCache>
                <c:ptCount val="1"/>
                <c:pt idx="0">
                  <c:v>Tomato Only</c:v>
                </c:pt>
              </c:strCache>
            </c:strRef>
          </c:tx>
          <c:spPr>
            <a:ln w="12700" cap="sq" cmpd="sng" algn="ctr">
              <a:solidFill>
                <a:srgbClr val="FF7E79"/>
              </a:solidFill>
              <a:prstDash val="lgDash"/>
              <a:miter lim="800000"/>
              <a:tailEnd type="none"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bevel/>
                <a:headEnd type="oval"/>
              </a:ln>
              <a:effectLst/>
            </c:spPr>
          </c:marker>
          <c:dPt>
            <c:idx val="0"/>
            <c:bubble3D val="0"/>
            <c:spPr>
              <a:ln w="12700" cap="sq" cmpd="sng" algn="ctr">
                <a:solidFill>
                  <a:srgbClr val="FF7E79"/>
                </a:solidFill>
                <a:prstDash val="lgDash"/>
                <a:miter lim="800000"/>
                <a:tailEnd type="none"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'TAV Retreat'!$Y$1:$AP$3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'TAV Retreat'!$Y$8:$AP$8</c:f>
              <c:numCache>
                <c:formatCode>#,##0</c:formatCode>
                <c:ptCount val="18"/>
                <c:pt idx="0">
                  <c:v>9619</c:v>
                </c:pt>
                <c:pt idx="1">
                  <c:v>9619</c:v>
                </c:pt>
                <c:pt idx="2">
                  <c:v>9619</c:v>
                </c:pt>
                <c:pt idx="3">
                  <c:v>9619</c:v>
                </c:pt>
                <c:pt idx="4">
                  <c:v>9619</c:v>
                </c:pt>
                <c:pt idx="5">
                  <c:v>9619</c:v>
                </c:pt>
                <c:pt idx="6">
                  <c:v>9619</c:v>
                </c:pt>
                <c:pt idx="7">
                  <c:v>9619</c:v>
                </c:pt>
                <c:pt idx="8">
                  <c:v>9619</c:v>
                </c:pt>
                <c:pt idx="9">
                  <c:v>9619</c:v>
                </c:pt>
                <c:pt idx="10">
                  <c:v>9619</c:v>
                </c:pt>
                <c:pt idx="11">
                  <c:v>9619</c:v>
                </c:pt>
                <c:pt idx="12">
                  <c:v>9619</c:v>
                </c:pt>
                <c:pt idx="13">
                  <c:v>9619</c:v>
                </c:pt>
                <c:pt idx="14">
                  <c:v>9619</c:v>
                </c:pt>
                <c:pt idx="15">
                  <c:v>9619</c:v>
                </c:pt>
                <c:pt idx="16">
                  <c:v>9619</c:v>
                </c:pt>
                <c:pt idx="17">
                  <c:v>9619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275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093853789603316E-2"/>
          <c:y val="0.1183445267870928"/>
          <c:w val="0.94656684205943453"/>
          <c:h val="0.87079756574545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'SBAV Retreat'!$W$4</c:f>
              <c:strCache>
                <c:ptCount val="1"/>
                <c:pt idx="0">
                  <c:v>50% REAP, Northern 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Retreat'!$X$4:$AO$4</c:f>
              <c:numCache>
                <c:formatCode>#,##0</c:formatCode>
                <c:ptCount val="18"/>
                <c:pt idx="0">
                  <c:v>6961</c:v>
                </c:pt>
                <c:pt idx="1">
                  <c:v>5795</c:v>
                </c:pt>
                <c:pt idx="2">
                  <c:v>3615</c:v>
                </c:pt>
                <c:pt idx="3">
                  <c:v>8128</c:v>
                </c:pt>
                <c:pt idx="4">
                  <c:v>7272</c:v>
                </c:pt>
                <c:pt idx="5">
                  <c:v>6417</c:v>
                </c:pt>
                <c:pt idx="6">
                  <c:v>12956</c:v>
                </c:pt>
                <c:pt idx="7">
                  <c:v>10458</c:v>
                </c:pt>
                <c:pt idx="8">
                  <c:v>5786</c:v>
                </c:pt>
                <c:pt idx="9">
                  <c:v>15455</c:v>
                </c:pt>
                <c:pt idx="10">
                  <c:v>13622</c:v>
                </c:pt>
                <c:pt idx="11">
                  <c:v>11789</c:v>
                </c:pt>
                <c:pt idx="12">
                  <c:v>11241</c:v>
                </c:pt>
                <c:pt idx="13">
                  <c:v>8742</c:v>
                </c:pt>
                <c:pt idx="14">
                  <c:v>4070</c:v>
                </c:pt>
                <c:pt idx="15">
                  <c:v>13740</c:v>
                </c:pt>
                <c:pt idx="16">
                  <c:v>11906</c:v>
                </c:pt>
                <c:pt idx="17">
                  <c:v>10073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F7-6949-987C-77B2B38AFDCC}"/>
            </c:ext>
          </c:extLst>
        </c:ser>
        <c:ser>
          <c:idx val="4"/>
          <c:order val="1"/>
          <c:tx>
            <c:strRef>
              <c:f>'SBAV Retreat'!$W$5</c:f>
              <c:strCache>
                <c:ptCount val="1"/>
                <c:pt idx="0">
                  <c:v>50% REAP, Southern 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40-4AF3-8414-4906490FFDAE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Retreat'!$X$5:$AO$5</c:f>
              <c:numCache>
                <c:formatCode>#,##0</c:formatCode>
                <c:ptCount val="18"/>
                <c:pt idx="0">
                  <c:v>7817</c:v>
                </c:pt>
                <c:pt idx="1">
                  <c:v>6651</c:v>
                </c:pt>
                <c:pt idx="2">
                  <c:v>4470</c:v>
                </c:pt>
                <c:pt idx="3">
                  <c:v>9345</c:v>
                </c:pt>
                <c:pt idx="4">
                  <c:v>8490</c:v>
                </c:pt>
                <c:pt idx="5">
                  <c:v>7634</c:v>
                </c:pt>
                <c:pt idx="6">
                  <c:v>14789</c:v>
                </c:pt>
                <c:pt idx="7">
                  <c:v>12291</c:v>
                </c:pt>
                <c:pt idx="8">
                  <c:v>7619</c:v>
                </c:pt>
                <c:pt idx="9">
                  <c:v>18064</c:v>
                </c:pt>
                <c:pt idx="10">
                  <c:v>16231</c:v>
                </c:pt>
                <c:pt idx="11">
                  <c:v>14398</c:v>
                </c:pt>
                <c:pt idx="12">
                  <c:v>13073</c:v>
                </c:pt>
                <c:pt idx="13">
                  <c:v>10575</c:v>
                </c:pt>
                <c:pt idx="14">
                  <c:v>5903</c:v>
                </c:pt>
                <c:pt idx="15">
                  <c:v>16348</c:v>
                </c:pt>
                <c:pt idx="16">
                  <c:v>14515</c:v>
                </c:pt>
                <c:pt idx="17">
                  <c:v>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C8-4849-B84A-979AED4128A0}"/>
            </c:ext>
          </c:extLst>
        </c:ser>
        <c:ser>
          <c:idx val="5"/>
          <c:order val="2"/>
          <c:tx>
            <c:strRef>
              <c:f>'SBAV Retreat'!$W$6</c:f>
              <c:strCache>
                <c:ptCount val="1"/>
                <c:pt idx="0">
                  <c:v>25% REAP, Northern 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Retreat'!$X$6:$AO$6</c:f>
              <c:numCache>
                <c:formatCode>#,##0</c:formatCode>
                <c:ptCount val="18"/>
                <c:pt idx="0">
                  <c:v>-730</c:v>
                </c:pt>
                <c:pt idx="1">
                  <c:v>-3134</c:v>
                </c:pt>
                <c:pt idx="2">
                  <c:v>-7632</c:v>
                </c:pt>
                <c:pt idx="3">
                  <c:v>-239</c:v>
                </c:pt>
                <c:pt idx="4">
                  <c:v>-2003</c:v>
                </c:pt>
                <c:pt idx="5">
                  <c:v>-3768</c:v>
                </c:pt>
                <c:pt idx="6">
                  <c:v>-3524</c:v>
                </c:pt>
                <c:pt idx="7">
                  <c:v>-8677</c:v>
                </c:pt>
                <c:pt idx="8">
                  <c:v>-18314</c:v>
                </c:pt>
                <c:pt idx="9">
                  <c:v>-2473</c:v>
                </c:pt>
                <c:pt idx="10">
                  <c:v>-6254</c:v>
                </c:pt>
                <c:pt idx="11">
                  <c:v>-10036</c:v>
                </c:pt>
                <c:pt idx="12">
                  <c:v>-5240</c:v>
                </c:pt>
                <c:pt idx="13">
                  <c:v>-10393</c:v>
                </c:pt>
                <c:pt idx="14">
                  <c:v>-20030</c:v>
                </c:pt>
                <c:pt idx="15">
                  <c:v>-4189</c:v>
                </c:pt>
                <c:pt idx="16">
                  <c:v>-7970</c:v>
                </c:pt>
                <c:pt idx="17">
                  <c:v>-11752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3C8-4849-B84A-979AED4128A0}"/>
            </c:ext>
          </c:extLst>
        </c:ser>
        <c:ser>
          <c:idx val="8"/>
          <c:order val="3"/>
          <c:tx>
            <c:strRef>
              <c:f>'SBAV Retreat'!$W$7</c:f>
              <c:strCache>
                <c:ptCount val="1"/>
                <c:pt idx="0">
                  <c:v>25% REAP, Southern 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Retreat'!$X$7:$AO$7</c:f>
              <c:numCache>
                <c:formatCode>#,##0</c:formatCode>
                <c:ptCount val="18"/>
                <c:pt idx="0">
                  <c:v>126</c:v>
                </c:pt>
                <c:pt idx="1">
                  <c:v>-2279</c:v>
                </c:pt>
                <c:pt idx="2">
                  <c:v>-6777</c:v>
                </c:pt>
                <c:pt idx="3">
                  <c:v>979</c:v>
                </c:pt>
                <c:pt idx="4">
                  <c:v>-786</c:v>
                </c:pt>
                <c:pt idx="5">
                  <c:v>-2550</c:v>
                </c:pt>
                <c:pt idx="6">
                  <c:v>-1692</c:v>
                </c:pt>
                <c:pt idx="7">
                  <c:v>-6845</c:v>
                </c:pt>
                <c:pt idx="8">
                  <c:v>-16482</c:v>
                </c:pt>
                <c:pt idx="9">
                  <c:v>136</c:v>
                </c:pt>
                <c:pt idx="10">
                  <c:v>-3646</c:v>
                </c:pt>
                <c:pt idx="11">
                  <c:v>-7427</c:v>
                </c:pt>
                <c:pt idx="12">
                  <c:v>-3408</c:v>
                </c:pt>
                <c:pt idx="13">
                  <c:v>-8561</c:v>
                </c:pt>
                <c:pt idx="14">
                  <c:v>-18198</c:v>
                </c:pt>
                <c:pt idx="15">
                  <c:v>-1580</c:v>
                </c:pt>
                <c:pt idx="16">
                  <c:v>-5362</c:v>
                </c:pt>
                <c:pt idx="17">
                  <c:v>-9143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B67-4449-9613-6F1431F61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"/>
        <c:axId val="1517307087"/>
        <c:axId val="1517311311"/>
      </c:barChart>
      <c:lineChart>
        <c:grouping val="standard"/>
        <c:varyColors val="0"/>
        <c:ser>
          <c:idx val="0"/>
          <c:order val="4"/>
          <c:tx>
            <c:strRef>
              <c:f>'SBAV Retreat'!$W$8</c:f>
              <c:strCache>
                <c:ptCount val="1"/>
                <c:pt idx="0">
                  <c:v>Strawberrry Only</c:v>
                </c:pt>
              </c:strCache>
            </c:strRef>
          </c:tx>
          <c:spPr>
            <a:ln w="12700" cap="rnd" cmpd="sng" algn="ctr">
              <a:solidFill>
                <a:srgbClr val="FF7E79"/>
              </a:solidFill>
              <a:prstDash val="lgDash"/>
              <a:round/>
            </a:ln>
            <a:effectLst>
              <a:softEdge rad="0"/>
            </a:effectLst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Pt>
            <c:idx val="0"/>
            <c:bubble3D val="0"/>
            <c:spPr>
              <a:ln w="12700" cap="rnd" cmpd="sng" algn="ctr">
                <a:solidFill>
                  <a:srgbClr val="FF7E79"/>
                </a:solidFill>
                <a:prstDash val="lgDash"/>
                <a:round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1412-6145-8F7C-092498168362}"/>
              </c:ext>
            </c:extLst>
          </c:dPt>
          <c:cat>
            <c:multiLvlStrRef>
              <c:f>'SBAV Retreat'!$X$1:$AO$3</c:f>
              <c:multiLvlStrCache>
                <c:ptCount val="18"/>
                <c:lvl>
                  <c:pt idx="0">
                    <c:v>4.6 ft.</c:v>
                  </c:pt>
                  <c:pt idx="1">
                    <c:v>6.4 ft.</c:v>
                  </c:pt>
                  <c:pt idx="2">
                    <c:v>8.2 ft.</c:v>
                  </c:pt>
                  <c:pt idx="3">
                    <c:v>4.6 ft.</c:v>
                  </c:pt>
                  <c:pt idx="4">
                    <c:v>6.4 ft.</c:v>
                  </c:pt>
                  <c:pt idx="5">
                    <c:v>8.2 ft.</c:v>
                  </c:pt>
                  <c:pt idx="6">
                    <c:v>4.6 ft.</c:v>
                  </c:pt>
                  <c:pt idx="7">
                    <c:v>6.4 ft.</c:v>
                  </c:pt>
                  <c:pt idx="8">
                    <c:v>8.2 ft.</c:v>
                  </c:pt>
                  <c:pt idx="9">
                    <c:v>4.6 ft.</c:v>
                  </c:pt>
                  <c:pt idx="10">
                    <c:v>6.4 ft.</c:v>
                  </c:pt>
                  <c:pt idx="11">
                    <c:v>8.2 ft.</c:v>
                  </c:pt>
                  <c:pt idx="12">
                    <c:v>4.6 ft.</c:v>
                  </c:pt>
                  <c:pt idx="13">
                    <c:v>6.4 ft.</c:v>
                  </c:pt>
                  <c:pt idx="14">
                    <c:v>8.2 ft.</c:v>
                  </c:pt>
                  <c:pt idx="15">
                    <c:v>4.6 ft.</c:v>
                  </c:pt>
                  <c:pt idx="16">
                    <c:v>6.4 ft.</c:v>
                  </c:pt>
                  <c:pt idx="17">
                    <c:v>8.2 ft.</c:v>
                  </c:pt>
                </c:lvl>
                <c:lvl>
                  <c:pt idx="0">
                    <c:v>Fixed Panels</c:v>
                  </c:pt>
                  <c:pt idx="3">
                    <c:v>Tracking Panels</c:v>
                  </c:pt>
                  <c:pt idx="6">
                    <c:v>Fixed Panels</c:v>
                  </c:pt>
                  <c:pt idx="9">
                    <c:v>Tracking Panels</c:v>
                  </c:pt>
                  <c:pt idx="12">
                    <c:v>Fixed Panels</c:v>
                  </c:pt>
                  <c:pt idx="15">
                    <c:v>Tracking Panels</c:v>
                  </c:pt>
                </c:lvl>
                <c:lvl>
                  <c:pt idx="0">
                    <c:v>AV with 50% Solar Density (413 Panels)</c:v>
                  </c:pt>
                  <c:pt idx="6">
                    <c:v>AV with 100% Solar Density (885 Panels)</c:v>
                  </c:pt>
                  <c:pt idx="12">
                    <c:v>PV with 100% Solar Density (885 Panels)</c:v>
                  </c:pt>
                </c:lvl>
              </c:multiLvlStrCache>
            </c:multiLvlStrRef>
          </c:cat>
          <c:val>
            <c:numRef>
              <c:f>'SBAV Retreat'!$X$8:$AO$8</c:f>
              <c:numCache>
                <c:formatCode>#,##0</c:formatCode>
                <c:ptCount val="18"/>
                <c:pt idx="0">
                  <c:v>1716</c:v>
                </c:pt>
                <c:pt idx="1">
                  <c:v>1716</c:v>
                </c:pt>
                <c:pt idx="2">
                  <c:v>1716</c:v>
                </c:pt>
                <c:pt idx="3">
                  <c:v>1716</c:v>
                </c:pt>
                <c:pt idx="4">
                  <c:v>1716</c:v>
                </c:pt>
                <c:pt idx="5">
                  <c:v>1716</c:v>
                </c:pt>
                <c:pt idx="6">
                  <c:v>1716</c:v>
                </c:pt>
                <c:pt idx="7">
                  <c:v>1716</c:v>
                </c:pt>
                <c:pt idx="8">
                  <c:v>1716</c:v>
                </c:pt>
                <c:pt idx="9">
                  <c:v>1716</c:v>
                </c:pt>
                <c:pt idx="10">
                  <c:v>1716</c:v>
                </c:pt>
                <c:pt idx="11">
                  <c:v>1716</c:v>
                </c:pt>
                <c:pt idx="12">
                  <c:v>1716</c:v>
                </c:pt>
                <c:pt idx="13">
                  <c:v>1716</c:v>
                </c:pt>
                <c:pt idx="14">
                  <c:v>1716</c:v>
                </c:pt>
                <c:pt idx="15">
                  <c:v>1716</c:v>
                </c:pt>
                <c:pt idx="16">
                  <c:v>1716</c:v>
                </c:pt>
                <c:pt idx="17">
                  <c:v>1716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2B-4477-6C42-86E1-754053B1F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7307087"/>
        <c:axId val="1517311311"/>
      </c:lineChart>
      <c:catAx>
        <c:axId val="1517307087"/>
        <c:scaling>
          <c:orientation val="minMax"/>
        </c:scaling>
        <c:delete val="0"/>
        <c:axPos val="b"/>
        <c:numFmt formatCode="General" sourceLinked="1"/>
        <c:majorTickMark val="in"/>
        <c:minorTickMark val="in"/>
        <c:tickLblPos val="high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11311"/>
        <c:crosses val="autoZero"/>
        <c:auto val="1"/>
        <c:lblAlgn val="ctr"/>
        <c:lblOffset val="100"/>
        <c:noMultiLvlLbl val="0"/>
      </c:catAx>
      <c:valAx>
        <c:axId val="1517311311"/>
        <c:scaling>
          <c:orientation val="minMax"/>
          <c:max val="19000"/>
          <c:min val="-20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minorGridlines>
          <c:spPr>
            <a:ln w="12700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  <a:effectLst/>
          </c:spPr>
        </c:minorGridlines>
        <c:numFmt formatCode="#,##0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1730708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  <a:effectLst>
          <a:outerShdw blurRad="50800" dist="50800" dir="5400000" sx="30000" sy="30000" algn="ctr" rotWithShape="0">
            <a:srgbClr val="000000">
              <a:alpha val="43137"/>
            </a:srgbClr>
          </a:outerShdw>
        </a:effectLst>
      </c:spPr>
    </c:plotArea>
    <c:legend>
      <c:legendPos val="t"/>
      <c:layout>
        <c:manualLayout>
          <c:xMode val="edge"/>
          <c:yMode val="edge"/>
          <c:x val="5.5933500018658801E-2"/>
          <c:y val="0.66881156399567698"/>
          <c:w val="0.28296988988562116"/>
          <c:h val="0.229014847408779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36285</xdr:colOff>
      <xdr:row>8</xdr:row>
      <xdr:rowOff>50408</xdr:rowOff>
    </xdr:from>
    <xdr:to>
      <xdr:col>39</xdr:col>
      <xdr:colOff>444500</xdr:colOff>
      <xdr:row>37</xdr:row>
      <xdr:rowOff>154214</xdr:rowOff>
    </xdr:to>
    <xdr:graphicFrame macro="">
      <xdr:nvGraphicFramePr>
        <xdr:cNvPr id="27" name="Chart 2">
          <a:extLst>
            <a:ext uri="{FF2B5EF4-FFF2-40B4-BE49-F238E27FC236}">
              <a16:creationId xmlns:a16="http://schemas.microsoft.com/office/drawing/2014/main" id="{02B83C07-7210-441C-92AF-A22005F4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40</xdr:col>
      <xdr:colOff>28122</xdr:colOff>
      <xdr:row>8</xdr:row>
      <xdr:rowOff>63929</xdr:rowOff>
    </xdr:from>
    <xdr:to>
      <xdr:col>57</xdr:col>
      <xdr:colOff>498428</xdr:colOff>
      <xdr:row>43</xdr:row>
      <xdr:rowOff>139700</xdr:rowOff>
    </xdr:to>
    <xdr:graphicFrame macro="">
      <xdr:nvGraphicFramePr>
        <xdr:cNvPr id="87" name="Chart 12">
          <a:extLst>
            <a:ext uri="{FF2B5EF4-FFF2-40B4-BE49-F238E27FC236}">
              <a16:creationId xmlns:a16="http://schemas.microsoft.com/office/drawing/2014/main" id="{EB5E49F5-A37F-42AC-2B8F-A499EEEE5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19F5784E-CCA8-DF40-B4EE-F978771C6616}"/>
            </a:ext>
          </a:extLst>
        </xdr:cNvPr>
        <xdr:cNvSpPr txBox="1"/>
      </xdr:nvSpPr>
      <xdr:spPr>
        <a:xfrm>
          <a:off x="4572000" y="38608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22</xdr:col>
      <xdr:colOff>38100</xdr:colOff>
      <xdr:row>8</xdr:row>
      <xdr:rowOff>82550</xdr:rowOff>
    </xdr:from>
    <xdr:to>
      <xdr:col>37</xdr:col>
      <xdr:colOff>406400</xdr:colOff>
      <xdr:row>41</xdr:row>
      <xdr:rowOff>50800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73287F8B-476C-2492-8F5D-B3F0545AD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31750</xdr:colOff>
      <xdr:row>9</xdr:row>
      <xdr:rowOff>31750</xdr:rowOff>
    </xdr:from>
    <xdr:to>
      <xdr:col>57</xdr:col>
      <xdr:colOff>647700</xdr:colOff>
      <xdr:row>43</xdr:row>
      <xdr:rowOff>177800</xdr:rowOff>
    </xdr:to>
    <xdr:graphicFrame macro="">
      <xdr:nvGraphicFramePr>
        <xdr:cNvPr id="135" name="Chart 2">
          <a:extLst>
            <a:ext uri="{FF2B5EF4-FFF2-40B4-BE49-F238E27FC236}">
              <a16:creationId xmlns:a16="http://schemas.microsoft.com/office/drawing/2014/main" id="{2D59E25C-6929-F87F-DFD7-88E29CAA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42692</xdr:colOff>
      <xdr:row>9</xdr:row>
      <xdr:rowOff>81875</xdr:rowOff>
    </xdr:from>
    <xdr:to>
      <xdr:col>43</xdr:col>
      <xdr:colOff>609600</xdr:colOff>
      <xdr:row>48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1259C0-5F74-6EC0-F25C-5464561BD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177800</xdr:colOff>
      <xdr:row>19</xdr:row>
      <xdr:rowOff>0</xdr:rowOff>
    </xdr:from>
    <xdr:ext cx="65" cy="172098"/>
    <xdr:sp macro="" textlink="">
      <xdr:nvSpPr>
        <xdr:cNvPr id="2" name="TextBox 3">
          <a:extLst>
            <a:ext uri="{FF2B5EF4-FFF2-40B4-BE49-F238E27FC236}">
              <a16:creationId xmlns:a16="http://schemas.microsoft.com/office/drawing/2014/main" id="{B04DD69F-99A8-435E-90BB-7C77B1AD0CA3}"/>
            </a:ext>
          </a:extLst>
        </xdr:cNvPr>
        <xdr:cNvSpPr txBox="1"/>
      </xdr:nvSpPr>
      <xdr:spPr>
        <a:xfrm>
          <a:off x="4664075" y="3800475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21</xdr:col>
      <xdr:colOff>342900</xdr:colOff>
      <xdr:row>9</xdr:row>
      <xdr:rowOff>44289</xdr:rowOff>
    </xdr:from>
    <xdr:to>
      <xdr:col>43</xdr:col>
      <xdr:colOff>469900</xdr:colOff>
      <xdr:row>47</xdr:row>
      <xdr:rowOff>95089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BB62DCE1-3F7D-C7AB-CD22-B1C5A5AC8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F29"/>
  <sheetViews>
    <sheetView zoomScaleNormal="100" workbookViewId="0">
      <selection activeCell="S11" sqref="S11"/>
    </sheetView>
  </sheetViews>
  <sheetFormatPr defaultColWidth="8.85546875" defaultRowHeight="15.75" x14ac:dyDescent="0.25"/>
  <cols>
    <col min="1" max="1" width="8.5703125" style="32" bestFit="1" customWidth="1"/>
    <col min="2" max="2" width="10" style="32" bestFit="1" customWidth="1"/>
    <col min="3" max="3" width="7.140625" style="32" bestFit="1" customWidth="1"/>
    <col min="4" max="4" width="14.42578125" style="32" bestFit="1" customWidth="1"/>
    <col min="5" max="5" width="16.85546875" style="32" bestFit="1" customWidth="1"/>
    <col min="6" max="6" width="8.42578125" style="32" bestFit="1" customWidth="1"/>
    <col min="7" max="9" width="6.140625" style="32" bestFit="1" customWidth="1"/>
    <col min="10" max="14" width="7.28515625" style="32" bestFit="1" customWidth="1"/>
    <col min="15" max="21" width="8.140625" style="32" bestFit="1" customWidth="1"/>
    <col min="22" max="23" width="8.85546875" style="32"/>
    <col min="24" max="24" width="9.7109375" style="32" bestFit="1" customWidth="1"/>
    <col min="25" max="25" width="10" style="32" bestFit="1" customWidth="1"/>
    <col min="26" max="26" width="7.140625" style="32" bestFit="1" customWidth="1"/>
    <col min="27" max="27" width="14.42578125" style="32" bestFit="1" customWidth="1"/>
    <col min="28" max="28" width="16.85546875" style="32" bestFit="1" customWidth="1"/>
    <col min="29" max="34" width="4.5703125" style="32" bestFit="1" customWidth="1"/>
    <col min="35" max="42" width="7" style="32" bestFit="1" customWidth="1"/>
    <col min="43" max="43" width="8.140625" style="32" bestFit="1" customWidth="1"/>
    <col min="44" max="45" width="7" style="32" bestFit="1" customWidth="1"/>
    <col min="46" max="58" width="8.140625" style="32" bestFit="1" customWidth="1"/>
    <col min="59" max="16384" width="8.85546875" style="32"/>
  </cols>
  <sheetData>
    <row r="1" spans="1:58" x14ac:dyDescent="0.25">
      <c r="B1" s="71" t="s">
        <v>5</v>
      </c>
      <c r="C1" s="71"/>
      <c r="D1" s="71"/>
      <c r="E1" s="71"/>
      <c r="F1" s="71"/>
      <c r="G1" s="74" t="s">
        <v>0</v>
      </c>
      <c r="H1" s="71"/>
      <c r="I1" s="71"/>
      <c r="J1" s="71" t="s">
        <v>1</v>
      </c>
      <c r="K1" s="71"/>
      <c r="L1" s="71"/>
      <c r="M1" s="71" t="s">
        <v>2</v>
      </c>
      <c r="N1" s="71"/>
      <c r="O1" s="71"/>
      <c r="P1" s="71" t="s">
        <v>3</v>
      </c>
      <c r="Q1" s="71"/>
      <c r="R1" s="71"/>
      <c r="S1" s="71" t="s">
        <v>4</v>
      </c>
      <c r="T1" s="71"/>
      <c r="U1" s="71"/>
      <c r="X1" s="41"/>
      <c r="Y1" s="71" t="s">
        <v>5</v>
      </c>
      <c r="Z1" s="71"/>
      <c r="AA1" s="71"/>
      <c r="AB1" s="71"/>
      <c r="AC1" s="71" t="s">
        <v>0</v>
      </c>
      <c r="AD1" s="71"/>
      <c r="AE1" s="71"/>
      <c r="AF1" s="71"/>
      <c r="AG1" s="71"/>
      <c r="AH1" s="71"/>
      <c r="AI1" s="71" t="s">
        <v>1</v>
      </c>
      <c r="AJ1" s="71"/>
      <c r="AK1" s="71"/>
      <c r="AL1" s="71"/>
      <c r="AM1" s="71"/>
      <c r="AN1" s="71"/>
      <c r="AO1" s="71" t="s">
        <v>2</v>
      </c>
      <c r="AP1" s="71"/>
      <c r="AQ1" s="71"/>
      <c r="AR1" s="71"/>
      <c r="AS1" s="71"/>
      <c r="AT1" s="71"/>
      <c r="AU1" s="71" t="s">
        <v>3</v>
      </c>
      <c r="AV1" s="71"/>
      <c r="AW1" s="71"/>
      <c r="AX1" s="71"/>
      <c r="AY1" s="71"/>
      <c r="AZ1" s="71"/>
      <c r="BA1" s="71" t="s">
        <v>4</v>
      </c>
      <c r="BB1" s="71"/>
      <c r="BC1" s="71"/>
      <c r="BD1" s="71"/>
      <c r="BE1" s="71"/>
      <c r="BF1" s="71"/>
    </row>
    <row r="2" spans="1:58" x14ac:dyDescent="0.25">
      <c r="B2" s="71" t="s">
        <v>6</v>
      </c>
      <c r="C2" s="71"/>
      <c r="D2" s="71"/>
      <c r="E2" s="71"/>
      <c r="F2" s="71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41"/>
      <c r="Y2" s="72" t="s">
        <v>90</v>
      </c>
      <c r="Z2" s="73"/>
      <c r="AA2" s="73"/>
      <c r="AB2" s="73"/>
      <c r="AC2" s="70" t="s">
        <v>13</v>
      </c>
      <c r="AD2" s="70"/>
      <c r="AE2" s="70"/>
      <c r="AF2" s="70" t="s">
        <v>17</v>
      </c>
      <c r="AG2" s="70"/>
      <c r="AH2" s="70"/>
      <c r="AI2" s="70" t="s">
        <v>13</v>
      </c>
      <c r="AJ2" s="70"/>
      <c r="AK2" s="70"/>
      <c r="AL2" s="70" t="s">
        <v>17</v>
      </c>
      <c r="AM2" s="70"/>
      <c r="AN2" s="70"/>
      <c r="AO2" s="70" t="s">
        <v>13</v>
      </c>
      <c r="AP2" s="70"/>
      <c r="AQ2" s="70"/>
      <c r="AR2" s="70" t="s">
        <v>17</v>
      </c>
      <c r="AS2" s="70"/>
      <c r="AT2" s="70"/>
      <c r="AU2" s="70" t="s">
        <v>13</v>
      </c>
      <c r="AV2" s="70"/>
      <c r="AW2" s="70"/>
      <c r="AX2" s="70" t="s">
        <v>17</v>
      </c>
      <c r="AY2" s="70"/>
      <c r="AZ2" s="70"/>
      <c r="BA2" s="70" t="s">
        <v>13</v>
      </c>
      <c r="BB2" s="70"/>
      <c r="BC2" s="70"/>
      <c r="BD2" s="70" t="s">
        <v>17</v>
      </c>
      <c r="BE2" s="70"/>
      <c r="BF2" s="70"/>
    </row>
    <row r="3" spans="1:58" x14ac:dyDescent="0.25">
      <c r="A3" s="32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74" t="s">
        <v>87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X3" s="41"/>
      <c r="Y3" s="71" t="s">
        <v>6</v>
      </c>
      <c r="Z3" s="71"/>
      <c r="AA3" s="71"/>
      <c r="AB3" s="71"/>
      <c r="AC3" s="2">
        <v>4.5999999999999996</v>
      </c>
      <c r="AD3" s="2">
        <v>6.4</v>
      </c>
      <c r="AE3" s="2">
        <v>8.1999999999999993</v>
      </c>
      <c r="AF3" s="2">
        <v>4.5999999999999996</v>
      </c>
      <c r="AG3" s="2">
        <v>6.4</v>
      </c>
      <c r="AH3" s="2">
        <v>8.1999999999999993</v>
      </c>
      <c r="AI3" s="2">
        <v>4.5999999999999996</v>
      </c>
      <c r="AJ3" s="2">
        <v>6.4</v>
      </c>
      <c r="AK3" s="2">
        <v>8.1999999999999993</v>
      </c>
      <c r="AL3" s="2">
        <v>4.5999999999999996</v>
      </c>
      <c r="AM3" s="2">
        <v>6.4</v>
      </c>
      <c r="AN3" s="2">
        <v>8.1999999999999993</v>
      </c>
      <c r="AO3" s="2">
        <v>4.5999999999999996</v>
      </c>
      <c r="AP3" s="2">
        <v>6.4</v>
      </c>
      <c r="AQ3" s="2">
        <v>8.1999999999999993</v>
      </c>
      <c r="AR3" s="2">
        <v>4.5999999999999996</v>
      </c>
      <c r="AS3" s="2">
        <v>6.4</v>
      </c>
      <c r="AT3" s="2">
        <v>8.1999999999999993</v>
      </c>
      <c r="AU3" s="2">
        <v>4.5999999999999996</v>
      </c>
      <c r="AV3" s="2">
        <v>6.4</v>
      </c>
      <c r="AW3" s="2">
        <v>8.1999999999999993</v>
      </c>
      <c r="AX3" s="2">
        <v>4.5999999999999996</v>
      </c>
      <c r="AY3" s="2">
        <v>6.4</v>
      </c>
      <c r="AZ3" s="2">
        <v>8.1999999999999993</v>
      </c>
      <c r="BA3" s="2">
        <v>4.5999999999999996</v>
      </c>
      <c r="BB3" s="2">
        <v>6.4</v>
      </c>
      <c r="BC3" s="2">
        <v>8.1999999999999993</v>
      </c>
      <c r="BD3" s="2">
        <v>4.5999999999999996</v>
      </c>
      <c r="BE3" s="2">
        <v>6.4</v>
      </c>
      <c r="BF3" s="2">
        <v>8.1999999999999993</v>
      </c>
    </row>
    <row r="4" spans="1:58" x14ac:dyDescent="0.25">
      <c r="A4" s="33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34">
        <v>9619</v>
      </c>
      <c r="H4" s="34">
        <v>9619</v>
      </c>
      <c r="I4" s="34">
        <v>9619</v>
      </c>
      <c r="J4" s="34">
        <v>11869</v>
      </c>
      <c r="K4" s="34">
        <v>11369</v>
      </c>
      <c r="L4" s="34">
        <v>10434</v>
      </c>
      <c r="M4" s="34">
        <v>14865</v>
      </c>
      <c r="N4" s="34">
        <v>13699</v>
      </c>
      <c r="O4" s="34">
        <v>11519</v>
      </c>
      <c r="P4" s="34">
        <v>17862</v>
      </c>
      <c r="Q4" s="34">
        <v>16030</v>
      </c>
      <c r="R4" s="34">
        <v>12604</v>
      </c>
      <c r="S4" s="34">
        <v>20860</v>
      </c>
      <c r="T4" s="34">
        <v>18362</v>
      </c>
      <c r="U4" s="35">
        <v>13690</v>
      </c>
      <c r="X4" s="2" t="s">
        <v>18</v>
      </c>
      <c r="Y4" s="2" t="s">
        <v>7</v>
      </c>
      <c r="Z4" s="2" t="s">
        <v>8</v>
      </c>
      <c r="AA4" s="2" t="s">
        <v>9</v>
      </c>
      <c r="AB4" s="2" t="s">
        <v>10</v>
      </c>
      <c r="AC4" s="66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8"/>
    </row>
    <row r="5" spans="1:58" x14ac:dyDescent="0.25">
      <c r="A5" s="33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34">
        <v>9619</v>
      </c>
      <c r="H5" s="34">
        <v>9619</v>
      </c>
      <c r="I5" s="34">
        <v>9619</v>
      </c>
      <c r="J5" s="34">
        <v>12063</v>
      </c>
      <c r="K5" s="34">
        <v>11563</v>
      </c>
      <c r="L5" s="34">
        <v>10628</v>
      </c>
      <c r="M5" s="34">
        <v>15317</v>
      </c>
      <c r="N5" s="34">
        <v>14151</v>
      </c>
      <c r="O5" s="34">
        <v>11971</v>
      </c>
      <c r="P5" s="34">
        <v>18573</v>
      </c>
      <c r="Q5" s="34">
        <v>16741</v>
      </c>
      <c r="R5" s="34">
        <v>13315</v>
      </c>
      <c r="S5" s="34">
        <v>21829</v>
      </c>
      <c r="T5" s="34">
        <v>19331</v>
      </c>
      <c r="U5" s="35">
        <v>14659</v>
      </c>
      <c r="X5" s="65" t="s">
        <v>89</v>
      </c>
      <c r="Y5" s="2" t="s">
        <v>12</v>
      </c>
      <c r="Z5" s="3">
        <v>1</v>
      </c>
      <c r="AA5" s="2">
        <v>20</v>
      </c>
      <c r="AB5" s="2">
        <v>0.04</v>
      </c>
      <c r="AC5" s="31">
        <f t="shared" ref="AC5:AE8" si="0">G12-G4</f>
        <v>0</v>
      </c>
      <c r="AD5" s="31">
        <f t="shared" si="0"/>
        <v>0</v>
      </c>
      <c r="AE5" s="31">
        <f t="shared" si="0"/>
        <v>0</v>
      </c>
      <c r="AF5" s="31">
        <f t="shared" ref="AF5:AH8" si="1">G16-G8</f>
        <v>0</v>
      </c>
      <c r="AG5" s="31">
        <f t="shared" si="1"/>
        <v>0</v>
      </c>
      <c r="AH5" s="31">
        <f t="shared" si="1"/>
        <v>0</v>
      </c>
      <c r="AI5" s="31">
        <f>J12-J4</f>
        <v>-3297</v>
      </c>
      <c r="AJ5" s="31">
        <f t="shared" ref="AI5:AK8" si="2">K12-K4</f>
        <v>-3827</v>
      </c>
      <c r="AK5" s="31">
        <f t="shared" si="2"/>
        <v>-4820</v>
      </c>
      <c r="AL5" s="31">
        <f t="shared" ref="AL5:AN8" si="3">J16-J8</f>
        <v>-3586</v>
      </c>
      <c r="AM5" s="31">
        <f t="shared" si="3"/>
        <v>-3975</v>
      </c>
      <c r="AN5" s="31">
        <f t="shared" si="3"/>
        <v>-4365</v>
      </c>
      <c r="AO5" s="31">
        <f t="shared" ref="AO5:AQ8" si="4">M12-M4</f>
        <v>-7691</v>
      </c>
      <c r="AP5" s="31">
        <f t="shared" si="4"/>
        <v>-8930</v>
      </c>
      <c r="AQ5" s="31">
        <f t="shared" si="4"/>
        <v>-11247</v>
      </c>
      <c r="AR5" s="31">
        <f t="shared" ref="AR5:AT8" si="5">M16-M8</f>
        <v>-8366</v>
      </c>
      <c r="AS5" s="31">
        <f t="shared" si="5"/>
        <v>-9276</v>
      </c>
      <c r="AT5" s="31">
        <f t="shared" si="5"/>
        <v>-10185</v>
      </c>
      <c r="AU5" s="31">
        <f t="shared" ref="AU5:AW8" si="6">P12-P4</f>
        <v>-12085</v>
      </c>
      <c r="AV5" s="31">
        <f t="shared" si="6"/>
        <v>-14032</v>
      </c>
      <c r="AW5" s="31">
        <f t="shared" si="6"/>
        <v>-17674</v>
      </c>
      <c r="AX5" s="31">
        <f t="shared" ref="AX5:AZ8" si="7">P16-P8</f>
        <v>-13148</v>
      </c>
      <c r="AY5" s="31">
        <f t="shared" si="7"/>
        <v>-14577</v>
      </c>
      <c r="AZ5" s="31">
        <f t="shared" si="7"/>
        <v>-16004</v>
      </c>
      <c r="BA5" s="31">
        <f t="shared" ref="BA5:BC8" si="8">S12-S4</f>
        <v>-16481</v>
      </c>
      <c r="BB5" s="31">
        <f t="shared" si="8"/>
        <v>-19136</v>
      </c>
      <c r="BC5" s="31">
        <f t="shared" si="8"/>
        <v>-24101</v>
      </c>
      <c r="BD5" s="31">
        <f t="shared" ref="BD5:BF8" si="9">S16-S8</f>
        <v>-17929</v>
      </c>
      <c r="BE5" s="31">
        <f t="shared" si="9"/>
        <v>-19877</v>
      </c>
      <c r="BF5" s="31">
        <f t="shared" si="9"/>
        <v>-21825</v>
      </c>
    </row>
    <row r="6" spans="1:58" x14ac:dyDescent="0.25">
      <c r="A6" s="33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34">
        <v>9619</v>
      </c>
      <c r="H6" s="34">
        <v>9619</v>
      </c>
      <c r="I6" s="34">
        <v>9619</v>
      </c>
      <c r="J6" s="34">
        <v>12189</v>
      </c>
      <c r="K6" s="34">
        <v>11690</v>
      </c>
      <c r="L6" s="34">
        <v>10755</v>
      </c>
      <c r="M6" s="34">
        <v>15612</v>
      </c>
      <c r="N6" s="34">
        <v>14447</v>
      </c>
      <c r="O6" s="34">
        <v>12266</v>
      </c>
      <c r="P6" s="34">
        <v>19037</v>
      </c>
      <c r="Q6" s="34">
        <v>17205</v>
      </c>
      <c r="R6" s="34">
        <v>13779</v>
      </c>
      <c r="S6" s="34">
        <v>22462</v>
      </c>
      <c r="T6" s="34">
        <v>19964</v>
      </c>
      <c r="U6" s="35">
        <v>15292</v>
      </c>
      <c r="X6" s="65" t="s">
        <v>89</v>
      </c>
      <c r="Y6" s="2" t="s">
        <v>14</v>
      </c>
      <c r="Z6" s="3">
        <v>1</v>
      </c>
      <c r="AA6" s="2">
        <v>20</v>
      </c>
      <c r="AB6" s="2">
        <v>0.04</v>
      </c>
      <c r="AC6" s="31">
        <f t="shared" si="0"/>
        <v>0</v>
      </c>
      <c r="AD6" s="31">
        <f t="shared" si="0"/>
        <v>0</v>
      </c>
      <c r="AE6" s="31">
        <f t="shared" si="0"/>
        <v>0</v>
      </c>
      <c r="AF6" s="31">
        <f t="shared" si="1"/>
        <v>0</v>
      </c>
      <c r="AG6" s="31">
        <f t="shared" si="1"/>
        <v>0</v>
      </c>
      <c r="AH6" s="31">
        <f t="shared" si="1"/>
        <v>0</v>
      </c>
      <c r="AI6" s="31">
        <f t="shared" si="2"/>
        <v>-3297</v>
      </c>
      <c r="AJ6" s="31">
        <f t="shared" si="2"/>
        <v>-3827</v>
      </c>
      <c r="AK6" s="31">
        <f t="shared" si="2"/>
        <v>-4820</v>
      </c>
      <c r="AL6" s="31">
        <f t="shared" si="3"/>
        <v>-3585</v>
      </c>
      <c r="AM6" s="31">
        <f t="shared" si="3"/>
        <v>-3976</v>
      </c>
      <c r="AN6" s="31">
        <f t="shared" si="3"/>
        <v>-4365</v>
      </c>
      <c r="AO6" s="31">
        <f t="shared" si="4"/>
        <v>-7691</v>
      </c>
      <c r="AP6" s="31">
        <f t="shared" si="4"/>
        <v>-8930</v>
      </c>
      <c r="AQ6" s="31">
        <f t="shared" si="4"/>
        <v>-11247</v>
      </c>
      <c r="AR6" s="31">
        <f t="shared" si="5"/>
        <v>-8367</v>
      </c>
      <c r="AS6" s="31">
        <f t="shared" si="5"/>
        <v>-9276</v>
      </c>
      <c r="AT6" s="31">
        <f t="shared" si="5"/>
        <v>-10185</v>
      </c>
      <c r="AU6" s="31">
        <f t="shared" si="6"/>
        <v>-12086</v>
      </c>
      <c r="AV6" s="31">
        <f t="shared" si="6"/>
        <v>-14032</v>
      </c>
      <c r="AW6" s="31">
        <f t="shared" si="6"/>
        <v>-17674</v>
      </c>
      <c r="AX6" s="31">
        <f t="shared" si="7"/>
        <v>-13148</v>
      </c>
      <c r="AY6" s="31">
        <f t="shared" si="7"/>
        <v>-14576</v>
      </c>
      <c r="AZ6" s="31">
        <f t="shared" si="7"/>
        <v>-16005</v>
      </c>
      <c r="BA6" s="31">
        <f t="shared" si="8"/>
        <v>-16480</v>
      </c>
      <c r="BB6" s="31">
        <f t="shared" si="8"/>
        <v>-19135</v>
      </c>
      <c r="BC6" s="31">
        <f t="shared" si="8"/>
        <v>-24100</v>
      </c>
      <c r="BD6" s="31">
        <f t="shared" si="9"/>
        <v>-17928</v>
      </c>
      <c r="BE6" s="31">
        <f t="shared" si="9"/>
        <v>-19877</v>
      </c>
      <c r="BF6" s="31">
        <f t="shared" si="9"/>
        <v>-21825</v>
      </c>
    </row>
    <row r="7" spans="1:58" x14ac:dyDescent="0.25">
      <c r="A7" s="33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34">
        <v>9619</v>
      </c>
      <c r="H7" s="34">
        <v>9619</v>
      </c>
      <c r="I7" s="34">
        <v>9619</v>
      </c>
      <c r="J7" s="34">
        <v>12235</v>
      </c>
      <c r="K7" s="34">
        <v>11736</v>
      </c>
      <c r="L7" s="34">
        <v>10801</v>
      </c>
      <c r="M7" s="34">
        <v>15720</v>
      </c>
      <c r="N7" s="34">
        <v>14554</v>
      </c>
      <c r="O7" s="34">
        <v>12374</v>
      </c>
      <c r="P7" s="34">
        <v>19206</v>
      </c>
      <c r="Q7" s="34">
        <v>17374</v>
      </c>
      <c r="R7" s="34">
        <v>13948</v>
      </c>
      <c r="S7" s="34">
        <v>22692</v>
      </c>
      <c r="T7" s="34">
        <v>20194</v>
      </c>
      <c r="U7" s="35">
        <v>15522</v>
      </c>
      <c r="X7" s="65" t="s">
        <v>89</v>
      </c>
      <c r="Y7" s="2" t="s">
        <v>15</v>
      </c>
      <c r="Z7" s="3">
        <v>1</v>
      </c>
      <c r="AA7" s="2">
        <v>20</v>
      </c>
      <c r="AB7" s="2">
        <v>0.04</v>
      </c>
      <c r="AC7" s="31">
        <f t="shared" si="0"/>
        <v>0</v>
      </c>
      <c r="AD7" s="31">
        <f t="shared" si="0"/>
        <v>0</v>
      </c>
      <c r="AE7" s="31">
        <f t="shared" si="0"/>
        <v>0</v>
      </c>
      <c r="AF7" s="31">
        <f t="shared" si="1"/>
        <v>0</v>
      </c>
      <c r="AG7" s="31">
        <f t="shared" si="1"/>
        <v>0</v>
      </c>
      <c r="AH7" s="31">
        <f t="shared" si="1"/>
        <v>0</v>
      </c>
      <c r="AI7" s="31">
        <f t="shared" si="2"/>
        <v>-3296</v>
      </c>
      <c r="AJ7" s="31">
        <f t="shared" si="2"/>
        <v>-3827</v>
      </c>
      <c r="AK7" s="31">
        <f t="shared" si="2"/>
        <v>-4820</v>
      </c>
      <c r="AL7" s="31">
        <f t="shared" si="3"/>
        <v>-3586</v>
      </c>
      <c r="AM7" s="31">
        <f t="shared" si="3"/>
        <v>-3975</v>
      </c>
      <c r="AN7" s="31">
        <f t="shared" si="3"/>
        <v>-4365</v>
      </c>
      <c r="AO7" s="31">
        <f t="shared" si="4"/>
        <v>-7691</v>
      </c>
      <c r="AP7" s="31">
        <f t="shared" si="4"/>
        <v>-8930</v>
      </c>
      <c r="AQ7" s="31">
        <f t="shared" si="4"/>
        <v>-11247</v>
      </c>
      <c r="AR7" s="31">
        <f t="shared" si="5"/>
        <v>-8367</v>
      </c>
      <c r="AS7" s="31">
        <f t="shared" si="5"/>
        <v>-9276</v>
      </c>
      <c r="AT7" s="31">
        <f t="shared" si="5"/>
        <v>-10185</v>
      </c>
      <c r="AU7" s="31">
        <f t="shared" si="6"/>
        <v>-12086</v>
      </c>
      <c r="AV7" s="31">
        <f t="shared" si="6"/>
        <v>-14032</v>
      </c>
      <c r="AW7" s="31">
        <f t="shared" si="6"/>
        <v>-17674</v>
      </c>
      <c r="AX7" s="31">
        <f t="shared" si="7"/>
        <v>-13147</v>
      </c>
      <c r="AY7" s="31">
        <f t="shared" si="7"/>
        <v>-14576</v>
      </c>
      <c r="AZ7" s="31">
        <f t="shared" si="7"/>
        <v>-16005</v>
      </c>
      <c r="BA7" s="31">
        <f t="shared" si="8"/>
        <v>-16481</v>
      </c>
      <c r="BB7" s="31">
        <f t="shared" si="8"/>
        <v>-19136</v>
      </c>
      <c r="BC7" s="31">
        <f t="shared" si="8"/>
        <v>-24101</v>
      </c>
      <c r="BD7" s="31">
        <f t="shared" si="9"/>
        <v>-17929</v>
      </c>
      <c r="BE7" s="31">
        <f t="shared" si="9"/>
        <v>-19877</v>
      </c>
      <c r="BF7" s="31">
        <f t="shared" si="9"/>
        <v>-21825</v>
      </c>
    </row>
    <row r="8" spans="1:58" x14ac:dyDescent="0.25">
      <c r="A8" s="33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34">
        <v>9619</v>
      </c>
      <c r="H8" s="34">
        <v>9619</v>
      </c>
      <c r="I8" s="34">
        <v>9619</v>
      </c>
      <c r="J8" s="34">
        <v>12368</v>
      </c>
      <c r="K8" s="34">
        <v>12001</v>
      </c>
      <c r="L8" s="34">
        <v>11635</v>
      </c>
      <c r="M8" s="34">
        <v>16031</v>
      </c>
      <c r="N8" s="34">
        <v>15176</v>
      </c>
      <c r="O8" s="34">
        <v>14320</v>
      </c>
      <c r="P8" s="34">
        <v>19695</v>
      </c>
      <c r="Q8" s="34">
        <v>18351</v>
      </c>
      <c r="R8" s="34">
        <v>17006</v>
      </c>
      <c r="S8" s="34">
        <v>23359</v>
      </c>
      <c r="T8" s="34">
        <v>21526</v>
      </c>
      <c r="U8" s="35">
        <v>19693</v>
      </c>
      <c r="X8" s="65" t="s">
        <v>89</v>
      </c>
      <c r="Y8" s="2" t="s">
        <v>16</v>
      </c>
      <c r="Z8" s="3">
        <v>1</v>
      </c>
      <c r="AA8" s="2">
        <v>20</v>
      </c>
      <c r="AB8" s="2">
        <v>0.04</v>
      </c>
      <c r="AC8" s="31">
        <f t="shared" si="0"/>
        <v>0</v>
      </c>
      <c r="AD8" s="31">
        <f t="shared" si="0"/>
        <v>0</v>
      </c>
      <c r="AE8" s="31">
        <f t="shared" si="0"/>
        <v>0</v>
      </c>
      <c r="AF8" s="31">
        <f t="shared" si="1"/>
        <v>0</v>
      </c>
      <c r="AG8" s="31">
        <f t="shared" si="1"/>
        <v>0</v>
      </c>
      <c r="AH8" s="31">
        <f t="shared" si="1"/>
        <v>0</v>
      </c>
      <c r="AI8" s="31">
        <f t="shared" si="2"/>
        <v>-3296</v>
      </c>
      <c r="AJ8" s="31">
        <f t="shared" si="2"/>
        <v>-3827</v>
      </c>
      <c r="AK8" s="31">
        <f t="shared" si="2"/>
        <v>-4820</v>
      </c>
      <c r="AL8" s="31">
        <f t="shared" si="3"/>
        <v>-3586</v>
      </c>
      <c r="AM8" s="31">
        <f t="shared" si="3"/>
        <v>-3975</v>
      </c>
      <c r="AN8" s="31">
        <f t="shared" si="3"/>
        <v>-4365</v>
      </c>
      <c r="AO8" s="31">
        <f t="shared" si="4"/>
        <v>-7691</v>
      </c>
      <c r="AP8" s="31">
        <f t="shared" si="4"/>
        <v>-8930</v>
      </c>
      <c r="AQ8" s="31">
        <f t="shared" si="4"/>
        <v>-11247</v>
      </c>
      <c r="AR8" s="31">
        <f t="shared" si="5"/>
        <v>-8367</v>
      </c>
      <c r="AS8" s="31">
        <f t="shared" si="5"/>
        <v>-9275</v>
      </c>
      <c r="AT8" s="31">
        <f t="shared" si="5"/>
        <v>-10185</v>
      </c>
      <c r="AU8" s="31">
        <f t="shared" si="6"/>
        <v>-12086</v>
      </c>
      <c r="AV8" s="31">
        <f t="shared" si="6"/>
        <v>-14033</v>
      </c>
      <c r="AW8" s="31">
        <f t="shared" si="6"/>
        <v>-17674</v>
      </c>
      <c r="AX8" s="31">
        <f t="shared" si="7"/>
        <v>-13147</v>
      </c>
      <c r="AY8" s="31">
        <f t="shared" si="7"/>
        <v>-14576</v>
      </c>
      <c r="AZ8" s="31">
        <f t="shared" si="7"/>
        <v>-16005</v>
      </c>
      <c r="BA8" s="31">
        <f t="shared" si="8"/>
        <v>-16480</v>
      </c>
      <c r="BB8" s="31">
        <f t="shared" si="8"/>
        <v>-19135</v>
      </c>
      <c r="BC8" s="31">
        <f t="shared" si="8"/>
        <v>-24100</v>
      </c>
      <c r="BD8" s="31">
        <f t="shared" si="9"/>
        <v>-17929</v>
      </c>
      <c r="BE8" s="31">
        <f t="shared" si="9"/>
        <v>-19877</v>
      </c>
      <c r="BF8" s="31">
        <f t="shared" si="9"/>
        <v>-21824</v>
      </c>
    </row>
    <row r="9" spans="1:58" x14ac:dyDescent="0.25">
      <c r="A9" s="33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34">
        <v>9619</v>
      </c>
      <c r="H9" s="34">
        <v>9619</v>
      </c>
      <c r="I9" s="34">
        <v>9619</v>
      </c>
      <c r="J9" s="34">
        <v>12658</v>
      </c>
      <c r="K9" s="34">
        <v>12292</v>
      </c>
      <c r="L9" s="34">
        <v>11925</v>
      </c>
      <c r="M9" s="34">
        <v>16709</v>
      </c>
      <c r="N9" s="34">
        <v>15853</v>
      </c>
      <c r="O9" s="34">
        <v>14998</v>
      </c>
      <c r="P9" s="34">
        <v>20760</v>
      </c>
      <c r="Q9" s="34">
        <v>19415</v>
      </c>
      <c r="R9" s="34">
        <v>18071</v>
      </c>
      <c r="S9" s="34">
        <v>24810</v>
      </c>
      <c r="T9" s="34">
        <v>22977</v>
      </c>
      <c r="U9" s="35">
        <v>21144</v>
      </c>
      <c r="X9" s="69"/>
      <c r="Y9" s="15"/>
      <c r="Z9" s="16"/>
      <c r="AA9" s="15"/>
      <c r="AB9" s="15"/>
      <c r="AF9" s="38"/>
      <c r="AG9" s="38"/>
      <c r="AH9" s="38"/>
      <c r="AL9" s="38"/>
      <c r="AM9" s="38"/>
      <c r="AN9" s="38"/>
      <c r="AR9" s="38"/>
      <c r="AS9" s="38"/>
      <c r="AT9" s="38"/>
      <c r="AX9" s="38"/>
      <c r="AY9" s="38"/>
      <c r="AZ9" s="38"/>
    </row>
    <row r="10" spans="1:58" x14ac:dyDescent="0.25">
      <c r="A10" s="33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34">
        <v>9619</v>
      </c>
      <c r="H10" s="34">
        <v>9619</v>
      </c>
      <c r="I10" s="34">
        <v>9619</v>
      </c>
      <c r="J10" s="34">
        <v>12802</v>
      </c>
      <c r="K10" s="34">
        <v>12435</v>
      </c>
      <c r="L10" s="34">
        <v>12068</v>
      </c>
      <c r="M10" s="34">
        <v>17043</v>
      </c>
      <c r="N10" s="34">
        <v>16187</v>
      </c>
      <c r="O10" s="34">
        <v>15332</v>
      </c>
      <c r="P10" s="34">
        <v>21284</v>
      </c>
      <c r="Q10" s="34">
        <v>19940</v>
      </c>
      <c r="R10" s="34">
        <v>18596</v>
      </c>
      <c r="S10" s="34">
        <v>25526</v>
      </c>
      <c r="T10" s="34">
        <v>23693</v>
      </c>
      <c r="U10" s="35">
        <v>21860</v>
      </c>
      <c r="X10" s="69"/>
      <c r="Y10" s="15"/>
      <c r="Z10" s="16"/>
      <c r="AA10" s="15"/>
      <c r="AB10" s="15"/>
      <c r="AF10" s="38"/>
      <c r="AG10" s="38"/>
      <c r="AH10" s="38"/>
      <c r="AL10" s="38"/>
      <c r="AM10" s="38"/>
      <c r="AN10" s="38"/>
      <c r="AR10" s="38"/>
      <c r="AS10" s="38"/>
      <c r="AT10" s="38"/>
      <c r="AX10" s="38"/>
      <c r="AY10" s="38"/>
      <c r="AZ10" s="38"/>
    </row>
    <row r="11" spans="1:58" x14ac:dyDescent="0.25">
      <c r="A11" s="33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36">
        <v>9619</v>
      </c>
      <c r="H11" s="36">
        <v>9619</v>
      </c>
      <c r="I11" s="36">
        <v>9619</v>
      </c>
      <c r="J11" s="36">
        <v>12890</v>
      </c>
      <c r="K11" s="36">
        <v>12523</v>
      </c>
      <c r="L11" s="36">
        <v>12157</v>
      </c>
      <c r="M11" s="36">
        <v>17249</v>
      </c>
      <c r="N11" s="36">
        <v>16393</v>
      </c>
      <c r="O11" s="36">
        <v>15538</v>
      </c>
      <c r="P11" s="36">
        <v>21608</v>
      </c>
      <c r="Q11" s="36">
        <v>20264</v>
      </c>
      <c r="R11" s="36">
        <v>18920</v>
      </c>
      <c r="S11" s="36">
        <v>25968</v>
      </c>
      <c r="T11" s="36">
        <v>24135</v>
      </c>
      <c r="U11" s="37">
        <v>22301</v>
      </c>
      <c r="X11" s="69"/>
      <c r="Y11" s="15"/>
      <c r="Z11" s="16"/>
      <c r="AA11" s="15"/>
      <c r="AB11" s="15"/>
      <c r="AF11" s="38"/>
      <c r="AG11" s="38"/>
      <c r="AH11" s="38"/>
      <c r="AL11" s="38"/>
      <c r="AM11" s="38"/>
      <c r="AN11" s="38"/>
      <c r="AR11" s="38"/>
      <c r="AS11" s="38"/>
      <c r="AT11" s="38"/>
      <c r="AX11" s="38"/>
      <c r="AY11" s="38"/>
      <c r="AZ11" s="38"/>
    </row>
    <row r="12" spans="1:58" x14ac:dyDescent="0.25">
      <c r="A12" s="33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34">
        <v>9619</v>
      </c>
      <c r="H12" s="34">
        <v>9619</v>
      </c>
      <c r="I12" s="34">
        <v>9619</v>
      </c>
      <c r="J12" s="34">
        <v>8572</v>
      </c>
      <c r="K12" s="34">
        <v>7542</v>
      </c>
      <c r="L12" s="34">
        <v>5614</v>
      </c>
      <c r="M12" s="34">
        <v>7174</v>
      </c>
      <c r="N12" s="34">
        <v>4769</v>
      </c>
      <c r="O12" s="34">
        <v>272</v>
      </c>
      <c r="P12" s="34">
        <v>5777</v>
      </c>
      <c r="Q12" s="34">
        <v>1998</v>
      </c>
      <c r="R12" s="34">
        <v>-5070</v>
      </c>
      <c r="S12" s="34">
        <v>4379</v>
      </c>
      <c r="T12" s="34">
        <v>-774</v>
      </c>
      <c r="U12" s="35">
        <v>-10411</v>
      </c>
      <c r="X12" s="69"/>
      <c r="Y12" s="15"/>
      <c r="Z12" s="16"/>
      <c r="AA12" s="15"/>
      <c r="AB12" s="15"/>
      <c r="AF12" s="38"/>
      <c r="AG12" s="38"/>
      <c r="AH12" s="38"/>
      <c r="AL12" s="38"/>
      <c r="AM12" s="38"/>
      <c r="AN12" s="38"/>
      <c r="AR12" s="38"/>
      <c r="AS12" s="38"/>
      <c r="AT12" s="38"/>
      <c r="AX12" s="38"/>
      <c r="AY12" s="38"/>
      <c r="AZ12" s="38"/>
    </row>
    <row r="13" spans="1:58" x14ac:dyDescent="0.25">
      <c r="A13" s="33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34">
        <v>9619</v>
      </c>
      <c r="H13" s="34">
        <v>9619</v>
      </c>
      <c r="I13" s="34">
        <v>9619</v>
      </c>
      <c r="J13" s="34">
        <v>8766</v>
      </c>
      <c r="K13" s="34">
        <v>7736</v>
      </c>
      <c r="L13" s="34">
        <v>5808</v>
      </c>
      <c r="M13" s="34">
        <v>7626</v>
      </c>
      <c r="N13" s="34">
        <v>5221</v>
      </c>
      <c r="O13" s="34">
        <v>724</v>
      </c>
      <c r="P13" s="34">
        <v>6487</v>
      </c>
      <c r="Q13" s="34">
        <v>2709</v>
      </c>
      <c r="R13" s="34">
        <v>-4359</v>
      </c>
      <c r="S13" s="34">
        <v>5349</v>
      </c>
      <c r="T13" s="34">
        <v>196</v>
      </c>
      <c r="U13" s="35">
        <v>-9441</v>
      </c>
    </row>
    <row r="14" spans="1:58" x14ac:dyDescent="0.25">
      <c r="A14" s="33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34">
        <v>9619</v>
      </c>
      <c r="H14" s="34">
        <v>9619</v>
      </c>
      <c r="I14" s="34">
        <v>9619</v>
      </c>
      <c r="J14" s="34">
        <v>8893</v>
      </c>
      <c r="K14" s="34">
        <v>7863</v>
      </c>
      <c r="L14" s="34">
        <v>5935</v>
      </c>
      <c r="M14" s="34">
        <v>7921</v>
      </c>
      <c r="N14" s="34">
        <v>5517</v>
      </c>
      <c r="O14" s="34">
        <v>1019</v>
      </c>
      <c r="P14" s="34">
        <v>6951</v>
      </c>
      <c r="Q14" s="34">
        <v>3173</v>
      </c>
      <c r="R14" s="34">
        <v>-3895</v>
      </c>
      <c r="S14" s="34">
        <v>5981</v>
      </c>
      <c r="T14" s="34">
        <v>828</v>
      </c>
      <c r="U14" s="35">
        <v>-8809</v>
      </c>
    </row>
    <row r="15" spans="1:58" x14ac:dyDescent="0.25">
      <c r="A15" s="33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34">
        <v>9619</v>
      </c>
      <c r="H15" s="34">
        <v>9619</v>
      </c>
      <c r="I15" s="34">
        <v>9619</v>
      </c>
      <c r="J15" s="34">
        <v>8939</v>
      </c>
      <c r="K15" s="34">
        <v>7909</v>
      </c>
      <c r="L15" s="34">
        <v>5981</v>
      </c>
      <c r="M15" s="34">
        <v>8029</v>
      </c>
      <c r="N15" s="34">
        <v>5624</v>
      </c>
      <c r="O15" s="34">
        <v>1127</v>
      </c>
      <c r="P15" s="34">
        <v>7120</v>
      </c>
      <c r="Q15" s="34">
        <v>3341</v>
      </c>
      <c r="R15" s="34">
        <v>-3726</v>
      </c>
      <c r="S15" s="34">
        <v>6212</v>
      </c>
      <c r="T15" s="34">
        <v>1059</v>
      </c>
      <c r="U15" s="35">
        <v>-8578</v>
      </c>
    </row>
    <row r="16" spans="1:58" x14ac:dyDescent="0.25">
      <c r="A16" s="33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34">
        <v>9619</v>
      </c>
      <c r="H16" s="34">
        <v>9619</v>
      </c>
      <c r="I16" s="34">
        <v>9619</v>
      </c>
      <c r="J16" s="34">
        <v>8782</v>
      </c>
      <c r="K16" s="34">
        <v>8026</v>
      </c>
      <c r="L16" s="34">
        <v>7270</v>
      </c>
      <c r="M16" s="34">
        <v>7665</v>
      </c>
      <c r="N16" s="34">
        <v>5900</v>
      </c>
      <c r="O16" s="34">
        <v>4135</v>
      </c>
      <c r="P16" s="34">
        <v>6547</v>
      </c>
      <c r="Q16" s="34">
        <v>3774</v>
      </c>
      <c r="R16" s="34">
        <v>1002</v>
      </c>
      <c r="S16" s="34">
        <v>5430</v>
      </c>
      <c r="T16" s="34">
        <v>1649</v>
      </c>
      <c r="U16" s="35">
        <v>-2132</v>
      </c>
    </row>
    <row r="17" spans="1:21" x14ac:dyDescent="0.25">
      <c r="A17" s="33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34">
        <v>9619</v>
      </c>
      <c r="H17" s="34">
        <v>9619</v>
      </c>
      <c r="I17" s="34">
        <v>9619</v>
      </c>
      <c r="J17" s="34">
        <v>9073</v>
      </c>
      <c r="K17" s="34">
        <v>8316</v>
      </c>
      <c r="L17" s="34">
        <v>7560</v>
      </c>
      <c r="M17" s="34">
        <v>8342</v>
      </c>
      <c r="N17" s="34">
        <v>6577</v>
      </c>
      <c r="O17" s="34">
        <v>4813</v>
      </c>
      <c r="P17" s="34">
        <v>7612</v>
      </c>
      <c r="Q17" s="34">
        <v>4839</v>
      </c>
      <c r="R17" s="34">
        <v>2066</v>
      </c>
      <c r="S17" s="34">
        <v>6882</v>
      </c>
      <c r="T17" s="34">
        <v>3100</v>
      </c>
      <c r="U17" s="35">
        <v>-681</v>
      </c>
    </row>
    <row r="18" spans="1:21" x14ac:dyDescent="0.25">
      <c r="A18" s="33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34">
        <v>9619</v>
      </c>
      <c r="H18" s="34">
        <v>9619</v>
      </c>
      <c r="I18" s="34">
        <v>9619</v>
      </c>
      <c r="J18" s="34">
        <v>9216</v>
      </c>
      <c r="K18" s="34">
        <v>8460</v>
      </c>
      <c r="L18" s="34">
        <v>7703</v>
      </c>
      <c r="M18" s="34">
        <v>8676</v>
      </c>
      <c r="N18" s="34">
        <v>6911</v>
      </c>
      <c r="O18" s="34">
        <v>5147</v>
      </c>
      <c r="P18" s="34">
        <v>8137</v>
      </c>
      <c r="Q18" s="34">
        <v>5364</v>
      </c>
      <c r="R18" s="34">
        <v>2591</v>
      </c>
      <c r="S18" s="34">
        <v>7597</v>
      </c>
      <c r="T18" s="34">
        <v>3816</v>
      </c>
      <c r="U18" s="35">
        <v>35</v>
      </c>
    </row>
    <row r="19" spans="1:21" x14ac:dyDescent="0.25">
      <c r="A19" s="33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36">
        <v>9619</v>
      </c>
      <c r="H19" s="36">
        <v>9619</v>
      </c>
      <c r="I19" s="36">
        <v>9619</v>
      </c>
      <c r="J19" s="36">
        <v>9304</v>
      </c>
      <c r="K19" s="36">
        <v>8548</v>
      </c>
      <c r="L19" s="36">
        <v>7792</v>
      </c>
      <c r="M19" s="36">
        <v>8882</v>
      </c>
      <c r="N19" s="36">
        <v>7118</v>
      </c>
      <c r="O19" s="36">
        <v>5353</v>
      </c>
      <c r="P19" s="36">
        <v>8461</v>
      </c>
      <c r="Q19" s="36">
        <v>5688</v>
      </c>
      <c r="R19" s="36">
        <v>2915</v>
      </c>
      <c r="S19" s="36">
        <v>8039</v>
      </c>
      <c r="T19" s="36">
        <v>4258</v>
      </c>
      <c r="U19" s="37">
        <v>477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F20" s="2" t="s">
        <v>13</v>
      </c>
      <c r="G20" s="38">
        <f>G12-G4</f>
        <v>0</v>
      </c>
      <c r="H20" s="38">
        <f t="shared" ref="H20:J20" si="10">H12-H4</f>
        <v>0</v>
      </c>
      <c r="I20" s="38">
        <f t="shared" si="10"/>
        <v>0</v>
      </c>
      <c r="J20" s="38">
        <f t="shared" si="10"/>
        <v>-3297</v>
      </c>
      <c r="K20" s="38">
        <f t="shared" ref="K20:T20" si="11">K12-K4</f>
        <v>-3827</v>
      </c>
      <c r="L20" s="38">
        <f t="shared" si="11"/>
        <v>-4820</v>
      </c>
      <c r="M20" s="38">
        <f t="shared" si="11"/>
        <v>-7691</v>
      </c>
      <c r="N20" s="38">
        <f t="shared" si="11"/>
        <v>-8930</v>
      </c>
      <c r="O20" s="38">
        <f t="shared" si="11"/>
        <v>-11247</v>
      </c>
      <c r="P20" s="38">
        <f t="shared" si="11"/>
        <v>-12085</v>
      </c>
      <c r="Q20" s="38">
        <f t="shared" si="11"/>
        <v>-14032</v>
      </c>
      <c r="R20" s="38">
        <f t="shared" si="11"/>
        <v>-17674</v>
      </c>
      <c r="S20" s="38">
        <f t="shared" si="11"/>
        <v>-16481</v>
      </c>
      <c r="T20" s="38">
        <f t="shared" si="11"/>
        <v>-19136</v>
      </c>
      <c r="U20" s="38">
        <f>U12-U4</f>
        <v>-24101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F21" s="2" t="s">
        <v>13</v>
      </c>
      <c r="G21" s="38">
        <f t="shared" ref="G21:G27" si="12">G13-G5</f>
        <v>0</v>
      </c>
      <c r="H21" s="38">
        <f t="shared" ref="H21:J21" si="13">H13-H5</f>
        <v>0</v>
      </c>
      <c r="I21" s="38">
        <f t="shared" si="13"/>
        <v>0</v>
      </c>
      <c r="J21" s="38">
        <f t="shared" si="13"/>
        <v>-3297</v>
      </c>
      <c r="K21" s="38">
        <f t="shared" ref="K21:U21" si="14">K13-K5</f>
        <v>-3827</v>
      </c>
      <c r="L21" s="38">
        <f t="shared" si="14"/>
        <v>-4820</v>
      </c>
      <c r="M21" s="38">
        <f t="shared" si="14"/>
        <v>-7691</v>
      </c>
      <c r="N21" s="38">
        <f t="shared" si="14"/>
        <v>-8930</v>
      </c>
      <c r="O21" s="38">
        <f t="shared" si="14"/>
        <v>-11247</v>
      </c>
      <c r="P21" s="38">
        <f t="shared" si="14"/>
        <v>-12086</v>
      </c>
      <c r="Q21" s="38">
        <f t="shared" si="14"/>
        <v>-14032</v>
      </c>
      <c r="R21" s="38">
        <f t="shared" si="14"/>
        <v>-17674</v>
      </c>
      <c r="S21" s="38">
        <f t="shared" si="14"/>
        <v>-16480</v>
      </c>
      <c r="T21" s="38">
        <f t="shared" si="14"/>
        <v>-19135</v>
      </c>
      <c r="U21" s="38">
        <f t="shared" si="14"/>
        <v>-24100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F22" s="2" t="s">
        <v>13</v>
      </c>
      <c r="G22" s="38">
        <f t="shared" si="12"/>
        <v>0</v>
      </c>
      <c r="H22" s="38">
        <f t="shared" ref="H22:J22" si="15">H14-H6</f>
        <v>0</v>
      </c>
      <c r="I22" s="38">
        <f t="shared" si="15"/>
        <v>0</v>
      </c>
      <c r="J22" s="38">
        <f t="shared" si="15"/>
        <v>-3296</v>
      </c>
      <c r="K22" s="38">
        <f t="shared" ref="K22:U22" si="16">K14-K6</f>
        <v>-3827</v>
      </c>
      <c r="L22" s="38">
        <f>L14-L6</f>
        <v>-4820</v>
      </c>
      <c r="M22" s="38">
        <f t="shared" si="16"/>
        <v>-7691</v>
      </c>
      <c r="N22" s="38">
        <f t="shared" si="16"/>
        <v>-8930</v>
      </c>
      <c r="O22" s="38">
        <f t="shared" si="16"/>
        <v>-11247</v>
      </c>
      <c r="P22" s="38">
        <f t="shared" si="16"/>
        <v>-12086</v>
      </c>
      <c r="Q22" s="38">
        <f t="shared" si="16"/>
        <v>-14032</v>
      </c>
      <c r="R22" s="38">
        <f t="shared" si="16"/>
        <v>-17674</v>
      </c>
      <c r="S22" s="38">
        <f t="shared" si="16"/>
        <v>-16481</v>
      </c>
      <c r="T22" s="38">
        <f t="shared" si="16"/>
        <v>-19136</v>
      </c>
      <c r="U22" s="38">
        <f t="shared" si="16"/>
        <v>-24101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F23" s="2" t="s">
        <v>13</v>
      </c>
      <c r="G23" s="38">
        <f t="shared" si="12"/>
        <v>0</v>
      </c>
      <c r="H23" s="38">
        <f t="shared" ref="H23:J23" si="17">H15-H7</f>
        <v>0</v>
      </c>
      <c r="I23" s="38">
        <f t="shared" si="17"/>
        <v>0</v>
      </c>
      <c r="J23" s="38">
        <f t="shared" si="17"/>
        <v>-3296</v>
      </c>
      <c r="K23" s="38">
        <f t="shared" ref="K23:U23" si="18">K15-K7</f>
        <v>-3827</v>
      </c>
      <c r="L23" s="38">
        <f t="shared" si="18"/>
        <v>-4820</v>
      </c>
      <c r="M23" s="38">
        <f t="shared" si="18"/>
        <v>-7691</v>
      </c>
      <c r="N23" s="38">
        <f t="shared" si="18"/>
        <v>-8930</v>
      </c>
      <c r="O23" s="38">
        <f t="shared" si="18"/>
        <v>-11247</v>
      </c>
      <c r="P23" s="38">
        <f t="shared" si="18"/>
        <v>-12086</v>
      </c>
      <c r="Q23" s="38">
        <f t="shared" si="18"/>
        <v>-14033</v>
      </c>
      <c r="R23" s="38">
        <f t="shared" si="18"/>
        <v>-17674</v>
      </c>
      <c r="S23" s="38">
        <f t="shared" si="18"/>
        <v>-16480</v>
      </c>
      <c r="T23" s="38">
        <f t="shared" si="18"/>
        <v>-19135</v>
      </c>
      <c r="U23" s="38">
        <f t="shared" si="18"/>
        <v>-24100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F24" s="2" t="s">
        <v>17</v>
      </c>
      <c r="G24" s="38">
        <f t="shared" si="12"/>
        <v>0</v>
      </c>
      <c r="H24" s="38">
        <f t="shared" ref="H24:J24" si="19">H16-H8</f>
        <v>0</v>
      </c>
      <c r="I24" s="38">
        <f t="shared" si="19"/>
        <v>0</v>
      </c>
      <c r="J24" s="38">
        <f t="shared" si="19"/>
        <v>-3586</v>
      </c>
      <c r="K24" s="38">
        <f t="shared" ref="K24:U24" si="20">K16-K8</f>
        <v>-3975</v>
      </c>
      <c r="L24" s="38">
        <f t="shared" si="20"/>
        <v>-4365</v>
      </c>
      <c r="M24" s="38">
        <f t="shared" si="20"/>
        <v>-8366</v>
      </c>
      <c r="N24" s="38">
        <f t="shared" si="20"/>
        <v>-9276</v>
      </c>
      <c r="O24" s="38">
        <f t="shared" si="20"/>
        <v>-10185</v>
      </c>
      <c r="P24" s="38">
        <f t="shared" si="20"/>
        <v>-13148</v>
      </c>
      <c r="Q24" s="38">
        <f t="shared" si="20"/>
        <v>-14577</v>
      </c>
      <c r="R24" s="38">
        <f t="shared" si="20"/>
        <v>-16004</v>
      </c>
      <c r="S24" s="38">
        <f t="shared" si="20"/>
        <v>-17929</v>
      </c>
      <c r="T24" s="38">
        <f t="shared" si="20"/>
        <v>-19877</v>
      </c>
      <c r="U24" s="38">
        <f t="shared" si="20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F25" s="2" t="s">
        <v>17</v>
      </c>
      <c r="G25" s="38">
        <f t="shared" si="12"/>
        <v>0</v>
      </c>
      <c r="H25" s="38">
        <f t="shared" ref="H25:J25" si="21">H17-H9</f>
        <v>0</v>
      </c>
      <c r="I25" s="38">
        <f t="shared" si="21"/>
        <v>0</v>
      </c>
      <c r="J25" s="38">
        <f t="shared" si="21"/>
        <v>-3585</v>
      </c>
      <c r="K25" s="38">
        <f t="shared" ref="K25:T25" si="22">K17-K9</f>
        <v>-3976</v>
      </c>
      <c r="L25" s="38">
        <f t="shared" si="22"/>
        <v>-4365</v>
      </c>
      <c r="M25" s="38">
        <f t="shared" si="22"/>
        <v>-8367</v>
      </c>
      <c r="N25" s="38">
        <f t="shared" si="22"/>
        <v>-9276</v>
      </c>
      <c r="O25" s="38">
        <f t="shared" si="22"/>
        <v>-10185</v>
      </c>
      <c r="P25" s="38">
        <f t="shared" si="22"/>
        <v>-13148</v>
      </c>
      <c r="Q25" s="38">
        <f t="shared" si="22"/>
        <v>-14576</v>
      </c>
      <c r="R25" s="38">
        <f t="shared" si="22"/>
        <v>-16005</v>
      </c>
      <c r="S25" s="38">
        <f t="shared" si="22"/>
        <v>-17928</v>
      </c>
      <c r="T25" s="38">
        <f t="shared" si="22"/>
        <v>-19877</v>
      </c>
      <c r="U25" s="38">
        <f>U17-U9</f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F26" s="2" t="s">
        <v>17</v>
      </c>
      <c r="G26" s="38">
        <f t="shared" si="12"/>
        <v>0</v>
      </c>
      <c r="H26" s="38">
        <f t="shared" ref="H26:J26" si="23">H18-H10</f>
        <v>0</v>
      </c>
      <c r="I26" s="38">
        <f t="shared" si="23"/>
        <v>0</v>
      </c>
      <c r="J26" s="38">
        <f t="shared" si="23"/>
        <v>-3586</v>
      </c>
      <c r="K26" s="38">
        <f t="shared" ref="K26:U26" si="24">K18-K10</f>
        <v>-3975</v>
      </c>
      <c r="L26" s="38">
        <f t="shared" si="24"/>
        <v>-4365</v>
      </c>
      <c r="M26" s="38">
        <f t="shared" si="24"/>
        <v>-8367</v>
      </c>
      <c r="N26" s="38">
        <f t="shared" si="24"/>
        <v>-9276</v>
      </c>
      <c r="O26" s="38">
        <f t="shared" si="24"/>
        <v>-10185</v>
      </c>
      <c r="P26" s="38">
        <f t="shared" si="24"/>
        <v>-13147</v>
      </c>
      <c r="Q26" s="38">
        <f t="shared" si="24"/>
        <v>-14576</v>
      </c>
      <c r="R26" s="38">
        <f t="shared" si="24"/>
        <v>-16005</v>
      </c>
      <c r="S26" s="38">
        <f t="shared" si="24"/>
        <v>-17929</v>
      </c>
      <c r="T26" s="38">
        <f t="shared" si="24"/>
        <v>-19877</v>
      </c>
      <c r="U26" s="38">
        <f t="shared" si="24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F27" s="2" t="s">
        <v>17</v>
      </c>
      <c r="G27" s="38">
        <f t="shared" si="12"/>
        <v>0</v>
      </c>
      <c r="H27" s="38">
        <f t="shared" ref="H27:J27" si="25">H19-H11</f>
        <v>0</v>
      </c>
      <c r="I27" s="38">
        <f t="shared" si="25"/>
        <v>0</v>
      </c>
      <c r="J27" s="38">
        <f t="shared" si="25"/>
        <v>-3586</v>
      </c>
      <c r="K27" s="38">
        <f t="shared" ref="K27:T27" si="26">K19-K11</f>
        <v>-3975</v>
      </c>
      <c r="L27" s="38">
        <f t="shared" si="26"/>
        <v>-4365</v>
      </c>
      <c r="M27" s="38">
        <f t="shared" si="26"/>
        <v>-8367</v>
      </c>
      <c r="N27" s="38">
        <f t="shared" si="26"/>
        <v>-9275</v>
      </c>
      <c r="O27" s="38">
        <f t="shared" si="26"/>
        <v>-10185</v>
      </c>
      <c r="P27" s="38">
        <f t="shared" si="26"/>
        <v>-13147</v>
      </c>
      <c r="Q27" s="38">
        <f t="shared" si="26"/>
        <v>-14576</v>
      </c>
      <c r="R27" s="38">
        <f t="shared" si="26"/>
        <v>-16005</v>
      </c>
      <c r="S27" s="38">
        <f t="shared" si="26"/>
        <v>-17929</v>
      </c>
      <c r="T27" s="38">
        <f t="shared" si="26"/>
        <v>-19877</v>
      </c>
      <c r="U27" s="38">
        <f>U19-U11</f>
        <v>-21824</v>
      </c>
    </row>
    <row r="29" spans="1:21" x14ac:dyDescent="0.25">
      <c r="G29" s="38"/>
    </row>
  </sheetData>
  <mergeCells count="26">
    <mergeCell ref="P1:R1"/>
    <mergeCell ref="S1:U1"/>
    <mergeCell ref="B2:F2"/>
    <mergeCell ref="G3:U3"/>
    <mergeCell ref="B1:F1"/>
    <mergeCell ref="G1:I1"/>
    <mergeCell ref="J1:L1"/>
    <mergeCell ref="M1:O1"/>
    <mergeCell ref="Y3:AB3"/>
    <mergeCell ref="AC1:AH1"/>
    <mergeCell ref="AC2:AE2"/>
    <mergeCell ref="AF2:AH2"/>
    <mergeCell ref="AL2:AN2"/>
    <mergeCell ref="AI2:AK2"/>
    <mergeCell ref="Y2:AB2"/>
    <mergeCell ref="Y1:AB1"/>
    <mergeCell ref="BD2:BF2"/>
    <mergeCell ref="BA1:BF1"/>
    <mergeCell ref="AU1:AZ1"/>
    <mergeCell ref="AO1:AT1"/>
    <mergeCell ref="AI1:AN1"/>
    <mergeCell ref="AR2:AT2"/>
    <mergeCell ref="AX2:AZ2"/>
    <mergeCell ref="AO2:AQ2"/>
    <mergeCell ref="AU2:AW2"/>
    <mergeCell ref="BA2:BC2"/>
  </mergeCells>
  <pageMargins left="0.7" right="0.7" top="0.75" bottom="0.75" header="0.3" footer="0.3"/>
  <pageSetup scale="5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DCE5-A6C2-4F41-8F28-036C8E986E9B}">
  <dimension ref="A1:BE28"/>
  <sheetViews>
    <sheetView zoomScale="85" zoomScaleNormal="85" workbookViewId="0">
      <selection activeCell="S11" sqref="S11"/>
    </sheetView>
  </sheetViews>
  <sheetFormatPr defaultColWidth="8.85546875" defaultRowHeight="15.75" x14ac:dyDescent="0.25"/>
  <cols>
    <col min="1" max="1" width="9.7109375" style="32" bestFit="1" customWidth="1"/>
    <col min="2" max="2" width="11.28515625" style="32" bestFit="1" customWidth="1"/>
    <col min="3" max="3" width="7.5703125" style="32" bestFit="1" customWidth="1"/>
    <col min="4" max="4" width="19.5703125" style="32" bestFit="1" customWidth="1"/>
    <col min="5" max="5" width="19.140625" style="32" bestFit="1" customWidth="1"/>
    <col min="6" max="6" width="9.7109375" style="32" bestFit="1" customWidth="1"/>
    <col min="7" max="9" width="6.5703125" style="32" bestFit="1" customWidth="1"/>
    <col min="10" max="14" width="7.42578125" style="32" bestFit="1" customWidth="1"/>
    <col min="15" max="21" width="8.5703125" style="32" bestFit="1" customWidth="1"/>
    <col min="22" max="22" width="8.85546875" style="32"/>
    <col min="23" max="23" width="12.140625" style="32" bestFit="1" customWidth="1"/>
    <col min="24" max="24" width="11.28515625" style="32" bestFit="1" customWidth="1"/>
    <col min="25" max="25" width="7.5703125" style="32" bestFit="1" customWidth="1"/>
    <col min="26" max="26" width="16" style="32" bestFit="1" customWidth="1"/>
    <col min="27" max="27" width="19.140625" style="32" bestFit="1" customWidth="1"/>
    <col min="28" max="33" width="4.7109375" style="32" bestFit="1" customWidth="1"/>
    <col min="34" max="41" width="7.42578125" style="32" bestFit="1" customWidth="1"/>
    <col min="42" max="42" width="8.5703125" style="32" bestFit="1" customWidth="1"/>
    <col min="43" max="44" width="7.42578125" style="32" bestFit="1" customWidth="1"/>
    <col min="45" max="57" width="8.5703125" style="32" bestFit="1" customWidth="1"/>
    <col min="58" max="16384" width="8.85546875" style="32"/>
  </cols>
  <sheetData>
    <row r="1" spans="1:57" x14ac:dyDescent="0.25">
      <c r="B1" s="71" t="s">
        <v>5</v>
      </c>
      <c r="C1" s="71"/>
      <c r="D1" s="71"/>
      <c r="E1" s="71"/>
      <c r="F1" s="71"/>
      <c r="G1" s="74" t="s">
        <v>0</v>
      </c>
      <c r="H1" s="71"/>
      <c r="I1" s="71"/>
      <c r="J1" s="71" t="s">
        <v>1</v>
      </c>
      <c r="K1" s="71"/>
      <c r="L1" s="71"/>
      <c r="M1" s="71" t="s">
        <v>2</v>
      </c>
      <c r="N1" s="71"/>
      <c r="O1" s="71"/>
      <c r="P1" s="71" t="s">
        <v>3</v>
      </c>
      <c r="Q1" s="71"/>
      <c r="R1" s="71"/>
      <c r="S1" s="71" t="s">
        <v>4</v>
      </c>
      <c r="T1" s="71"/>
      <c r="U1" s="71"/>
      <c r="W1" s="41"/>
      <c r="X1" s="71" t="s">
        <v>5</v>
      </c>
      <c r="Y1" s="71"/>
      <c r="Z1" s="71"/>
      <c r="AA1" s="71"/>
      <c r="AB1" s="71" t="s">
        <v>0</v>
      </c>
      <c r="AC1" s="71"/>
      <c r="AD1" s="71"/>
      <c r="AE1" s="71"/>
      <c r="AF1" s="71"/>
      <c r="AG1" s="71"/>
      <c r="AH1" s="71" t="s">
        <v>1</v>
      </c>
      <c r="AI1" s="71"/>
      <c r="AJ1" s="71"/>
      <c r="AK1" s="71"/>
      <c r="AL1" s="71"/>
      <c r="AM1" s="71"/>
      <c r="AN1" s="71" t="s">
        <v>2</v>
      </c>
      <c r="AO1" s="71"/>
      <c r="AP1" s="71"/>
      <c r="AQ1" s="71"/>
      <c r="AR1" s="71"/>
      <c r="AS1" s="71"/>
      <c r="AT1" s="71" t="s">
        <v>3</v>
      </c>
      <c r="AU1" s="71"/>
      <c r="AV1" s="71"/>
      <c r="AW1" s="71"/>
      <c r="AX1" s="71"/>
      <c r="AY1" s="71"/>
      <c r="AZ1" s="71" t="s">
        <v>4</v>
      </c>
      <c r="BA1" s="71"/>
      <c r="BB1" s="71"/>
      <c r="BC1" s="71"/>
      <c r="BD1" s="71"/>
      <c r="BE1" s="71"/>
    </row>
    <row r="2" spans="1:57" x14ac:dyDescent="0.25">
      <c r="B2" s="71" t="s">
        <v>6</v>
      </c>
      <c r="C2" s="71"/>
      <c r="D2" s="71"/>
      <c r="E2" s="71"/>
      <c r="F2" s="71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41"/>
      <c r="X2" s="70" t="s">
        <v>90</v>
      </c>
      <c r="Y2" s="70"/>
      <c r="Z2" s="70"/>
      <c r="AA2" s="70"/>
      <c r="AB2" s="70" t="s">
        <v>13</v>
      </c>
      <c r="AC2" s="70"/>
      <c r="AD2" s="70"/>
      <c r="AE2" s="70" t="s">
        <v>17</v>
      </c>
      <c r="AF2" s="70"/>
      <c r="AG2" s="70"/>
      <c r="AH2" s="70" t="s">
        <v>13</v>
      </c>
      <c r="AI2" s="70"/>
      <c r="AJ2" s="70"/>
      <c r="AK2" s="70" t="s">
        <v>17</v>
      </c>
      <c r="AL2" s="70"/>
      <c r="AM2" s="70"/>
      <c r="AN2" s="70" t="s">
        <v>13</v>
      </c>
      <c r="AO2" s="70"/>
      <c r="AP2" s="70"/>
      <c r="AQ2" s="70" t="s">
        <v>17</v>
      </c>
      <c r="AR2" s="70"/>
      <c r="AS2" s="70"/>
      <c r="AT2" s="70" t="s">
        <v>13</v>
      </c>
      <c r="AU2" s="70"/>
      <c r="AV2" s="70"/>
      <c r="AW2" s="70" t="s">
        <v>17</v>
      </c>
      <c r="AX2" s="70"/>
      <c r="AY2" s="70"/>
      <c r="AZ2" s="70" t="s">
        <v>13</v>
      </c>
      <c r="BA2" s="70"/>
      <c r="BB2" s="70"/>
      <c r="BC2" s="70" t="s">
        <v>17</v>
      </c>
      <c r="BD2" s="70"/>
      <c r="BE2" s="70"/>
    </row>
    <row r="3" spans="1:57" x14ac:dyDescent="0.25">
      <c r="A3" s="32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74" t="s">
        <v>88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W3" s="41"/>
      <c r="X3" s="71" t="s">
        <v>6</v>
      </c>
      <c r="Y3" s="71"/>
      <c r="Z3" s="71"/>
      <c r="AA3" s="71"/>
      <c r="AB3" s="2">
        <v>4.5999999999999996</v>
      </c>
      <c r="AC3" s="2">
        <v>6.4</v>
      </c>
      <c r="AD3" s="2">
        <v>8.1999999999999993</v>
      </c>
      <c r="AE3" s="2">
        <v>4.5999999999999996</v>
      </c>
      <c r="AF3" s="2">
        <v>6.4</v>
      </c>
      <c r="AG3" s="2">
        <v>8.1999999999999993</v>
      </c>
      <c r="AH3" s="2">
        <v>4.5999999999999996</v>
      </c>
      <c r="AI3" s="2">
        <v>6.4</v>
      </c>
      <c r="AJ3" s="2">
        <v>8.1999999999999993</v>
      </c>
      <c r="AK3" s="2">
        <v>4.5999999999999996</v>
      </c>
      <c r="AL3" s="2">
        <v>6.4</v>
      </c>
      <c r="AM3" s="2">
        <v>8.1999999999999993</v>
      </c>
      <c r="AN3" s="2">
        <v>4.5999999999999996</v>
      </c>
      <c r="AO3" s="2">
        <v>6.4</v>
      </c>
      <c r="AP3" s="2">
        <v>8.1999999999999993</v>
      </c>
      <c r="AQ3" s="2">
        <v>4.5999999999999996</v>
      </c>
      <c r="AR3" s="2">
        <v>6.4</v>
      </c>
      <c r="AS3" s="2">
        <v>8.1999999999999993</v>
      </c>
      <c r="AT3" s="2">
        <v>4.5999999999999996</v>
      </c>
      <c r="AU3" s="2">
        <v>6.4</v>
      </c>
      <c r="AV3" s="2">
        <v>8.1999999999999993</v>
      </c>
      <c r="AW3" s="2">
        <v>4.5999999999999996</v>
      </c>
      <c r="AX3" s="2">
        <v>6.4</v>
      </c>
      <c r="AY3" s="2">
        <v>8.1999999999999993</v>
      </c>
      <c r="AZ3" s="2">
        <v>4.5999999999999996</v>
      </c>
      <c r="BA3" s="2">
        <v>6.4</v>
      </c>
      <c r="BB3" s="2">
        <v>8.1999999999999993</v>
      </c>
      <c r="BC3" s="2">
        <v>4.5999999999999996</v>
      </c>
      <c r="BD3" s="2">
        <v>6.4</v>
      </c>
      <c r="BE3" s="2">
        <v>8.1999999999999993</v>
      </c>
    </row>
    <row r="4" spans="1:57" x14ac:dyDescent="0.25">
      <c r="A4" s="33">
        <v>0.5</v>
      </c>
      <c r="B4" s="2" t="s">
        <v>12</v>
      </c>
      <c r="C4" s="3">
        <v>1</v>
      </c>
      <c r="D4" s="2">
        <v>6</v>
      </c>
      <c r="E4" s="2">
        <v>0.04</v>
      </c>
      <c r="F4" s="2" t="s">
        <v>13</v>
      </c>
      <c r="G4" s="34">
        <v>1716</v>
      </c>
      <c r="H4" s="34">
        <v>1716</v>
      </c>
      <c r="I4" s="34">
        <v>1716</v>
      </c>
      <c r="J4" s="34">
        <v>3965</v>
      </c>
      <c r="K4" s="34">
        <v>3465</v>
      </c>
      <c r="L4" s="34">
        <v>2531</v>
      </c>
      <c r="M4" s="34">
        <v>6961</v>
      </c>
      <c r="N4" s="34">
        <v>5795</v>
      </c>
      <c r="O4" s="34">
        <v>3615</v>
      </c>
      <c r="P4" s="34">
        <v>9959</v>
      </c>
      <c r="Q4" s="34">
        <v>8127</v>
      </c>
      <c r="R4" s="34">
        <v>4701</v>
      </c>
      <c r="S4" s="34">
        <v>12956</v>
      </c>
      <c r="T4" s="34">
        <v>10458</v>
      </c>
      <c r="U4" s="35">
        <v>5786</v>
      </c>
      <c r="W4" s="2" t="s">
        <v>18</v>
      </c>
      <c r="X4" s="2" t="s">
        <v>7</v>
      </c>
      <c r="Y4" s="2" t="s">
        <v>8</v>
      </c>
      <c r="Z4" s="2" t="s">
        <v>9</v>
      </c>
      <c r="AA4" s="2" t="s">
        <v>10</v>
      </c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</row>
    <row r="5" spans="1:57" x14ac:dyDescent="0.25">
      <c r="A5" s="33">
        <v>0.5</v>
      </c>
      <c r="B5" s="2" t="s">
        <v>14</v>
      </c>
      <c r="C5" s="3">
        <v>1</v>
      </c>
      <c r="D5" s="2">
        <v>6</v>
      </c>
      <c r="E5" s="2">
        <v>0.04</v>
      </c>
      <c r="F5" s="2" t="s">
        <v>13</v>
      </c>
      <c r="G5" s="34">
        <v>1716</v>
      </c>
      <c r="H5" s="34">
        <v>1716</v>
      </c>
      <c r="I5" s="34">
        <v>1716</v>
      </c>
      <c r="J5" s="34">
        <v>4159</v>
      </c>
      <c r="K5" s="34">
        <v>3659</v>
      </c>
      <c r="L5" s="34">
        <v>2725</v>
      </c>
      <c r="M5" s="34">
        <v>7414</v>
      </c>
      <c r="N5" s="34">
        <v>6248</v>
      </c>
      <c r="O5" s="34">
        <v>4068</v>
      </c>
      <c r="P5" s="34">
        <v>10670</v>
      </c>
      <c r="Q5" s="34">
        <v>8838</v>
      </c>
      <c r="R5" s="34">
        <v>5412</v>
      </c>
      <c r="S5" s="34">
        <v>13926</v>
      </c>
      <c r="T5" s="34">
        <v>11428</v>
      </c>
      <c r="U5" s="35">
        <v>6756</v>
      </c>
      <c r="W5" s="65" t="s">
        <v>89</v>
      </c>
      <c r="X5" s="2" t="s">
        <v>12</v>
      </c>
      <c r="Y5" s="3">
        <v>1</v>
      </c>
      <c r="Z5" s="2">
        <v>20</v>
      </c>
      <c r="AA5" s="2">
        <v>0.04</v>
      </c>
      <c r="AB5" s="31">
        <f t="shared" ref="AB5:AD8" si="0">G12-G4</f>
        <v>0</v>
      </c>
      <c r="AC5" s="31">
        <f t="shared" si="0"/>
        <v>0</v>
      </c>
      <c r="AD5" s="31">
        <f t="shared" si="0"/>
        <v>0</v>
      </c>
      <c r="AE5" s="31">
        <f t="shared" ref="AE5:AG8" si="1">G16-G8</f>
        <v>0</v>
      </c>
      <c r="AF5" s="31">
        <f t="shared" si="1"/>
        <v>0</v>
      </c>
      <c r="AG5" s="31">
        <f t="shared" si="1"/>
        <v>0</v>
      </c>
      <c r="AH5" s="31">
        <f t="shared" ref="AH5:AJ8" si="2">J12-J4</f>
        <v>-3296</v>
      </c>
      <c r="AI5" s="31">
        <f t="shared" si="2"/>
        <v>-3827</v>
      </c>
      <c r="AJ5" s="31">
        <f t="shared" si="2"/>
        <v>-4820</v>
      </c>
      <c r="AK5" s="31">
        <f t="shared" ref="AK5:AM8" si="3">J16-J8</f>
        <v>-3586</v>
      </c>
      <c r="AL5" s="31">
        <f t="shared" si="3"/>
        <v>-3975</v>
      </c>
      <c r="AM5" s="31">
        <f t="shared" si="3"/>
        <v>-4365</v>
      </c>
      <c r="AN5" s="31">
        <f t="shared" ref="AN5:AP8" si="4">M12-M4</f>
        <v>-7691</v>
      </c>
      <c r="AO5" s="31">
        <f t="shared" si="4"/>
        <v>-8929</v>
      </c>
      <c r="AP5" s="31">
        <f t="shared" si="4"/>
        <v>-11247</v>
      </c>
      <c r="AQ5" s="31">
        <f t="shared" ref="AQ5:AS8" si="5">M16-M8</f>
        <v>-8367</v>
      </c>
      <c r="AR5" s="31">
        <f t="shared" si="5"/>
        <v>-9275</v>
      </c>
      <c r="AS5" s="31">
        <f t="shared" si="5"/>
        <v>-10185</v>
      </c>
      <c r="AT5" s="31">
        <f t="shared" ref="AT5:AV8" si="6">P12-P4</f>
        <v>-12086</v>
      </c>
      <c r="AU5" s="31">
        <f t="shared" si="6"/>
        <v>-14033</v>
      </c>
      <c r="AV5" s="31">
        <f t="shared" si="6"/>
        <v>-17674</v>
      </c>
      <c r="AW5" s="31">
        <f t="shared" ref="AW5:AY8" si="7">P16-P8</f>
        <v>-13148</v>
      </c>
      <c r="AX5" s="31">
        <f t="shared" si="7"/>
        <v>-14576</v>
      </c>
      <c r="AY5" s="31">
        <f t="shared" si="7"/>
        <v>-16005</v>
      </c>
      <c r="AZ5" s="31">
        <f t="shared" ref="AZ5:BB8" si="8">S12-S4</f>
        <v>-16480</v>
      </c>
      <c r="BA5" s="31">
        <f t="shared" si="8"/>
        <v>-19135</v>
      </c>
      <c r="BB5" s="31">
        <f t="shared" si="8"/>
        <v>-24100</v>
      </c>
      <c r="BC5" s="31">
        <f t="shared" ref="BC5:BE8" si="9">S16-S8</f>
        <v>-17928</v>
      </c>
      <c r="BD5" s="31">
        <f t="shared" si="9"/>
        <v>-19876</v>
      </c>
      <c r="BE5" s="31">
        <f t="shared" si="9"/>
        <v>-21825</v>
      </c>
    </row>
    <row r="6" spans="1:57" x14ac:dyDescent="0.25">
      <c r="A6" s="33">
        <v>0.5</v>
      </c>
      <c r="B6" s="2" t="s">
        <v>15</v>
      </c>
      <c r="C6" s="3">
        <v>1</v>
      </c>
      <c r="D6" s="2">
        <v>6</v>
      </c>
      <c r="E6" s="2">
        <v>0.04</v>
      </c>
      <c r="F6" s="2" t="s">
        <v>13</v>
      </c>
      <c r="G6" s="34">
        <v>1716</v>
      </c>
      <c r="H6" s="34">
        <v>1716</v>
      </c>
      <c r="I6" s="34">
        <v>1716</v>
      </c>
      <c r="J6" s="34">
        <v>4286</v>
      </c>
      <c r="K6" s="34">
        <v>3786</v>
      </c>
      <c r="L6" s="34">
        <v>2852</v>
      </c>
      <c r="M6" s="34">
        <v>7709</v>
      </c>
      <c r="N6" s="34">
        <v>6543</v>
      </c>
      <c r="O6" s="34">
        <v>4363</v>
      </c>
      <c r="P6" s="34">
        <v>11134</v>
      </c>
      <c r="Q6" s="34">
        <v>9302</v>
      </c>
      <c r="R6" s="34">
        <v>5876</v>
      </c>
      <c r="S6" s="34">
        <v>14559</v>
      </c>
      <c r="T6" s="34">
        <v>12060</v>
      </c>
      <c r="U6" s="35">
        <v>7388</v>
      </c>
      <c r="W6" s="65" t="s">
        <v>89</v>
      </c>
      <c r="X6" s="2" t="s">
        <v>14</v>
      </c>
      <c r="Y6" s="3">
        <v>1</v>
      </c>
      <c r="Z6" s="2">
        <v>20</v>
      </c>
      <c r="AA6" s="2">
        <v>0.04</v>
      </c>
      <c r="AB6" s="31">
        <f t="shared" si="0"/>
        <v>0</v>
      </c>
      <c r="AC6" s="31">
        <f t="shared" si="0"/>
        <v>0</v>
      </c>
      <c r="AD6" s="31">
        <f t="shared" si="0"/>
        <v>0</v>
      </c>
      <c r="AE6" s="31">
        <f t="shared" si="1"/>
        <v>0</v>
      </c>
      <c r="AF6" s="31">
        <f t="shared" si="1"/>
        <v>0</v>
      </c>
      <c r="AG6" s="31">
        <f t="shared" si="1"/>
        <v>0</v>
      </c>
      <c r="AH6" s="31">
        <f t="shared" si="2"/>
        <v>-3296</v>
      </c>
      <c r="AI6" s="31">
        <f t="shared" si="2"/>
        <v>-3827</v>
      </c>
      <c r="AJ6" s="31">
        <f t="shared" si="2"/>
        <v>-4820</v>
      </c>
      <c r="AK6" s="31">
        <f t="shared" si="3"/>
        <v>-3586</v>
      </c>
      <c r="AL6" s="31">
        <f t="shared" si="3"/>
        <v>-3975</v>
      </c>
      <c r="AM6" s="31">
        <f t="shared" si="3"/>
        <v>-4365</v>
      </c>
      <c r="AN6" s="31">
        <f t="shared" si="4"/>
        <v>-7691</v>
      </c>
      <c r="AO6" s="31">
        <f t="shared" si="4"/>
        <v>-8930</v>
      </c>
      <c r="AP6" s="31">
        <f t="shared" si="4"/>
        <v>-11247</v>
      </c>
      <c r="AQ6" s="31">
        <f t="shared" si="5"/>
        <v>-8366</v>
      </c>
      <c r="AR6" s="31">
        <f t="shared" si="5"/>
        <v>-9276</v>
      </c>
      <c r="AS6" s="31">
        <f t="shared" si="5"/>
        <v>-10185</v>
      </c>
      <c r="AT6" s="31">
        <f t="shared" si="6"/>
        <v>-12086</v>
      </c>
      <c r="AU6" s="31">
        <f t="shared" si="6"/>
        <v>-14033</v>
      </c>
      <c r="AV6" s="31">
        <f t="shared" si="6"/>
        <v>-17674</v>
      </c>
      <c r="AW6" s="31">
        <f t="shared" si="7"/>
        <v>-13148</v>
      </c>
      <c r="AX6" s="31">
        <f t="shared" si="7"/>
        <v>-14577</v>
      </c>
      <c r="AY6" s="31">
        <f t="shared" si="7"/>
        <v>-16004</v>
      </c>
      <c r="AZ6" s="31">
        <f t="shared" si="8"/>
        <v>-16481</v>
      </c>
      <c r="BA6" s="31">
        <f t="shared" si="8"/>
        <v>-19136</v>
      </c>
      <c r="BB6" s="31">
        <f t="shared" si="8"/>
        <v>-24101</v>
      </c>
      <c r="BC6" s="31">
        <f t="shared" si="9"/>
        <v>-17929</v>
      </c>
      <c r="BD6" s="31">
        <f t="shared" si="9"/>
        <v>-19877</v>
      </c>
      <c r="BE6" s="31">
        <f t="shared" si="9"/>
        <v>-21825</v>
      </c>
    </row>
    <row r="7" spans="1:57" x14ac:dyDescent="0.25">
      <c r="A7" s="33">
        <v>0.5</v>
      </c>
      <c r="B7" s="2" t="s">
        <v>16</v>
      </c>
      <c r="C7" s="3">
        <v>1</v>
      </c>
      <c r="D7" s="2">
        <v>6</v>
      </c>
      <c r="E7" s="2">
        <v>0.04</v>
      </c>
      <c r="F7" s="2" t="s">
        <v>13</v>
      </c>
      <c r="G7" s="34">
        <v>1716</v>
      </c>
      <c r="H7" s="34">
        <v>1716</v>
      </c>
      <c r="I7" s="34">
        <v>1716</v>
      </c>
      <c r="J7" s="34">
        <v>4332</v>
      </c>
      <c r="K7" s="34">
        <v>3832</v>
      </c>
      <c r="L7" s="34">
        <v>2898</v>
      </c>
      <c r="M7" s="34">
        <v>7817</v>
      </c>
      <c r="N7" s="34">
        <v>6651</v>
      </c>
      <c r="O7" s="34">
        <v>4470</v>
      </c>
      <c r="P7" s="34">
        <v>11303</v>
      </c>
      <c r="Q7" s="34">
        <v>9471</v>
      </c>
      <c r="R7" s="34">
        <v>6044</v>
      </c>
      <c r="S7" s="34">
        <v>14789</v>
      </c>
      <c r="T7" s="34">
        <v>12291</v>
      </c>
      <c r="U7" s="35">
        <v>7619</v>
      </c>
      <c r="W7" s="65" t="s">
        <v>89</v>
      </c>
      <c r="X7" s="2" t="s">
        <v>15</v>
      </c>
      <c r="Y7" s="3">
        <v>1</v>
      </c>
      <c r="Z7" s="2">
        <v>20</v>
      </c>
      <c r="AA7" s="2">
        <v>0.04</v>
      </c>
      <c r="AB7" s="31">
        <f t="shared" si="0"/>
        <v>0</v>
      </c>
      <c r="AC7" s="31">
        <f t="shared" si="0"/>
        <v>0</v>
      </c>
      <c r="AD7" s="31">
        <f t="shared" si="0"/>
        <v>0</v>
      </c>
      <c r="AE7" s="31">
        <f t="shared" si="1"/>
        <v>0</v>
      </c>
      <c r="AF7" s="31">
        <f t="shared" si="1"/>
        <v>0</v>
      </c>
      <c r="AG7" s="31">
        <f t="shared" si="1"/>
        <v>0</v>
      </c>
      <c r="AH7" s="31">
        <f t="shared" si="2"/>
        <v>-3296</v>
      </c>
      <c r="AI7" s="31">
        <f t="shared" si="2"/>
        <v>-3827</v>
      </c>
      <c r="AJ7" s="31">
        <f t="shared" si="2"/>
        <v>-4820</v>
      </c>
      <c r="AK7" s="31">
        <f t="shared" si="3"/>
        <v>-3586</v>
      </c>
      <c r="AL7" s="31">
        <f t="shared" si="3"/>
        <v>-3976</v>
      </c>
      <c r="AM7" s="31">
        <f t="shared" si="3"/>
        <v>-4365</v>
      </c>
      <c r="AN7" s="31">
        <f t="shared" si="4"/>
        <v>-7691</v>
      </c>
      <c r="AO7" s="31">
        <f t="shared" si="4"/>
        <v>-8930</v>
      </c>
      <c r="AP7" s="31">
        <f t="shared" si="4"/>
        <v>-11247</v>
      </c>
      <c r="AQ7" s="31">
        <f t="shared" si="5"/>
        <v>-8367</v>
      </c>
      <c r="AR7" s="31">
        <f t="shared" si="5"/>
        <v>-9276</v>
      </c>
      <c r="AS7" s="31">
        <f t="shared" si="5"/>
        <v>-10185</v>
      </c>
      <c r="AT7" s="31">
        <f t="shared" si="6"/>
        <v>-12086</v>
      </c>
      <c r="AU7" s="31">
        <f t="shared" si="6"/>
        <v>-14033</v>
      </c>
      <c r="AV7" s="31">
        <f t="shared" si="6"/>
        <v>-17674</v>
      </c>
      <c r="AW7" s="31">
        <f t="shared" si="7"/>
        <v>-13148</v>
      </c>
      <c r="AX7" s="31">
        <f t="shared" si="7"/>
        <v>-14577</v>
      </c>
      <c r="AY7" s="31">
        <f t="shared" si="7"/>
        <v>-16005</v>
      </c>
      <c r="AZ7" s="31">
        <f t="shared" si="8"/>
        <v>-16481</v>
      </c>
      <c r="BA7" s="31">
        <f t="shared" si="8"/>
        <v>-19135</v>
      </c>
      <c r="BB7" s="31">
        <f t="shared" si="8"/>
        <v>-24100</v>
      </c>
      <c r="BC7" s="31">
        <f t="shared" si="9"/>
        <v>-17929</v>
      </c>
      <c r="BD7" s="31">
        <f t="shared" si="9"/>
        <v>-19876</v>
      </c>
      <c r="BE7" s="31">
        <f t="shared" si="9"/>
        <v>-21825</v>
      </c>
    </row>
    <row r="8" spans="1:57" x14ac:dyDescent="0.25">
      <c r="A8" s="33">
        <v>0.5</v>
      </c>
      <c r="B8" s="2" t="s">
        <v>12</v>
      </c>
      <c r="C8" s="3">
        <v>1</v>
      </c>
      <c r="D8" s="2">
        <v>6</v>
      </c>
      <c r="E8" s="2">
        <v>0.04</v>
      </c>
      <c r="F8" s="2" t="s">
        <v>17</v>
      </c>
      <c r="G8" s="34">
        <v>1716</v>
      </c>
      <c r="H8" s="34">
        <v>1716</v>
      </c>
      <c r="I8" s="34">
        <v>1716</v>
      </c>
      <c r="J8" s="34">
        <v>4465</v>
      </c>
      <c r="K8" s="34">
        <v>4098</v>
      </c>
      <c r="L8" s="34">
        <v>3731</v>
      </c>
      <c r="M8" s="34">
        <v>8128</v>
      </c>
      <c r="N8" s="34">
        <v>7272</v>
      </c>
      <c r="O8" s="34">
        <v>6417</v>
      </c>
      <c r="P8" s="34">
        <v>11792</v>
      </c>
      <c r="Q8" s="34">
        <v>10447</v>
      </c>
      <c r="R8" s="34">
        <v>9103</v>
      </c>
      <c r="S8" s="34">
        <v>15455</v>
      </c>
      <c r="T8" s="34">
        <v>13622</v>
      </c>
      <c r="U8" s="35">
        <v>11789</v>
      </c>
      <c r="W8" s="65" t="s">
        <v>89</v>
      </c>
      <c r="X8" s="2" t="s">
        <v>16</v>
      </c>
      <c r="Y8" s="3">
        <v>1</v>
      </c>
      <c r="Z8" s="2">
        <v>20</v>
      </c>
      <c r="AA8" s="2">
        <v>0.04</v>
      </c>
      <c r="AB8" s="31">
        <f t="shared" si="0"/>
        <v>0</v>
      </c>
      <c r="AC8" s="31">
        <f t="shared" si="0"/>
        <v>0</v>
      </c>
      <c r="AD8" s="31">
        <f t="shared" si="0"/>
        <v>0</v>
      </c>
      <c r="AE8" s="31">
        <f t="shared" si="1"/>
        <v>0</v>
      </c>
      <c r="AF8" s="31">
        <f t="shared" si="1"/>
        <v>0</v>
      </c>
      <c r="AG8" s="31">
        <f t="shared" si="1"/>
        <v>0</v>
      </c>
      <c r="AH8" s="31">
        <f t="shared" si="2"/>
        <v>-3296</v>
      </c>
      <c r="AI8" s="31">
        <f t="shared" si="2"/>
        <v>-3827</v>
      </c>
      <c r="AJ8" s="31">
        <f t="shared" si="2"/>
        <v>-4820</v>
      </c>
      <c r="AK8" s="31">
        <f t="shared" si="3"/>
        <v>-3585</v>
      </c>
      <c r="AL8" s="31">
        <f t="shared" si="3"/>
        <v>-3975</v>
      </c>
      <c r="AM8" s="31">
        <f t="shared" si="3"/>
        <v>-4365</v>
      </c>
      <c r="AN8" s="31">
        <f t="shared" si="4"/>
        <v>-7691</v>
      </c>
      <c r="AO8" s="31">
        <f t="shared" si="4"/>
        <v>-8930</v>
      </c>
      <c r="AP8" s="31">
        <f t="shared" si="4"/>
        <v>-11247</v>
      </c>
      <c r="AQ8" s="31">
        <f t="shared" si="5"/>
        <v>-8366</v>
      </c>
      <c r="AR8" s="31">
        <f t="shared" si="5"/>
        <v>-9276</v>
      </c>
      <c r="AS8" s="31">
        <f t="shared" si="5"/>
        <v>-10184</v>
      </c>
      <c r="AT8" s="31">
        <f t="shared" si="6"/>
        <v>-12086</v>
      </c>
      <c r="AU8" s="31">
        <f t="shared" si="6"/>
        <v>-14033</v>
      </c>
      <c r="AV8" s="31">
        <f t="shared" si="6"/>
        <v>-17673</v>
      </c>
      <c r="AW8" s="31">
        <f t="shared" si="7"/>
        <v>-13148</v>
      </c>
      <c r="AX8" s="31">
        <f t="shared" si="7"/>
        <v>-14577</v>
      </c>
      <c r="AY8" s="31">
        <f t="shared" si="7"/>
        <v>-16005</v>
      </c>
      <c r="AZ8" s="31">
        <f t="shared" si="8"/>
        <v>-16481</v>
      </c>
      <c r="BA8" s="31">
        <f t="shared" si="8"/>
        <v>-19136</v>
      </c>
      <c r="BB8" s="31">
        <f t="shared" si="8"/>
        <v>-24101</v>
      </c>
      <c r="BC8" s="31">
        <f t="shared" si="9"/>
        <v>-17928</v>
      </c>
      <c r="BD8" s="31">
        <f t="shared" si="9"/>
        <v>-19877</v>
      </c>
      <c r="BE8" s="31">
        <f t="shared" si="9"/>
        <v>-21825</v>
      </c>
    </row>
    <row r="9" spans="1:57" x14ac:dyDescent="0.25">
      <c r="A9" s="33">
        <v>0.5</v>
      </c>
      <c r="B9" s="2" t="s">
        <v>14</v>
      </c>
      <c r="C9" s="3">
        <v>1</v>
      </c>
      <c r="D9" s="2">
        <v>6</v>
      </c>
      <c r="E9" s="2">
        <v>0.04</v>
      </c>
      <c r="F9" s="2" t="s">
        <v>17</v>
      </c>
      <c r="G9" s="34">
        <v>1716</v>
      </c>
      <c r="H9" s="34">
        <v>1716</v>
      </c>
      <c r="I9" s="34">
        <v>1716</v>
      </c>
      <c r="J9" s="34">
        <v>4755</v>
      </c>
      <c r="K9" s="34">
        <v>4388</v>
      </c>
      <c r="L9" s="34">
        <v>4022</v>
      </c>
      <c r="M9" s="34">
        <v>8805</v>
      </c>
      <c r="N9" s="34">
        <v>7950</v>
      </c>
      <c r="O9" s="34">
        <v>7094</v>
      </c>
      <c r="P9" s="34">
        <v>12856</v>
      </c>
      <c r="Q9" s="34">
        <v>11512</v>
      </c>
      <c r="R9" s="34">
        <v>10167</v>
      </c>
      <c r="S9" s="34">
        <v>16907</v>
      </c>
      <c r="T9" s="34">
        <v>15074</v>
      </c>
      <c r="U9" s="35">
        <v>13241</v>
      </c>
    </row>
    <row r="10" spans="1:57" x14ac:dyDescent="0.25">
      <c r="A10" s="33">
        <v>0.5</v>
      </c>
      <c r="B10" s="2" t="s">
        <v>15</v>
      </c>
      <c r="C10" s="3">
        <v>1</v>
      </c>
      <c r="D10" s="2">
        <v>6</v>
      </c>
      <c r="E10" s="2">
        <v>0.04</v>
      </c>
      <c r="F10" s="2" t="s">
        <v>17</v>
      </c>
      <c r="G10" s="34">
        <v>1716</v>
      </c>
      <c r="H10" s="34">
        <v>1716</v>
      </c>
      <c r="I10" s="34">
        <v>1716</v>
      </c>
      <c r="J10" s="34">
        <v>4898</v>
      </c>
      <c r="K10" s="34">
        <v>4532</v>
      </c>
      <c r="L10" s="34">
        <v>4165</v>
      </c>
      <c r="M10" s="34">
        <v>9139</v>
      </c>
      <c r="N10" s="34">
        <v>8284</v>
      </c>
      <c r="O10" s="34">
        <v>7428</v>
      </c>
      <c r="P10" s="34">
        <v>13381</v>
      </c>
      <c r="Q10" s="34">
        <v>12037</v>
      </c>
      <c r="R10" s="34">
        <v>10692</v>
      </c>
      <c r="S10" s="34">
        <v>17623</v>
      </c>
      <c r="T10" s="34">
        <v>15789</v>
      </c>
      <c r="U10" s="35">
        <v>13956</v>
      </c>
    </row>
    <row r="11" spans="1:57" x14ac:dyDescent="0.25">
      <c r="A11" s="33">
        <v>0.5</v>
      </c>
      <c r="B11" s="2" t="s">
        <v>16</v>
      </c>
      <c r="C11" s="3">
        <v>1</v>
      </c>
      <c r="D11" s="2">
        <v>6</v>
      </c>
      <c r="E11" s="2">
        <v>0.04</v>
      </c>
      <c r="F11" s="2" t="s">
        <v>17</v>
      </c>
      <c r="G11" s="36">
        <v>1716</v>
      </c>
      <c r="H11" s="36">
        <v>1716</v>
      </c>
      <c r="I11" s="36">
        <v>1716</v>
      </c>
      <c r="J11" s="36">
        <v>4986</v>
      </c>
      <c r="K11" s="36">
        <v>4620</v>
      </c>
      <c r="L11" s="36">
        <v>4253</v>
      </c>
      <c r="M11" s="36">
        <v>9345</v>
      </c>
      <c r="N11" s="36">
        <v>8490</v>
      </c>
      <c r="O11" s="36">
        <v>7634</v>
      </c>
      <c r="P11" s="36">
        <v>13705</v>
      </c>
      <c r="Q11" s="36">
        <v>12361</v>
      </c>
      <c r="R11" s="36">
        <v>11016</v>
      </c>
      <c r="S11" s="36">
        <v>18064</v>
      </c>
      <c r="T11" s="36">
        <v>16231</v>
      </c>
      <c r="U11" s="37">
        <v>14398</v>
      </c>
    </row>
    <row r="12" spans="1:57" x14ac:dyDescent="0.25">
      <c r="A12" s="33">
        <v>0.25</v>
      </c>
      <c r="B12" s="2" t="s">
        <v>12</v>
      </c>
      <c r="C12" s="3">
        <v>1</v>
      </c>
      <c r="D12" s="2">
        <v>6</v>
      </c>
      <c r="E12" s="2">
        <v>0.04</v>
      </c>
      <c r="F12" s="2" t="s">
        <v>13</v>
      </c>
      <c r="G12" s="34">
        <v>1716</v>
      </c>
      <c r="H12" s="34">
        <v>1716</v>
      </c>
      <c r="I12" s="34">
        <v>1716</v>
      </c>
      <c r="J12" s="34">
        <v>669</v>
      </c>
      <c r="K12" s="34">
        <v>-362</v>
      </c>
      <c r="L12" s="34">
        <v>-2289</v>
      </c>
      <c r="M12" s="34">
        <v>-730</v>
      </c>
      <c r="N12" s="34">
        <v>-3134</v>
      </c>
      <c r="O12" s="34">
        <v>-7632</v>
      </c>
      <c r="P12" s="34">
        <v>-2127</v>
      </c>
      <c r="Q12" s="34">
        <v>-5906</v>
      </c>
      <c r="R12" s="34">
        <v>-12973</v>
      </c>
      <c r="S12" s="34">
        <v>-3524</v>
      </c>
      <c r="T12" s="34">
        <v>-8677</v>
      </c>
      <c r="U12" s="35">
        <v>-18314</v>
      </c>
    </row>
    <row r="13" spans="1:57" x14ac:dyDescent="0.25">
      <c r="A13" s="33">
        <v>0.25</v>
      </c>
      <c r="B13" s="2" t="s">
        <v>14</v>
      </c>
      <c r="C13" s="3">
        <v>1</v>
      </c>
      <c r="D13" s="2">
        <v>6</v>
      </c>
      <c r="E13" s="2">
        <v>0.04</v>
      </c>
      <c r="F13" s="2" t="s">
        <v>13</v>
      </c>
      <c r="G13" s="34">
        <v>1716</v>
      </c>
      <c r="H13" s="34">
        <v>1716</v>
      </c>
      <c r="I13" s="34">
        <v>1716</v>
      </c>
      <c r="J13" s="34">
        <v>863</v>
      </c>
      <c r="K13" s="34">
        <v>-168</v>
      </c>
      <c r="L13" s="34">
        <v>-2095</v>
      </c>
      <c r="M13" s="34">
        <v>-277</v>
      </c>
      <c r="N13" s="34">
        <v>-2682</v>
      </c>
      <c r="O13" s="34">
        <v>-7179</v>
      </c>
      <c r="P13" s="34">
        <v>-1416</v>
      </c>
      <c r="Q13" s="34">
        <v>-5195</v>
      </c>
      <c r="R13" s="34">
        <v>-12262</v>
      </c>
      <c r="S13" s="34">
        <v>-2555</v>
      </c>
      <c r="T13" s="34">
        <v>-7708</v>
      </c>
      <c r="U13" s="35">
        <v>-17345</v>
      </c>
    </row>
    <row r="14" spans="1:57" x14ac:dyDescent="0.25">
      <c r="A14" s="33">
        <v>0.25</v>
      </c>
      <c r="B14" s="2" t="s">
        <v>15</v>
      </c>
      <c r="C14" s="3">
        <v>1</v>
      </c>
      <c r="D14" s="2">
        <v>6</v>
      </c>
      <c r="E14" s="2">
        <v>0.04</v>
      </c>
      <c r="F14" s="2" t="s">
        <v>13</v>
      </c>
      <c r="G14" s="34">
        <v>1716</v>
      </c>
      <c r="H14" s="34">
        <v>1716</v>
      </c>
      <c r="I14" s="34">
        <v>1716</v>
      </c>
      <c r="J14" s="34">
        <v>990</v>
      </c>
      <c r="K14" s="34">
        <v>-41</v>
      </c>
      <c r="L14" s="34">
        <v>-1968</v>
      </c>
      <c r="M14" s="34">
        <v>18</v>
      </c>
      <c r="N14" s="34">
        <v>-2387</v>
      </c>
      <c r="O14" s="34">
        <v>-6884</v>
      </c>
      <c r="P14" s="34">
        <v>-952</v>
      </c>
      <c r="Q14" s="34">
        <v>-4731</v>
      </c>
      <c r="R14" s="34">
        <v>-11798</v>
      </c>
      <c r="S14" s="34">
        <v>-1922</v>
      </c>
      <c r="T14" s="34">
        <v>-7075</v>
      </c>
      <c r="U14" s="35">
        <v>-16712</v>
      </c>
    </row>
    <row r="15" spans="1:57" x14ac:dyDescent="0.25">
      <c r="A15" s="33">
        <v>0.25</v>
      </c>
      <c r="B15" s="2" t="s">
        <v>16</v>
      </c>
      <c r="C15" s="3">
        <v>1</v>
      </c>
      <c r="D15" s="2">
        <v>6</v>
      </c>
      <c r="E15" s="2">
        <v>0.04</v>
      </c>
      <c r="F15" s="2" t="s">
        <v>13</v>
      </c>
      <c r="G15" s="34">
        <v>1716</v>
      </c>
      <c r="H15" s="34">
        <v>1716</v>
      </c>
      <c r="I15" s="34">
        <v>1716</v>
      </c>
      <c r="J15" s="34">
        <v>1036</v>
      </c>
      <c r="K15" s="34">
        <v>5</v>
      </c>
      <c r="L15" s="34">
        <v>-1922</v>
      </c>
      <c r="M15" s="34">
        <v>126</v>
      </c>
      <c r="N15" s="34">
        <v>-2279</v>
      </c>
      <c r="O15" s="34">
        <v>-6777</v>
      </c>
      <c r="P15" s="34">
        <v>-783</v>
      </c>
      <c r="Q15" s="34">
        <v>-4562</v>
      </c>
      <c r="R15" s="34">
        <v>-11629</v>
      </c>
      <c r="S15" s="34">
        <v>-1692</v>
      </c>
      <c r="T15" s="34">
        <v>-6845</v>
      </c>
      <c r="U15" s="35">
        <v>-16482</v>
      </c>
    </row>
    <row r="16" spans="1:57" x14ac:dyDescent="0.25">
      <c r="A16" s="33">
        <v>0.25</v>
      </c>
      <c r="B16" s="2" t="s">
        <v>12</v>
      </c>
      <c r="C16" s="3">
        <v>1</v>
      </c>
      <c r="D16" s="2">
        <v>6</v>
      </c>
      <c r="E16" s="2">
        <v>0.04</v>
      </c>
      <c r="F16" s="2" t="s">
        <v>17</v>
      </c>
      <c r="G16" s="34">
        <v>1716</v>
      </c>
      <c r="H16" s="34">
        <v>1716</v>
      </c>
      <c r="I16" s="34">
        <v>1716</v>
      </c>
      <c r="J16" s="34">
        <v>879</v>
      </c>
      <c r="K16" s="34">
        <v>123</v>
      </c>
      <c r="L16" s="34">
        <v>-634</v>
      </c>
      <c r="M16" s="34">
        <v>-239</v>
      </c>
      <c r="N16" s="34">
        <v>-2003</v>
      </c>
      <c r="O16" s="34">
        <v>-3768</v>
      </c>
      <c r="P16" s="34">
        <v>-1356</v>
      </c>
      <c r="Q16" s="34">
        <v>-4129</v>
      </c>
      <c r="R16" s="34">
        <v>-6902</v>
      </c>
      <c r="S16" s="34">
        <v>-2473</v>
      </c>
      <c r="T16" s="34">
        <v>-6254</v>
      </c>
      <c r="U16" s="35">
        <v>-10036</v>
      </c>
    </row>
    <row r="17" spans="1:21" x14ac:dyDescent="0.25">
      <c r="A17" s="33">
        <v>0.25</v>
      </c>
      <c r="B17" s="2" t="s">
        <v>14</v>
      </c>
      <c r="C17" s="3">
        <v>1</v>
      </c>
      <c r="D17" s="2">
        <v>6</v>
      </c>
      <c r="E17" s="2">
        <v>0.04</v>
      </c>
      <c r="F17" s="2" t="s">
        <v>17</v>
      </c>
      <c r="G17" s="34">
        <v>1716</v>
      </c>
      <c r="H17" s="34">
        <v>1716</v>
      </c>
      <c r="I17" s="34">
        <v>1716</v>
      </c>
      <c r="J17" s="34">
        <v>1169</v>
      </c>
      <c r="K17" s="34">
        <v>413</v>
      </c>
      <c r="L17" s="34">
        <v>-343</v>
      </c>
      <c r="M17" s="34">
        <v>439</v>
      </c>
      <c r="N17" s="34">
        <v>-1326</v>
      </c>
      <c r="O17" s="34">
        <v>-3091</v>
      </c>
      <c r="P17" s="34">
        <v>-292</v>
      </c>
      <c r="Q17" s="34">
        <v>-3065</v>
      </c>
      <c r="R17" s="34">
        <v>-5837</v>
      </c>
      <c r="S17" s="34">
        <v>-1022</v>
      </c>
      <c r="T17" s="34">
        <v>-4803</v>
      </c>
      <c r="U17" s="35">
        <v>-8584</v>
      </c>
    </row>
    <row r="18" spans="1:21" x14ac:dyDescent="0.25">
      <c r="A18" s="33">
        <v>0.25</v>
      </c>
      <c r="B18" s="2" t="s">
        <v>15</v>
      </c>
      <c r="C18" s="3">
        <v>1</v>
      </c>
      <c r="D18" s="2">
        <v>6</v>
      </c>
      <c r="E18" s="2">
        <v>0.04</v>
      </c>
      <c r="F18" s="2" t="s">
        <v>17</v>
      </c>
      <c r="G18" s="34">
        <v>1716</v>
      </c>
      <c r="H18" s="34">
        <v>1716</v>
      </c>
      <c r="I18" s="34">
        <v>1716</v>
      </c>
      <c r="J18" s="34">
        <v>1312</v>
      </c>
      <c r="K18" s="34">
        <v>556</v>
      </c>
      <c r="L18" s="34">
        <v>-200</v>
      </c>
      <c r="M18" s="34">
        <v>772</v>
      </c>
      <c r="N18" s="34">
        <v>-992</v>
      </c>
      <c r="O18" s="34">
        <v>-2757</v>
      </c>
      <c r="P18" s="34">
        <v>233</v>
      </c>
      <c r="Q18" s="34">
        <v>-2540</v>
      </c>
      <c r="R18" s="34">
        <v>-5313</v>
      </c>
      <c r="S18" s="34">
        <v>-306</v>
      </c>
      <c r="T18" s="34">
        <v>-4087</v>
      </c>
      <c r="U18" s="35">
        <v>-7869</v>
      </c>
    </row>
    <row r="19" spans="1:21" x14ac:dyDescent="0.25">
      <c r="A19" s="33">
        <v>0.25</v>
      </c>
      <c r="B19" s="2" t="s">
        <v>16</v>
      </c>
      <c r="C19" s="3">
        <v>1</v>
      </c>
      <c r="D19" s="2">
        <v>6</v>
      </c>
      <c r="E19" s="2">
        <v>0.04</v>
      </c>
      <c r="F19" s="2" t="s">
        <v>17</v>
      </c>
      <c r="G19" s="36">
        <v>1716</v>
      </c>
      <c r="H19" s="36">
        <v>1716</v>
      </c>
      <c r="I19" s="36">
        <v>1716</v>
      </c>
      <c r="J19" s="36">
        <v>1401</v>
      </c>
      <c r="K19" s="36">
        <v>645</v>
      </c>
      <c r="L19" s="36">
        <v>-112</v>
      </c>
      <c r="M19" s="36">
        <v>979</v>
      </c>
      <c r="N19" s="36">
        <v>-786</v>
      </c>
      <c r="O19" s="36">
        <v>-2550</v>
      </c>
      <c r="P19" s="36">
        <v>557</v>
      </c>
      <c r="Q19" s="36">
        <v>-2216</v>
      </c>
      <c r="R19" s="36">
        <v>-4989</v>
      </c>
      <c r="S19" s="36">
        <v>136</v>
      </c>
      <c r="T19" s="36">
        <v>-3646</v>
      </c>
      <c r="U19" s="37">
        <v>-7427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6</v>
      </c>
      <c r="E20" s="2">
        <v>0.04</v>
      </c>
      <c r="F20" s="2" t="s">
        <v>13</v>
      </c>
      <c r="G20" s="38">
        <f t="shared" ref="G20:U20" si="10">G12-G4</f>
        <v>0</v>
      </c>
      <c r="H20" s="38">
        <f t="shared" si="10"/>
        <v>0</v>
      </c>
      <c r="I20" s="38">
        <f t="shared" si="10"/>
        <v>0</v>
      </c>
      <c r="J20" s="38">
        <f t="shared" si="10"/>
        <v>-3296</v>
      </c>
      <c r="K20" s="38">
        <f t="shared" si="10"/>
        <v>-3827</v>
      </c>
      <c r="L20" s="38">
        <f t="shared" si="10"/>
        <v>-4820</v>
      </c>
      <c r="M20" s="38">
        <f t="shared" si="10"/>
        <v>-7691</v>
      </c>
      <c r="N20" s="38">
        <f t="shared" si="10"/>
        <v>-8929</v>
      </c>
      <c r="O20" s="38">
        <f t="shared" si="10"/>
        <v>-11247</v>
      </c>
      <c r="P20" s="38">
        <f t="shared" si="10"/>
        <v>-12086</v>
      </c>
      <c r="Q20" s="38">
        <f t="shared" si="10"/>
        <v>-14033</v>
      </c>
      <c r="R20" s="38">
        <f t="shared" si="10"/>
        <v>-17674</v>
      </c>
      <c r="S20" s="38">
        <f t="shared" si="10"/>
        <v>-16480</v>
      </c>
      <c r="T20" s="38">
        <f t="shared" si="10"/>
        <v>-19135</v>
      </c>
      <c r="U20" s="38">
        <f t="shared" si="10"/>
        <v>-24100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6</v>
      </c>
      <c r="E21" s="2">
        <v>0.04</v>
      </c>
      <c r="F21" s="2" t="s">
        <v>13</v>
      </c>
      <c r="G21" s="38">
        <f t="shared" ref="G21:U21" si="11">G13-G5</f>
        <v>0</v>
      </c>
      <c r="H21" s="38">
        <f t="shared" si="11"/>
        <v>0</v>
      </c>
      <c r="I21" s="38">
        <f t="shared" si="11"/>
        <v>0</v>
      </c>
      <c r="J21" s="38">
        <f t="shared" si="11"/>
        <v>-3296</v>
      </c>
      <c r="K21" s="38">
        <f t="shared" si="11"/>
        <v>-3827</v>
      </c>
      <c r="L21" s="38">
        <f t="shared" si="11"/>
        <v>-4820</v>
      </c>
      <c r="M21" s="38">
        <f t="shared" si="11"/>
        <v>-7691</v>
      </c>
      <c r="N21" s="38">
        <f t="shared" si="11"/>
        <v>-8930</v>
      </c>
      <c r="O21" s="38">
        <f t="shared" si="11"/>
        <v>-11247</v>
      </c>
      <c r="P21" s="38">
        <f t="shared" si="11"/>
        <v>-12086</v>
      </c>
      <c r="Q21" s="38">
        <f t="shared" si="11"/>
        <v>-14033</v>
      </c>
      <c r="R21" s="38">
        <f t="shared" si="11"/>
        <v>-17674</v>
      </c>
      <c r="S21" s="38">
        <f t="shared" si="11"/>
        <v>-16481</v>
      </c>
      <c r="T21" s="38">
        <f t="shared" si="11"/>
        <v>-19136</v>
      </c>
      <c r="U21" s="38">
        <f t="shared" si="11"/>
        <v>-24101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6</v>
      </c>
      <c r="E22" s="2">
        <v>0.04</v>
      </c>
      <c r="F22" s="2" t="s">
        <v>13</v>
      </c>
      <c r="G22" s="38">
        <f t="shared" ref="G22:U22" si="12">G14-G6</f>
        <v>0</v>
      </c>
      <c r="H22" s="38">
        <f t="shared" si="12"/>
        <v>0</v>
      </c>
      <c r="I22" s="38">
        <f t="shared" si="12"/>
        <v>0</v>
      </c>
      <c r="J22" s="38">
        <f t="shared" si="12"/>
        <v>-3296</v>
      </c>
      <c r="K22" s="38">
        <f t="shared" si="12"/>
        <v>-3827</v>
      </c>
      <c r="L22" s="38">
        <f t="shared" si="12"/>
        <v>-4820</v>
      </c>
      <c r="M22" s="38">
        <f t="shared" si="12"/>
        <v>-7691</v>
      </c>
      <c r="N22" s="38">
        <f t="shared" si="12"/>
        <v>-8930</v>
      </c>
      <c r="O22" s="38">
        <f t="shared" si="12"/>
        <v>-11247</v>
      </c>
      <c r="P22" s="38">
        <f t="shared" si="12"/>
        <v>-12086</v>
      </c>
      <c r="Q22" s="38">
        <f t="shared" si="12"/>
        <v>-14033</v>
      </c>
      <c r="R22" s="38">
        <f t="shared" si="12"/>
        <v>-17674</v>
      </c>
      <c r="S22" s="38">
        <f t="shared" si="12"/>
        <v>-16481</v>
      </c>
      <c r="T22" s="38">
        <f t="shared" si="12"/>
        <v>-19135</v>
      </c>
      <c r="U22" s="38">
        <f t="shared" si="12"/>
        <v>-24100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6</v>
      </c>
      <c r="E23" s="2">
        <v>0.04</v>
      </c>
      <c r="F23" s="2" t="s">
        <v>13</v>
      </c>
      <c r="G23" s="38">
        <f t="shared" ref="G23:U23" si="13">G15-G7</f>
        <v>0</v>
      </c>
      <c r="H23" s="38">
        <f t="shared" si="13"/>
        <v>0</v>
      </c>
      <c r="I23" s="38">
        <f t="shared" si="13"/>
        <v>0</v>
      </c>
      <c r="J23" s="38">
        <f t="shared" si="13"/>
        <v>-3296</v>
      </c>
      <c r="K23" s="38">
        <f t="shared" si="13"/>
        <v>-3827</v>
      </c>
      <c r="L23" s="38">
        <f t="shared" si="13"/>
        <v>-4820</v>
      </c>
      <c r="M23" s="38">
        <f t="shared" si="13"/>
        <v>-7691</v>
      </c>
      <c r="N23" s="38">
        <f t="shared" si="13"/>
        <v>-8930</v>
      </c>
      <c r="O23" s="38">
        <f t="shared" si="13"/>
        <v>-11247</v>
      </c>
      <c r="P23" s="38">
        <f t="shared" si="13"/>
        <v>-12086</v>
      </c>
      <c r="Q23" s="38">
        <f t="shared" si="13"/>
        <v>-14033</v>
      </c>
      <c r="R23" s="38">
        <f t="shared" si="13"/>
        <v>-17673</v>
      </c>
      <c r="S23" s="38">
        <f t="shared" si="13"/>
        <v>-16481</v>
      </c>
      <c r="T23" s="38">
        <f t="shared" si="13"/>
        <v>-19136</v>
      </c>
      <c r="U23" s="38">
        <f t="shared" si="13"/>
        <v>-24101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6</v>
      </c>
      <c r="E24" s="2">
        <v>0.04</v>
      </c>
      <c r="F24" s="2" t="s">
        <v>17</v>
      </c>
      <c r="G24" s="38">
        <f t="shared" ref="G24:U24" si="14">G16-G8</f>
        <v>0</v>
      </c>
      <c r="H24" s="38">
        <f t="shared" si="14"/>
        <v>0</v>
      </c>
      <c r="I24" s="38">
        <f t="shared" si="14"/>
        <v>0</v>
      </c>
      <c r="J24" s="38">
        <f t="shared" si="14"/>
        <v>-3586</v>
      </c>
      <c r="K24" s="38">
        <f t="shared" si="14"/>
        <v>-3975</v>
      </c>
      <c r="L24" s="38">
        <f t="shared" si="14"/>
        <v>-4365</v>
      </c>
      <c r="M24" s="38">
        <f t="shared" si="14"/>
        <v>-8367</v>
      </c>
      <c r="N24" s="38">
        <f t="shared" si="14"/>
        <v>-9275</v>
      </c>
      <c r="O24" s="38">
        <f t="shared" si="14"/>
        <v>-10185</v>
      </c>
      <c r="P24" s="38">
        <f t="shared" si="14"/>
        <v>-13148</v>
      </c>
      <c r="Q24" s="38">
        <f t="shared" si="14"/>
        <v>-14576</v>
      </c>
      <c r="R24" s="38">
        <f t="shared" si="14"/>
        <v>-16005</v>
      </c>
      <c r="S24" s="38">
        <f t="shared" si="14"/>
        <v>-17928</v>
      </c>
      <c r="T24" s="38">
        <f t="shared" si="14"/>
        <v>-19876</v>
      </c>
      <c r="U24" s="38">
        <f t="shared" si="14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6</v>
      </c>
      <c r="E25" s="2">
        <v>0.04</v>
      </c>
      <c r="F25" s="2" t="s">
        <v>17</v>
      </c>
      <c r="G25" s="38">
        <f t="shared" ref="G25:U25" si="15">G17-G9</f>
        <v>0</v>
      </c>
      <c r="H25" s="38">
        <f t="shared" si="15"/>
        <v>0</v>
      </c>
      <c r="I25" s="38">
        <f t="shared" si="15"/>
        <v>0</v>
      </c>
      <c r="J25" s="38">
        <f t="shared" si="15"/>
        <v>-3586</v>
      </c>
      <c r="K25" s="38">
        <f t="shared" si="15"/>
        <v>-3975</v>
      </c>
      <c r="L25" s="38">
        <f t="shared" si="15"/>
        <v>-4365</v>
      </c>
      <c r="M25" s="38">
        <f t="shared" si="15"/>
        <v>-8366</v>
      </c>
      <c r="N25" s="38">
        <f t="shared" si="15"/>
        <v>-9276</v>
      </c>
      <c r="O25" s="38">
        <f t="shared" si="15"/>
        <v>-10185</v>
      </c>
      <c r="P25" s="38">
        <f t="shared" si="15"/>
        <v>-13148</v>
      </c>
      <c r="Q25" s="38">
        <f t="shared" si="15"/>
        <v>-14577</v>
      </c>
      <c r="R25" s="38">
        <f t="shared" si="15"/>
        <v>-16004</v>
      </c>
      <c r="S25" s="38">
        <f t="shared" si="15"/>
        <v>-17929</v>
      </c>
      <c r="T25" s="38">
        <f t="shared" si="15"/>
        <v>-19877</v>
      </c>
      <c r="U25" s="38">
        <f t="shared" si="15"/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6</v>
      </c>
      <c r="E26" s="2">
        <v>0.04</v>
      </c>
      <c r="F26" s="2" t="s">
        <v>17</v>
      </c>
      <c r="G26" s="38">
        <f t="shared" ref="G26:U26" si="16">G18-G10</f>
        <v>0</v>
      </c>
      <c r="H26" s="38">
        <f t="shared" si="16"/>
        <v>0</v>
      </c>
      <c r="I26" s="38">
        <f t="shared" si="16"/>
        <v>0</v>
      </c>
      <c r="J26" s="38">
        <f t="shared" si="16"/>
        <v>-3586</v>
      </c>
      <c r="K26" s="38">
        <f t="shared" si="16"/>
        <v>-3976</v>
      </c>
      <c r="L26" s="38">
        <f t="shared" si="16"/>
        <v>-4365</v>
      </c>
      <c r="M26" s="38">
        <f t="shared" si="16"/>
        <v>-8367</v>
      </c>
      <c r="N26" s="38">
        <f t="shared" si="16"/>
        <v>-9276</v>
      </c>
      <c r="O26" s="38">
        <f t="shared" si="16"/>
        <v>-10185</v>
      </c>
      <c r="P26" s="38">
        <f t="shared" si="16"/>
        <v>-13148</v>
      </c>
      <c r="Q26" s="38">
        <f t="shared" si="16"/>
        <v>-14577</v>
      </c>
      <c r="R26" s="38">
        <f t="shared" si="16"/>
        <v>-16005</v>
      </c>
      <c r="S26" s="38">
        <f t="shared" si="16"/>
        <v>-17929</v>
      </c>
      <c r="T26" s="38">
        <f t="shared" si="16"/>
        <v>-19876</v>
      </c>
      <c r="U26" s="38">
        <f t="shared" si="16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6</v>
      </c>
      <c r="E27" s="2">
        <v>0.04</v>
      </c>
      <c r="F27" s="2" t="s">
        <v>17</v>
      </c>
      <c r="G27" s="38">
        <f t="shared" ref="G27:U27" si="17">G19-G11</f>
        <v>0</v>
      </c>
      <c r="H27" s="38">
        <f t="shared" si="17"/>
        <v>0</v>
      </c>
      <c r="I27" s="38">
        <f t="shared" si="17"/>
        <v>0</v>
      </c>
      <c r="J27" s="38">
        <f t="shared" si="17"/>
        <v>-3585</v>
      </c>
      <c r="K27" s="38">
        <f t="shared" si="17"/>
        <v>-3975</v>
      </c>
      <c r="L27" s="38">
        <f t="shared" si="17"/>
        <v>-4365</v>
      </c>
      <c r="M27" s="38">
        <f t="shared" si="17"/>
        <v>-8366</v>
      </c>
      <c r="N27" s="38">
        <f t="shared" si="17"/>
        <v>-9276</v>
      </c>
      <c r="O27" s="38">
        <f t="shared" si="17"/>
        <v>-10184</v>
      </c>
      <c r="P27" s="38">
        <f t="shared" si="17"/>
        <v>-13148</v>
      </c>
      <c r="Q27" s="38">
        <f t="shared" si="17"/>
        <v>-14577</v>
      </c>
      <c r="R27" s="38">
        <f t="shared" si="17"/>
        <v>-16005</v>
      </c>
      <c r="S27" s="38">
        <f t="shared" si="17"/>
        <v>-17928</v>
      </c>
      <c r="T27" s="38">
        <f t="shared" si="17"/>
        <v>-19877</v>
      </c>
      <c r="U27" s="38">
        <f t="shared" si="17"/>
        <v>-21825</v>
      </c>
    </row>
    <row r="28" spans="1:21" x14ac:dyDescent="0.25">
      <c r="G28" s="38"/>
    </row>
  </sheetData>
  <mergeCells count="26">
    <mergeCell ref="AZ1:BE1"/>
    <mergeCell ref="X2:AA2"/>
    <mergeCell ref="AB2:AD2"/>
    <mergeCell ref="AE2:AG2"/>
    <mergeCell ref="AH2:AJ2"/>
    <mergeCell ref="AK2:AM2"/>
    <mergeCell ref="AN2:AP2"/>
    <mergeCell ref="AQ2:AS2"/>
    <mergeCell ref="AT2:AV2"/>
    <mergeCell ref="AW2:AY2"/>
    <mergeCell ref="AZ2:BB2"/>
    <mergeCell ref="BC2:BE2"/>
    <mergeCell ref="X1:AA1"/>
    <mergeCell ref="AB1:AG1"/>
    <mergeCell ref="AH1:AM1"/>
    <mergeCell ref="AN1:AS1"/>
    <mergeCell ref="AT1:AY1"/>
    <mergeCell ref="B2:F2"/>
    <mergeCell ref="G3:U3"/>
    <mergeCell ref="B1:F1"/>
    <mergeCell ref="G1:I1"/>
    <mergeCell ref="J1:L1"/>
    <mergeCell ref="M1:O1"/>
    <mergeCell ref="P1:R1"/>
    <mergeCell ref="S1:U1"/>
    <mergeCell ref="X3:AA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00CC5-AB27-46D2-A649-72D087BA7491}">
  <sheetPr>
    <pageSetUpPr fitToPage="1"/>
  </sheetPr>
  <dimension ref="A1:BZ39"/>
  <sheetViews>
    <sheetView zoomScaleNormal="100" workbookViewId="0">
      <selection activeCell="P32" sqref="P32"/>
    </sheetView>
  </sheetViews>
  <sheetFormatPr defaultColWidth="8.85546875" defaultRowHeight="15.75" x14ac:dyDescent="0.25"/>
  <cols>
    <col min="1" max="1" width="8.5703125" style="32" bestFit="1" customWidth="1"/>
    <col min="2" max="2" width="10" style="32" bestFit="1" customWidth="1"/>
    <col min="3" max="3" width="7" style="32" bestFit="1" customWidth="1"/>
    <col min="4" max="4" width="14.28515625" style="32" bestFit="1" customWidth="1"/>
    <col min="5" max="5" width="16.7109375" style="32" bestFit="1" customWidth="1"/>
    <col min="6" max="6" width="8.5703125" style="32" bestFit="1" customWidth="1"/>
    <col min="7" max="9" width="6.140625" style="32" bestFit="1" customWidth="1"/>
    <col min="10" max="14" width="7.28515625" style="32" bestFit="1" customWidth="1"/>
    <col min="15" max="21" width="8.140625" style="32" bestFit="1" customWidth="1"/>
    <col min="22" max="23" width="8.85546875" style="32"/>
    <col min="24" max="24" width="24.140625" style="32" bestFit="1" customWidth="1"/>
    <col min="25" max="32" width="7.28515625" style="32" bestFit="1" customWidth="1"/>
    <col min="33" max="33" width="8.140625" style="32" bestFit="1" customWidth="1"/>
    <col min="34" max="37" width="7.28515625" style="32" bestFit="1" customWidth="1"/>
    <col min="38" max="39" width="8.140625" style="32" bestFit="1" customWidth="1"/>
    <col min="40" max="41" width="7.28515625" style="32" bestFit="1" customWidth="1"/>
    <col min="42" max="42" width="8.140625" style="32" bestFit="1" customWidth="1"/>
    <col min="43" max="43" width="8.85546875" style="32"/>
    <col min="44" max="44" width="1.85546875" style="32" bestFit="1" customWidth="1"/>
    <col min="45" max="47" width="8.85546875" style="32"/>
    <col min="48" max="48" width="26" style="32" bestFit="1" customWidth="1"/>
    <col min="49" max="49" width="7.28515625" style="32" bestFit="1" customWidth="1"/>
    <col min="50" max="51" width="6.140625" style="32" bestFit="1" customWidth="1"/>
    <col min="52" max="52" width="7.28515625" style="32" bestFit="1" customWidth="1"/>
    <col min="53" max="54" width="6.140625" style="32" bestFit="1" customWidth="1"/>
    <col min="55" max="55" width="7.28515625" style="32" bestFit="1" customWidth="1"/>
    <col min="56" max="57" width="6.140625" style="32" bestFit="1" customWidth="1"/>
    <col min="58" max="58" width="7.28515625" style="32" bestFit="1" customWidth="1"/>
    <col min="59" max="60" width="6.140625" style="32" bestFit="1" customWidth="1"/>
    <col min="61" max="61" width="7.28515625" style="32" bestFit="1" customWidth="1"/>
    <col min="62" max="63" width="6.140625" style="32" bestFit="1" customWidth="1"/>
    <col min="64" max="64" width="7.28515625" style="32" bestFit="1" customWidth="1"/>
    <col min="65" max="66" width="6.140625" style="32" bestFit="1" customWidth="1"/>
    <col min="67" max="67" width="7.28515625" style="32" bestFit="1" customWidth="1"/>
    <col min="68" max="69" width="6.140625" style="32" bestFit="1" customWidth="1"/>
    <col min="70" max="70" width="7.28515625" style="32" bestFit="1" customWidth="1"/>
    <col min="71" max="78" width="6.140625" style="32" bestFit="1" customWidth="1"/>
    <col min="79" max="16384" width="8.85546875" style="32"/>
  </cols>
  <sheetData>
    <row r="1" spans="1:78" x14ac:dyDescent="0.25">
      <c r="B1" s="71" t="s">
        <v>5</v>
      </c>
      <c r="C1" s="71"/>
      <c r="D1" s="71"/>
      <c r="E1" s="71"/>
      <c r="F1" s="71"/>
      <c r="G1" s="74" t="s">
        <v>0</v>
      </c>
      <c r="H1" s="71"/>
      <c r="I1" s="71"/>
      <c r="J1" s="71" t="s">
        <v>1</v>
      </c>
      <c r="K1" s="71"/>
      <c r="L1" s="71"/>
      <c r="M1" s="71" t="s">
        <v>2</v>
      </c>
      <c r="N1" s="71"/>
      <c r="O1" s="71"/>
      <c r="P1" s="71" t="s">
        <v>3</v>
      </c>
      <c r="Q1" s="71"/>
      <c r="R1" s="71"/>
      <c r="S1" s="71" t="s">
        <v>4</v>
      </c>
      <c r="T1" s="71"/>
      <c r="U1" s="71"/>
      <c r="X1" s="2"/>
      <c r="Y1" s="71" t="s">
        <v>116</v>
      </c>
      <c r="Z1" s="71"/>
      <c r="AA1" s="71"/>
      <c r="AB1" s="71"/>
      <c r="AC1" s="71"/>
      <c r="AD1" s="71"/>
      <c r="AE1" s="71" t="s">
        <v>119</v>
      </c>
      <c r="AF1" s="71"/>
      <c r="AG1" s="71"/>
      <c r="AH1" s="71"/>
      <c r="AI1" s="71"/>
      <c r="AJ1" s="71"/>
      <c r="AK1" s="70" t="s">
        <v>118</v>
      </c>
      <c r="AL1" s="70"/>
      <c r="AM1" s="70"/>
      <c r="AN1" s="70"/>
      <c r="AO1" s="70"/>
      <c r="AP1" s="70"/>
      <c r="AV1" s="2"/>
      <c r="AW1" s="71" t="s">
        <v>123</v>
      </c>
      <c r="AX1" s="71"/>
      <c r="AY1" s="71"/>
      <c r="AZ1" s="71"/>
      <c r="BA1" s="71"/>
      <c r="BB1" s="71"/>
      <c r="BC1" s="71" t="s">
        <v>116</v>
      </c>
      <c r="BD1" s="71"/>
      <c r="BE1" s="71"/>
      <c r="BF1" s="71"/>
      <c r="BG1" s="71"/>
      <c r="BH1" s="71"/>
      <c r="BI1" s="71" t="s">
        <v>124</v>
      </c>
      <c r="BJ1" s="71"/>
      <c r="BK1" s="71"/>
      <c r="BL1" s="71"/>
      <c r="BM1" s="71"/>
      <c r="BN1" s="71"/>
      <c r="BO1" s="71" t="s">
        <v>117</v>
      </c>
      <c r="BP1" s="71"/>
      <c r="BQ1" s="71"/>
      <c r="BR1" s="71"/>
      <c r="BS1" s="71"/>
      <c r="BT1" s="71"/>
      <c r="BU1" s="71" t="s">
        <v>118</v>
      </c>
      <c r="BV1" s="71"/>
      <c r="BW1" s="71"/>
      <c r="BX1" s="71"/>
      <c r="BY1" s="71"/>
      <c r="BZ1" s="71"/>
    </row>
    <row r="2" spans="1:78" x14ac:dyDescent="0.25">
      <c r="B2" s="71" t="s">
        <v>6</v>
      </c>
      <c r="C2" s="71"/>
      <c r="D2" s="71"/>
      <c r="E2" s="71"/>
      <c r="F2" s="71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X2" s="2"/>
      <c r="Y2" s="70" t="s">
        <v>109</v>
      </c>
      <c r="Z2" s="70"/>
      <c r="AA2" s="70"/>
      <c r="AB2" s="70" t="s">
        <v>110</v>
      </c>
      <c r="AC2" s="70"/>
      <c r="AD2" s="70"/>
      <c r="AE2" s="70" t="s">
        <v>109</v>
      </c>
      <c r="AF2" s="70"/>
      <c r="AG2" s="70"/>
      <c r="AH2" s="70" t="s">
        <v>110</v>
      </c>
      <c r="AI2" s="70"/>
      <c r="AJ2" s="70"/>
      <c r="AK2" s="70" t="s">
        <v>109</v>
      </c>
      <c r="AL2" s="70"/>
      <c r="AM2" s="70"/>
      <c r="AN2" s="70" t="s">
        <v>110</v>
      </c>
      <c r="AO2" s="70"/>
      <c r="AP2" s="70"/>
      <c r="AV2" s="30"/>
      <c r="AW2" s="70" t="s">
        <v>109</v>
      </c>
      <c r="AX2" s="70"/>
      <c r="AY2" s="70"/>
      <c r="AZ2" s="70" t="s">
        <v>110</v>
      </c>
      <c r="BA2" s="70"/>
      <c r="BB2" s="70"/>
      <c r="BC2" s="70" t="s">
        <v>109</v>
      </c>
      <c r="BD2" s="70"/>
      <c r="BE2" s="70"/>
      <c r="BF2" s="70" t="s">
        <v>110</v>
      </c>
      <c r="BG2" s="70"/>
      <c r="BH2" s="70"/>
      <c r="BI2" s="70" t="s">
        <v>109</v>
      </c>
      <c r="BJ2" s="70"/>
      <c r="BK2" s="70"/>
      <c r="BL2" s="70" t="s">
        <v>110</v>
      </c>
      <c r="BM2" s="70"/>
      <c r="BN2" s="70"/>
      <c r="BO2" s="70" t="s">
        <v>109</v>
      </c>
      <c r="BP2" s="70"/>
      <c r="BQ2" s="70"/>
      <c r="BR2" s="70" t="s">
        <v>110</v>
      </c>
      <c r="BS2" s="70"/>
      <c r="BT2" s="70"/>
      <c r="BU2" s="70" t="s">
        <v>109</v>
      </c>
      <c r="BV2" s="70"/>
      <c r="BW2" s="70"/>
      <c r="BX2" s="70" t="s">
        <v>110</v>
      </c>
      <c r="BY2" s="70"/>
      <c r="BZ2" s="70"/>
    </row>
    <row r="3" spans="1:78" x14ac:dyDescent="0.25">
      <c r="A3" s="32" t="s">
        <v>18</v>
      </c>
      <c r="B3" s="2" t="s">
        <v>7</v>
      </c>
      <c r="C3" s="2" t="s">
        <v>8</v>
      </c>
      <c r="D3" s="2" t="s">
        <v>9</v>
      </c>
      <c r="E3" s="2" t="s">
        <v>10</v>
      </c>
      <c r="F3" s="2" t="s">
        <v>11</v>
      </c>
      <c r="G3" s="74" t="s">
        <v>87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X3" s="2"/>
      <c r="Y3" s="2" t="s">
        <v>111</v>
      </c>
      <c r="Z3" s="2" t="s">
        <v>112</v>
      </c>
      <c r="AA3" s="2" t="s">
        <v>113</v>
      </c>
      <c r="AB3" s="2" t="s">
        <v>111</v>
      </c>
      <c r="AC3" s="2" t="s">
        <v>112</v>
      </c>
      <c r="AD3" s="2" t="s">
        <v>113</v>
      </c>
      <c r="AE3" s="2" t="s">
        <v>111</v>
      </c>
      <c r="AF3" s="2" t="s">
        <v>112</v>
      </c>
      <c r="AG3" s="2" t="s">
        <v>113</v>
      </c>
      <c r="AH3" s="2" t="s">
        <v>111</v>
      </c>
      <c r="AI3" s="2" t="s">
        <v>112</v>
      </c>
      <c r="AJ3" s="2" t="s">
        <v>113</v>
      </c>
      <c r="AK3" s="2" t="s">
        <v>111</v>
      </c>
      <c r="AL3" s="2" t="s">
        <v>112</v>
      </c>
      <c r="AM3" s="2" t="s">
        <v>113</v>
      </c>
      <c r="AN3" s="2" t="s">
        <v>111</v>
      </c>
      <c r="AO3" s="2" t="s">
        <v>112</v>
      </c>
      <c r="AP3" s="2" t="s">
        <v>113</v>
      </c>
      <c r="AV3" s="2"/>
      <c r="AW3" s="2" t="s">
        <v>111</v>
      </c>
      <c r="AX3" s="2" t="s">
        <v>112</v>
      </c>
      <c r="AY3" s="2" t="s">
        <v>113</v>
      </c>
      <c r="AZ3" s="2" t="s">
        <v>111</v>
      </c>
      <c r="BA3" s="2" t="s">
        <v>112</v>
      </c>
      <c r="BB3" s="2" t="s">
        <v>113</v>
      </c>
      <c r="BC3" s="2" t="s">
        <v>111</v>
      </c>
      <c r="BD3" s="2" t="s">
        <v>112</v>
      </c>
      <c r="BE3" s="2" t="s">
        <v>113</v>
      </c>
      <c r="BF3" s="2" t="s">
        <v>111</v>
      </c>
      <c r="BG3" s="2" t="s">
        <v>112</v>
      </c>
      <c r="BH3" s="2" t="s">
        <v>113</v>
      </c>
      <c r="BI3" s="2" t="s">
        <v>111</v>
      </c>
      <c r="BJ3" s="2" t="s">
        <v>112</v>
      </c>
      <c r="BK3" s="2" t="s">
        <v>113</v>
      </c>
      <c r="BL3" s="2" t="s">
        <v>111</v>
      </c>
      <c r="BM3" s="2" t="s">
        <v>112</v>
      </c>
      <c r="BN3" s="2" t="s">
        <v>113</v>
      </c>
      <c r="BO3" s="2" t="s">
        <v>111</v>
      </c>
      <c r="BP3" s="2" t="s">
        <v>112</v>
      </c>
      <c r="BQ3" s="2" t="s">
        <v>113</v>
      </c>
      <c r="BR3" s="2" t="s">
        <v>111</v>
      </c>
      <c r="BS3" s="2" t="s">
        <v>112</v>
      </c>
      <c r="BT3" s="2" t="s">
        <v>113</v>
      </c>
      <c r="BU3" s="2" t="s">
        <v>111</v>
      </c>
      <c r="BV3" s="2" t="s">
        <v>112</v>
      </c>
      <c r="BW3" s="2" t="s">
        <v>113</v>
      </c>
      <c r="BX3" s="2" t="s">
        <v>111</v>
      </c>
      <c r="BY3" s="2" t="s">
        <v>112</v>
      </c>
      <c r="BZ3" s="2" t="s">
        <v>113</v>
      </c>
    </row>
    <row r="4" spans="1:78" x14ac:dyDescent="0.25">
      <c r="A4" s="33">
        <v>0.5</v>
      </c>
      <c r="B4" s="2" t="s">
        <v>12</v>
      </c>
      <c r="C4" s="3">
        <v>1</v>
      </c>
      <c r="D4" s="2">
        <v>20</v>
      </c>
      <c r="E4" s="2">
        <v>0.04</v>
      </c>
      <c r="F4" s="2" t="s">
        <v>13</v>
      </c>
      <c r="G4" s="34">
        <v>9619</v>
      </c>
      <c r="H4" s="34">
        <v>9619</v>
      </c>
      <c r="I4" s="34">
        <v>9619</v>
      </c>
      <c r="J4" s="34">
        <v>11869</v>
      </c>
      <c r="K4" s="34">
        <v>11369</v>
      </c>
      <c r="L4" s="34">
        <v>10434</v>
      </c>
      <c r="M4" s="34">
        <v>14865</v>
      </c>
      <c r="N4" s="34">
        <v>13699</v>
      </c>
      <c r="O4" s="34">
        <v>11519</v>
      </c>
      <c r="P4" s="34">
        <v>17862</v>
      </c>
      <c r="Q4" s="34">
        <v>16030</v>
      </c>
      <c r="R4" s="34">
        <v>12604</v>
      </c>
      <c r="S4" s="34">
        <v>20860</v>
      </c>
      <c r="T4" s="34">
        <v>18362</v>
      </c>
      <c r="U4" s="35">
        <v>13690</v>
      </c>
      <c r="X4" s="2" t="s">
        <v>105</v>
      </c>
      <c r="Y4" s="39">
        <f>M4</f>
        <v>14865</v>
      </c>
      <c r="Z4" s="39">
        <f>N4</f>
        <v>13699</v>
      </c>
      <c r="AA4" s="39">
        <f>O4</f>
        <v>11519</v>
      </c>
      <c r="AB4" s="39">
        <f>M8</f>
        <v>16031</v>
      </c>
      <c r="AC4" s="39">
        <f>N8</f>
        <v>15176</v>
      </c>
      <c r="AD4" s="39">
        <f>O8</f>
        <v>14320</v>
      </c>
      <c r="AE4" s="39">
        <f>S4</f>
        <v>20860</v>
      </c>
      <c r="AF4" s="39">
        <f>T4</f>
        <v>18362</v>
      </c>
      <c r="AG4" s="39">
        <f>U4</f>
        <v>13690</v>
      </c>
      <c r="AH4" s="39">
        <f>S8</f>
        <v>23359</v>
      </c>
      <c r="AI4" s="39">
        <f>T8</f>
        <v>21526</v>
      </c>
      <c r="AJ4" s="39">
        <f>U8</f>
        <v>19693</v>
      </c>
      <c r="AK4" s="39">
        <v>11241</v>
      </c>
      <c r="AL4" s="39">
        <v>8742</v>
      </c>
      <c r="AM4" s="39">
        <v>4070</v>
      </c>
      <c r="AN4" s="39">
        <v>13740</v>
      </c>
      <c r="AO4" s="39">
        <v>11906</v>
      </c>
      <c r="AP4" s="39">
        <v>10073</v>
      </c>
      <c r="AV4" s="2" t="s">
        <v>114</v>
      </c>
      <c r="AW4" s="42">
        <v>9619</v>
      </c>
      <c r="AX4" s="42">
        <v>9619</v>
      </c>
      <c r="AY4" s="42">
        <v>9619</v>
      </c>
      <c r="AZ4" s="42">
        <v>9619</v>
      </c>
      <c r="BA4" s="42">
        <v>9619</v>
      </c>
      <c r="BB4" s="42">
        <v>9619</v>
      </c>
      <c r="BC4" s="42">
        <v>9619</v>
      </c>
      <c r="BD4" s="42">
        <v>9619</v>
      </c>
      <c r="BE4" s="42">
        <v>9619</v>
      </c>
      <c r="BF4" s="42">
        <v>9619</v>
      </c>
      <c r="BG4" s="42">
        <v>9619</v>
      </c>
      <c r="BH4" s="42">
        <v>9619</v>
      </c>
      <c r="BI4" s="42">
        <v>9619</v>
      </c>
      <c r="BJ4" s="42">
        <v>9619</v>
      </c>
      <c r="BK4" s="42">
        <v>9619</v>
      </c>
      <c r="BL4" s="42">
        <v>9619</v>
      </c>
      <c r="BM4" s="42">
        <v>9619</v>
      </c>
      <c r="BN4" s="42">
        <v>9619</v>
      </c>
      <c r="BO4" s="42">
        <v>9619</v>
      </c>
      <c r="BP4" s="42">
        <v>9619</v>
      </c>
      <c r="BQ4" s="42">
        <v>9619</v>
      </c>
      <c r="BR4" s="42">
        <v>9619</v>
      </c>
      <c r="BS4" s="42">
        <v>9619</v>
      </c>
      <c r="BT4" s="42">
        <v>9619</v>
      </c>
      <c r="BU4" s="42">
        <v>9619</v>
      </c>
      <c r="BV4" s="42">
        <v>9619</v>
      </c>
      <c r="BW4" s="42">
        <v>9619</v>
      </c>
      <c r="BX4" s="42">
        <v>9619</v>
      </c>
      <c r="BY4" s="42">
        <v>9619</v>
      </c>
      <c r="BZ4" s="42">
        <v>9619</v>
      </c>
    </row>
    <row r="5" spans="1:78" x14ac:dyDescent="0.25">
      <c r="A5" s="33">
        <v>0.5</v>
      </c>
      <c r="B5" s="2" t="s">
        <v>14</v>
      </c>
      <c r="C5" s="3">
        <v>1</v>
      </c>
      <c r="D5" s="2">
        <v>20</v>
      </c>
      <c r="E5" s="2">
        <v>0.04</v>
      </c>
      <c r="F5" s="2" t="s">
        <v>13</v>
      </c>
      <c r="G5" s="34">
        <v>9619</v>
      </c>
      <c r="H5" s="34">
        <v>9619</v>
      </c>
      <c r="I5" s="34">
        <v>9619</v>
      </c>
      <c r="J5" s="34">
        <v>12063</v>
      </c>
      <c r="K5" s="34">
        <v>11563</v>
      </c>
      <c r="L5" s="34">
        <v>10628</v>
      </c>
      <c r="M5" s="34">
        <v>15317</v>
      </c>
      <c r="N5" s="34">
        <v>14151</v>
      </c>
      <c r="O5" s="34">
        <v>11971</v>
      </c>
      <c r="P5" s="34">
        <v>18573</v>
      </c>
      <c r="Q5" s="34">
        <v>16741</v>
      </c>
      <c r="R5" s="34">
        <v>13315</v>
      </c>
      <c r="S5" s="34">
        <v>21829</v>
      </c>
      <c r="T5" s="34">
        <v>19331</v>
      </c>
      <c r="U5" s="35">
        <v>14659</v>
      </c>
      <c r="X5" s="2" t="s">
        <v>106</v>
      </c>
      <c r="Y5" s="39">
        <f>M7</f>
        <v>15720</v>
      </c>
      <c r="Z5" s="39">
        <f>N7</f>
        <v>14554</v>
      </c>
      <c r="AA5" s="39">
        <f>O7</f>
        <v>12374</v>
      </c>
      <c r="AB5" s="39">
        <f>M11</f>
        <v>17249</v>
      </c>
      <c r="AC5" s="39">
        <f>N11</f>
        <v>16393</v>
      </c>
      <c r="AD5" s="39">
        <f>O11</f>
        <v>15538</v>
      </c>
      <c r="AE5" s="39">
        <f>S7</f>
        <v>22692</v>
      </c>
      <c r="AF5" s="39">
        <f>T7</f>
        <v>20194</v>
      </c>
      <c r="AG5" s="39">
        <f>U7</f>
        <v>15522</v>
      </c>
      <c r="AH5" s="39">
        <f>S11</f>
        <v>25968</v>
      </c>
      <c r="AI5" s="39">
        <f>T11</f>
        <v>24135</v>
      </c>
      <c r="AJ5" s="39">
        <f>U11</f>
        <v>22301</v>
      </c>
      <c r="AK5" s="39">
        <v>13073</v>
      </c>
      <c r="AL5" s="39">
        <v>10575</v>
      </c>
      <c r="AM5" s="39">
        <v>5903</v>
      </c>
      <c r="AN5" s="39">
        <v>16348</v>
      </c>
      <c r="AO5" s="39">
        <v>14515</v>
      </c>
      <c r="AP5" s="39">
        <v>12682</v>
      </c>
      <c r="AV5" s="2" t="s">
        <v>105</v>
      </c>
      <c r="AW5" s="42">
        <f>J4</f>
        <v>11869</v>
      </c>
      <c r="AX5" s="42"/>
      <c r="AY5" s="42"/>
      <c r="AZ5" s="42">
        <f>J8</f>
        <v>12368</v>
      </c>
      <c r="BA5" s="42"/>
      <c r="BB5" s="42"/>
      <c r="BC5" s="42">
        <f>M4</f>
        <v>14865</v>
      </c>
      <c r="BD5" s="42"/>
      <c r="BE5" s="42"/>
      <c r="BF5" s="42">
        <f>M8</f>
        <v>16031</v>
      </c>
      <c r="BG5" s="42"/>
      <c r="BH5" s="42"/>
      <c r="BI5" s="42">
        <f>P4</f>
        <v>17862</v>
      </c>
      <c r="BJ5" s="42"/>
      <c r="BK5" s="42"/>
      <c r="BL5" s="42">
        <f>P8</f>
        <v>19695</v>
      </c>
      <c r="BM5" s="42"/>
      <c r="BN5" s="42"/>
      <c r="BO5" s="42">
        <f>S4</f>
        <v>20860</v>
      </c>
      <c r="BP5" s="42"/>
      <c r="BQ5" s="42"/>
      <c r="BR5" s="42">
        <f>S8</f>
        <v>23359</v>
      </c>
      <c r="BS5" s="42"/>
      <c r="BT5" s="42"/>
      <c r="BU5" s="42"/>
      <c r="BV5" s="42"/>
      <c r="BW5" s="42"/>
      <c r="BX5" s="42"/>
      <c r="BY5" s="42"/>
      <c r="BZ5" s="42"/>
    </row>
    <row r="6" spans="1:78" x14ac:dyDescent="0.25">
      <c r="A6" s="33">
        <v>0.5</v>
      </c>
      <c r="B6" s="2" t="s">
        <v>15</v>
      </c>
      <c r="C6" s="3">
        <v>1</v>
      </c>
      <c r="D6" s="2">
        <v>20</v>
      </c>
      <c r="E6" s="2">
        <v>0.04</v>
      </c>
      <c r="F6" s="2" t="s">
        <v>13</v>
      </c>
      <c r="G6" s="34">
        <v>9619</v>
      </c>
      <c r="H6" s="34">
        <v>9619</v>
      </c>
      <c r="I6" s="34">
        <v>9619</v>
      </c>
      <c r="J6" s="34">
        <v>12189</v>
      </c>
      <c r="K6" s="34">
        <v>11690</v>
      </c>
      <c r="L6" s="34">
        <v>10755</v>
      </c>
      <c r="M6" s="34">
        <v>15612</v>
      </c>
      <c r="N6" s="34">
        <v>14447</v>
      </c>
      <c r="O6" s="34">
        <v>12266</v>
      </c>
      <c r="P6" s="34">
        <v>19037</v>
      </c>
      <c r="Q6" s="34">
        <v>17205</v>
      </c>
      <c r="R6" s="34">
        <v>13779</v>
      </c>
      <c r="S6" s="34">
        <v>22462</v>
      </c>
      <c r="T6" s="34">
        <v>19964</v>
      </c>
      <c r="U6" s="35">
        <v>15292</v>
      </c>
      <c r="X6" s="2" t="s">
        <v>108</v>
      </c>
      <c r="Y6" s="39">
        <f>M12</f>
        <v>7174</v>
      </c>
      <c r="Z6" s="39">
        <f>N12</f>
        <v>4769</v>
      </c>
      <c r="AA6" s="39">
        <f>O12</f>
        <v>272</v>
      </c>
      <c r="AB6" s="39">
        <f>M16</f>
        <v>7665</v>
      </c>
      <c r="AC6" s="39">
        <f>N16</f>
        <v>5900</v>
      </c>
      <c r="AD6" s="39">
        <f>O16</f>
        <v>4135</v>
      </c>
      <c r="AE6" s="39">
        <f>S12</f>
        <v>4379</v>
      </c>
      <c r="AF6" s="39">
        <f>T12</f>
        <v>-774</v>
      </c>
      <c r="AG6" s="39">
        <f>U12</f>
        <v>-10411</v>
      </c>
      <c r="AH6" s="39">
        <f>S16</f>
        <v>5430</v>
      </c>
      <c r="AI6" s="39">
        <f>T16</f>
        <v>1649</v>
      </c>
      <c r="AJ6" s="39">
        <f>U16</f>
        <v>-2132</v>
      </c>
      <c r="AK6" s="39">
        <v>-5240</v>
      </c>
      <c r="AL6" s="39">
        <v>-10393</v>
      </c>
      <c r="AM6" s="39">
        <v>-20030</v>
      </c>
      <c r="AN6" s="39">
        <v>-4189</v>
      </c>
      <c r="AO6" s="39">
        <v>-7970</v>
      </c>
      <c r="AP6" s="39">
        <v>-11752</v>
      </c>
      <c r="AV6" s="2" t="s">
        <v>121</v>
      </c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</row>
    <row r="7" spans="1:78" x14ac:dyDescent="0.25">
      <c r="A7" s="33">
        <v>0.5</v>
      </c>
      <c r="B7" s="2" t="s">
        <v>16</v>
      </c>
      <c r="C7" s="3">
        <v>1</v>
      </c>
      <c r="D7" s="2">
        <v>20</v>
      </c>
      <c r="E7" s="2">
        <v>0.04</v>
      </c>
      <c r="F7" s="2" t="s">
        <v>13</v>
      </c>
      <c r="G7" s="34">
        <v>9619</v>
      </c>
      <c r="H7" s="34">
        <v>9619</v>
      </c>
      <c r="I7" s="34">
        <v>9619</v>
      </c>
      <c r="J7" s="34">
        <v>12235</v>
      </c>
      <c r="K7" s="34">
        <v>11736</v>
      </c>
      <c r="L7" s="34">
        <v>10801</v>
      </c>
      <c r="M7" s="34">
        <v>15720</v>
      </c>
      <c r="N7" s="34">
        <v>14554</v>
      </c>
      <c r="O7" s="34">
        <v>12374</v>
      </c>
      <c r="P7" s="34">
        <v>19206</v>
      </c>
      <c r="Q7" s="34">
        <v>17374</v>
      </c>
      <c r="R7" s="34">
        <v>13948</v>
      </c>
      <c r="S7" s="34">
        <v>22692</v>
      </c>
      <c r="T7" s="34">
        <v>20194</v>
      </c>
      <c r="U7" s="35">
        <v>15522</v>
      </c>
      <c r="X7" s="2" t="s">
        <v>107</v>
      </c>
      <c r="Y7" s="39">
        <f>M15</f>
        <v>8029</v>
      </c>
      <c r="Z7" s="39">
        <f>N15</f>
        <v>5624</v>
      </c>
      <c r="AA7" s="39">
        <f>O15</f>
        <v>1127</v>
      </c>
      <c r="AB7" s="39">
        <f>M19</f>
        <v>8882</v>
      </c>
      <c r="AC7" s="39">
        <f>N19</f>
        <v>7118</v>
      </c>
      <c r="AD7" s="39">
        <f>O19</f>
        <v>5353</v>
      </c>
      <c r="AE7" s="39">
        <f>S15</f>
        <v>6212</v>
      </c>
      <c r="AF7" s="39">
        <f>T15</f>
        <v>1059</v>
      </c>
      <c r="AG7" s="39">
        <f>U15</f>
        <v>-8578</v>
      </c>
      <c r="AH7" s="39">
        <f>S19</f>
        <v>8039</v>
      </c>
      <c r="AI7" s="39">
        <f>T19</f>
        <v>4258</v>
      </c>
      <c r="AJ7" s="39">
        <f>U19</f>
        <v>477</v>
      </c>
      <c r="AK7" s="39">
        <v>-3408</v>
      </c>
      <c r="AL7" s="39">
        <v>-8561</v>
      </c>
      <c r="AM7" s="39">
        <v>-18198</v>
      </c>
      <c r="AN7" s="39">
        <v>-1580</v>
      </c>
      <c r="AO7" s="39">
        <v>-5362</v>
      </c>
      <c r="AP7" s="39">
        <v>-9143</v>
      </c>
      <c r="AV7" s="2" t="s">
        <v>122</v>
      </c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</row>
    <row r="8" spans="1:78" x14ac:dyDescent="0.25">
      <c r="A8" s="33">
        <v>0.5</v>
      </c>
      <c r="B8" s="2" t="s">
        <v>12</v>
      </c>
      <c r="C8" s="3">
        <v>1</v>
      </c>
      <c r="D8" s="2">
        <v>20</v>
      </c>
      <c r="E8" s="2">
        <v>0.04</v>
      </c>
      <c r="F8" s="2" t="s">
        <v>17</v>
      </c>
      <c r="G8" s="34">
        <v>9619</v>
      </c>
      <c r="H8" s="34">
        <v>9619</v>
      </c>
      <c r="I8" s="34">
        <v>9619</v>
      </c>
      <c r="J8" s="34">
        <v>12368</v>
      </c>
      <c r="K8" s="34">
        <v>12001</v>
      </c>
      <c r="L8" s="34">
        <v>11635</v>
      </c>
      <c r="M8" s="34">
        <v>16031</v>
      </c>
      <c r="N8" s="34">
        <v>15176</v>
      </c>
      <c r="O8" s="34">
        <v>14320</v>
      </c>
      <c r="P8" s="34">
        <v>19695</v>
      </c>
      <c r="Q8" s="34">
        <v>18351</v>
      </c>
      <c r="R8" s="34">
        <v>17006</v>
      </c>
      <c r="S8" s="34">
        <v>23359</v>
      </c>
      <c r="T8" s="34">
        <v>21526</v>
      </c>
      <c r="U8" s="35">
        <v>19693</v>
      </c>
      <c r="X8" s="40" t="s">
        <v>114</v>
      </c>
      <c r="Y8" s="39">
        <v>9619</v>
      </c>
      <c r="Z8" s="39">
        <v>9619</v>
      </c>
      <c r="AA8" s="39">
        <v>9619</v>
      </c>
      <c r="AB8" s="39">
        <v>9619</v>
      </c>
      <c r="AC8" s="39">
        <v>9619</v>
      </c>
      <c r="AD8" s="39">
        <v>9619</v>
      </c>
      <c r="AE8" s="39">
        <v>9619</v>
      </c>
      <c r="AF8" s="39">
        <v>9619</v>
      </c>
      <c r="AG8" s="39">
        <v>9619</v>
      </c>
      <c r="AH8" s="39">
        <v>9619</v>
      </c>
      <c r="AI8" s="39">
        <v>9619</v>
      </c>
      <c r="AJ8" s="39">
        <v>9619</v>
      </c>
      <c r="AK8" s="39">
        <v>9619</v>
      </c>
      <c r="AL8" s="39">
        <v>9619</v>
      </c>
      <c r="AM8" s="39">
        <v>9619</v>
      </c>
      <c r="AN8" s="39">
        <v>9619</v>
      </c>
      <c r="AO8" s="39">
        <v>9619</v>
      </c>
      <c r="AP8" s="39">
        <v>9619</v>
      </c>
      <c r="AV8" s="2" t="s">
        <v>106</v>
      </c>
      <c r="AW8" s="42">
        <f>J12</f>
        <v>8572</v>
      </c>
      <c r="AX8" s="42"/>
      <c r="AY8" s="42"/>
      <c r="AZ8" s="42">
        <f>J16</f>
        <v>8782</v>
      </c>
      <c r="BA8" s="42"/>
      <c r="BB8" s="42"/>
      <c r="BC8" s="42">
        <f>M12</f>
        <v>7174</v>
      </c>
      <c r="BD8" s="42"/>
      <c r="BE8" s="42"/>
      <c r="BF8" s="42">
        <f>M16</f>
        <v>7665</v>
      </c>
      <c r="BG8" s="42"/>
      <c r="BH8" s="42"/>
      <c r="BI8" s="42">
        <f>P12</f>
        <v>5777</v>
      </c>
      <c r="BJ8" s="42"/>
      <c r="BK8" s="42"/>
      <c r="BL8" s="42">
        <f>P16</f>
        <v>6547</v>
      </c>
      <c r="BM8" s="42"/>
      <c r="BN8" s="42"/>
      <c r="BO8" s="42">
        <f>S12</f>
        <v>4379</v>
      </c>
      <c r="BP8" s="42"/>
      <c r="BQ8" s="42"/>
      <c r="BR8" s="42">
        <f>S16</f>
        <v>5430</v>
      </c>
      <c r="BS8" s="42"/>
      <c r="BT8" s="42"/>
      <c r="BU8" s="42"/>
      <c r="BV8" s="42"/>
      <c r="BW8" s="42"/>
      <c r="BX8" s="42"/>
      <c r="BY8" s="42"/>
      <c r="BZ8" s="42"/>
    </row>
    <row r="9" spans="1:78" x14ac:dyDescent="0.25">
      <c r="A9" s="33">
        <v>0.5</v>
      </c>
      <c r="B9" s="2" t="s">
        <v>14</v>
      </c>
      <c r="C9" s="3">
        <v>1</v>
      </c>
      <c r="D9" s="2">
        <v>20</v>
      </c>
      <c r="E9" s="2">
        <v>0.04</v>
      </c>
      <c r="F9" s="2" t="s">
        <v>17</v>
      </c>
      <c r="G9" s="34">
        <v>9619</v>
      </c>
      <c r="H9" s="34">
        <v>9619</v>
      </c>
      <c r="I9" s="34">
        <v>9619</v>
      </c>
      <c r="J9" s="34">
        <v>12658</v>
      </c>
      <c r="K9" s="34">
        <v>12292</v>
      </c>
      <c r="L9" s="34">
        <v>11925</v>
      </c>
      <c r="M9" s="34">
        <v>16709</v>
      </c>
      <c r="N9" s="34">
        <v>15853</v>
      </c>
      <c r="O9" s="34">
        <v>14998</v>
      </c>
      <c r="P9" s="34">
        <v>20760</v>
      </c>
      <c r="Q9" s="34">
        <v>19415</v>
      </c>
      <c r="R9" s="34">
        <v>18071</v>
      </c>
      <c r="S9" s="34">
        <v>24810</v>
      </c>
      <c r="T9" s="34">
        <v>22977</v>
      </c>
      <c r="U9" s="35">
        <v>21144</v>
      </c>
      <c r="X9" s="15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V9" s="2" t="s">
        <v>105</v>
      </c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  <c r="BR9" s="42"/>
      <c r="BS9" s="42"/>
      <c r="BT9" s="42"/>
      <c r="BU9" s="42"/>
      <c r="BV9" s="42"/>
      <c r="BW9" s="42"/>
      <c r="BX9" s="42"/>
      <c r="BY9" s="42"/>
      <c r="BZ9" s="42"/>
    </row>
    <row r="10" spans="1:78" x14ac:dyDescent="0.25">
      <c r="A10" s="33">
        <v>0.5</v>
      </c>
      <c r="B10" s="2" t="s">
        <v>15</v>
      </c>
      <c r="C10" s="3">
        <v>1</v>
      </c>
      <c r="D10" s="2">
        <v>20</v>
      </c>
      <c r="E10" s="2">
        <v>0.04</v>
      </c>
      <c r="F10" s="2" t="s">
        <v>17</v>
      </c>
      <c r="G10" s="34">
        <v>9619</v>
      </c>
      <c r="H10" s="34">
        <v>9619</v>
      </c>
      <c r="I10" s="34">
        <v>9619</v>
      </c>
      <c r="J10" s="34">
        <v>12802</v>
      </c>
      <c r="K10" s="34">
        <v>12435</v>
      </c>
      <c r="L10" s="34">
        <v>12068</v>
      </c>
      <c r="M10" s="34">
        <v>17043</v>
      </c>
      <c r="N10" s="34">
        <v>16187</v>
      </c>
      <c r="O10" s="34">
        <v>15332</v>
      </c>
      <c r="P10" s="34">
        <v>21284</v>
      </c>
      <c r="Q10" s="34">
        <v>19940</v>
      </c>
      <c r="R10" s="34">
        <v>18596</v>
      </c>
      <c r="S10" s="34">
        <v>25526</v>
      </c>
      <c r="T10" s="34">
        <v>23693</v>
      </c>
      <c r="U10" s="35">
        <v>21860</v>
      </c>
      <c r="X10" s="15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V10" s="2" t="s">
        <v>121</v>
      </c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2"/>
      <c r="BZ10" s="42"/>
    </row>
    <row r="11" spans="1:78" x14ac:dyDescent="0.25">
      <c r="A11" s="33">
        <v>0.5</v>
      </c>
      <c r="B11" s="2" t="s">
        <v>16</v>
      </c>
      <c r="C11" s="3">
        <v>1</v>
      </c>
      <c r="D11" s="2">
        <v>20</v>
      </c>
      <c r="E11" s="2">
        <v>0.04</v>
      </c>
      <c r="F11" s="2" t="s">
        <v>17</v>
      </c>
      <c r="G11" s="36">
        <v>9619</v>
      </c>
      <c r="H11" s="36">
        <v>9619</v>
      </c>
      <c r="I11" s="36">
        <v>9619</v>
      </c>
      <c r="J11" s="36">
        <v>12890</v>
      </c>
      <c r="K11" s="36">
        <v>12523</v>
      </c>
      <c r="L11" s="36">
        <v>12157</v>
      </c>
      <c r="M11" s="36">
        <v>17249</v>
      </c>
      <c r="N11" s="36">
        <v>16393</v>
      </c>
      <c r="O11" s="36">
        <v>15538</v>
      </c>
      <c r="P11" s="36">
        <v>21608</v>
      </c>
      <c r="Q11" s="36">
        <v>20264</v>
      </c>
      <c r="R11" s="36">
        <v>18920</v>
      </c>
      <c r="S11" s="36">
        <v>25968</v>
      </c>
      <c r="T11" s="36">
        <v>24135</v>
      </c>
      <c r="U11" s="37">
        <v>22301</v>
      </c>
      <c r="AV11" s="2" t="s">
        <v>122</v>
      </c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</row>
    <row r="12" spans="1:78" x14ac:dyDescent="0.25">
      <c r="A12" s="33">
        <v>0.25</v>
      </c>
      <c r="B12" s="2" t="s">
        <v>12</v>
      </c>
      <c r="C12" s="3">
        <v>1</v>
      </c>
      <c r="D12" s="2">
        <v>20</v>
      </c>
      <c r="E12" s="2">
        <v>0.04</v>
      </c>
      <c r="F12" s="2" t="s">
        <v>13</v>
      </c>
      <c r="G12" s="34">
        <v>9619</v>
      </c>
      <c r="H12" s="34">
        <v>9619</v>
      </c>
      <c r="I12" s="34">
        <v>9619</v>
      </c>
      <c r="J12" s="34">
        <v>8572</v>
      </c>
      <c r="K12" s="34">
        <v>7542</v>
      </c>
      <c r="L12" s="34">
        <v>5614</v>
      </c>
      <c r="M12" s="34">
        <v>7174</v>
      </c>
      <c r="N12" s="34">
        <v>4769</v>
      </c>
      <c r="O12" s="34">
        <v>272</v>
      </c>
      <c r="P12" s="34">
        <v>5777</v>
      </c>
      <c r="Q12" s="34">
        <v>1998</v>
      </c>
      <c r="R12" s="34">
        <v>-5070</v>
      </c>
      <c r="S12" s="34">
        <v>4379</v>
      </c>
      <c r="T12" s="34">
        <v>-774</v>
      </c>
      <c r="U12" s="35">
        <v>-10411</v>
      </c>
      <c r="AV12" s="2" t="s">
        <v>106</v>
      </c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2"/>
      <c r="BZ12" s="42"/>
    </row>
    <row r="13" spans="1:78" x14ac:dyDescent="0.25">
      <c r="A13" s="33">
        <v>0.25</v>
      </c>
      <c r="B13" s="2" t="s">
        <v>14</v>
      </c>
      <c r="C13" s="3">
        <v>1</v>
      </c>
      <c r="D13" s="2">
        <v>20</v>
      </c>
      <c r="E13" s="2">
        <v>0.04</v>
      </c>
      <c r="F13" s="2" t="s">
        <v>13</v>
      </c>
      <c r="G13" s="34">
        <v>9619</v>
      </c>
      <c r="H13" s="34">
        <v>9619</v>
      </c>
      <c r="I13" s="34">
        <v>9619</v>
      </c>
      <c r="J13" s="34">
        <v>8766</v>
      </c>
      <c r="K13" s="34">
        <v>7736</v>
      </c>
      <c r="L13" s="34">
        <v>5808</v>
      </c>
      <c r="M13" s="34">
        <v>7626</v>
      </c>
      <c r="N13" s="34">
        <v>5221</v>
      </c>
      <c r="O13" s="34">
        <v>724</v>
      </c>
      <c r="P13" s="34">
        <v>6487</v>
      </c>
      <c r="Q13" s="34">
        <v>2709</v>
      </c>
      <c r="R13" s="34">
        <v>-4359</v>
      </c>
      <c r="S13" s="34">
        <v>5349</v>
      </c>
      <c r="T13" s="34">
        <v>196</v>
      </c>
      <c r="U13" s="35">
        <v>-9441</v>
      </c>
    </row>
    <row r="14" spans="1:78" x14ac:dyDescent="0.25">
      <c r="A14" s="33">
        <v>0.25</v>
      </c>
      <c r="B14" s="2" t="s">
        <v>15</v>
      </c>
      <c r="C14" s="3">
        <v>1</v>
      </c>
      <c r="D14" s="2">
        <v>20</v>
      </c>
      <c r="E14" s="2">
        <v>0.04</v>
      </c>
      <c r="F14" s="2" t="s">
        <v>13</v>
      </c>
      <c r="G14" s="34">
        <v>9619</v>
      </c>
      <c r="H14" s="34">
        <v>9619</v>
      </c>
      <c r="I14" s="34">
        <v>9619</v>
      </c>
      <c r="J14" s="34">
        <v>8893</v>
      </c>
      <c r="K14" s="34">
        <v>7863</v>
      </c>
      <c r="L14" s="34">
        <v>5935</v>
      </c>
      <c r="M14" s="34">
        <v>7921</v>
      </c>
      <c r="N14" s="34">
        <v>5517</v>
      </c>
      <c r="O14" s="34">
        <v>1019</v>
      </c>
      <c r="P14" s="34">
        <v>6951</v>
      </c>
      <c r="Q14" s="34">
        <v>3173</v>
      </c>
      <c r="R14" s="34">
        <v>-3895</v>
      </c>
      <c r="S14" s="34">
        <v>5981</v>
      </c>
      <c r="T14" s="34">
        <v>828</v>
      </c>
      <c r="U14" s="35">
        <v>-8809</v>
      </c>
    </row>
    <row r="15" spans="1:78" x14ac:dyDescent="0.25">
      <c r="A15" s="33">
        <v>0.25</v>
      </c>
      <c r="B15" s="2" t="s">
        <v>16</v>
      </c>
      <c r="C15" s="3">
        <v>1</v>
      </c>
      <c r="D15" s="2">
        <v>20</v>
      </c>
      <c r="E15" s="2">
        <v>0.04</v>
      </c>
      <c r="F15" s="2" t="s">
        <v>13</v>
      </c>
      <c r="G15" s="34">
        <v>9619</v>
      </c>
      <c r="H15" s="34">
        <v>9619</v>
      </c>
      <c r="I15" s="34">
        <v>9619</v>
      </c>
      <c r="J15" s="34">
        <v>8939</v>
      </c>
      <c r="K15" s="34">
        <v>7909</v>
      </c>
      <c r="L15" s="34">
        <v>5981</v>
      </c>
      <c r="M15" s="34">
        <v>8029</v>
      </c>
      <c r="N15" s="34">
        <v>5624</v>
      </c>
      <c r="O15" s="34">
        <v>1127</v>
      </c>
      <c r="P15" s="34">
        <v>7120</v>
      </c>
      <c r="Q15" s="34">
        <v>3341</v>
      </c>
      <c r="R15" s="34">
        <v>-3726</v>
      </c>
      <c r="S15" s="34">
        <v>6212</v>
      </c>
      <c r="T15" s="34">
        <v>1059</v>
      </c>
      <c r="U15" s="35">
        <v>-8578</v>
      </c>
    </row>
    <row r="16" spans="1:78" x14ac:dyDescent="0.25">
      <c r="A16" s="33">
        <v>0.25</v>
      </c>
      <c r="B16" s="2" t="s">
        <v>12</v>
      </c>
      <c r="C16" s="3">
        <v>1</v>
      </c>
      <c r="D16" s="2">
        <v>20</v>
      </c>
      <c r="E16" s="2">
        <v>0.04</v>
      </c>
      <c r="F16" s="2" t="s">
        <v>17</v>
      </c>
      <c r="G16" s="34">
        <v>9619</v>
      </c>
      <c r="H16" s="34">
        <v>9619</v>
      </c>
      <c r="I16" s="34">
        <v>9619</v>
      </c>
      <c r="J16" s="34">
        <v>8782</v>
      </c>
      <c r="K16" s="34">
        <v>8026</v>
      </c>
      <c r="L16" s="34">
        <v>7270</v>
      </c>
      <c r="M16" s="34">
        <v>7665</v>
      </c>
      <c r="N16" s="34">
        <v>5900</v>
      </c>
      <c r="O16" s="34">
        <v>4135</v>
      </c>
      <c r="P16" s="34">
        <v>6547</v>
      </c>
      <c r="Q16" s="34">
        <v>3774</v>
      </c>
      <c r="R16" s="34">
        <v>1002</v>
      </c>
      <c r="S16" s="34">
        <v>5430</v>
      </c>
      <c r="T16" s="34">
        <v>1649</v>
      </c>
      <c r="U16" s="35">
        <v>-2132</v>
      </c>
    </row>
    <row r="17" spans="1:21" x14ac:dyDescent="0.25">
      <c r="A17" s="33">
        <v>0.25</v>
      </c>
      <c r="B17" s="2" t="s">
        <v>14</v>
      </c>
      <c r="C17" s="3">
        <v>1</v>
      </c>
      <c r="D17" s="2">
        <v>20</v>
      </c>
      <c r="E17" s="2">
        <v>0.04</v>
      </c>
      <c r="F17" s="2" t="s">
        <v>17</v>
      </c>
      <c r="G17" s="34">
        <v>9619</v>
      </c>
      <c r="H17" s="34">
        <v>9619</v>
      </c>
      <c r="I17" s="34">
        <v>9619</v>
      </c>
      <c r="J17" s="34">
        <v>9073</v>
      </c>
      <c r="K17" s="34">
        <v>8316</v>
      </c>
      <c r="L17" s="34">
        <v>7560</v>
      </c>
      <c r="M17" s="34">
        <v>8342</v>
      </c>
      <c r="N17" s="34">
        <v>6577</v>
      </c>
      <c r="O17" s="34">
        <v>4813</v>
      </c>
      <c r="P17" s="34">
        <v>7612</v>
      </c>
      <c r="Q17" s="34">
        <v>4839</v>
      </c>
      <c r="R17" s="34">
        <v>2066</v>
      </c>
      <c r="S17" s="34">
        <v>6882</v>
      </c>
      <c r="T17" s="34">
        <v>3100</v>
      </c>
      <c r="U17" s="35">
        <v>-681</v>
      </c>
    </row>
    <row r="18" spans="1:21" x14ac:dyDescent="0.25">
      <c r="A18" s="33">
        <v>0.25</v>
      </c>
      <c r="B18" s="2" t="s">
        <v>15</v>
      </c>
      <c r="C18" s="3">
        <v>1</v>
      </c>
      <c r="D18" s="2">
        <v>20</v>
      </c>
      <c r="E18" s="2">
        <v>0.04</v>
      </c>
      <c r="F18" s="2" t="s">
        <v>17</v>
      </c>
      <c r="G18" s="34">
        <v>9619</v>
      </c>
      <c r="H18" s="34">
        <v>9619</v>
      </c>
      <c r="I18" s="34">
        <v>9619</v>
      </c>
      <c r="J18" s="34">
        <v>9216</v>
      </c>
      <c r="K18" s="34">
        <v>8460</v>
      </c>
      <c r="L18" s="34">
        <v>7703</v>
      </c>
      <c r="M18" s="34">
        <v>8676</v>
      </c>
      <c r="N18" s="34">
        <v>6911</v>
      </c>
      <c r="O18" s="34">
        <v>5147</v>
      </c>
      <c r="P18" s="34">
        <v>8137</v>
      </c>
      <c r="Q18" s="34">
        <v>5364</v>
      </c>
      <c r="R18" s="34">
        <v>2591</v>
      </c>
      <c r="S18" s="34">
        <v>7597</v>
      </c>
      <c r="T18" s="34">
        <v>3816</v>
      </c>
      <c r="U18" s="35">
        <v>35</v>
      </c>
    </row>
    <row r="19" spans="1:21" x14ac:dyDescent="0.25">
      <c r="A19" s="33">
        <v>0.25</v>
      </c>
      <c r="B19" s="2" t="s">
        <v>16</v>
      </c>
      <c r="C19" s="3">
        <v>1</v>
      </c>
      <c r="D19" s="2">
        <v>20</v>
      </c>
      <c r="E19" s="2">
        <v>0.04</v>
      </c>
      <c r="F19" s="2" t="s">
        <v>17</v>
      </c>
      <c r="G19" s="36">
        <v>9619</v>
      </c>
      <c r="H19" s="36">
        <v>9619</v>
      </c>
      <c r="I19" s="36">
        <v>9619</v>
      </c>
      <c r="J19" s="36">
        <v>9304</v>
      </c>
      <c r="K19" s="36">
        <v>8548</v>
      </c>
      <c r="L19" s="36">
        <v>7792</v>
      </c>
      <c r="M19" s="36">
        <v>8882</v>
      </c>
      <c r="N19" s="36">
        <v>7118</v>
      </c>
      <c r="O19" s="36">
        <v>5353</v>
      </c>
      <c r="P19" s="36">
        <v>8461</v>
      </c>
      <c r="Q19" s="36">
        <v>5688</v>
      </c>
      <c r="R19" s="36">
        <v>2915</v>
      </c>
      <c r="S19" s="36">
        <v>8039</v>
      </c>
      <c r="T19" s="36">
        <v>4258</v>
      </c>
      <c r="U19" s="37">
        <v>477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20</v>
      </c>
      <c r="E20" s="2">
        <v>0.04</v>
      </c>
      <c r="F20" s="2" t="s">
        <v>13</v>
      </c>
      <c r="G20" s="38">
        <f>G12-G4</f>
        <v>0</v>
      </c>
      <c r="H20" s="38">
        <f t="shared" ref="H20:U27" si="0">H12-H4</f>
        <v>0</v>
      </c>
      <c r="I20" s="38">
        <f t="shared" si="0"/>
        <v>0</v>
      </c>
      <c r="J20" s="38">
        <f t="shared" si="0"/>
        <v>-3297</v>
      </c>
      <c r="K20" s="38">
        <f t="shared" si="0"/>
        <v>-3827</v>
      </c>
      <c r="L20" s="38">
        <f t="shared" si="0"/>
        <v>-4820</v>
      </c>
      <c r="M20" s="38">
        <f t="shared" si="0"/>
        <v>-7691</v>
      </c>
      <c r="N20" s="38">
        <f t="shared" si="0"/>
        <v>-8930</v>
      </c>
      <c r="O20" s="38">
        <f t="shared" si="0"/>
        <v>-11247</v>
      </c>
      <c r="P20" s="38">
        <f t="shared" si="0"/>
        <v>-12085</v>
      </c>
      <c r="Q20" s="38">
        <f t="shared" si="0"/>
        <v>-14032</v>
      </c>
      <c r="R20" s="38">
        <f t="shared" si="0"/>
        <v>-17674</v>
      </c>
      <c r="S20" s="38">
        <f t="shared" si="0"/>
        <v>-16481</v>
      </c>
      <c r="T20" s="38">
        <f t="shared" si="0"/>
        <v>-19136</v>
      </c>
      <c r="U20" s="38">
        <f>U12-U4</f>
        <v>-24101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20</v>
      </c>
      <c r="E21" s="2">
        <v>0.04</v>
      </c>
      <c r="F21" s="2" t="s">
        <v>13</v>
      </c>
      <c r="G21" s="38">
        <f t="shared" ref="G21:G27" si="1">G13-G5</f>
        <v>0</v>
      </c>
      <c r="H21" s="38">
        <f t="shared" si="0"/>
        <v>0</v>
      </c>
      <c r="I21" s="38">
        <f t="shared" si="0"/>
        <v>0</v>
      </c>
      <c r="J21" s="38">
        <f t="shared" si="0"/>
        <v>-3297</v>
      </c>
      <c r="K21" s="38">
        <f t="shared" si="0"/>
        <v>-3827</v>
      </c>
      <c r="L21" s="38">
        <f t="shared" si="0"/>
        <v>-4820</v>
      </c>
      <c r="M21" s="38">
        <f t="shared" si="0"/>
        <v>-7691</v>
      </c>
      <c r="N21" s="38">
        <f t="shared" si="0"/>
        <v>-8930</v>
      </c>
      <c r="O21" s="38">
        <f t="shared" si="0"/>
        <v>-11247</v>
      </c>
      <c r="P21" s="38">
        <f t="shared" si="0"/>
        <v>-12086</v>
      </c>
      <c r="Q21" s="38">
        <f t="shared" si="0"/>
        <v>-14032</v>
      </c>
      <c r="R21" s="38">
        <f t="shared" si="0"/>
        <v>-17674</v>
      </c>
      <c r="S21" s="38">
        <f t="shared" si="0"/>
        <v>-16480</v>
      </c>
      <c r="T21" s="38">
        <f t="shared" si="0"/>
        <v>-19135</v>
      </c>
      <c r="U21" s="38">
        <f t="shared" si="0"/>
        <v>-24100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20</v>
      </c>
      <c r="E22" s="2">
        <v>0.04</v>
      </c>
      <c r="F22" s="2" t="s">
        <v>13</v>
      </c>
      <c r="G22" s="38">
        <f t="shared" si="1"/>
        <v>0</v>
      </c>
      <c r="H22" s="38">
        <f t="shared" si="0"/>
        <v>0</v>
      </c>
      <c r="I22" s="38">
        <f t="shared" si="0"/>
        <v>0</v>
      </c>
      <c r="J22" s="38">
        <f t="shared" si="0"/>
        <v>-3296</v>
      </c>
      <c r="K22" s="38">
        <f t="shared" si="0"/>
        <v>-3827</v>
      </c>
      <c r="L22" s="38">
        <f t="shared" si="0"/>
        <v>-4820</v>
      </c>
      <c r="M22" s="38">
        <f t="shared" si="0"/>
        <v>-7691</v>
      </c>
      <c r="N22" s="38">
        <f t="shared" si="0"/>
        <v>-8930</v>
      </c>
      <c r="O22" s="38">
        <f t="shared" si="0"/>
        <v>-11247</v>
      </c>
      <c r="P22" s="38">
        <f t="shared" si="0"/>
        <v>-12086</v>
      </c>
      <c r="Q22" s="38">
        <f t="shared" si="0"/>
        <v>-14032</v>
      </c>
      <c r="R22" s="38">
        <f t="shared" si="0"/>
        <v>-17674</v>
      </c>
      <c r="S22" s="38">
        <f t="shared" si="0"/>
        <v>-16481</v>
      </c>
      <c r="T22" s="38">
        <f t="shared" si="0"/>
        <v>-19136</v>
      </c>
      <c r="U22" s="38">
        <f t="shared" si="0"/>
        <v>-24101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20</v>
      </c>
      <c r="E23" s="2">
        <v>0.04</v>
      </c>
      <c r="F23" s="2" t="s">
        <v>13</v>
      </c>
      <c r="G23" s="38">
        <f t="shared" si="1"/>
        <v>0</v>
      </c>
      <c r="H23" s="38">
        <f t="shared" si="0"/>
        <v>0</v>
      </c>
      <c r="I23" s="38">
        <f t="shared" si="0"/>
        <v>0</v>
      </c>
      <c r="J23" s="38">
        <f t="shared" si="0"/>
        <v>-3296</v>
      </c>
      <c r="K23" s="38">
        <f t="shared" si="0"/>
        <v>-3827</v>
      </c>
      <c r="L23" s="38">
        <f t="shared" si="0"/>
        <v>-4820</v>
      </c>
      <c r="M23" s="38">
        <f t="shared" si="0"/>
        <v>-7691</v>
      </c>
      <c r="N23" s="38">
        <f t="shared" si="0"/>
        <v>-8930</v>
      </c>
      <c r="O23" s="38">
        <f t="shared" si="0"/>
        <v>-11247</v>
      </c>
      <c r="P23" s="38">
        <f t="shared" si="0"/>
        <v>-12086</v>
      </c>
      <c r="Q23" s="38">
        <f t="shared" si="0"/>
        <v>-14033</v>
      </c>
      <c r="R23" s="38">
        <f t="shared" si="0"/>
        <v>-17674</v>
      </c>
      <c r="S23" s="38">
        <f t="shared" si="0"/>
        <v>-16480</v>
      </c>
      <c r="T23" s="38">
        <f t="shared" si="0"/>
        <v>-19135</v>
      </c>
      <c r="U23" s="38">
        <f t="shared" si="0"/>
        <v>-24100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20</v>
      </c>
      <c r="E24" s="2">
        <v>0.04</v>
      </c>
      <c r="F24" s="2" t="s">
        <v>17</v>
      </c>
      <c r="G24" s="38">
        <f t="shared" si="1"/>
        <v>0</v>
      </c>
      <c r="H24" s="38">
        <f t="shared" si="0"/>
        <v>0</v>
      </c>
      <c r="I24" s="38">
        <f t="shared" si="0"/>
        <v>0</v>
      </c>
      <c r="J24" s="38">
        <f t="shared" si="0"/>
        <v>-3586</v>
      </c>
      <c r="K24" s="38">
        <f t="shared" si="0"/>
        <v>-3975</v>
      </c>
      <c r="L24" s="38">
        <f t="shared" si="0"/>
        <v>-4365</v>
      </c>
      <c r="M24" s="38">
        <f t="shared" si="0"/>
        <v>-8366</v>
      </c>
      <c r="N24" s="38">
        <f t="shared" si="0"/>
        <v>-9276</v>
      </c>
      <c r="O24" s="38">
        <f t="shared" si="0"/>
        <v>-10185</v>
      </c>
      <c r="P24" s="38">
        <f t="shared" si="0"/>
        <v>-13148</v>
      </c>
      <c r="Q24" s="38">
        <f t="shared" si="0"/>
        <v>-14577</v>
      </c>
      <c r="R24" s="38">
        <f t="shared" si="0"/>
        <v>-16004</v>
      </c>
      <c r="S24" s="38">
        <f t="shared" si="0"/>
        <v>-17929</v>
      </c>
      <c r="T24" s="38">
        <f t="shared" si="0"/>
        <v>-19877</v>
      </c>
      <c r="U24" s="38">
        <f t="shared" si="0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20</v>
      </c>
      <c r="E25" s="2">
        <v>0.04</v>
      </c>
      <c r="F25" s="2" t="s">
        <v>17</v>
      </c>
      <c r="G25" s="38">
        <f t="shared" si="1"/>
        <v>0</v>
      </c>
      <c r="H25" s="38">
        <f t="shared" si="0"/>
        <v>0</v>
      </c>
      <c r="I25" s="38">
        <f t="shared" si="0"/>
        <v>0</v>
      </c>
      <c r="J25" s="38">
        <f t="shared" si="0"/>
        <v>-3585</v>
      </c>
      <c r="K25" s="38">
        <f t="shared" si="0"/>
        <v>-3976</v>
      </c>
      <c r="L25" s="38">
        <f t="shared" si="0"/>
        <v>-4365</v>
      </c>
      <c r="M25" s="38">
        <f t="shared" si="0"/>
        <v>-8367</v>
      </c>
      <c r="N25" s="38">
        <f t="shared" si="0"/>
        <v>-9276</v>
      </c>
      <c r="O25" s="38">
        <f t="shared" si="0"/>
        <v>-10185</v>
      </c>
      <c r="P25" s="38">
        <f t="shared" si="0"/>
        <v>-13148</v>
      </c>
      <c r="Q25" s="38">
        <f t="shared" si="0"/>
        <v>-14576</v>
      </c>
      <c r="R25" s="38">
        <f t="shared" si="0"/>
        <v>-16005</v>
      </c>
      <c r="S25" s="38">
        <f t="shared" si="0"/>
        <v>-17928</v>
      </c>
      <c r="T25" s="38">
        <f t="shared" si="0"/>
        <v>-19877</v>
      </c>
      <c r="U25" s="38">
        <f>U17-U9</f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20</v>
      </c>
      <c r="E26" s="2">
        <v>0.04</v>
      </c>
      <c r="F26" s="2" t="s">
        <v>17</v>
      </c>
      <c r="G26" s="38">
        <f t="shared" si="1"/>
        <v>0</v>
      </c>
      <c r="H26" s="38">
        <f t="shared" si="0"/>
        <v>0</v>
      </c>
      <c r="I26" s="38">
        <f t="shared" si="0"/>
        <v>0</v>
      </c>
      <c r="J26" s="38">
        <f t="shared" si="0"/>
        <v>-3586</v>
      </c>
      <c r="K26" s="38">
        <f t="shared" si="0"/>
        <v>-3975</v>
      </c>
      <c r="L26" s="38">
        <f t="shared" si="0"/>
        <v>-4365</v>
      </c>
      <c r="M26" s="38">
        <f t="shared" si="0"/>
        <v>-8367</v>
      </c>
      <c r="N26" s="38">
        <f t="shared" si="0"/>
        <v>-9276</v>
      </c>
      <c r="O26" s="38">
        <f t="shared" si="0"/>
        <v>-10185</v>
      </c>
      <c r="P26" s="38">
        <f t="shared" si="0"/>
        <v>-13147</v>
      </c>
      <c r="Q26" s="38">
        <f t="shared" si="0"/>
        <v>-14576</v>
      </c>
      <c r="R26" s="38">
        <f t="shared" si="0"/>
        <v>-16005</v>
      </c>
      <c r="S26" s="38">
        <f t="shared" si="0"/>
        <v>-17929</v>
      </c>
      <c r="T26" s="38">
        <f t="shared" si="0"/>
        <v>-19877</v>
      </c>
      <c r="U26" s="38">
        <f t="shared" si="0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20</v>
      </c>
      <c r="E27" s="2">
        <v>0.04</v>
      </c>
      <c r="F27" s="2" t="s">
        <v>17</v>
      </c>
      <c r="G27" s="38">
        <f t="shared" si="1"/>
        <v>0</v>
      </c>
      <c r="H27" s="38">
        <f t="shared" si="0"/>
        <v>0</v>
      </c>
      <c r="I27" s="38">
        <f t="shared" si="0"/>
        <v>0</v>
      </c>
      <c r="J27" s="38">
        <f t="shared" si="0"/>
        <v>-3586</v>
      </c>
      <c r="K27" s="38">
        <f t="shared" si="0"/>
        <v>-3975</v>
      </c>
      <c r="L27" s="38">
        <f t="shared" si="0"/>
        <v>-4365</v>
      </c>
      <c r="M27" s="38">
        <f t="shared" si="0"/>
        <v>-8367</v>
      </c>
      <c r="N27" s="38">
        <f t="shared" si="0"/>
        <v>-9275</v>
      </c>
      <c r="O27" s="38">
        <f t="shared" si="0"/>
        <v>-10185</v>
      </c>
      <c r="P27" s="38">
        <f t="shared" si="0"/>
        <v>-13147</v>
      </c>
      <c r="Q27" s="38">
        <f t="shared" si="0"/>
        <v>-14576</v>
      </c>
      <c r="R27" s="38">
        <f t="shared" si="0"/>
        <v>-16005</v>
      </c>
      <c r="S27" s="38">
        <f t="shared" si="0"/>
        <v>-17929</v>
      </c>
      <c r="T27" s="38">
        <f t="shared" si="0"/>
        <v>-19877</v>
      </c>
      <c r="U27" s="38">
        <f>U19-U11</f>
        <v>-21824</v>
      </c>
    </row>
    <row r="29" spans="1:21" x14ac:dyDescent="0.25">
      <c r="G29" s="38"/>
    </row>
    <row r="39" spans="44:44" x14ac:dyDescent="0.25">
      <c r="AR39" s="32" t="s">
        <v>115</v>
      </c>
    </row>
  </sheetData>
  <mergeCells count="32">
    <mergeCell ref="BL2:BN2"/>
    <mergeCell ref="BO2:BQ2"/>
    <mergeCell ref="BR2:BT2"/>
    <mergeCell ref="BU2:BW2"/>
    <mergeCell ref="BX2:BZ2"/>
    <mergeCell ref="AW2:AY2"/>
    <mergeCell ref="AZ2:BB2"/>
    <mergeCell ref="BC2:BE2"/>
    <mergeCell ref="BF2:BH2"/>
    <mergeCell ref="BI2:BK2"/>
    <mergeCell ref="AW1:BB1"/>
    <mergeCell ref="BC1:BH1"/>
    <mergeCell ref="BI1:BN1"/>
    <mergeCell ref="BO1:BT1"/>
    <mergeCell ref="BU1:BZ1"/>
    <mergeCell ref="G3:U3"/>
    <mergeCell ref="AK2:AM2"/>
    <mergeCell ref="AN2:AP2"/>
    <mergeCell ref="AK1:AP1"/>
    <mergeCell ref="Y2:AA2"/>
    <mergeCell ref="AB2:AD2"/>
    <mergeCell ref="AE2:AG2"/>
    <mergeCell ref="AH2:AJ2"/>
    <mergeCell ref="Y1:AD1"/>
    <mergeCell ref="AE1:AJ1"/>
    <mergeCell ref="P1:R1"/>
    <mergeCell ref="S1:U1"/>
    <mergeCell ref="B2:F2"/>
    <mergeCell ref="B1:F1"/>
    <mergeCell ref="G1:I1"/>
    <mergeCell ref="J1:L1"/>
    <mergeCell ref="M1:O1"/>
  </mergeCells>
  <pageMargins left="0.7" right="0.7" top="0.75" bottom="0.75" header="0.3" footer="0.3"/>
  <pageSetup scale="5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6627-9413-4ADE-91B0-C9382FE8C1E6}">
  <dimension ref="A1:CA28"/>
  <sheetViews>
    <sheetView tabSelected="1" zoomScaleNormal="100" workbookViewId="0">
      <selection activeCell="P30" sqref="P30"/>
    </sheetView>
  </sheetViews>
  <sheetFormatPr defaultColWidth="8.85546875" defaultRowHeight="15.75" x14ac:dyDescent="0.25"/>
  <cols>
    <col min="1" max="1" width="8.5703125" style="32" bestFit="1" customWidth="1"/>
    <col min="2" max="2" width="10" style="32" bestFit="1" customWidth="1"/>
    <col min="3" max="3" width="7" style="32" bestFit="1" customWidth="1"/>
    <col min="4" max="4" width="17.5703125" style="32" bestFit="1" customWidth="1"/>
    <col min="5" max="5" width="16.7109375" style="32" bestFit="1" customWidth="1"/>
    <col min="6" max="6" width="8.5703125" style="32" bestFit="1" customWidth="1"/>
    <col min="7" max="9" width="5.5703125" style="32" bestFit="1" customWidth="1"/>
    <col min="10" max="14" width="7" style="32" bestFit="1" customWidth="1"/>
    <col min="15" max="21" width="8.140625" style="32" bestFit="1" customWidth="1"/>
    <col min="22" max="22" width="8.85546875" style="32"/>
    <col min="23" max="23" width="24.140625" style="32" bestFit="1" customWidth="1"/>
    <col min="24" max="24" width="6.140625" style="32" bestFit="1" customWidth="1"/>
    <col min="25" max="26" width="7" style="32" bestFit="1" customWidth="1"/>
    <col min="27" max="27" width="6.140625" style="32" bestFit="1" customWidth="1"/>
    <col min="28" max="29" width="7" style="32" bestFit="1" customWidth="1"/>
    <col min="30" max="31" width="7.28515625" style="32" bestFit="1" customWidth="1"/>
    <col min="32" max="32" width="8.140625" style="32" bestFit="1" customWidth="1"/>
    <col min="33" max="34" width="7.28515625" style="32" bestFit="1" customWidth="1"/>
    <col min="35" max="35" width="8.140625" style="32" bestFit="1" customWidth="1"/>
    <col min="36" max="36" width="7.28515625" style="32" bestFit="1" customWidth="1"/>
    <col min="37" max="38" width="8.140625" style="32" bestFit="1" customWidth="1"/>
    <col min="39" max="40" width="7.28515625" style="32" bestFit="1" customWidth="1"/>
    <col min="41" max="41" width="8.140625" style="32" bestFit="1" customWidth="1"/>
    <col min="42" max="48" width="8.85546875" style="32"/>
    <col min="49" max="49" width="26" style="32" bestFit="1" customWidth="1"/>
    <col min="50" max="79" width="6.140625" style="32" bestFit="1" customWidth="1"/>
    <col min="80" max="16384" width="8.85546875" style="32"/>
  </cols>
  <sheetData>
    <row r="1" spans="1:79" x14ac:dyDescent="0.25">
      <c r="B1" s="71" t="s">
        <v>5</v>
      </c>
      <c r="C1" s="71"/>
      <c r="D1" s="71"/>
      <c r="E1" s="71"/>
      <c r="F1" s="71"/>
      <c r="G1" s="74" t="s">
        <v>0</v>
      </c>
      <c r="H1" s="71"/>
      <c r="I1" s="71"/>
      <c r="J1" s="71" t="s">
        <v>1</v>
      </c>
      <c r="K1" s="71"/>
      <c r="L1" s="71"/>
      <c r="M1" s="71" t="s">
        <v>2</v>
      </c>
      <c r="N1" s="71"/>
      <c r="O1" s="71"/>
      <c r="P1" s="71" t="s">
        <v>3</v>
      </c>
      <c r="Q1" s="71"/>
      <c r="R1" s="71"/>
      <c r="S1" s="71" t="s">
        <v>4</v>
      </c>
      <c r="T1" s="71"/>
      <c r="U1" s="71"/>
      <c r="W1" s="2"/>
      <c r="X1" s="71" t="s">
        <v>116</v>
      </c>
      <c r="Y1" s="71"/>
      <c r="Z1" s="71"/>
      <c r="AA1" s="71"/>
      <c r="AB1" s="71"/>
      <c r="AC1" s="71"/>
      <c r="AD1" s="71" t="s">
        <v>117</v>
      </c>
      <c r="AE1" s="71"/>
      <c r="AF1" s="71"/>
      <c r="AG1" s="71"/>
      <c r="AH1" s="71"/>
      <c r="AI1" s="71"/>
      <c r="AJ1" s="70" t="s">
        <v>118</v>
      </c>
      <c r="AK1" s="70"/>
      <c r="AL1" s="70"/>
      <c r="AM1" s="70"/>
      <c r="AN1" s="70"/>
      <c r="AO1" s="70"/>
      <c r="AW1" s="2"/>
      <c r="AX1" s="71" t="s">
        <v>123</v>
      </c>
      <c r="AY1" s="71"/>
      <c r="AZ1" s="71"/>
      <c r="BA1" s="71"/>
      <c r="BB1" s="71"/>
      <c r="BC1" s="71"/>
      <c r="BD1" s="71" t="s">
        <v>116</v>
      </c>
      <c r="BE1" s="71"/>
      <c r="BF1" s="71"/>
      <c r="BG1" s="71"/>
      <c r="BH1" s="71"/>
      <c r="BI1" s="71"/>
      <c r="BJ1" s="71" t="s">
        <v>124</v>
      </c>
      <c r="BK1" s="71"/>
      <c r="BL1" s="71"/>
      <c r="BM1" s="71"/>
      <c r="BN1" s="71"/>
      <c r="BO1" s="71"/>
      <c r="BP1" s="71" t="s">
        <v>117</v>
      </c>
      <c r="BQ1" s="71"/>
      <c r="BR1" s="71"/>
      <c r="BS1" s="71"/>
      <c r="BT1" s="71"/>
      <c r="BU1" s="71"/>
      <c r="BV1" s="71" t="s">
        <v>118</v>
      </c>
      <c r="BW1" s="71"/>
      <c r="BX1" s="71"/>
      <c r="BY1" s="71"/>
      <c r="BZ1" s="71"/>
      <c r="CA1" s="71"/>
    </row>
    <row r="2" spans="1:79" x14ac:dyDescent="0.25">
      <c r="B2" s="71" t="s">
        <v>6</v>
      </c>
      <c r="C2" s="71"/>
      <c r="D2" s="71"/>
      <c r="E2" s="71"/>
      <c r="F2" s="71"/>
      <c r="G2" s="1">
        <v>4.5999999999999996</v>
      </c>
      <c r="H2" s="2">
        <v>6.4</v>
      </c>
      <c r="I2" s="2">
        <v>8.1999999999999993</v>
      </c>
      <c r="J2" s="2">
        <v>4.5999999999999996</v>
      </c>
      <c r="K2" s="2">
        <v>6.4</v>
      </c>
      <c r="L2" s="2">
        <v>8.1999999999999993</v>
      </c>
      <c r="M2" s="2">
        <v>4.5999999999999996</v>
      </c>
      <c r="N2" s="2">
        <v>6.4</v>
      </c>
      <c r="O2" s="2">
        <v>8.1999999999999993</v>
      </c>
      <c r="P2" s="2">
        <v>4.5999999999999996</v>
      </c>
      <c r="Q2" s="2">
        <v>6.4</v>
      </c>
      <c r="R2" s="2">
        <v>8.1999999999999993</v>
      </c>
      <c r="S2" s="2">
        <v>4.5999999999999996</v>
      </c>
      <c r="T2" s="2">
        <v>6.4</v>
      </c>
      <c r="U2" s="2">
        <v>8.1999999999999993</v>
      </c>
      <c r="W2" s="30"/>
      <c r="X2" s="70" t="s">
        <v>109</v>
      </c>
      <c r="Y2" s="70"/>
      <c r="Z2" s="70"/>
      <c r="AA2" s="70" t="s">
        <v>110</v>
      </c>
      <c r="AB2" s="70"/>
      <c r="AC2" s="70"/>
      <c r="AD2" s="70" t="s">
        <v>109</v>
      </c>
      <c r="AE2" s="70"/>
      <c r="AF2" s="70"/>
      <c r="AG2" s="70" t="s">
        <v>110</v>
      </c>
      <c r="AH2" s="70"/>
      <c r="AI2" s="70"/>
      <c r="AJ2" s="70" t="s">
        <v>109</v>
      </c>
      <c r="AK2" s="70"/>
      <c r="AL2" s="70"/>
      <c r="AM2" s="70" t="s">
        <v>110</v>
      </c>
      <c r="AN2" s="70"/>
      <c r="AO2" s="70"/>
      <c r="AW2" s="30"/>
      <c r="AX2" s="70" t="s">
        <v>109</v>
      </c>
      <c r="AY2" s="70"/>
      <c r="AZ2" s="70"/>
      <c r="BA2" s="70" t="s">
        <v>110</v>
      </c>
      <c r="BB2" s="70"/>
      <c r="BC2" s="70"/>
      <c r="BD2" s="70" t="s">
        <v>109</v>
      </c>
      <c r="BE2" s="70"/>
      <c r="BF2" s="70"/>
      <c r="BG2" s="70" t="s">
        <v>110</v>
      </c>
      <c r="BH2" s="70"/>
      <c r="BI2" s="70"/>
      <c r="BJ2" s="70" t="s">
        <v>109</v>
      </c>
      <c r="BK2" s="70"/>
      <c r="BL2" s="70"/>
      <c r="BM2" s="70" t="s">
        <v>110</v>
      </c>
      <c r="BN2" s="70"/>
      <c r="BO2" s="70"/>
      <c r="BP2" s="70" t="s">
        <v>109</v>
      </c>
      <c r="BQ2" s="70"/>
      <c r="BR2" s="70"/>
      <c r="BS2" s="70" t="s">
        <v>110</v>
      </c>
      <c r="BT2" s="70"/>
      <c r="BU2" s="70"/>
      <c r="BV2" s="70" t="s">
        <v>109</v>
      </c>
      <c r="BW2" s="70"/>
      <c r="BX2" s="70"/>
      <c r="BY2" s="70" t="s">
        <v>110</v>
      </c>
      <c r="BZ2" s="70"/>
      <c r="CA2" s="70"/>
    </row>
    <row r="3" spans="1:79" x14ac:dyDescent="0.25">
      <c r="A3" s="32" t="s">
        <v>18</v>
      </c>
      <c r="B3" s="2" t="s">
        <v>7</v>
      </c>
      <c r="C3" s="2" t="s">
        <v>8</v>
      </c>
      <c r="D3" s="2" t="s">
        <v>19</v>
      </c>
      <c r="E3" s="2" t="s">
        <v>10</v>
      </c>
      <c r="F3" s="2" t="s">
        <v>11</v>
      </c>
      <c r="G3" s="74" t="s">
        <v>88</v>
      </c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W3" s="2"/>
      <c r="X3" s="2" t="s">
        <v>111</v>
      </c>
      <c r="Y3" s="2" t="s">
        <v>112</v>
      </c>
      <c r="Z3" s="2" t="s">
        <v>113</v>
      </c>
      <c r="AA3" s="2" t="s">
        <v>111</v>
      </c>
      <c r="AB3" s="2" t="s">
        <v>112</v>
      </c>
      <c r="AC3" s="2" t="s">
        <v>113</v>
      </c>
      <c r="AD3" s="2" t="s">
        <v>111</v>
      </c>
      <c r="AE3" s="2" t="s">
        <v>112</v>
      </c>
      <c r="AF3" s="2" t="s">
        <v>113</v>
      </c>
      <c r="AG3" s="2" t="s">
        <v>111</v>
      </c>
      <c r="AH3" s="2" t="s">
        <v>112</v>
      </c>
      <c r="AI3" s="2" t="s">
        <v>113</v>
      </c>
      <c r="AJ3" s="2" t="s">
        <v>111</v>
      </c>
      <c r="AK3" s="2" t="s">
        <v>112</v>
      </c>
      <c r="AL3" s="2" t="s">
        <v>113</v>
      </c>
      <c r="AM3" s="2" t="s">
        <v>111</v>
      </c>
      <c r="AN3" s="2" t="s">
        <v>112</v>
      </c>
      <c r="AO3" s="2" t="s">
        <v>113</v>
      </c>
      <c r="AW3" s="2"/>
      <c r="AX3" s="2" t="s">
        <v>111</v>
      </c>
      <c r="AY3" s="2" t="s">
        <v>112</v>
      </c>
      <c r="AZ3" s="2" t="s">
        <v>113</v>
      </c>
      <c r="BA3" s="2" t="s">
        <v>111</v>
      </c>
      <c r="BB3" s="2" t="s">
        <v>112</v>
      </c>
      <c r="BC3" s="2" t="s">
        <v>113</v>
      </c>
      <c r="BD3" s="2" t="s">
        <v>111</v>
      </c>
      <c r="BE3" s="2" t="s">
        <v>112</v>
      </c>
      <c r="BF3" s="2" t="s">
        <v>113</v>
      </c>
      <c r="BG3" s="2" t="s">
        <v>111</v>
      </c>
      <c r="BH3" s="2" t="s">
        <v>112</v>
      </c>
      <c r="BI3" s="2" t="s">
        <v>113</v>
      </c>
      <c r="BJ3" s="2" t="s">
        <v>111</v>
      </c>
      <c r="BK3" s="2" t="s">
        <v>112</v>
      </c>
      <c r="BL3" s="2" t="s">
        <v>113</v>
      </c>
      <c r="BM3" s="2" t="s">
        <v>111</v>
      </c>
      <c r="BN3" s="2" t="s">
        <v>112</v>
      </c>
      <c r="BO3" s="2" t="s">
        <v>113</v>
      </c>
      <c r="BP3" s="2" t="s">
        <v>111</v>
      </c>
      <c r="BQ3" s="2" t="s">
        <v>112</v>
      </c>
      <c r="BR3" s="2" t="s">
        <v>113</v>
      </c>
      <c r="BS3" s="2" t="s">
        <v>111</v>
      </c>
      <c r="BT3" s="2" t="s">
        <v>112</v>
      </c>
      <c r="BU3" s="2" t="s">
        <v>113</v>
      </c>
      <c r="BV3" s="2" t="s">
        <v>111</v>
      </c>
      <c r="BW3" s="2" t="s">
        <v>112</v>
      </c>
      <c r="BX3" s="2" t="s">
        <v>113</v>
      </c>
      <c r="BY3" s="2" t="s">
        <v>111</v>
      </c>
      <c r="BZ3" s="2" t="s">
        <v>112</v>
      </c>
      <c r="CA3" s="2" t="s">
        <v>113</v>
      </c>
    </row>
    <row r="4" spans="1:79" x14ac:dyDescent="0.25">
      <c r="A4" s="33">
        <v>0.5</v>
      </c>
      <c r="B4" s="2" t="s">
        <v>12</v>
      </c>
      <c r="C4" s="3">
        <v>1</v>
      </c>
      <c r="D4" s="2">
        <v>6</v>
      </c>
      <c r="E4" s="2">
        <v>0.04</v>
      </c>
      <c r="F4" s="2" t="s">
        <v>13</v>
      </c>
      <c r="G4" s="4">
        <v>1716</v>
      </c>
      <c r="H4" s="4">
        <v>1716</v>
      </c>
      <c r="I4" s="4">
        <v>1716</v>
      </c>
      <c r="J4" s="4">
        <v>3965</v>
      </c>
      <c r="K4" s="4">
        <v>3465</v>
      </c>
      <c r="L4" s="4">
        <v>2531</v>
      </c>
      <c r="M4" s="4">
        <v>6961</v>
      </c>
      <c r="N4" s="4">
        <v>5795</v>
      </c>
      <c r="O4" s="4">
        <v>3615</v>
      </c>
      <c r="P4" s="4">
        <v>9959</v>
      </c>
      <c r="Q4" s="4">
        <v>8127</v>
      </c>
      <c r="R4" s="4">
        <v>4701</v>
      </c>
      <c r="S4" s="4">
        <v>12956</v>
      </c>
      <c r="T4" s="4">
        <v>10458</v>
      </c>
      <c r="U4" s="5">
        <v>5786</v>
      </c>
      <c r="W4" s="2" t="s">
        <v>105</v>
      </c>
      <c r="X4" s="31">
        <f>M4</f>
        <v>6961</v>
      </c>
      <c r="Y4" s="31">
        <f>N4</f>
        <v>5795</v>
      </c>
      <c r="Z4" s="31">
        <f t="shared" ref="Z4" si="0">O4</f>
        <v>3615</v>
      </c>
      <c r="AA4" s="31">
        <f t="shared" ref="AA4:AC4" si="1">M8</f>
        <v>8128</v>
      </c>
      <c r="AB4" s="31">
        <f t="shared" si="1"/>
        <v>7272</v>
      </c>
      <c r="AC4" s="31">
        <f t="shared" si="1"/>
        <v>6417</v>
      </c>
      <c r="AD4" s="31">
        <f t="shared" ref="AD4:AF4" si="2">S4</f>
        <v>12956</v>
      </c>
      <c r="AE4" s="31">
        <f t="shared" si="2"/>
        <v>10458</v>
      </c>
      <c r="AF4" s="31">
        <f t="shared" si="2"/>
        <v>5786</v>
      </c>
      <c r="AG4" s="31">
        <f t="shared" ref="AG4:AI4" si="3">S8</f>
        <v>15455</v>
      </c>
      <c r="AH4" s="31">
        <f t="shared" si="3"/>
        <v>13622</v>
      </c>
      <c r="AI4" s="31">
        <f t="shared" si="3"/>
        <v>11789</v>
      </c>
      <c r="AJ4" s="31">
        <v>11241</v>
      </c>
      <c r="AK4" s="31">
        <v>8742</v>
      </c>
      <c r="AL4" s="31">
        <v>4070</v>
      </c>
      <c r="AM4" s="31">
        <v>13740</v>
      </c>
      <c r="AN4" s="31">
        <v>11906</v>
      </c>
      <c r="AO4" s="31">
        <v>10073</v>
      </c>
      <c r="AW4" s="2" t="s">
        <v>120</v>
      </c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</row>
    <row r="5" spans="1:79" x14ac:dyDescent="0.25">
      <c r="A5" s="33">
        <v>0.5</v>
      </c>
      <c r="B5" s="2" t="s">
        <v>14</v>
      </c>
      <c r="C5" s="3">
        <v>1</v>
      </c>
      <c r="D5" s="2">
        <v>6</v>
      </c>
      <c r="E5" s="2">
        <v>0.04</v>
      </c>
      <c r="F5" s="2" t="s">
        <v>13</v>
      </c>
      <c r="G5" s="4">
        <v>1716</v>
      </c>
      <c r="H5" s="4">
        <v>1716</v>
      </c>
      <c r="I5" s="4">
        <v>1716</v>
      </c>
      <c r="J5" s="4">
        <v>4159</v>
      </c>
      <c r="K5" s="4">
        <v>3659</v>
      </c>
      <c r="L5" s="4">
        <v>2725</v>
      </c>
      <c r="M5" s="4">
        <v>7414</v>
      </c>
      <c r="N5" s="4">
        <v>6248</v>
      </c>
      <c r="O5" s="4">
        <v>4068</v>
      </c>
      <c r="P5" s="4">
        <v>10670</v>
      </c>
      <c r="Q5" s="4">
        <v>8838</v>
      </c>
      <c r="R5" s="4">
        <v>5412</v>
      </c>
      <c r="S5" s="4">
        <v>13926</v>
      </c>
      <c r="T5" s="4">
        <v>11428</v>
      </c>
      <c r="U5" s="5">
        <v>6756</v>
      </c>
      <c r="W5" s="2" t="s">
        <v>106</v>
      </c>
      <c r="X5" s="31">
        <f>M7</f>
        <v>7817</v>
      </c>
      <c r="Y5" s="31">
        <f>N7</f>
        <v>6651</v>
      </c>
      <c r="Z5" s="31">
        <f>O7</f>
        <v>4470</v>
      </c>
      <c r="AA5" s="31">
        <f>M11</f>
        <v>9345</v>
      </c>
      <c r="AB5" s="31">
        <f>N11</f>
        <v>8490</v>
      </c>
      <c r="AC5" s="31">
        <f>O11</f>
        <v>7634</v>
      </c>
      <c r="AD5" s="31">
        <f>S7</f>
        <v>14789</v>
      </c>
      <c r="AE5" s="31">
        <f>T7</f>
        <v>12291</v>
      </c>
      <c r="AF5" s="31">
        <f>U7</f>
        <v>7619</v>
      </c>
      <c r="AG5" s="31">
        <f>S11</f>
        <v>18064</v>
      </c>
      <c r="AH5" s="31">
        <f>T11</f>
        <v>16231</v>
      </c>
      <c r="AI5" s="31">
        <f>U11</f>
        <v>14398</v>
      </c>
      <c r="AJ5" s="31">
        <v>13073</v>
      </c>
      <c r="AK5" s="31">
        <v>10575</v>
      </c>
      <c r="AL5" s="31">
        <v>5903</v>
      </c>
      <c r="AM5" s="31">
        <v>16348</v>
      </c>
      <c r="AN5" s="31">
        <v>14515</v>
      </c>
      <c r="AO5" s="31">
        <v>12682</v>
      </c>
      <c r="AW5" s="2" t="s">
        <v>105</v>
      </c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</row>
    <row r="6" spans="1:79" x14ac:dyDescent="0.25">
      <c r="A6" s="33">
        <v>0.5</v>
      </c>
      <c r="B6" s="2" t="s">
        <v>15</v>
      </c>
      <c r="C6" s="3">
        <v>1</v>
      </c>
      <c r="D6" s="2">
        <v>6</v>
      </c>
      <c r="E6" s="2">
        <v>0.04</v>
      </c>
      <c r="F6" s="2" t="s">
        <v>13</v>
      </c>
      <c r="G6" s="4">
        <v>1716</v>
      </c>
      <c r="H6" s="4">
        <v>1716</v>
      </c>
      <c r="I6" s="4">
        <v>1716</v>
      </c>
      <c r="J6" s="4">
        <v>4286</v>
      </c>
      <c r="K6" s="4">
        <v>3786</v>
      </c>
      <c r="L6" s="4">
        <v>2852</v>
      </c>
      <c r="M6" s="4">
        <v>7709</v>
      </c>
      <c r="N6" s="4">
        <v>6543</v>
      </c>
      <c r="O6" s="4">
        <v>4363</v>
      </c>
      <c r="P6" s="4">
        <v>11134</v>
      </c>
      <c r="Q6" s="4">
        <v>9302</v>
      </c>
      <c r="R6" s="4">
        <v>5876</v>
      </c>
      <c r="S6" s="4">
        <v>14559</v>
      </c>
      <c r="T6" s="4">
        <v>12060</v>
      </c>
      <c r="U6" s="5">
        <v>7388</v>
      </c>
      <c r="W6" s="2" t="s">
        <v>108</v>
      </c>
      <c r="X6" s="31">
        <f>M12</f>
        <v>-730</v>
      </c>
      <c r="Y6" s="31">
        <f>N12</f>
        <v>-3134</v>
      </c>
      <c r="Z6" s="31">
        <f>O12</f>
        <v>-7632</v>
      </c>
      <c r="AA6" s="31">
        <f>M16</f>
        <v>-239</v>
      </c>
      <c r="AB6" s="31">
        <f>N16</f>
        <v>-2003</v>
      </c>
      <c r="AC6" s="31">
        <f>O16</f>
        <v>-3768</v>
      </c>
      <c r="AD6" s="31">
        <f>S12</f>
        <v>-3524</v>
      </c>
      <c r="AE6" s="31">
        <f>T12</f>
        <v>-8677</v>
      </c>
      <c r="AF6" s="31">
        <f>U12</f>
        <v>-18314</v>
      </c>
      <c r="AG6" s="31">
        <f>S16</f>
        <v>-2473</v>
      </c>
      <c r="AH6" s="31">
        <f>T16</f>
        <v>-6254</v>
      </c>
      <c r="AI6" s="31">
        <f>U16</f>
        <v>-10036</v>
      </c>
      <c r="AJ6" s="31">
        <v>-5240</v>
      </c>
      <c r="AK6" s="31">
        <v>-10393</v>
      </c>
      <c r="AL6" s="31">
        <v>-20030</v>
      </c>
      <c r="AM6" s="31">
        <v>-4189</v>
      </c>
      <c r="AN6" s="31">
        <v>-7970</v>
      </c>
      <c r="AO6" s="31">
        <v>-11752</v>
      </c>
      <c r="AW6" s="2" t="s">
        <v>121</v>
      </c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</row>
    <row r="7" spans="1:79" x14ac:dyDescent="0.25">
      <c r="A7" s="33">
        <v>0.5</v>
      </c>
      <c r="B7" s="2" t="s">
        <v>16</v>
      </c>
      <c r="C7" s="3">
        <v>1</v>
      </c>
      <c r="D7" s="2">
        <v>6</v>
      </c>
      <c r="E7" s="2">
        <v>0.04</v>
      </c>
      <c r="F7" s="2" t="s">
        <v>13</v>
      </c>
      <c r="G7" s="4">
        <v>1716</v>
      </c>
      <c r="H7" s="4">
        <v>1716</v>
      </c>
      <c r="I7" s="4">
        <v>1716</v>
      </c>
      <c r="J7" s="4">
        <v>4332</v>
      </c>
      <c r="K7" s="4">
        <v>3832</v>
      </c>
      <c r="L7" s="4">
        <v>2898</v>
      </c>
      <c r="M7" s="4">
        <v>7817</v>
      </c>
      <c r="N7" s="4">
        <v>6651</v>
      </c>
      <c r="O7" s="4">
        <v>4470</v>
      </c>
      <c r="P7" s="4">
        <v>11303</v>
      </c>
      <c r="Q7" s="4">
        <v>9471</v>
      </c>
      <c r="R7" s="4">
        <v>6044</v>
      </c>
      <c r="S7" s="4">
        <v>14789</v>
      </c>
      <c r="T7" s="4">
        <v>12291</v>
      </c>
      <c r="U7" s="5">
        <v>7619</v>
      </c>
      <c r="W7" s="2" t="s">
        <v>107</v>
      </c>
      <c r="X7" s="31">
        <f>M15</f>
        <v>126</v>
      </c>
      <c r="Y7" s="31">
        <f>N15</f>
        <v>-2279</v>
      </c>
      <c r="Z7" s="31">
        <f>O15</f>
        <v>-6777</v>
      </c>
      <c r="AA7" s="31">
        <f>M19</f>
        <v>979</v>
      </c>
      <c r="AB7" s="31">
        <f>N19</f>
        <v>-786</v>
      </c>
      <c r="AC7" s="31">
        <f>O19</f>
        <v>-2550</v>
      </c>
      <c r="AD7" s="31">
        <f>S15</f>
        <v>-1692</v>
      </c>
      <c r="AE7" s="31">
        <f>T15</f>
        <v>-6845</v>
      </c>
      <c r="AF7" s="31">
        <f>U15</f>
        <v>-16482</v>
      </c>
      <c r="AG7" s="31">
        <f>S19</f>
        <v>136</v>
      </c>
      <c r="AH7" s="31">
        <f>T19</f>
        <v>-3646</v>
      </c>
      <c r="AI7" s="31">
        <f>U19</f>
        <v>-7427</v>
      </c>
      <c r="AJ7" s="31">
        <v>-3408</v>
      </c>
      <c r="AK7" s="31">
        <v>-8561</v>
      </c>
      <c r="AL7" s="31">
        <v>-18198</v>
      </c>
      <c r="AM7" s="31">
        <v>-1580</v>
      </c>
      <c r="AN7" s="31">
        <v>-5362</v>
      </c>
      <c r="AO7" s="31">
        <v>-9143</v>
      </c>
      <c r="AW7" s="2" t="s">
        <v>122</v>
      </c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</row>
    <row r="8" spans="1:79" x14ac:dyDescent="0.25">
      <c r="A8" s="33">
        <v>0.5</v>
      </c>
      <c r="B8" s="2" t="s">
        <v>12</v>
      </c>
      <c r="C8" s="3">
        <v>1</v>
      </c>
      <c r="D8" s="2">
        <v>6</v>
      </c>
      <c r="E8" s="2">
        <v>0.04</v>
      </c>
      <c r="F8" s="2" t="s">
        <v>17</v>
      </c>
      <c r="G8" s="4">
        <v>1716</v>
      </c>
      <c r="H8" s="4">
        <v>1716</v>
      </c>
      <c r="I8" s="4">
        <v>1716</v>
      </c>
      <c r="J8" s="4">
        <v>4465</v>
      </c>
      <c r="K8" s="4">
        <v>4098</v>
      </c>
      <c r="L8" s="4">
        <v>3731</v>
      </c>
      <c r="M8" s="4">
        <v>8128</v>
      </c>
      <c r="N8" s="4">
        <v>7272</v>
      </c>
      <c r="O8" s="4">
        <v>6417</v>
      </c>
      <c r="P8" s="4">
        <v>11792</v>
      </c>
      <c r="Q8" s="4">
        <v>10447</v>
      </c>
      <c r="R8" s="4">
        <v>9103</v>
      </c>
      <c r="S8" s="4">
        <v>15455</v>
      </c>
      <c r="T8" s="4">
        <v>13622</v>
      </c>
      <c r="U8" s="5">
        <v>11789</v>
      </c>
      <c r="W8" s="2" t="s">
        <v>120</v>
      </c>
      <c r="X8" s="31">
        <v>1716</v>
      </c>
      <c r="Y8" s="31">
        <v>1716</v>
      </c>
      <c r="Z8" s="31">
        <v>1716</v>
      </c>
      <c r="AA8" s="31">
        <v>1716</v>
      </c>
      <c r="AB8" s="31">
        <v>1716</v>
      </c>
      <c r="AC8" s="31">
        <v>1716</v>
      </c>
      <c r="AD8" s="31">
        <v>1716</v>
      </c>
      <c r="AE8" s="31">
        <v>1716</v>
      </c>
      <c r="AF8" s="31">
        <v>1716</v>
      </c>
      <c r="AG8" s="31">
        <v>1716</v>
      </c>
      <c r="AH8" s="31">
        <v>1716</v>
      </c>
      <c r="AI8" s="31">
        <v>1716</v>
      </c>
      <c r="AJ8" s="31">
        <v>1716</v>
      </c>
      <c r="AK8" s="31">
        <v>1716</v>
      </c>
      <c r="AL8" s="31">
        <v>1716</v>
      </c>
      <c r="AM8" s="31">
        <v>1716</v>
      </c>
      <c r="AN8" s="31">
        <v>1716</v>
      </c>
      <c r="AO8" s="31">
        <v>1716</v>
      </c>
      <c r="AW8" s="2" t="s">
        <v>106</v>
      </c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</row>
    <row r="9" spans="1:79" x14ac:dyDescent="0.25">
      <c r="A9" s="33">
        <v>0.5</v>
      </c>
      <c r="B9" s="2" t="s">
        <v>14</v>
      </c>
      <c r="C9" s="3">
        <v>1</v>
      </c>
      <c r="D9" s="2">
        <v>6</v>
      </c>
      <c r="E9" s="2">
        <v>0.04</v>
      </c>
      <c r="F9" s="2" t="s">
        <v>17</v>
      </c>
      <c r="G9" s="4">
        <v>1716</v>
      </c>
      <c r="H9" s="4">
        <v>1716</v>
      </c>
      <c r="I9" s="4">
        <v>1716</v>
      </c>
      <c r="J9" s="4">
        <v>4755</v>
      </c>
      <c r="K9" s="4">
        <v>4388</v>
      </c>
      <c r="L9" s="4">
        <v>4022</v>
      </c>
      <c r="M9" s="4">
        <v>8805</v>
      </c>
      <c r="N9" s="4">
        <v>7950</v>
      </c>
      <c r="O9" s="4">
        <v>7094</v>
      </c>
      <c r="P9" s="4">
        <v>12856</v>
      </c>
      <c r="Q9" s="4">
        <v>11512</v>
      </c>
      <c r="R9" s="4">
        <v>10167</v>
      </c>
      <c r="S9" s="4">
        <v>16907</v>
      </c>
      <c r="T9" s="4">
        <v>15074</v>
      </c>
      <c r="U9" s="5">
        <v>13241</v>
      </c>
      <c r="W9" s="15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W9" s="2" t="s">
        <v>105</v>
      </c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</row>
    <row r="10" spans="1:79" x14ac:dyDescent="0.25">
      <c r="A10" s="33">
        <v>0.5</v>
      </c>
      <c r="B10" s="2" t="s">
        <v>15</v>
      </c>
      <c r="C10" s="3">
        <v>1</v>
      </c>
      <c r="D10" s="2">
        <v>6</v>
      </c>
      <c r="E10" s="2">
        <v>0.04</v>
      </c>
      <c r="F10" s="2" t="s">
        <v>17</v>
      </c>
      <c r="G10" s="4">
        <v>1716</v>
      </c>
      <c r="H10" s="4">
        <v>1716</v>
      </c>
      <c r="I10" s="4">
        <v>1716</v>
      </c>
      <c r="J10" s="4">
        <v>4898</v>
      </c>
      <c r="K10" s="4">
        <v>4532</v>
      </c>
      <c r="L10" s="4">
        <v>4165</v>
      </c>
      <c r="M10" s="4">
        <v>9139</v>
      </c>
      <c r="N10" s="4">
        <v>8284</v>
      </c>
      <c r="O10" s="4">
        <v>7428</v>
      </c>
      <c r="P10" s="4">
        <v>13381</v>
      </c>
      <c r="Q10" s="4">
        <v>12037</v>
      </c>
      <c r="R10" s="4">
        <v>10692</v>
      </c>
      <c r="S10" s="4">
        <v>17623</v>
      </c>
      <c r="T10" s="4">
        <v>15789</v>
      </c>
      <c r="U10" s="5">
        <v>13956</v>
      </c>
      <c r="W10" s="15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W10" s="2" t="s">
        <v>121</v>
      </c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</row>
    <row r="11" spans="1:79" x14ac:dyDescent="0.25">
      <c r="A11" s="33">
        <v>0.5</v>
      </c>
      <c r="B11" s="2" t="s">
        <v>16</v>
      </c>
      <c r="C11" s="3">
        <v>1</v>
      </c>
      <c r="D11" s="2">
        <v>6</v>
      </c>
      <c r="E11" s="2">
        <v>0.04</v>
      </c>
      <c r="F11" s="2" t="s">
        <v>17</v>
      </c>
      <c r="G11" s="6">
        <v>1716</v>
      </c>
      <c r="H11" s="6">
        <v>1716</v>
      </c>
      <c r="I11" s="6">
        <v>1716</v>
      </c>
      <c r="J11" s="6">
        <v>4986</v>
      </c>
      <c r="K11" s="6">
        <v>4620</v>
      </c>
      <c r="L11" s="6">
        <v>4253</v>
      </c>
      <c r="M11" s="6">
        <v>9345</v>
      </c>
      <c r="N11" s="6">
        <v>8490</v>
      </c>
      <c r="O11" s="6">
        <v>7634</v>
      </c>
      <c r="P11" s="6">
        <v>13705</v>
      </c>
      <c r="Q11" s="6">
        <v>12361</v>
      </c>
      <c r="R11" s="6">
        <v>11016</v>
      </c>
      <c r="S11" s="6">
        <v>18064</v>
      </c>
      <c r="T11" s="6">
        <v>16231</v>
      </c>
      <c r="U11" s="7">
        <v>14398</v>
      </c>
      <c r="AW11" s="2" t="s">
        <v>122</v>
      </c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</row>
    <row r="12" spans="1:79" x14ac:dyDescent="0.25">
      <c r="A12" s="33">
        <v>0.25</v>
      </c>
      <c r="B12" s="2" t="s">
        <v>12</v>
      </c>
      <c r="C12" s="3">
        <v>1</v>
      </c>
      <c r="D12" s="2">
        <v>6</v>
      </c>
      <c r="E12" s="2">
        <v>0.04</v>
      </c>
      <c r="F12" s="2" t="s">
        <v>13</v>
      </c>
      <c r="G12" s="4">
        <v>1716</v>
      </c>
      <c r="H12" s="4">
        <v>1716</v>
      </c>
      <c r="I12" s="4">
        <v>1716</v>
      </c>
      <c r="J12" s="4">
        <v>669</v>
      </c>
      <c r="K12" s="4">
        <v>-362</v>
      </c>
      <c r="L12" s="4">
        <v>-2289</v>
      </c>
      <c r="M12" s="4">
        <v>-730</v>
      </c>
      <c r="N12" s="4">
        <v>-3134</v>
      </c>
      <c r="O12" s="4">
        <v>-7632</v>
      </c>
      <c r="P12" s="4">
        <v>-2127</v>
      </c>
      <c r="Q12" s="4">
        <v>-5906</v>
      </c>
      <c r="R12" s="4">
        <v>-12973</v>
      </c>
      <c r="S12" s="4">
        <v>-3524</v>
      </c>
      <c r="T12" s="4">
        <v>-8677</v>
      </c>
      <c r="U12" s="5">
        <v>-18314</v>
      </c>
      <c r="AW12" s="2" t="s">
        <v>106</v>
      </c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</row>
    <row r="13" spans="1:79" x14ac:dyDescent="0.25">
      <c r="A13" s="33">
        <v>0.25</v>
      </c>
      <c r="B13" s="2" t="s">
        <v>14</v>
      </c>
      <c r="C13" s="3">
        <v>1</v>
      </c>
      <c r="D13" s="2">
        <v>6</v>
      </c>
      <c r="E13" s="2">
        <v>0.04</v>
      </c>
      <c r="F13" s="2" t="s">
        <v>13</v>
      </c>
      <c r="G13" s="4">
        <v>1716</v>
      </c>
      <c r="H13" s="4">
        <v>1716</v>
      </c>
      <c r="I13" s="4">
        <v>1716</v>
      </c>
      <c r="J13" s="4">
        <v>863</v>
      </c>
      <c r="K13" s="4">
        <v>-168</v>
      </c>
      <c r="L13" s="4">
        <v>-2095</v>
      </c>
      <c r="M13" s="4">
        <v>-277</v>
      </c>
      <c r="N13" s="4">
        <v>-2682</v>
      </c>
      <c r="O13" s="4">
        <v>-7179</v>
      </c>
      <c r="P13" s="4">
        <v>-1416</v>
      </c>
      <c r="Q13" s="4">
        <v>-5195</v>
      </c>
      <c r="R13" s="4">
        <v>-12262</v>
      </c>
      <c r="S13" s="4">
        <v>-2555</v>
      </c>
      <c r="T13" s="4">
        <v>-7708</v>
      </c>
      <c r="U13" s="5">
        <v>-17345</v>
      </c>
    </row>
    <row r="14" spans="1:79" x14ac:dyDescent="0.25">
      <c r="A14" s="33">
        <v>0.25</v>
      </c>
      <c r="B14" s="2" t="s">
        <v>15</v>
      </c>
      <c r="C14" s="3">
        <v>1</v>
      </c>
      <c r="D14" s="2">
        <v>6</v>
      </c>
      <c r="E14" s="2">
        <v>0.04</v>
      </c>
      <c r="F14" s="2" t="s">
        <v>13</v>
      </c>
      <c r="G14" s="4">
        <v>1716</v>
      </c>
      <c r="H14" s="4">
        <v>1716</v>
      </c>
      <c r="I14" s="4">
        <v>1716</v>
      </c>
      <c r="J14" s="4">
        <v>990</v>
      </c>
      <c r="K14" s="4">
        <v>-41</v>
      </c>
      <c r="L14" s="4">
        <v>-1968</v>
      </c>
      <c r="M14" s="4">
        <v>18</v>
      </c>
      <c r="N14" s="4">
        <v>-2387</v>
      </c>
      <c r="O14" s="4">
        <v>-6884</v>
      </c>
      <c r="P14" s="4">
        <v>-952</v>
      </c>
      <c r="Q14" s="4">
        <v>-4731</v>
      </c>
      <c r="R14" s="4">
        <v>-11798</v>
      </c>
      <c r="S14" s="4">
        <v>-1922</v>
      </c>
      <c r="T14" s="4">
        <v>-7075</v>
      </c>
      <c r="U14" s="5">
        <v>-16712</v>
      </c>
    </row>
    <row r="15" spans="1:79" x14ac:dyDescent="0.25">
      <c r="A15" s="33">
        <v>0.25</v>
      </c>
      <c r="B15" s="2" t="s">
        <v>16</v>
      </c>
      <c r="C15" s="3">
        <v>1</v>
      </c>
      <c r="D15" s="2">
        <v>6</v>
      </c>
      <c r="E15" s="2">
        <v>0.04</v>
      </c>
      <c r="F15" s="2" t="s">
        <v>13</v>
      </c>
      <c r="G15" s="4">
        <v>1716</v>
      </c>
      <c r="H15" s="4">
        <v>1716</v>
      </c>
      <c r="I15" s="4">
        <v>1716</v>
      </c>
      <c r="J15" s="4">
        <v>1036</v>
      </c>
      <c r="K15" s="4">
        <v>5</v>
      </c>
      <c r="L15" s="4">
        <v>-1922</v>
      </c>
      <c r="M15" s="4">
        <v>126</v>
      </c>
      <c r="N15" s="4">
        <v>-2279</v>
      </c>
      <c r="O15" s="4">
        <v>-6777</v>
      </c>
      <c r="P15" s="4">
        <v>-783</v>
      </c>
      <c r="Q15" s="4">
        <v>-4562</v>
      </c>
      <c r="R15" s="4">
        <v>-11629</v>
      </c>
      <c r="S15" s="4">
        <v>-1692</v>
      </c>
      <c r="T15" s="4">
        <v>-6845</v>
      </c>
      <c r="U15" s="5">
        <v>-16482</v>
      </c>
    </row>
    <row r="16" spans="1:79" x14ac:dyDescent="0.25">
      <c r="A16" s="33">
        <v>0.25</v>
      </c>
      <c r="B16" s="2" t="s">
        <v>12</v>
      </c>
      <c r="C16" s="3">
        <v>1</v>
      </c>
      <c r="D16" s="2">
        <v>6</v>
      </c>
      <c r="E16" s="2">
        <v>0.04</v>
      </c>
      <c r="F16" s="2" t="s">
        <v>17</v>
      </c>
      <c r="G16" s="4">
        <v>1716</v>
      </c>
      <c r="H16" s="4">
        <v>1716</v>
      </c>
      <c r="I16" s="4">
        <v>1716</v>
      </c>
      <c r="J16" s="4">
        <v>879</v>
      </c>
      <c r="K16" s="4">
        <v>123</v>
      </c>
      <c r="L16" s="4">
        <v>-634</v>
      </c>
      <c r="M16" s="4">
        <v>-239</v>
      </c>
      <c r="N16" s="4">
        <v>-2003</v>
      </c>
      <c r="O16" s="4">
        <v>-3768</v>
      </c>
      <c r="P16" s="4">
        <v>-1356</v>
      </c>
      <c r="Q16" s="4">
        <v>-4129</v>
      </c>
      <c r="R16" s="4">
        <v>-6902</v>
      </c>
      <c r="S16" s="4">
        <v>-2473</v>
      </c>
      <c r="T16" s="4">
        <v>-6254</v>
      </c>
      <c r="U16" s="5">
        <v>-10036</v>
      </c>
    </row>
    <row r="17" spans="1:21" x14ac:dyDescent="0.25">
      <c r="A17" s="33">
        <v>0.25</v>
      </c>
      <c r="B17" s="2" t="s">
        <v>14</v>
      </c>
      <c r="C17" s="3">
        <v>1</v>
      </c>
      <c r="D17" s="2">
        <v>6</v>
      </c>
      <c r="E17" s="2">
        <v>0.04</v>
      </c>
      <c r="F17" s="2" t="s">
        <v>17</v>
      </c>
      <c r="G17" s="4">
        <v>1716</v>
      </c>
      <c r="H17" s="4">
        <v>1716</v>
      </c>
      <c r="I17" s="4">
        <v>1716</v>
      </c>
      <c r="J17" s="4">
        <v>1169</v>
      </c>
      <c r="K17" s="4">
        <v>413</v>
      </c>
      <c r="L17" s="4">
        <v>-343</v>
      </c>
      <c r="M17" s="4">
        <v>439</v>
      </c>
      <c r="N17" s="4">
        <v>-1326</v>
      </c>
      <c r="O17" s="4">
        <v>-3091</v>
      </c>
      <c r="P17" s="4">
        <v>-292</v>
      </c>
      <c r="Q17" s="4">
        <v>-3065</v>
      </c>
      <c r="R17" s="4">
        <v>-5837</v>
      </c>
      <c r="S17" s="4">
        <v>-1022</v>
      </c>
      <c r="T17" s="4">
        <v>-4803</v>
      </c>
      <c r="U17" s="5">
        <v>-8584</v>
      </c>
    </row>
    <row r="18" spans="1:21" x14ac:dyDescent="0.25">
      <c r="A18" s="33">
        <v>0.25</v>
      </c>
      <c r="B18" s="2" t="s">
        <v>15</v>
      </c>
      <c r="C18" s="3">
        <v>1</v>
      </c>
      <c r="D18" s="2">
        <v>6</v>
      </c>
      <c r="E18" s="2">
        <v>0.04</v>
      </c>
      <c r="F18" s="2" t="s">
        <v>17</v>
      </c>
      <c r="G18" s="4">
        <v>1716</v>
      </c>
      <c r="H18" s="4">
        <v>1716</v>
      </c>
      <c r="I18" s="4">
        <v>1716</v>
      </c>
      <c r="J18" s="4">
        <v>1312</v>
      </c>
      <c r="K18" s="4">
        <v>556</v>
      </c>
      <c r="L18" s="4">
        <v>-200</v>
      </c>
      <c r="M18" s="4">
        <v>772</v>
      </c>
      <c r="N18" s="4">
        <v>-992</v>
      </c>
      <c r="O18" s="4">
        <v>-2757</v>
      </c>
      <c r="P18" s="4">
        <v>233</v>
      </c>
      <c r="Q18" s="4">
        <v>-2540</v>
      </c>
      <c r="R18" s="4">
        <v>-5313</v>
      </c>
      <c r="S18" s="4">
        <v>-306</v>
      </c>
      <c r="T18" s="4">
        <v>-4087</v>
      </c>
      <c r="U18" s="5">
        <v>-7869</v>
      </c>
    </row>
    <row r="19" spans="1:21" x14ac:dyDescent="0.25">
      <c r="A19" s="33">
        <v>0.25</v>
      </c>
      <c r="B19" s="2" t="s">
        <v>16</v>
      </c>
      <c r="C19" s="3">
        <v>1</v>
      </c>
      <c r="D19" s="2">
        <v>6</v>
      </c>
      <c r="E19" s="2">
        <v>0.04</v>
      </c>
      <c r="F19" s="2" t="s">
        <v>17</v>
      </c>
      <c r="G19" s="6">
        <v>1716</v>
      </c>
      <c r="H19" s="6">
        <v>1716</v>
      </c>
      <c r="I19" s="6">
        <v>1716</v>
      </c>
      <c r="J19" s="6">
        <v>1401</v>
      </c>
      <c r="K19" s="6">
        <v>645</v>
      </c>
      <c r="L19" s="6">
        <v>-112</v>
      </c>
      <c r="M19" s="6">
        <v>979</v>
      </c>
      <c r="N19" s="6">
        <v>-786</v>
      </c>
      <c r="O19" s="6">
        <v>-2550</v>
      </c>
      <c r="P19" s="6">
        <v>557</v>
      </c>
      <c r="Q19" s="6">
        <v>-2216</v>
      </c>
      <c r="R19" s="6">
        <v>-4989</v>
      </c>
      <c r="S19" s="6">
        <v>136</v>
      </c>
      <c r="T19" s="6">
        <v>-3646</v>
      </c>
      <c r="U19" s="7">
        <v>-7427</v>
      </c>
    </row>
    <row r="20" spans="1:21" x14ac:dyDescent="0.25">
      <c r="A20" s="2" t="s">
        <v>13</v>
      </c>
      <c r="B20" s="2" t="s">
        <v>12</v>
      </c>
      <c r="C20" s="3">
        <v>1</v>
      </c>
      <c r="D20" s="2">
        <v>6</v>
      </c>
      <c r="E20" s="2">
        <v>0.04</v>
      </c>
      <c r="F20" s="2" t="s">
        <v>13</v>
      </c>
      <c r="G20" s="38">
        <f t="shared" ref="G20:U27" si="4">G12-G4</f>
        <v>0</v>
      </c>
      <c r="H20" s="38">
        <f t="shared" si="4"/>
        <v>0</v>
      </c>
      <c r="I20" s="38">
        <f t="shared" si="4"/>
        <v>0</v>
      </c>
      <c r="J20" s="38">
        <f t="shared" si="4"/>
        <v>-3296</v>
      </c>
      <c r="K20" s="38">
        <f t="shared" si="4"/>
        <v>-3827</v>
      </c>
      <c r="L20" s="38">
        <f t="shared" si="4"/>
        <v>-4820</v>
      </c>
      <c r="M20" s="38">
        <f t="shared" si="4"/>
        <v>-7691</v>
      </c>
      <c r="N20" s="38">
        <f t="shared" si="4"/>
        <v>-8929</v>
      </c>
      <c r="O20" s="38">
        <f t="shared" si="4"/>
        <v>-11247</v>
      </c>
      <c r="P20" s="38">
        <f t="shared" si="4"/>
        <v>-12086</v>
      </c>
      <c r="Q20" s="38">
        <f t="shared" si="4"/>
        <v>-14033</v>
      </c>
      <c r="R20" s="38">
        <f t="shared" si="4"/>
        <v>-17674</v>
      </c>
      <c r="S20" s="38">
        <f t="shared" si="4"/>
        <v>-16480</v>
      </c>
      <c r="T20" s="38">
        <f t="shared" si="4"/>
        <v>-19135</v>
      </c>
      <c r="U20" s="38">
        <f t="shared" si="4"/>
        <v>-24100</v>
      </c>
    </row>
    <row r="21" spans="1:21" x14ac:dyDescent="0.25">
      <c r="A21" s="2" t="s">
        <v>13</v>
      </c>
      <c r="B21" s="2" t="s">
        <v>14</v>
      </c>
      <c r="C21" s="3">
        <v>1</v>
      </c>
      <c r="D21" s="2">
        <v>6</v>
      </c>
      <c r="E21" s="2">
        <v>0.04</v>
      </c>
      <c r="F21" s="2" t="s">
        <v>13</v>
      </c>
      <c r="G21" s="38">
        <f t="shared" si="4"/>
        <v>0</v>
      </c>
      <c r="H21" s="38">
        <f t="shared" si="4"/>
        <v>0</v>
      </c>
      <c r="I21" s="38">
        <f t="shared" si="4"/>
        <v>0</v>
      </c>
      <c r="J21" s="38">
        <f t="shared" si="4"/>
        <v>-3296</v>
      </c>
      <c r="K21" s="38">
        <f t="shared" si="4"/>
        <v>-3827</v>
      </c>
      <c r="L21" s="38">
        <f t="shared" si="4"/>
        <v>-4820</v>
      </c>
      <c r="M21" s="38">
        <f t="shared" si="4"/>
        <v>-7691</v>
      </c>
      <c r="N21" s="38">
        <f t="shared" si="4"/>
        <v>-8930</v>
      </c>
      <c r="O21" s="38">
        <f t="shared" si="4"/>
        <v>-11247</v>
      </c>
      <c r="P21" s="38">
        <f t="shared" si="4"/>
        <v>-12086</v>
      </c>
      <c r="Q21" s="38">
        <f t="shared" si="4"/>
        <v>-14033</v>
      </c>
      <c r="R21" s="38">
        <f t="shared" si="4"/>
        <v>-17674</v>
      </c>
      <c r="S21" s="38">
        <f t="shared" si="4"/>
        <v>-16481</v>
      </c>
      <c r="T21" s="38">
        <f t="shared" si="4"/>
        <v>-19136</v>
      </c>
      <c r="U21" s="38">
        <f t="shared" si="4"/>
        <v>-24101</v>
      </c>
    </row>
    <row r="22" spans="1:21" x14ac:dyDescent="0.25">
      <c r="A22" s="2" t="s">
        <v>13</v>
      </c>
      <c r="B22" s="2" t="s">
        <v>15</v>
      </c>
      <c r="C22" s="3">
        <v>1</v>
      </c>
      <c r="D22" s="2">
        <v>6</v>
      </c>
      <c r="E22" s="2">
        <v>0.04</v>
      </c>
      <c r="F22" s="2" t="s">
        <v>13</v>
      </c>
      <c r="G22" s="38">
        <f t="shared" si="4"/>
        <v>0</v>
      </c>
      <c r="H22" s="38">
        <f t="shared" si="4"/>
        <v>0</v>
      </c>
      <c r="I22" s="38">
        <f t="shared" si="4"/>
        <v>0</v>
      </c>
      <c r="J22" s="38">
        <f t="shared" si="4"/>
        <v>-3296</v>
      </c>
      <c r="K22" s="38">
        <f t="shared" si="4"/>
        <v>-3827</v>
      </c>
      <c r="L22" s="38">
        <f t="shared" si="4"/>
        <v>-4820</v>
      </c>
      <c r="M22" s="38">
        <f t="shared" si="4"/>
        <v>-7691</v>
      </c>
      <c r="N22" s="38">
        <f t="shared" si="4"/>
        <v>-8930</v>
      </c>
      <c r="O22" s="38">
        <f t="shared" si="4"/>
        <v>-11247</v>
      </c>
      <c r="P22" s="38">
        <f t="shared" si="4"/>
        <v>-12086</v>
      </c>
      <c r="Q22" s="38">
        <f t="shared" si="4"/>
        <v>-14033</v>
      </c>
      <c r="R22" s="38">
        <f t="shared" si="4"/>
        <v>-17674</v>
      </c>
      <c r="S22" s="38">
        <f t="shared" si="4"/>
        <v>-16481</v>
      </c>
      <c r="T22" s="38">
        <f t="shared" si="4"/>
        <v>-19135</v>
      </c>
      <c r="U22" s="38">
        <f t="shared" si="4"/>
        <v>-24100</v>
      </c>
    </row>
    <row r="23" spans="1:21" x14ac:dyDescent="0.25">
      <c r="A23" s="2" t="s">
        <v>13</v>
      </c>
      <c r="B23" s="2" t="s">
        <v>16</v>
      </c>
      <c r="C23" s="3">
        <v>1</v>
      </c>
      <c r="D23" s="2">
        <v>6</v>
      </c>
      <c r="E23" s="2">
        <v>0.04</v>
      </c>
      <c r="F23" s="2" t="s">
        <v>13</v>
      </c>
      <c r="G23" s="38">
        <f t="shared" si="4"/>
        <v>0</v>
      </c>
      <c r="H23" s="38">
        <f t="shared" si="4"/>
        <v>0</v>
      </c>
      <c r="I23" s="38">
        <f t="shared" si="4"/>
        <v>0</v>
      </c>
      <c r="J23" s="38">
        <f t="shared" si="4"/>
        <v>-3296</v>
      </c>
      <c r="K23" s="38">
        <f t="shared" si="4"/>
        <v>-3827</v>
      </c>
      <c r="L23" s="38">
        <f t="shared" si="4"/>
        <v>-4820</v>
      </c>
      <c r="M23" s="38">
        <f t="shared" si="4"/>
        <v>-7691</v>
      </c>
      <c r="N23" s="38">
        <f t="shared" si="4"/>
        <v>-8930</v>
      </c>
      <c r="O23" s="38">
        <f t="shared" si="4"/>
        <v>-11247</v>
      </c>
      <c r="P23" s="38">
        <f t="shared" si="4"/>
        <v>-12086</v>
      </c>
      <c r="Q23" s="38">
        <f t="shared" si="4"/>
        <v>-14033</v>
      </c>
      <c r="R23" s="38">
        <f t="shared" si="4"/>
        <v>-17673</v>
      </c>
      <c r="S23" s="38">
        <f t="shared" si="4"/>
        <v>-16481</v>
      </c>
      <c r="T23" s="38">
        <f t="shared" si="4"/>
        <v>-19136</v>
      </c>
      <c r="U23" s="38">
        <f t="shared" si="4"/>
        <v>-24101</v>
      </c>
    </row>
    <row r="24" spans="1:21" x14ac:dyDescent="0.25">
      <c r="A24" s="2" t="s">
        <v>17</v>
      </c>
      <c r="B24" s="2" t="s">
        <v>12</v>
      </c>
      <c r="C24" s="3">
        <v>1</v>
      </c>
      <c r="D24" s="2">
        <v>6</v>
      </c>
      <c r="E24" s="2">
        <v>0.04</v>
      </c>
      <c r="F24" s="2" t="s">
        <v>17</v>
      </c>
      <c r="G24" s="38">
        <f t="shared" si="4"/>
        <v>0</v>
      </c>
      <c r="H24" s="38">
        <f t="shared" si="4"/>
        <v>0</v>
      </c>
      <c r="I24" s="38">
        <f t="shared" si="4"/>
        <v>0</v>
      </c>
      <c r="J24" s="38">
        <f t="shared" si="4"/>
        <v>-3586</v>
      </c>
      <c r="K24" s="38">
        <f t="shared" si="4"/>
        <v>-3975</v>
      </c>
      <c r="L24" s="38">
        <f t="shared" si="4"/>
        <v>-4365</v>
      </c>
      <c r="M24" s="38">
        <f t="shared" si="4"/>
        <v>-8367</v>
      </c>
      <c r="N24" s="38">
        <f t="shared" si="4"/>
        <v>-9275</v>
      </c>
      <c r="O24" s="38">
        <f t="shared" si="4"/>
        <v>-10185</v>
      </c>
      <c r="P24" s="38">
        <f t="shared" si="4"/>
        <v>-13148</v>
      </c>
      <c r="Q24" s="38">
        <f t="shared" si="4"/>
        <v>-14576</v>
      </c>
      <c r="R24" s="38">
        <f t="shared" si="4"/>
        <v>-16005</v>
      </c>
      <c r="S24" s="38">
        <f t="shared" si="4"/>
        <v>-17928</v>
      </c>
      <c r="T24" s="38">
        <f t="shared" si="4"/>
        <v>-19876</v>
      </c>
      <c r="U24" s="38">
        <f t="shared" si="4"/>
        <v>-21825</v>
      </c>
    </row>
    <row r="25" spans="1:21" x14ac:dyDescent="0.25">
      <c r="A25" s="2" t="s">
        <v>17</v>
      </c>
      <c r="B25" s="2" t="s">
        <v>14</v>
      </c>
      <c r="C25" s="3">
        <v>1</v>
      </c>
      <c r="D25" s="2">
        <v>6</v>
      </c>
      <c r="E25" s="2">
        <v>0.04</v>
      </c>
      <c r="F25" s="2" t="s">
        <v>17</v>
      </c>
      <c r="G25" s="38">
        <f t="shared" si="4"/>
        <v>0</v>
      </c>
      <c r="H25" s="38">
        <f t="shared" si="4"/>
        <v>0</v>
      </c>
      <c r="I25" s="38">
        <f t="shared" si="4"/>
        <v>0</v>
      </c>
      <c r="J25" s="38">
        <f t="shared" si="4"/>
        <v>-3586</v>
      </c>
      <c r="K25" s="38">
        <f t="shared" si="4"/>
        <v>-3975</v>
      </c>
      <c r="L25" s="38">
        <f t="shared" si="4"/>
        <v>-4365</v>
      </c>
      <c r="M25" s="38">
        <f t="shared" si="4"/>
        <v>-8366</v>
      </c>
      <c r="N25" s="38">
        <f t="shared" si="4"/>
        <v>-9276</v>
      </c>
      <c r="O25" s="38">
        <f t="shared" si="4"/>
        <v>-10185</v>
      </c>
      <c r="P25" s="38">
        <f t="shared" si="4"/>
        <v>-13148</v>
      </c>
      <c r="Q25" s="38">
        <f t="shared" si="4"/>
        <v>-14577</v>
      </c>
      <c r="R25" s="38">
        <f t="shared" si="4"/>
        <v>-16004</v>
      </c>
      <c r="S25" s="38">
        <f t="shared" si="4"/>
        <v>-17929</v>
      </c>
      <c r="T25" s="38">
        <f t="shared" si="4"/>
        <v>-19877</v>
      </c>
      <c r="U25" s="38">
        <f t="shared" si="4"/>
        <v>-21825</v>
      </c>
    </row>
    <row r="26" spans="1:21" x14ac:dyDescent="0.25">
      <c r="A26" s="2" t="s">
        <v>17</v>
      </c>
      <c r="B26" s="2" t="s">
        <v>15</v>
      </c>
      <c r="C26" s="3">
        <v>1</v>
      </c>
      <c r="D26" s="2">
        <v>6</v>
      </c>
      <c r="E26" s="2">
        <v>0.04</v>
      </c>
      <c r="F26" s="2" t="s">
        <v>17</v>
      </c>
      <c r="G26" s="38">
        <f t="shared" si="4"/>
        <v>0</v>
      </c>
      <c r="H26" s="38">
        <f t="shared" si="4"/>
        <v>0</v>
      </c>
      <c r="I26" s="38">
        <f t="shared" si="4"/>
        <v>0</v>
      </c>
      <c r="J26" s="38">
        <f t="shared" si="4"/>
        <v>-3586</v>
      </c>
      <c r="K26" s="38">
        <f t="shared" si="4"/>
        <v>-3976</v>
      </c>
      <c r="L26" s="38">
        <f t="shared" si="4"/>
        <v>-4365</v>
      </c>
      <c r="M26" s="38">
        <f t="shared" si="4"/>
        <v>-8367</v>
      </c>
      <c r="N26" s="38">
        <f t="shared" si="4"/>
        <v>-9276</v>
      </c>
      <c r="O26" s="38">
        <f t="shared" si="4"/>
        <v>-10185</v>
      </c>
      <c r="P26" s="38">
        <f t="shared" si="4"/>
        <v>-13148</v>
      </c>
      <c r="Q26" s="38">
        <f t="shared" si="4"/>
        <v>-14577</v>
      </c>
      <c r="R26" s="38">
        <f t="shared" si="4"/>
        <v>-16005</v>
      </c>
      <c r="S26" s="38">
        <f t="shared" si="4"/>
        <v>-17929</v>
      </c>
      <c r="T26" s="38">
        <f t="shared" si="4"/>
        <v>-19876</v>
      </c>
      <c r="U26" s="38">
        <f t="shared" si="4"/>
        <v>-21825</v>
      </c>
    </row>
    <row r="27" spans="1:21" x14ac:dyDescent="0.25">
      <c r="A27" s="2" t="s">
        <v>17</v>
      </c>
      <c r="B27" s="2" t="s">
        <v>16</v>
      </c>
      <c r="C27" s="3">
        <v>1</v>
      </c>
      <c r="D27" s="2">
        <v>6</v>
      </c>
      <c r="E27" s="2">
        <v>0.04</v>
      </c>
      <c r="F27" s="2" t="s">
        <v>17</v>
      </c>
      <c r="G27" s="38">
        <f t="shared" si="4"/>
        <v>0</v>
      </c>
      <c r="H27" s="38">
        <f t="shared" si="4"/>
        <v>0</v>
      </c>
      <c r="I27" s="38">
        <f t="shared" si="4"/>
        <v>0</v>
      </c>
      <c r="J27" s="38">
        <f t="shared" si="4"/>
        <v>-3585</v>
      </c>
      <c r="K27" s="38">
        <f t="shared" si="4"/>
        <v>-3975</v>
      </c>
      <c r="L27" s="38">
        <f t="shared" si="4"/>
        <v>-4365</v>
      </c>
      <c r="M27" s="38">
        <f t="shared" si="4"/>
        <v>-8366</v>
      </c>
      <c r="N27" s="38">
        <f t="shared" si="4"/>
        <v>-9276</v>
      </c>
      <c r="O27" s="38">
        <f t="shared" si="4"/>
        <v>-10184</v>
      </c>
      <c r="P27" s="38">
        <f t="shared" si="4"/>
        <v>-13148</v>
      </c>
      <c r="Q27" s="38">
        <f t="shared" si="4"/>
        <v>-14577</v>
      </c>
      <c r="R27" s="38">
        <f t="shared" si="4"/>
        <v>-16005</v>
      </c>
      <c r="S27" s="38">
        <f t="shared" si="4"/>
        <v>-17928</v>
      </c>
      <c r="T27" s="38">
        <f t="shared" si="4"/>
        <v>-19877</v>
      </c>
      <c r="U27" s="38">
        <f t="shared" si="4"/>
        <v>-21825</v>
      </c>
    </row>
    <row r="28" spans="1:21" x14ac:dyDescent="0.25">
      <c r="G28" s="38"/>
    </row>
  </sheetData>
  <mergeCells count="32">
    <mergeCell ref="BP1:BU1"/>
    <mergeCell ref="BP2:BR2"/>
    <mergeCell ref="BS2:BU2"/>
    <mergeCell ref="BV1:CA1"/>
    <mergeCell ref="BV2:BX2"/>
    <mergeCell ref="BY2:CA2"/>
    <mergeCell ref="AX1:BC1"/>
    <mergeCell ref="BD1:BI1"/>
    <mergeCell ref="BJ1:BO1"/>
    <mergeCell ref="AX2:AZ2"/>
    <mergeCell ref="BA2:BC2"/>
    <mergeCell ref="BD2:BF2"/>
    <mergeCell ref="BG2:BI2"/>
    <mergeCell ref="BJ2:BL2"/>
    <mergeCell ref="BM2:BO2"/>
    <mergeCell ref="G3:U3"/>
    <mergeCell ref="AD2:AF2"/>
    <mergeCell ref="AG2:AI2"/>
    <mergeCell ref="AJ2:AL2"/>
    <mergeCell ref="B2:F2"/>
    <mergeCell ref="X2:Z2"/>
    <mergeCell ref="AA2:AC2"/>
    <mergeCell ref="AM2:AO2"/>
    <mergeCell ref="AJ1:AO1"/>
    <mergeCell ref="B1:F1"/>
    <mergeCell ref="G1:I1"/>
    <mergeCell ref="J1:L1"/>
    <mergeCell ref="M1:O1"/>
    <mergeCell ref="P1:R1"/>
    <mergeCell ref="S1:U1"/>
    <mergeCell ref="X1:AC1"/>
    <mergeCell ref="AD1:AI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641B-DF9B-449C-9711-FA472B116C85}">
  <sheetPr>
    <pageSetUpPr fitToPage="1"/>
  </sheetPr>
  <dimension ref="B1:AJ40"/>
  <sheetViews>
    <sheetView topLeftCell="A12" workbookViewId="0">
      <selection activeCell="T32" sqref="T32"/>
    </sheetView>
  </sheetViews>
  <sheetFormatPr defaultColWidth="6.85546875" defaultRowHeight="15.75" x14ac:dyDescent="0.25"/>
  <cols>
    <col min="1" max="1" width="3.85546875" style="43" customWidth="1"/>
    <col min="2" max="2" width="5.7109375" style="43" bestFit="1" customWidth="1"/>
    <col min="3" max="3" width="10" style="43" bestFit="1" customWidth="1"/>
    <col min="4" max="4" width="7.140625" style="43" bestFit="1" customWidth="1"/>
    <col min="5" max="5" width="17.7109375" style="43" bestFit="1" customWidth="1"/>
    <col min="6" max="6" width="16.85546875" style="43" bestFit="1" customWidth="1"/>
    <col min="7" max="7" width="8.5703125" style="43" bestFit="1" customWidth="1"/>
    <col min="8" max="10" width="6.28515625" style="43" bestFit="1" customWidth="1"/>
    <col min="11" max="18" width="7.42578125" style="43" bestFit="1" customWidth="1"/>
    <col min="19" max="19" width="8" style="43" bestFit="1" customWidth="1"/>
    <col min="20" max="21" width="7.42578125" style="43" bestFit="1" customWidth="1"/>
    <col min="22" max="22" width="8.140625" style="43" bestFit="1" customWidth="1"/>
    <col min="23" max="23" width="6.85546875" style="43"/>
    <col min="24" max="24" width="3.28515625" style="43" bestFit="1" customWidth="1"/>
    <col min="25" max="35" width="4.42578125" style="43" bestFit="1" customWidth="1"/>
    <col min="36" max="36" width="78" style="43" bestFit="1" customWidth="1"/>
    <col min="37" max="16384" width="6.85546875" style="43"/>
  </cols>
  <sheetData>
    <row r="1" spans="2:36" ht="16.5" thickBot="1" x14ac:dyDescent="0.3"/>
    <row r="2" spans="2:36" x14ac:dyDescent="0.25">
      <c r="B2" s="75" t="s">
        <v>18</v>
      </c>
      <c r="C2" s="81" t="s">
        <v>5</v>
      </c>
      <c r="D2" s="81"/>
      <c r="E2" s="81"/>
      <c r="F2" s="81"/>
      <c r="G2" s="82"/>
      <c r="H2" s="83" t="s">
        <v>24</v>
      </c>
      <c r="I2" s="81"/>
      <c r="J2" s="81"/>
      <c r="K2" s="81" t="s">
        <v>20</v>
      </c>
      <c r="L2" s="81"/>
      <c r="M2" s="81"/>
      <c r="N2" s="81" t="s">
        <v>21</v>
      </c>
      <c r="O2" s="81"/>
      <c r="P2" s="81"/>
      <c r="Q2" s="81" t="s">
        <v>22</v>
      </c>
      <c r="R2" s="81"/>
      <c r="S2" s="81"/>
      <c r="T2" s="81" t="s">
        <v>23</v>
      </c>
      <c r="U2" s="81"/>
      <c r="V2" s="82"/>
    </row>
    <row r="3" spans="2:36" x14ac:dyDescent="0.25">
      <c r="B3" s="76"/>
      <c r="C3" s="71" t="s">
        <v>6</v>
      </c>
      <c r="D3" s="71"/>
      <c r="E3" s="71"/>
      <c r="F3" s="71"/>
      <c r="G3" s="84"/>
      <c r="H3" s="1">
        <v>4.5999999999999996</v>
      </c>
      <c r="I3" s="2">
        <v>6.4</v>
      </c>
      <c r="J3" s="2">
        <v>8.1999999999999993</v>
      </c>
      <c r="K3" s="2">
        <v>4.5999999999999996</v>
      </c>
      <c r="L3" s="2">
        <v>6.4</v>
      </c>
      <c r="M3" s="2">
        <v>8.1999999999999993</v>
      </c>
      <c r="N3" s="2">
        <v>4.5999999999999996</v>
      </c>
      <c r="O3" s="2">
        <v>6.4</v>
      </c>
      <c r="P3" s="2">
        <v>8.1999999999999993</v>
      </c>
      <c r="Q3" s="2">
        <v>4.5999999999999996</v>
      </c>
      <c r="R3" s="2">
        <v>6.4</v>
      </c>
      <c r="S3" s="2">
        <v>8.1999999999999993</v>
      </c>
      <c r="T3" s="2">
        <v>4.5999999999999996</v>
      </c>
      <c r="U3" s="2">
        <v>6.4</v>
      </c>
      <c r="V3" s="8">
        <v>8.1999999999999993</v>
      </c>
    </row>
    <row r="4" spans="2:36" ht="16.5" customHeight="1" thickBot="1" x14ac:dyDescent="0.3">
      <c r="B4" s="77"/>
      <c r="C4" s="9" t="s">
        <v>7</v>
      </c>
      <c r="D4" s="9" t="s">
        <v>8</v>
      </c>
      <c r="E4" s="9" t="s">
        <v>9</v>
      </c>
      <c r="F4" s="9" t="s">
        <v>10</v>
      </c>
      <c r="G4" s="13" t="s">
        <v>11</v>
      </c>
      <c r="H4" s="74" t="s">
        <v>87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8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</row>
    <row r="5" spans="2:36" x14ac:dyDescent="0.25">
      <c r="B5" s="45">
        <v>0.5</v>
      </c>
      <c r="C5" s="11" t="s">
        <v>12</v>
      </c>
      <c r="D5" s="12">
        <v>1</v>
      </c>
      <c r="E5" s="11">
        <v>20</v>
      </c>
      <c r="F5" s="11">
        <v>0.04</v>
      </c>
      <c r="G5" s="14" t="s">
        <v>13</v>
      </c>
      <c r="H5" s="46">
        <v>9619</v>
      </c>
      <c r="I5" s="46">
        <v>9619</v>
      </c>
      <c r="J5" s="46">
        <v>9619</v>
      </c>
      <c r="K5" s="46">
        <v>11869</v>
      </c>
      <c r="L5" s="46">
        <v>11369</v>
      </c>
      <c r="M5" s="46">
        <v>10434</v>
      </c>
      <c r="N5" s="46">
        <v>14865</v>
      </c>
      <c r="O5" s="46">
        <v>13699</v>
      </c>
      <c r="P5" s="46">
        <v>11519</v>
      </c>
      <c r="Q5" s="46">
        <v>17862</v>
      </c>
      <c r="R5" s="46">
        <v>16030</v>
      </c>
      <c r="S5" s="46">
        <v>12604</v>
      </c>
      <c r="T5" s="46">
        <v>20860</v>
      </c>
      <c r="U5" s="46">
        <v>18362</v>
      </c>
      <c r="V5" s="47">
        <v>13690</v>
      </c>
      <c r="X5" s="48">
        <f>(K5-K13)/K5*100</f>
        <v>27.778245850535004</v>
      </c>
      <c r="Y5" s="49">
        <f t="shared" ref="X5:AI12" si="0">(L5-L13)/L5*100</f>
        <v>33.661711672090775</v>
      </c>
      <c r="Z5" s="49">
        <f t="shared" si="0"/>
        <v>46.19513130151428</v>
      </c>
      <c r="AA5" s="49">
        <f t="shared" si="0"/>
        <v>51.738984191052808</v>
      </c>
      <c r="AB5" s="49">
        <f t="shared" si="0"/>
        <v>65.187239944521508</v>
      </c>
      <c r="AC5" s="49">
        <f t="shared" si="0"/>
        <v>97.638683913534166</v>
      </c>
      <c r="AD5" s="49">
        <f t="shared" si="0"/>
        <v>67.657597133579657</v>
      </c>
      <c r="AE5" s="49">
        <f t="shared" si="0"/>
        <v>87.535870243293829</v>
      </c>
      <c r="AF5" s="49">
        <f t="shared" si="0"/>
        <v>140.2253252935576</v>
      </c>
      <c r="AG5" s="49">
        <f t="shared" si="0"/>
        <v>79.007670182166819</v>
      </c>
      <c r="AH5" s="49">
        <f t="shared" si="0"/>
        <v>104.2152270994445</v>
      </c>
      <c r="AI5" s="50">
        <f>(V5-V13)/V5*100</f>
        <v>176.0482103725347</v>
      </c>
      <c r="AJ5" s="86" t="s">
        <v>91</v>
      </c>
    </row>
    <row r="6" spans="2:36" x14ac:dyDescent="0.25">
      <c r="B6" s="51">
        <v>0.5</v>
      </c>
      <c r="C6" s="2" t="s">
        <v>14</v>
      </c>
      <c r="D6" s="3">
        <v>1</v>
      </c>
      <c r="E6" s="2">
        <v>20</v>
      </c>
      <c r="F6" s="2">
        <v>0.04</v>
      </c>
      <c r="G6" s="8" t="s">
        <v>13</v>
      </c>
      <c r="H6" s="46">
        <v>9619</v>
      </c>
      <c r="I6" s="46">
        <v>9619</v>
      </c>
      <c r="J6" s="46">
        <v>9619</v>
      </c>
      <c r="K6" s="46">
        <v>12063</v>
      </c>
      <c r="L6" s="46">
        <v>11563</v>
      </c>
      <c r="M6" s="46">
        <v>10628</v>
      </c>
      <c r="N6" s="46">
        <v>15317</v>
      </c>
      <c r="O6" s="46">
        <v>14151</v>
      </c>
      <c r="P6" s="46">
        <v>11971</v>
      </c>
      <c r="Q6" s="46">
        <v>18573</v>
      </c>
      <c r="R6" s="46">
        <v>16741</v>
      </c>
      <c r="S6" s="46">
        <v>13315</v>
      </c>
      <c r="T6" s="46">
        <v>21829</v>
      </c>
      <c r="U6" s="46">
        <v>19331</v>
      </c>
      <c r="V6" s="47">
        <v>14659</v>
      </c>
      <c r="X6" s="52">
        <f t="shared" si="0"/>
        <v>27.331509574732653</v>
      </c>
      <c r="Y6" s="53">
        <f t="shared" si="0"/>
        <v>33.096947159041775</v>
      </c>
      <c r="Z6" s="53">
        <f t="shared" si="0"/>
        <v>45.351900639819341</v>
      </c>
      <c r="AA6" s="53">
        <f t="shared" si="0"/>
        <v>50.21218254227329</v>
      </c>
      <c r="AB6" s="53">
        <f t="shared" si="0"/>
        <v>63.105080913009679</v>
      </c>
      <c r="AC6" s="53">
        <f t="shared" si="0"/>
        <v>93.952050789407735</v>
      </c>
      <c r="AD6" s="53">
        <f t="shared" si="0"/>
        <v>65.072955365315238</v>
      </c>
      <c r="AE6" s="53">
        <f t="shared" si="0"/>
        <v>83.818170957529418</v>
      </c>
      <c r="AF6" s="53">
        <f t="shared" si="0"/>
        <v>132.73751408186257</v>
      </c>
      <c r="AG6" s="53">
        <f t="shared" si="0"/>
        <v>75.495899949608315</v>
      </c>
      <c r="AH6" s="53">
        <f t="shared" si="0"/>
        <v>98.986084527442969</v>
      </c>
      <c r="AI6" s="54">
        <f t="shared" si="0"/>
        <v>164.40412033562998</v>
      </c>
      <c r="AJ6" s="87"/>
    </row>
    <row r="7" spans="2:36" x14ac:dyDescent="0.25">
      <c r="B7" s="51">
        <v>0.5</v>
      </c>
      <c r="C7" s="2" t="s">
        <v>15</v>
      </c>
      <c r="D7" s="3">
        <v>1</v>
      </c>
      <c r="E7" s="2">
        <v>20</v>
      </c>
      <c r="F7" s="2">
        <v>0.04</v>
      </c>
      <c r="G7" s="8" t="s">
        <v>13</v>
      </c>
      <c r="H7" s="46">
        <v>9619</v>
      </c>
      <c r="I7" s="46">
        <v>9619</v>
      </c>
      <c r="J7" s="46">
        <v>9619</v>
      </c>
      <c r="K7" s="46">
        <v>12189</v>
      </c>
      <c r="L7" s="46">
        <v>11690</v>
      </c>
      <c r="M7" s="46">
        <v>10755</v>
      </c>
      <c r="N7" s="46">
        <v>15612</v>
      </c>
      <c r="O7" s="46">
        <v>14447</v>
      </c>
      <c r="P7" s="46">
        <v>12266</v>
      </c>
      <c r="Q7" s="46">
        <v>19037</v>
      </c>
      <c r="R7" s="46">
        <v>17205</v>
      </c>
      <c r="S7" s="46">
        <v>13779</v>
      </c>
      <c r="T7" s="46">
        <v>22462</v>
      </c>
      <c r="U7" s="46">
        <v>19964</v>
      </c>
      <c r="V7" s="47">
        <v>15292</v>
      </c>
      <c r="X7" s="52">
        <f t="shared" si="0"/>
        <v>27.040774468783329</v>
      </c>
      <c r="Y7" s="53">
        <f t="shared" si="0"/>
        <v>32.737382378100946</v>
      </c>
      <c r="Z7" s="53">
        <f t="shared" si="0"/>
        <v>44.816364481636448</v>
      </c>
      <c r="AA7" s="53">
        <f t="shared" si="0"/>
        <v>49.263387138098899</v>
      </c>
      <c r="AB7" s="53">
        <f t="shared" si="0"/>
        <v>61.812140928912576</v>
      </c>
      <c r="AC7" s="53">
        <f t="shared" si="0"/>
        <v>91.692483287135175</v>
      </c>
      <c r="AD7" s="53">
        <f t="shared" si="0"/>
        <v>63.486893943373431</v>
      </c>
      <c r="AE7" s="53">
        <f t="shared" si="0"/>
        <v>81.557686718977038</v>
      </c>
      <c r="AF7" s="53">
        <f t="shared" si="0"/>
        <v>128.26765367588359</v>
      </c>
      <c r="AG7" s="53">
        <f t="shared" si="0"/>
        <v>73.372807408066947</v>
      </c>
      <c r="AH7" s="53">
        <f t="shared" si="0"/>
        <v>95.852534562211972</v>
      </c>
      <c r="AI7" s="54">
        <f t="shared" si="0"/>
        <v>157.60528380852733</v>
      </c>
      <c r="AJ7" s="87"/>
    </row>
    <row r="8" spans="2:36" x14ac:dyDescent="0.25">
      <c r="B8" s="51">
        <v>0.5</v>
      </c>
      <c r="C8" s="2" t="s">
        <v>16</v>
      </c>
      <c r="D8" s="3">
        <v>1</v>
      </c>
      <c r="E8" s="2">
        <v>20</v>
      </c>
      <c r="F8" s="2">
        <v>0.04</v>
      </c>
      <c r="G8" s="8" t="s">
        <v>13</v>
      </c>
      <c r="H8" s="46">
        <v>9619</v>
      </c>
      <c r="I8" s="46">
        <v>9619</v>
      </c>
      <c r="J8" s="46">
        <v>9619</v>
      </c>
      <c r="K8" s="46">
        <v>12235</v>
      </c>
      <c r="L8" s="46">
        <v>11736</v>
      </c>
      <c r="M8" s="46">
        <v>10801</v>
      </c>
      <c r="N8" s="46">
        <v>15720</v>
      </c>
      <c r="O8" s="46">
        <v>14554</v>
      </c>
      <c r="P8" s="46">
        <v>12374</v>
      </c>
      <c r="Q8" s="46">
        <v>19206</v>
      </c>
      <c r="R8" s="46">
        <v>17374</v>
      </c>
      <c r="S8" s="46">
        <v>13948</v>
      </c>
      <c r="T8" s="46">
        <v>22692</v>
      </c>
      <c r="U8" s="46">
        <v>20194</v>
      </c>
      <c r="V8" s="47">
        <v>15522</v>
      </c>
      <c r="X8" s="52">
        <f t="shared" si="0"/>
        <v>26.939109113199837</v>
      </c>
      <c r="Y8" s="53">
        <f t="shared" si="0"/>
        <v>32.609066121336063</v>
      </c>
      <c r="Z8" s="53">
        <f t="shared" si="0"/>
        <v>44.625497639107493</v>
      </c>
      <c r="AA8" s="53">
        <f t="shared" si="0"/>
        <v>48.924936386768451</v>
      </c>
      <c r="AB8" s="53">
        <f t="shared" si="0"/>
        <v>61.357702349869449</v>
      </c>
      <c r="AC8" s="53">
        <f t="shared" si="0"/>
        <v>90.892193308550191</v>
      </c>
      <c r="AD8" s="53">
        <f t="shared" si="0"/>
        <v>62.928251588045406</v>
      </c>
      <c r="AE8" s="53">
        <f t="shared" si="0"/>
        <v>80.770116265684351</v>
      </c>
      <c r="AF8" s="53">
        <f t="shared" si="0"/>
        <v>126.7135073128764</v>
      </c>
      <c r="AG8" s="53">
        <f t="shared" si="0"/>
        <v>72.624713555438035</v>
      </c>
      <c r="AH8" s="53">
        <f t="shared" si="0"/>
        <v>94.755868079627618</v>
      </c>
      <c r="AI8" s="54">
        <f t="shared" si="0"/>
        <v>155.26349697203969</v>
      </c>
      <c r="AJ8" s="87"/>
    </row>
    <row r="9" spans="2:36" x14ac:dyDescent="0.25">
      <c r="B9" s="51">
        <v>0.5</v>
      </c>
      <c r="C9" s="2" t="s">
        <v>12</v>
      </c>
      <c r="D9" s="3">
        <v>1</v>
      </c>
      <c r="E9" s="2">
        <v>20</v>
      </c>
      <c r="F9" s="2">
        <v>0.04</v>
      </c>
      <c r="G9" s="8" t="s">
        <v>17</v>
      </c>
      <c r="H9" s="46">
        <v>9619</v>
      </c>
      <c r="I9" s="46">
        <v>9619</v>
      </c>
      <c r="J9" s="46">
        <v>9619</v>
      </c>
      <c r="K9" s="46">
        <v>12368</v>
      </c>
      <c r="L9" s="46">
        <v>12001</v>
      </c>
      <c r="M9" s="46">
        <v>11635</v>
      </c>
      <c r="N9" s="46">
        <v>16031</v>
      </c>
      <c r="O9" s="46">
        <v>15176</v>
      </c>
      <c r="P9" s="46">
        <v>14320</v>
      </c>
      <c r="Q9" s="46">
        <v>19695</v>
      </c>
      <c r="R9" s="46">
        <v>18351</v>
      </c>
      <c r="S9" s="46">
        <v>17006</v>
      </c>
      <c r="T9" s="46">
        <v>23359</v>
      </c>
      <c r="U9" s="46">
        <v>21526</v>
      </c>
      <c r="V9" s="47">
        <v>19693</v>
      </c>
      <c r="X9" s="52">
        <f t="shared" si="0"/>
        <v>28.994178525226388</v>
      </c>
      <c r="Y9" s="53">
        <f t="shared" si="0"/>
        <v>33.122239813348884</v>
      </c>
      <c r="Z9" s="53">
        <f t="shared" si="0"/>
        <v>37.516115169746456</v>
      </c>
      <c r="AA9" s="53">
        <f t="shared" si="0"/>
        <v>52.186388871561348</v>
      </c>
      <c r="AB9" s="53">
        <f t="shared" si="0"/>
        <v>61.122825513969424</v>
      </c>
      <c r="AC9" s="53">
        <f t="shared" si="0"/>
        <v>71.124301675977648</v>
      </c>
      <c r="AD9" s="53">
        <f t="shared" si="0"/>
        <v>66.758060421426762</v>
      </c>
      <c r="AE9" s="53">
        <f t="shared" si="0"/>
        <v>79.434363249959134</v>
      </c>
      <c r="AF9" s="53">
        <f t="shared" si="0"/>
        <v>94.107961895801481</v>
      </c>
      <c r="AG9" s="53">
        <f t="shared" si="0"/>
        <v>76.754141872511667</v>
      </c>
      <c r="AH9" s="53">
        <f t="shared" si="0"/>
        <v>92.339496422930409</v>
      </c>
      <c r="AI9" s="54">
        <f t="shared" si="0"/>
        <v>110.82618189204285</v>
      </c>
      <c r="AJ9" s="87"/>
    </row>
    <row r="10" spans="2:36" x14ac:dyDescent="0.25">
      <c r="B10" s="51">
        <v>0.5</v>
      </c>
      <c r="C10" s="2" t="s">
        <v>14</v>
      </c>
      <c r="D10" s="3">
        <v>1</v>
      </c>
      <c r="E10" s="2">
        <v>20</v>
      </c>
      <c r="F10" s="2">
        <v>0.04</v>
      </c>
      <c r="G10" s="8" t="s">
        <v>17</v>
      </c>
      <c r="H10" s="46">
        <v>9619</v>
      </c>
      <c r="I10" s="46">
        <v>9619</v>
      </c>
      <c r="J10" s="46">
        <v>9619</v>
      </c>
      <c r="K10" s="46">
        <v>12658</v>
      </c>
      <c r="L10" s="46">
        <v>12292</v>
      </c>
      <c r="M10" s="46">
        <v>11925</v>
      </c>
      <c r="N10" s="46">
        <v>16709</v>
      </c>
      <c r="O10" s="46">
        <v>15853</v>
      </c>
      <c r="P10" s="46">
        <v>14998</v>
      </c>
      <c r="Q10" s="46">
        <v>20760</v>
      </c>
      <c r="R10" s="46">
        <v>19415</v>
      </c>
      <c r="S10" s="46">
        <v>18071</v>
      </c>
      <c r="T10" s="46">
        <v>24810</v>
      </c>
      <c r="U10" s="46">
        <v>22977</v>
      </c>
      <c r="V10" s="47">
        <v>21144</v>
      </c>
      <c r="X10" s="52">
        <f t="shared" si="0"/>
        <v>28.322009796176328</v>
      </c>
      <c r="Y10" s="53">
        <f t="shared" si="0"/>
        <v>32.346241457858774</v>
      </c>
      <c r="Z10" s="53">
        <f t="shared" si="0"/>
        <v>36.60377358490566</v>
      </c>
      <c r="AA10" s="53">
        <f t="shared" si="0"/>
        <v>50.074809982644084</v>
      </c>
      <c r="AB10" s="53">
        <f t="shared" si="0"/>
        <v>58.512584368889165</v>
      </c>
      <c r="AC10" s="53">
        <f t="shared" si="0"/>
        <v>67.909054540605425</v>
      </c>
      <c r="AD10" s="53">
        <f t="shared" si="0"/>
        <v>63.333333333333329</v>
      </c>
      <c r="AE10" s="53">
        <f t="shared" si="0"/>
        <v>75.075972186453782</v>
      </c>
      <c r="AF10" s="53">
        <f t="shared" si="0"/>
        <v>88.567317802003203</v>
      </c>
      <c r="AG10" s="53">
        <f t="shared" si="0"/>
        <v>72.261185006045949</v>
      </c>
      <c r="AH10" s="53">
        <f t="shared" si="0"/>
        <v>86.508247377812594</v>
      </c>
      <c r="AI10" s="54">
        <f t="shared" si="0"/>
        <v>103.22077185017027</v>
      </c>
      <c r="AJ10" s="87"/>
    </row>
    <row r="11" spans="2:36" x14ac:dyDescent="0.25">
      <c r="B11" s="51">
        <v>0.5</v>
      </c>
      <c r="C11" s="2" t="s">
        <v>15</v>
      </c>
      <c r="D11" s="3">
        <v>1</v>
      </c>
      <c r="E11" s="2">
        <v>20</v>
      </c>
      <c r="F11" s="2">
        <v>0.04</v>
      </c>
      <c r="G11" s="8" t="s">
        <v>17</v>
      </c>
      <c r="H11" s="46">
        <v>9619</v>
      </c>
      <c r="I11" s="46">
        <v>9619</v>
      </c>
      <c r="J11" s="46">
        <v>9619</v>
      </c>
      <c r="K11" s="46">
        <v>12802</v>
      </c>
      <c r="L11" s="46">
        <v>12435</v>
      </c>
      <c r="M11" s="46">
        <v>12068</v>
      </c>
      <c r="N11" s="46">
        <v>17043</v>
      </c>
      <c r="O11" s="46">
        <v>16187</v>
      </c>
      <c r="P11" s="46">
        <v>15332</v>
      </c>
      <c r="Q11" s="46">
        <v>21284</v>
      </c>
      <c r="R11" s="46">
        <v>19940</v>
      </c>
      <c r="S11" s="46">
        <v>18596</v>
      </c>
      <c r="T11" s="46">
        <v>25526</v>
      </c>
      <c r="U11" s="46">
        <v>23693</v>
      </c>
      <c r="V11" s="47">
        <v>21860</v>
      </c>
      <c r="X11" s="52">
        <f t="shared" si="0"/>
        <v>28.011248242462116</v>
      </c>
      <c r="Y11" s="53">
        <f t="shared" si="0"/>
        <v>31.966224366706875</v>
      </c>
      <c r="Z11" s="53">
        <f t="shared" si="0"/>
        <v>36.170036460059663</v>
      </c>
      <c r="AA11" s="53">
        <f t="shared" si="0"/>
        <v>49.093469459602183</v>
      </c>
      <c r="AB11" s="53">
        <f t="shared" si="0"/>
        <v>57.305244949650955</v>
      </c>
      <c r="AC11" s="53">
        <f t="shared" si="0"/>
        <v>66.429689538220714</v>
      </c>
      <c r="AD11" s="53">
        <f t="shared" si="0"/>
        <v>61.769404247321937</v>
      </c>
      <c r="AE11" s="53">
        <f t="shared" si="0"/>
        <v>73.099297893681054</v>
      </c>
      <c r="AF11" s="53">
        <f t="shared" si="0"/>
        <v>86.066896106689612</v>
      </c>
      <c r="AG11" s="53">
        <f t="shared" si="0"/>
        <v>70.238188513672341</v>
      </c>
      <c r="AH11" s="53">
        <f t="shared" si="0"/>
        <v>83.893977124045065</v>
      </c>
      <c r="AI11" s="54">
        <f t="shared" si="0"/>
        <v>99.839890210429999</v>
      </c>
      <c r="AJ11" s="87"/>
    </row>
    <row r="12" spans="2:36" ht="16.5" thickBot="1" x14ac:dyDescent="0.3">
      <c r="B12" s="51">
        <v>0.5</v>
      </c>
      <c r="C12" s="2" t="s">
        <v>16</v>
      </c>
      <c r="D12" s="3">
        <v>1</v>
      </c>
      <c r="E12" s="2">
        <v>20</v>
      </c>
      <c r="F12" s="2">
        <v>0.04</v>
      </c>
      <c r="G12" s="8" t="s">
        <v>17</v>
      </c>
      <c r="H12" s="55">
        <v>9619</v>
      </c>
      <c r="I12" s="55">
        <v>9619</v>
      </c>
      <c r="J12" s="55">
        <v>9619</v>
      </c>
      <c r="K12" s="55">
        <v>12890</v>
      </c>
      <c r="L12" s="55">
        <v>12523</v>
      </c>
      <c r="M12" s="55">
        <v>12157</v>
      </c>
      <c r="N12" s="55">
        <v>17249</v>
      </c>
      <c r="O12" s="55">
        <v>16393</v>
      </c>
      <c r="P12" s="55">
        <v>15538</v>
      </c>
      <c r="Q12" s="55">
        <v>21608</v>
      </c>
      <c r="R12" s="55">
        <v>20264</v>
      </c>
      <c r="S12" s="55">
        <v>18920</v>
      </c>
      <c r="T12" s="55">
        <v>25968</v>
      </c>
      <c r="U12" s="55">
        <v>24135</v>
      </c>
      <c r="V12" s="56">
        <v>22301</v>
      </c>
      <c r="X12" s="57">
        <f t="shared" si="0"/>
        <v>27.820015515903801</v>
      </c>
      <c r="Y12" s="58">
        <f t="shared" si="0"/>
        <v>31.741595464345608</v>
      </c>
      <c r="Z12" s="58">
        <f t="shared" si="0"/>
        <v>35.905239779550875</v>
      </c>
      <c r="AA12" s="58">
        <f t="shared" si="0"/>
        <v>48.507159835352773</v>
      </c>
      <c r="AB12" s="58">
        <f t="shared" si="0"/>
        <v>56.579027633746115</v>
      </c>
      <c r="AC12" s="58">
        <f t="shared" si="0"/>
        <v>65.548976702278281</v>
      </c>
      <c r="AD12" s="58">
        <f t="shared" si="0"/>
        <v>60.843206219918542</v>
      </c>
      <c r="AE12" s="58">
        <f t="shared" si="0"/>
        <v>71.930517173312282</v>
      </c>
      <c r="AF12" s="58">
        <f t="shared" si="0"/>
        <v>84.593023255813947</v>
      </c>
      <c r="AG12" s="58">
        <f t="shared" si="0"/>
        <v>69.042667898952558</v>
      </c>
      <c r="AH12" s="58">
        <f t="shared" si="0"/>
        <v>82.357571990884608</v>
      </c>
      <c r="AI12" s="59">
        <f t="shared" si="0"/>
        <v>97.861082462669842</v>
      </c>
      <c r="AJ12" s="88"/>
    </row>
    <row r="13" spans="2:36" x14ac:dyDescent="0.25">
      <c r="B13" s="51">
        <v>0.25</v>
      </c>
      <c r="C13" s="2" t="s">
        <v>12</v>
      </c>
      <c r="D13" s="3">
        <v>1</v>
      </c>
      <c r="E13" s="2">
        <v>20</v>
      </c>
      <c r="F13" s="2">
        <v>0.04</v>
      </c>
      <c r="G13" s="8" t="s">
        <v>13</v>
      </c>
      <c r="H13" s="46">
        <v>9619</v>
      </c>
      <c r="I13" s="46">
        <v>9619</v>
      </c>
      <c r="J13" s="46">
        <v>9619</v>
      </c>
      <c r="K13" s="46">
        <v>8572</v>
      </c>
      <c r="L13" s="46">
        <v>7542</v>
      </c>
      <c r="M13" s="46">
        <v>5614</v>
      </c>
      <c r="N13" s="46">
        <v>7174</v>
      </c>
      <c r="O13" s="46">
        <v>4769</v>
      </c>
      <c r="P13" s="46">
        <v>272</v>
      </c>
      <c r="Q13" s="46">
        <v>5777</v>
      </c>
      <c r="R13" s="46">
        <v>1998</v>
      </c>
      <c r="S13" s="46">
        <v>-5070</v>
      </c>
      <c r="T13" s="46">
        <v>4379</v>
      </c>
      <c r="U13" s="46">
        <v>-774</v>
      </c>
      <c r="V13" s="47">
        <v>-10411</v>
      </c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85"/>
    </row>
    <row r="14" spans="2:36" x14ac:dyDescent="0.25">
      <c r="B14" s="51">
        <v>0.25</v>
      </c>
      <c r="C14" s="2" t="s">
        <v>14</v>
      </c>
      <c r="D14" s="3">
        <v>1</v>
      </c>
      <c r="E14" s="2">
        <v>20</v>
      </c>
      <c r="F14" s="2">
        <v>0.04</v>
      </c>
      <c r="G14" s="8" t="s">
        <v>13</v>
      </c>
      <c r="H14" s="46">
        <v>9619</v>
      </c>
      <c r="I14" s="46">
        <v>9619</v>
      </c>
      <c r="J14" s="46">
        <v>9619</v>
      </c>
      <c r="K14" s="46">
        <v>8766</v>
      </c>
      <c r="L14" s="46">
        <v>7736</v>
      </c>
      <c r="M14" s="46">
        <v>5808</v>
      </c>
      <c r="N14" s="46">
        <v>7626</v>
      </c>
      <c r="O14" s="46">
        <v>5221</v>
      </c>
      <c r="P14" s="46">
        <v>724</v>
      </c>
      <c r="Q14" s="46">
        <v>6487</v>
      </c>
      <c r="R14" s="46">
        <v>2709</v>
      </c>
      <c r="S14" s="46">
        <v>-4359</v>
      </c>
      <c r="T14" s="46">
        <v>5349</v>
      </c>
      <c r="U14" s="46">
        <v>196</v>
      </c>
      <c r="V14" s="47">
        <v>-9441</v>
      </c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85"/>
    </row>
    <row r="15" spans="2:36" x14ac:dyDescent="0.25">
      <c r="B15" s="51">
        <v>0.25</v>
      </c>
      <c r="C15" s="2" t="s">
        <v>15</v>
      </c>
      <c r="D15" s="3">
        <v>1</v>
      </c>
      <c r="E15" s="2">
        <v>20</v>
      </c>
      <c r="F15" s="2">
        <v>0.04</v>
      </c>
      <c r="G15" s="8" t="s">
        <v>13</v>
      </c>
      <c r="H15" s="46">
        <v>9619</v>
      </c>
      <c r="I15" s="46">
        <v>9619</v>
      </c>
      <c r="J15" s="46">
        <v>9619</v>
      </c>
      <c r="K15" s="46">
        <v>8893</v>
      </c>
      <c r="L15" s="46">
        <v>7863</v>
      </c>
      <c r="M15" s="46">
        <v>5935</v>
      </c>
      <c r="N15" s="46">
        <v>7921</v>
      </c>
      <c r="O15" s="46">
        <v>5517</v>
      </c>
      <c r="P15" s="46">
        <v>1019</v>
      </c>
      <c r="Q15" s="46">
        <v>6951</v>
      </c>
      <c r="R15" s="46">
        <v>3173</v>
      </c>
      <c r="S15" s="46">
        <v>-3895</v>
      </c>
      <c r="T15" s="46">
        <v>5981</v>
      </c>
      <c r="U15" s="46">
        <v>828</v>
      </c>
      <c r="V15" s="47">
        <v>-8809</v>
      </c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85"/>
    </row>
    <row r="16" spans="2:36" x14ac:dyDescent="0.25">
      <c r="B16" s="51">
        <v>0.25</v>
      </c>
      <c r="C16" s="2" t="s">
        <v>16</v>
      </c>
      <c r="D16" s="3">
        <v>1</v>
      </c>
      <c r="E16" s="2">
        <v>20</v>
      </c>
      <c r="F16" s="2">
        <v>0.04</v>
      </c>
      <c r="G16" s="8" t="s">
        <v>13</v>
      </c>
      <c r="H16" s="46">
        <v>9619</v>
      </c>
      <c r="I16" s="46">
        <v>9619</v>
      </c>
      <c r="J16" s="46">
        <v>9619</v>
      </c>
      <c r="K16" s="46">
        <v>8939</v>
      </c>
      <c r="L16" s="46">
        <v>7909</v>
      </c>
      <c r="M16" s="46">
        <v>5981</v>
      </c>
      <c r="N16" s="46">
        <v>8029</v>
      </c>
      <c r="O16" s="46">
        <v>5624</v>
      </c>
      <c r="P16" s="46">
        <v>1127</v>
      </c>
      <c r="Q16" s="46">
        <v>7120</v>
      </c>
      <c r="R16" s="46">
        <v>3341</v>
      </c>
      <c r="S16" s="46">
        <v>-3726</v>
      </c>
      <c r="T16" s="46">
        <v>6212</v>
      </c>
      <c r="U16" s="46">
        <v>1059</v>
      </c>
      <c r="V16" s="47">
        <v>-8578</v>
      </c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85"/>
    </row>
    <row r="17" spans="2:36" x14ac:dyDescent="0.25">
      <c r="B17" s="51">
        <v>0.25</v>
      </c>
      <c r="C17" s="2" t="s">
        <v>12</v>
      </c>
      <c r="D17" s="3">
        <v>1</v>
      </c>
      <c r="E17" s="2">
        <v>20</v>
      </c>
      <c r="F17" s="2">
        <v>0.04</v>
      </c>
      <c r="G17" s="8" t="s">
        <v>17</v>
      </c>
      <c r="H17" s="46">
        <v>9619</v>
      </c>
      <c r="I17" s="46">
        <v>9619</v>
      </c>
      <c r="J17" s="46">
        <v>9619</v>
      </c>
      <c r="K17" s="46">
        <v>8782</v>
      </c>
      <c r="L17" s="46">
        <v>8026</v>
      </c>
      <c r="M17" s="46">
        <v>7270</v>
      </c>
      <c r="N17" s="46">
        <v>7665</v>
      </c>
      <c r="O17" s="46">
        <v>5900</v>
      </c>
      <c r="P17" s="46">
        <v>4135</v>
      </c>
      <c r="Q17" s="46">
        <v>6547</v>
      </c>
      <c r="R17" s="46">
        <v>3774</v>
      </c>
      <c r="S17" s="46">
        <v>1002</v>
      </c>
      <c r="T17" s="46">
        <v>5430</v>
      </c>
      <c r="U17" s="46">
        <v>1649</v>
      </c>
      <c r="V17" s="47">
        <v>-2132</v>
      </c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85"/>
    </row>
    <row r="18" spans="2:36" x14ac:dyDescent="0.25">
      <c r="B18" s="51">
        <v>0.25</v>
      </c>
      <c r="C18" s="2" t="s">
        <v>14</v>
      </c>
      <c r="D18" s="3">
        <v>1</v>
      </c>
      <c r="E18" s="2">
        <v>20</v>
      </c>
      <c r="F18" s="2">
        <v>0.04</v>
      </c>
      <c r="G18" s="8" t="s">
        <v>17</v>
      </c>
      <c r="H18" s="46">
        <v>9619</v>
      </c>
      <c r="I18" s="46">
        <v>9619</v>
      </c>
      <c r="J18" s="46">
        <v>9619</v>
      </c>
      <c r="K18" s="46">
        <v>9073</v>
      </c>
      <c r="L18" s="46">
        <v>8316</v>
      </c>
      <c r="M18" s="46">
        <v>7560</v>
      </c>
      <c r="N18" s="46">
        <v>8342</v>
      </c>
      <c r="O18" s="46">
        <v>6577</v>
      </c>
      <c r="P18" s="46">
        <v>4813</v>
      </c>
      <c r="Q18" s="46">
        <v>7612</v>
      </c>
      <c r="R18" s="46">
        <v>4839</v>
      </c>
      <c r="S18" s="46">
        <v>2066</v>
      </c>
      <c r="T18" s="46">
        <v>6882</v>
      </c>
      <c r="U18" s="46">
        <v>3100</v>
      </c>
      <c r="V18" s="47">
        <v>-681</v>
      </c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85"/>
    </row>
    <row r="19" spans="2:36" x14ac:dyDescent="0.25">
      <c r="B19" s="51">
        <v>0.25</v>
      </c>
      <c r="C19" s="2" t="s">
        <v>15</v>
      </c>
      <c r="D19" s="3">
        <v>1</v>
      </c>
      <c r="E19" s="2">
        <v>20</v>
      </c>
      <c r="F19" s="2">
        <v>0.04</v>
      </c>
      <c r="G19" s="8" t="s">
        <v>17</v>
      </c>
      <c r="H19" s="46">
        <v>9619</v>
      </c>
      <c r="I19" s="46">
        <v>9619</v>
      </c>
      <c r="J19" s="46">
        <v>9619</v>
      </c>
      <c r="K19" s="46">
        <v>9216</v>
      </c>
      <c r="L19" s="46">
        <v>8460</v>
      </c>
      <c r="M19" s="46">
        <v>7703</v>
      </c>
      <c r="N19" s="46">
        <v>8676</v>
      </c>
      <c r="O19" s="46">
        <v>6911</v>
      </c>
      <c r="P19" s="46">
        <v>5147</v>
      </c>
      <c r="Q19" s="46">
        <v>8137</v>
      </c>
      <c r="R19" s="46">
        <v>5364</v>
      </c>
      <c r="S19" s="46">
        <v>2591</v>
      </c>
      <c r="T19" s="46">
        <v>7597</v>
      </c>
      <c r="U19" s="46">
        <v>3816</v>
      </c>
      <c r="V19" s="47">
        <v>35</v>
      </c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85"/>
    </row>
    <row r="20" spans="2:36" ht="16.5" thickBot="1" x14ac:dyDescent="0.3">
      <c r="B20" s="61">
        <v>0.25</v>
      </c>
      <c r="C20" s="9" t="s">
        <v>16</v>
      </c>
      <c r="D20" s="10">
        <v>1</v>
      </c>
      <c r="E20" s="9">
        <v>20</v>
      </c>
      <c r="F20" s="9">
        <v>0.04</v>
      </c>
      <c r="G20" s="13" t="s">
        <v>17</v>
      </c>
      <c r="H20" s="62">
        <v>9619</v>
      </c>
      <c r="I20" s="62">
        <v>9619</v>
      </c>
      <c r="J20" s="62">
        <v>9619</v>
      </c>
      <c r="K20" s="62">
        <v>9304</v>
      </c>
      <c r="L20" s="62">
        <v>8548</v>
      </c>
      <c r="M20" s="62">
        <v>7792</v>
      </c>
      <c r="N20" s="62">
        <v>8882</v>
      </c>
      <c r="O20" s="62">
        <v>7118</v>
      </c>
      <c r="P20" s="62">
        <v>5353</v>
      </c>
      <c r="Q20" s="62">
        <v>8461</v>
      </c>
      <c r="R20" s="62">
        <v>5688</v>
      </c>
      <c r="S20" s="62">
        <v>2915</v>
      </c>
      <c r="T20" s="62">
        <v>8039</v>
      </c>
      <c r="U20" s="62">
        <v>4258</v>
      </c>
      <c r="V20" s="63">
        <v>477</v>
      </c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85"/>
    </row>
    <row r="21" spans="2:36" ht="16.5" thickBot="1" x14ac:dyDescent="0.3"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2" spans="2:36" x14ac:dyDescent="0.25">
      <c r="B22" s="78" t="s">
        <v>18</v>
      </c>
      <c r="C22" s="81" t="s">
        <v>5</v>
      </c>
      <c r="D22" s="81"/>
      <c r="E22" s="81"/>
      <c r="F22" s="81"/>
      <c r="G22" s="82"/>
      <c r="H22" s="83" t="s">
        <v>24</v>
      </c>
      <c r="I22" s="81"/>
      <c r="J22" s="81"/>
      <c r="K22" s="81" t="s">
        <v>20</v>
      </c>
      <c r="L22" s="81"/>
      <c r="M22" s="81"/>
      <c r="N22" s="81" t="s">
        <v>21</v>
      </c>
      <c r="O22" s="81"/>
      <c r="P22" s="81"/>
      <c r="Q22" s="81" t="s">
        <v>22</v>
      </c>
      <c r="R22" s="81"/>
      <c r="S22" s="81"/>
      <c r="T22" s="81" t="s">
        <v>23</v>
      </c>
      <c r="U22" s="81"/>
      <c r="V22" s="82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</row>
    <row r="23" spans="2:36" x14ac:dyDescent="0.25">
      <c r="B23" s="79"/>
      <c r="C23" s="71" t="s">
        <v>6</v>
      </c>
      <c r="D23" s="71"/>
      <c r="E23" s="71"/>
      <c r="F23" s="71"/>
      <c r="G23" s="84"/>
      <c r="H23" s="1">
        <v>4.5999999999999996</v>
      </c>
      <c r="I23" s="2">
        <v>6.4</v>
      </c>
      <c r="J23" s="2">
        <v>8.1999999999999993</v>
      </c>
      <c r="K23" s="2">
        <v>4.5999999999999996</v>
      </c>
      <c r="L23" s="2">
        <v>6.4</v>
      </c>
      <c r="M23" s="2">
        <v>8.1999999999999993</v>
      </c>
      <c r="N23" s="2">
        <v>4.5999999999999996</v>
      </c>
      <c r="O23" s="2">
        <v>6.4</v>
      </c>
      <c r="P23" s="2">
        <v>8.1999999999999993</v>
      </c>
      <c r="Q23" s="2">
        <v>4.5999999999999996</v>
      </c>
      <c r="R23" s="2">
        <v>6.4</v>
      </c>
      <c r="S23" s="2">
        <v>8.1999999999999993</v>
      </c>
      <c r="T23" s="2">
        <v>4.5999999999999996</v>
      </c>
      <c r="U23" s="2">
        <v>6.4</v>
      </c>
      <c r="V23" s="8">
        <v>8.1999999999999993</v>
      </c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2:36" ht="16.5" thickBot="1" x14ac:dyDescent="0.3">
      <c r="B24" s="80"/>
      <c r="C24" s="9" t="s">
        <v>7</v>
      </c>
      <c r="D24" s="9" t="s">
        <v>8</v>
      </c>
      <c r="E24" s="9" t="s">
        <v>19</v>
      </c>
      <c r="F24" s="9" t="s">
        <v>10</v>
      </c>
      <c r="G24" s="13" t="s">
        <v>11</v>
      </c>
      <c r="H24" s="74" t="s">
        <v>88</v>
      </c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8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</row>
    <row r="25" spans="2:36" x14ac:dyDescent="0.25">
      <c r="B25" s="45">
        <v>0.5</v>
      </c>
      <c r="C25" s="11" t="s">
        <v>12</v>
      </c>
      <c r="D25" s="12">
        <v>1</v>
      </c>
      <c r="E25" s="11">
        <v>6</v>
      </c>
      <c r="F25" s="11">
        <v>0.04</v>
      </c>
      <c r="G25" s="14" t="s">
        <v>13</v>
      </c>
      <c r="H25" s="90">
        <v>1716</v>
      </c>
      <c r="I25" s="90">
        <v>1716</v>
      </c>
      <c r="J25" s="90">
        <v>1716</v>
      </c>
      <c r="K25" s="90">
        <v>3965</v>
      </c>
      <c r="L25" s="90">
        <v>3465</v>
      </c>
      <c r="M25" s="90">
        <v>2531</v>
      </c>
      <c r="N25" s="90">
        <v>6961</v>
      </c>
      <c r="O25" s="90">
        <v>5795</v>
      </c>
      <c r="P25" s="90">
        <v>3615</v>
      </c>
      <c r="Q25" s="90">
        <v>9959</v>
      </c>
      <c r="R25" s="90">
        <v>8127</v>
      </c>
      <c r="S25" s="90">
        <v>4701</v>
      </c>
      <c r="T25" s="90">
        <v>12956</v>
      </c>
      <c r="U25" s="90">
        <v>10458</v>
      </c>
      <c r="V25" s="91">
        <v>5786</v>
      </c>
      <c r="X25" s="48">
        <f>(K25-K33)/K25*100</f>
        <v>83.127364438839848</v>
      </c>
      <c r="Y25" s="49">
        <f t="shared" ref="Y25:AH25" si="1">(L25-L33)/L25*100</f>
        <v>110.44733044733044</v>
      </c>
      <c r="Z25" s="49">
        <f t="shared" si="1"/>
        <v>190.43856183326747</v>
      </c>
      <c r="AA25" s="49">
        <f t="shared" si="1"/>
        <v>110.48699899439735</v>
      </c>
      <c r="AB25" s="49">
        <f t="shared" si="1"/>
        <v>154.08110440034511</v>
      </c>
      <c r="AC25" s="49">
        <f t="shared" si="1"/>
        <v>311.12033195020746</v>
      </c>
      <c r="AD25" s="49">
        <f t="shared" si="1"/>
        <v>121.35756602068481</v>
      </c>
      <c r="AE25" s="49">
        <f t="shared" si="1"/>
        <v>172.67134243878431</v>
      </c>
      <c r="AF25" s="49">
        <f t="shared" si="1"/>
        <v>375.96256115720064</v>
      </c>
      <c r="AG25" s="49">
        <f t="shared" si="1"/>
        <v>127.19975301018833</v>
      </c>
      <c r="AH25" s="49">
        <f t="shared" si="1"/>
        <v>182.96997513864983</v>
      </c>
      <c r="AI25" s="50">
        <f>(V25-V33)/V25*100</f>
        <v>416.52264085724164</v>
      </c>
      <c r="AJ25" s="86" t="s">
        <v>91</v>
      </c>
    </row>
    <row r="26" spans="2:36" x14ac:dyDescent="0.25">
      <c r="B26" s="51">
        <v>0.5</v>
      </c>
      <c r="C26" s="2" t="s">
        <v>14</v>
      </c>
      <c r="D26" s="3">
        <v>1</v>
      </c>
      <c r="E26" s="2">
        <v>6</v>
      </c>
      <c r="F26" s="2">
        <v>0.04</v>
      </c>
      <c r="G26" s="8" t="s">
        <v>13</v>
      </c>
      <c r="H26" s="90">
        <v>1716</v>
      </c>
      <c r="I26" s="90">
        <v>1716</v>
      </c>
      <c r="J26" s="90">
        <v>1716</v>
      </c>
      <c r="K26" s="90">
        <v>4159</v>
      </c>
      <c r="L26" s="90">
        <v>3659</v>
      </c>
      <c r="M26" s="90">
        <v>2725</v>
      </c>
      <c r="N26" s="90">
        <v>7414</v>
      </c>
      <c r="O26" s="90">
        <v>6248</v>
      </c>
      <c r="P26" s="90">
        <v>4068</v>
      </c>
      <c r="Q26" s="90">
        <v>10670</v>
      </c>
      <c r="R26" s="90">
        <v>8838</v>
      </c>
      <c r="S26" s="90">
        <v>5412</v>
      </c>
      <c r="T26" s="90">
        <v>13926</v>
      </c>
      <c r="U26" s="90">
        <v>11428</v>
      </c>
      <c r="V26" s="91">
        <v>6756</v>
      </c>
      <c r="X26" s="52">
        <f t="shared" ref="X26:X32" si="2">(K26-K34)/K26*100</f>
        <v>79.249819668189474</v>
      </c>
      <c r="Y26" s="53">
        <f t="shared" ref="Y26:Y32" si="3">(L26-L34)/L26*100</f>
        <v>104.59141842033341</v>
      </c>
      <c r="Z26" s="53">
        <f t="shared" ref="Z26:Z31" si="4">(M26-M34)/M26*100</f>
        <v>176.88073394495413</v>
      </c>
      <c r="AA26" s="53">
        <f t="shared" ref="AA26:AA32" si="5">(N26-N34)/N26*100</f>
        <v>103.73617480442405</v>
      </c>
      <c r="AB26" s="53">
        <f t="shared" ref="AB26:AB32" si="6">(O26-O34)/O26*100</f>
        <v>142.92573623559539</v>
      </c>
      <c r="AC26" s="53">
        <f t="shared" ref="AC26:AC32" si="7">(P26-P34)/P26*100</f>
        <v>276.47492625368733</v>
      </c>
      <c r="AD26" s="53">
        <f t="shared" ref="AD26:AD32" si="8">(Q26-Q34)/Q26*100</f>
        <v>113.27085285848173</v>
      </c>
      <c r="AE26" s="53">
        <f t="shared" ref="AE26:AE32" si="9">(R26-R34)/R26*100</f>
        <v>158.78026702873953</v>
      </c>
      <c r="AF26" s="53">
        <f t="shared" ref="AF26:AF32" si="10">(S26-S34)/S26*100</f>
        <v>326.57058388765705</v>
      </c>
      <c r="AG26" s="53">
        <f t="shared" ref="AG26:AG32" si="11">(T26-T34)/T26*100</f>
        <v>118.34697687778257</v>
      </c>
      <c r="AH26" s="53">
        <f t="shared" ref="AH26:AH32" si="12">(U26-U34)/U26*100</f>
        <v>167.44837241862095</v>
      </c>
      <c r="AI26" s="54">
        <f t="shared" ref="AI26:AI32" si="13">(V26-V34)/V26*100</f>
        <v>356.73475429248077</v>
      </c>
      <c r="AJ26" s="87"/>
    </row>
    <row r="27" spans="2:36" x14ac:dyDescent="0.25">
      <c r="B27" s="51">
        <v>0.5</v>
      </c>
      <c r="C27" s="2" t="s">
        <v>15</v>
      </c>
      <c r="D27" s="3">
        <v>1</v>
      </c>
      <c r="E27" s="2">
        <v>6</v>
      </c>
      <c r="F27" s="2">
        <v>0.04</v>
      </c>
      <c r="G27" s="8" t="s">
        <v>13</v>
      </c>
      <c r="H27" s="90">
        <v>1716</v>
      </c>
      <c r="I27" s="90">
        <v>1716</v>
      </c>
      <c r="J27" s="90">
        <v>1716</v>
      </c>
      <c r="K27" s="90">
        <v>4286</v>
      </c>
      <c r="L27" s="90">
        <v>3786</v>
      </c>
      <c r="M27" s="90">
        <v>2852</v>
      </c>
      <c r="N27" s="90">
        <v>7709</v>
      </c>
      <c r="O27" s="90">
        <v>6543</v>
      </c>
      <c r="P27" s="90">
        <v>4363</v>
      </c>
      <c r="Q27" s="90">
        <v>11134</v>
      </c>
      <c r="R27" s="90">
        <v>9302</v>
      </c>
      <c r="S27" s="90">
        <v>5876</v>
      </c>
      <c r="T27" s="90">
        <v>14559</v>
      </c>
      <c r="U27" s="90">
        <v>12060</v>
      </c>
      <c r="V27" s="91">
        <v>7388</v>
      </c>
      <c r="X27" s="52">
        <f t="shared" si="2"/>
        <v>76.901539897340172</v>
      </c>
      <c r="Y27" s="53">
        <f t="shared" si="3"/>
        <v>101.08293713681987</v>
      </c>
      <c r="Z27" s="53">
        <f t="shared" si="4"/>
        <v>169.00420757363256</v>
      </c>
      <c r="AA27" s="53">
        <f t="shared" si="5"/>
        <v>99.766506680503312</v>
      </c>
      <c r="AB27" s="53">
        <f t="shared" si="6"/>
        <v>136.48173620663303</v>
      </c>
      <c r="AC27" s="53">
        <f t="shared" si="7"/>
        <v>257.78134311253729</v>
      </c>
      <c r="AD27" s="53">
        <f t="shared" si="8"/>
        <v>108.5503862044189</v>
      </c>
      <c r="AE27" s="53">
        <f t="shared" si="9"/>
        <v>150.86003010105352</v>
      </c>
      <c r="AF27" s="53">
        <f t="shared" si="10"/>
        <v>300.78284547311097</v>
      </c>
      <c r="AG27" s="53">
        <f t="shared" si="11"/>
        <v>113.20145614396593</v>
      </c>
      <c r="AH27" s="53">
        <f t="shared" si="12"/>
        <v>158.66500829187396</v>
      </c>
      <c r="AI27" s="54">
        <f t="shared" si="13"/>
        <v>326.20465619924198</v>
      </c>
      <c r="AJ27" s="87"/>
    </row>
    <row r="28" spans="2:36" x14ac:dyDescent="0.25">
      <c r="B28" s="51">
        <v>0.5</v>
      </c>
      <c r="C28" s="2" t="s">
        <v>16</v>
      </c>
      <c r="D28" s="3">
        <v>1</v>
      </c>
      <c r="E28" s="2">
        <v>6</v>
      </c>
      <c r="F28" s="2">
        <v>0.04</v>
      </c>
      <c r="G28" s="8" t="s">
        <v>13</v>
      </c>
      <c r="H28" s="90">
        <v>1716</v>
      </c>
      <c r="I28" s="90">
        <v>1716</v>
      </c>
      <c r="J28" s="90">
        <v>1716</v>
      </c>
      <c r="K28" s="90">
        <v>4332</v>
      </c>
      <c r="L28" s="90">
        <v>3832</v>
      </c>
      <c r="M28" s="90">
        <v>2898</v>
      </c>
      <c r="N28" s="90">
        <v>7817</v>
      </c>
      <c r="O28" s="90">
        <v>6651</v>
      </c>
      <c r="P28" s="90">
        <v>4470</v>
      </c>
      <c r="Q28" s="90">
        <v>11303</v>
      </c>
      <c r="R28" s="90">
        <v>9471</v>
      </c>
      <c r="S28" s="90">
        <v>6044</v>
      </c>
      <c r="T28" s="90">
        <v>14789</v>
      </c>
      <c r="U28" s="90">
        <v>12291</v>
      </c>
      <c r="V28" s="91">
        <v>7619</v>
      </c>
      <c r="X28" s="52">
        <f t="shared" si="2"/>
        <v>76.084949215143112</v>
      </c>
      <c r="Y28" s="53">
        <f t="shared" si="3"/>
        <v>99.869519832985389</v>
      </c>
      <c r="Z28" s="53">
        <f t="shared" si="4"/>
        <v>166.3216011042098</v>
      </c>
      <c r="AA28" s="53">
        <f t="shared" si="5"/>
        <v>98.388128438019692</v>
      </c>
      <c r="AB28" s="53">
        <f t="shared" si="6"/>
        <v>134.26552398135618</v>
      </c>
      <c r="AC28" s="53">
        <f t="shared" si="7"/>
        <v>251.61073825503357</v>
      </c>
      <c r="AD28" s="53">
        <f t="shared" si="8"/>
        <v>106.92736441652659</v>
      </c>
      <c r="AE28" s="53">
        <f t="shared" si="9"/>
        <v>148.16809207053109</v>
      </c>
      <c r="AF28" s="53">
        <f t="shared" si="10"/>
        <v>292.40569159497022</v>
      </c>
      <c r="AG28" s="53">
        <f t="shared" si="11"/>
        <v>111.44093583068498</v>
      </c>
      <c r="AH28" s="53">
        <f t="shared" si="12"/>
        <v>155.69115613050201</v>
      </c>
      <c r="AI28" s="54">
        <f t="shared" si="13"/>
        <v>316.32760204751281</v>
      </c>
      <c r="AJ28" s="87"/>
    </row>
    <row r="29" spans="2:36" x14ac:dyDescent="0.25">
      <c r="B29" s="51">
        <v>0.5</v>
      </c>
      <c r="C29" s="2" t="s">
        <v>12</v>
      </c>
      <c r="D29" s="3">
        <v>1</v>
      </c>
      <c r="E29" s="2">
        <v>6</v>
      </c>
      <c r="F29" s="2">
        <v>0.04</v>
      </c>
      <c r="G29" s="8" t="s">
        <v>17</v>
      </c>
      <c r="H29" s="90">
        <v>1716</v>
      </c>
      <c r="I29" s="90">
        <v>1716</v>
      </c>
      <c r="J29" s="90">
        <v>1716</v>
      </c>
      <c r="K29" s="90">
        <v>4465</v>
      </c>
      <c r="L29" s="90">
        <v>4098</v>
      </c>
      <c r="M29" s="90">
        <v>3731</v>
      </c>
      <c r="N29" s="90">
        <v>8128</v>
      </c>
      <c r="O29" s="90">
        <v>7272</v>
      </c>
      <c r="P29" s="90">
        <v>6417</v>
      </c>
      <c r="Q29" s="90">
        <v>11792</v>
      </c>
      <c r="R29" s="90">
        <v>10447</v>
      </c>
      <c r="S29" s="90">
        <v>9103</v>
      </c>
      <c r="T29" s="90">
        <v>15455</v>
      </c>
      <c r="U29" s="90">
        <v>13622</v>
      </c>
      <c r="V29" s="91">
        <v>11789</v>
      </c>
      <c r="X29" s="52">
        <f t="shared" si="2"/>
        <v>80.313549832026879</v>
      </c>
      <c r="Y29" s="53">
        <f t="shared" si="3"/>
        <v>96.998535871156662</v>
      </c>
      <c r="Z29" s="53">
        <f t="shared" si="4"/>
        <v>116.99276333422675</v>
      </c>
      <c r="AA29" s="53">
        <f t="shared" si="5"/>
        <v>102.94045275590551</v>
      </c>
      <c r="AB29" s="53">
        <f t="shared" si="6"/>
        <v>127.54400440044004</v>
      </c>
      <c r="AC29" s="53">
        <f t="shared" si="7"/>
        <v>158.7190275829827</v>
      </c>
      <c r="AD29" s="53">
        <f t="shared" si="8"/>
        <v>111.49932157394844</v>
      </c>
      <c r="AE29" s="53">
        <f t="shared" si="9"/>
        <v>139.52330812673495</v>
      </c>
      <c r="AF29" s="53">
        <f t="shared" si="10"/>
        <v>175.82115786004613</v>
      </c>
      <c r="AG29" s="53">
        <f t="shared" si="11"/>
        <v>116.0012940795859</v>
      </c>
      <c r="AH29" s="53">
        <f t="shared" si="12"/>
        <v>145.91102628101601</v>
      </c>
      <c r="AI29" s="54">
        <f t="shared" si="13"/>
        <v>185.13020612435321</v>
      </c>
      <c r="AJ29" s="87"/>
    </row>
    <row r="30" spans="2:36" x14ac:dyDescent="0.25">
      <c r="B30" s="51">
        <v>0.5</v>
      </c>
      <c r="C30" s="2" t="s">
        <v>14</v>
      </c>
      <c r="D30" s="3">
        <v>1</v>
      </c>
      <c r="E30" s="2">
        <v>6</v>
      </c>
      <c r="F30" s="2">
        <v>0.04</v>
      </c>
      <c r="G30" s="8" t="s">
        <v>17</v>
      </c>
      <c r="H30" s="90">
        <v>1716</v>
      </c>
      <c r="I30" s="90">
        <v>1716</v>
      </c>
      <c r="J30" s="90">
        <v>1716</v>
      </c>
      <c r="K30" s="90">
        <v>4755</v>
      </c>
      <c r="L30" s="90">
        <v>4388</v>
      </c>
      <c r="M30" s="90">
        <v>4022</v>
      </c>
      <c r="N30" s="90">
        <v>8805</v>
      </c>
      <c r="O30" s="90">
        <v>7950</v>
      </c>
      <c r="P30" s="90">
        <v>7094</v>
      </c>
      <c r="Q30" s="90">
        <v>12856</v>
      </c>
      <c r="R30" s="90">
        <v>11512</v>
      </c>
      <c r="S30" s="90">
        <v>10167</v>
      </c>
      <c r="T30" s="90">
        <v>16907</v>
      </c>
      <c r="U30" s="90">
        <v>15074</v>
      </c>
      <c r="V30" s="91">
        <v>13241</v>
      </c>
      <c r="X30" s="52">
        <f t="shared" si="2"/>
        <v>75.415352260778121</v>
      </c>
      <c r="Y30" s="53">
        <f t="shared" si="3"/>
        <v>90.587967183226979</v>
      </c>
      <c r="Z30" s="53">
        <f t="shared" si="4"/>
        <v>108.5280954748881</v>
      </c>
      <c r="AA30" s="53">
        <f t="shared" si="5"/>
        <v>95.014196479273139</v>
      </c>
      <c r="AB30" s="53">
        <f t="shared" si="6"/>
        <v>116.67924528301887</v>
      </c>
      <c r="AC30" s="53">
        <f t="shared" si="7"/>
        <v>143.57203270369325</v>
      </c>
      <c r="AD30" s="53">
        <f t="shared" si="8"/>
        <v>102.2713130056005</v>
      </c>
      <c r="AE30" s="53">
        <f t="shared" si="9"/>
        <v>126.62439193884643</v>
      </c>
      <c r="AF30" s="53">
        <f t="shared" si="10"/>
        <v>157.41123241860922</v>
      </c>
      <c r="AG30" s="53">
        <f t="shared" si="11"/>
        <v>106.04483350091678</v>
      </c>
      <c r="AH30" s="53">
        <f t="shared" si="12"/>
        <v>131.86281013665914</v>
      </c>
      <c r="AI30" s="54">
        <f t="shared" si="13"/>
        <v>164.82894041235556</v>
      </c>
      <c r="AJ30" s="87"/>
    </row>
    <row r="31" spans="2:36" x14ac:dyDescent="0.25">
      <c r="B31" s="51">
        <v>0.5</v>
      </c>
      <c r="C31" s="2" t="s">
        <v>15</v>
      </c>
      <c r="D31" s="3">
        <v>1</v>
      </c>
      <c r="E31" s="2">
        <v>6</v>
      </c>
      <c r="F31" s="2">
        <v>0.04</v>
      </c>
      <c r="G31" s="8" t="s">
        <v>17</v>
      </c>
      <c r="H31" s="90">
        <v>1716</v>
      </c>
      <c r="I31" s="90">
        <v>1716</v>
      </c>
      <c r="J31" s="90">
        <v>1716</v>
      </c>
      <c r="K31" s="90">
        <v>4898</v>
      </c>
      <c r="L31" s="90">
        <v>4532</v>
      </c>
      <c r="M31" s="90">
        <v>4165</v>
      </c>
      <c r="N31" s="90">
        <v>9139</v>
      </c>
      <c r="O31" s="90">
        <v>8284</v>
      </c>
      <c r="P31" s="90">
        <v>7428</v>
      </c>
      <c r="Q31" s="90">
        <v>13381</v>
      </c>
      <c r="R31" s="90">
        <v>12037</v>
      </c>
      <c r="S31" s="90">
        <v>10692</v>
      </c>
      <c r="T31" s="90">
        <v>17623</v>
      </c>
      <c r="U31" s="90">
        <v>15789</v>
      </c>
      <c r="V31" s="91">
        <v>13956</v>
      </c>
      <c r="X31" s="52">
        <f t="shared" si="2"/>
        <v>73.213556553695398</v>
      </c>
      <c r="Y31" s="53">
        <f t="shared" si="3"/>
        <v>87.731685789938211</v>
      </c>
      <c r="Z31" s="53">
        <f t="shared" si="4"/>
        <v>104.80192076830733</v>
      </c>
      <c r="AA31" s="53">
        <f t="shared" si="5"/>
        <v>91.552686289528395</v>
      </c>
      <c r="AB31" s="53">
        <f t="shared" si="6"/>
        <v>111.97489135683244</v>
      </c>
      <c r="AC31" s="53">
        <f t="shared" si="7"/>
        <v>137.11631663974151</v>
      </c>
      <c r="AD31" s="53">
        <f t="shared" si="8"/>
        <v>98.258725057917943</v>
      </c>
      <c r="AE31" s="53">
        <f t="shared" si="9"/>
        <v>121.1016033895489</v>
      </c>
      <c r="AF31" s="53">
        <f t="shared" si="10"/>
        <v>149.69135802469137</v>
      </c>
      <c r="AG31" s="53">
        <f t="shared" si="11"/>
        <v>101.73636724734723</v>
      </c>
      <c r="AH31" s="53">
        <f t="shared" si="12"/>
        <v>125.88510988662993</v>
      </c>
      <c r="AI31" s="54">
        <f t="shared" si="13"/>
        <v>156.38435081685296</v>
      </c>
      <c r="AJ31" s="87"/>
    </row>
    <row r="32" spans="2:36" ht="16.5" thickBot="1" x14ac:dyDescent="0.3">
      <c r="B32" s="51">
        <v>0.5</v>
      </c>
      <c r="C32" s="2" t="s">
        <v>16</v>
      </c>
      <c r="D32" s="3">
        <v>1</v>
      </c>
      <c r="E32" s="2">
        <v>6</v>
      </c>
      <c r="F32" s="2">
        <v>0.04</v>
      </c>
      <c r="G32" s="8" t="s">
        <v>17</v>
      </c>
      <c r="H32" s="92">
        <v>1716</v>
      </c>
      <c r="I32" s="92">
        <v>1716</v>
      </c>
      <c r="J32" s="92">
        <v>1716</v>
      </c>
      <c r="K32" s="92">
        <v>4986</v>
      </c>
      <c r="L32" s="92">
        <v>4620</v>
      </c>
      <c r="M32" s="92">
        <v>4253</v>
      </c>
      <c r="N32" s="92">
        <v>9345</v>
      </c>
      <c r="O32" s="92">
        <v>8490</v>
      </c>
      <c r="P32" s="92">
        <v>7634</v>
      </c>
      <c r="Q32" s="92">
        <v>13705</v>
      </c>
      <c r="R32" s="92">
        <v>12361</v>
      </c>
      <c r="S32" s="92">
        <v>11016</v>
      </c>
      <c r="T32" s="92">
        <v>18064</v>
      </c>
      <c r="U32" s="92">
        <v>16231</v>
      </c>
      <c r="V32" s="93">
        <v>14398</v>
      </c>
      <c r="X32" s="57">
        <f t="shared" si="2"/>
        <v>71.901323706377866</v>
      </c>
      <c r="Y32" s="58">
        <f t="shared" si="3"/>
        <v>86.038961038961034</v>
      </c>
      <c r="Z32" s="58">
        <f>(M32-M40)/M32*100</f>
        <v>102.6334352221961</v>
      </c>
      <c r="AA32" s="58">
        <f t="shared" si="5"/>
        <v>89.523809523809533</v>
      </c>
      <c r="AB32" s="58">
        <f t="shared" si="6"/>
        <v>109.25795053003533</v>
      </c>
      <c r="AC32" s="58">
        <f t="shared" si="7"/>
        <v>133.40319622740373</v>
      </c>
      <c r="AD32" s="58">
        <f t="shared" si="8"/>
        <v>95.935789857716159</v>
      </c>
      <c r="AE32" s="58">
        <f t="shared" si="9"/>
        <v>117.92735215597443</v>
      </c>
      <c r="AF32" s="58">
        <f t="shared" si="10"/>
        <v>145.28867102396515</v>
      </c>
      <c r="AG32" s="58">
        <f t="shared" si="11"/>
        <v>99.247121346324178</v>
      </c>
      <c r="AH32" s="58">
        <f t="shared" si="12"/>
        <v>122.46318772718871</v>
      </c>
      <c r="AI32" s="59">
        <f t="shared" si="13"/>
        <v>151.58355327128768</v>
      </c>
      <c r="AJ32" s="88"/>
    </row>
    <row r="33" spans="2:36" ht="15.75" customHeight="1" x14ac:dyDescent="0.25">
      <c r="B33" s="51">
        <v>0.25</v>
      </c>
      <c r="C33" s="2" t="s">
        <v>12</v>
      </c>
      <c r="D33" s="3">
        <v>1</v>
      </c>
      <c r="E33" s="2">
        <v>6</v>
      </c>
      <c r="F33" s="2">
        <v>0.04</v>
      </c>
      <c r="G33" s="8" t="s">
        <v>13</v>
      </c>
      <c r="H33" s="90">
        <v>1716</v>
      </c>
      <c r="I33" s="90">
        <v>1716</v>
      </c>
      <c r="J33" s="90">
        <v>1716</v>
      </c>
      <c r="K33" s="90">
        <v>669</v>
      </c>
      <c r="L33" s="90">
        <v>-362</v>
      </c>
      <c r="M33" s="90">
        <v>-2289</v>
      </c>
      <c r="N33" s="90">
        <v>-730</v>
      </c>
      <c r="O33" s="90">
        <v>-3134</v>
      </c>
      <c r="P33" s="90">
        <v>-7632</v>
      </c>
      <c r="Q33" s="90">
        <v>-2127</v>
      </c>
      <c r="R33" s="90">
        <v>-5906</v>
      </c>
      <c r="S33" s="90">
        <v>-12973</v>
      </c>
      <c r="T33" s="90">
        <v>-3524</v>
      </c>
      <c r="U33" s="90">
        <v>-8677</v>
      </c>
      <c r="V33" s="91">
        <v>-18314</v>
      </c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4"/>
    </row>
    <row r="34" spans="2:36" x14ac:dyDescent="0.25">
      <c r="B34" s="51">
        <v>0.25</v>
      </c>
      <c r="C34" s="2" t="s">
        <v>14</v>
      </c>
      <c r="D34" s="3">
        <v>1</v>
      </c>
      <c r="E34" s="2">
        <v>6</v>
      </c>
      <c r="F34" s="2">
        <v>0.04</v>
      </c>
      <c r="G34" s="8" t="s">
        <v>13</v>
      </c>
      <c r="H34" s="90">
        <v>1716</v>
      </c>
      <c r="I34" s="90">
        <v>1716</v>
      </c>
      <c r="J34" s="90">
        <v>1716</v>
      </c>
      <c r="K34" s="90">
        <v>863</v>
      </c>
      <c r="L34" s="90">
        <v>-168</v>
      </c>
      <c r="M34" s="90">
        <v>-2095</v>
      </c>
      <c r="N34" s="90">
        <v>-277</v>
      </c>
      <c r="O34" s="90">
        <v>-2682</v>
      </c>
      <c r="P34" s="90">
        <v>-7179</v>
      </c>
      <c r="Q34" s="90">
        <v>-1416</v>
      </c>
      <c r="R34" s="90">
        <v>-5195</v>
      </c>
      <c r="S34" s="90">
        <v>-12262</v>
      </c>
      <c r="T34" s="90">
        <v>-2555</v>
      </c>
      <c r="U34" s="90">
        <v>-7708</v>
      </c>
      <c r="V34" s="91">
        <v>-17345</v>
      </c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4"/>
    </row>
    <row r="35" spans="2:36" x14ac:dyDescent="0.25">
      <c r="B35" s="51">
        <v>0.25</v>
      </c>
      <c r="C35" s="2" t="s">
        <v>15</v>
      </c>
      <c r="D35" s="3">
        <v>1</v>
      </c>
      <c r="E35" s="2">
        <v>6</v>
      </c>
      <c r="F35" s="2">
        <v>0.04</v>
      </c>
      <c r="G35" s="8" t="s">
        <v>13</v>
      </c>
      <c r="H35" s="90">
        <v>1716</v>
      </c>
      <c r="I35" s="90">
        <v>1716</v>
      </c>
      <c r="J35" s="90">
        <v>1716</v>
      </c>
      <c r="K35" s="90">
        <v>990</v>
      </c>
      <c r="L35" s="90">
        <v>-41</v>
      </c>
      <c r="M35" s="90">
        <v>-1968</v>
      </c>
      <c r="N35" s="90">
        <v>18</v>
      </c>
      <c r="O35" s="90">
        <v>-2387</v>
      </c>
      <c r="P35" s="90">
        <v>-6884</v>
      </c>
      <c r="Q35" s="90">
        <v>-952</v>
      </c>
      <c r="R35" s="90">
        <v>-4731</v>
      </c>
      <c r="S35" s="90">
        <v>-11798</v>
      </c>
      <c r="T35" s="90">
        <v>-1922</v>
      </c>
      <c r="U35" s="90">
        <v>-7075</v>
      </c>
      <c r="V35" s="91">
        <v>-16712</v>
      </c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4"/>
    </row>
    <row r="36" spans="2:36" x14ac:dyDescent="0.25">
      <c r="B36" s="51">
        <v>0.25</v>
      </c>
      <c r="C36" s="2" t="s">
        <v>16</v>
      </c>
      <c r="D36" s="3">
        <v>1</v>
      </c>
      <c r="E36" s="2">
        <v>6</v>
      </c>
      <c r="F36" s="2">
        <v>0.04</v>
      </c>
      <c r="G36" s="8" t="s">
        <v>13</v>
      </c>
      <c r="H36" s="90">
        <v>1716</v>
      </c>
      <c r="I36" s="90">
        <v>1716</v>
      </c>
      <c r="J36" s="90">
        <v>1716</v>
      </c>
      <c r="K36" s="90">
        <v>1036</v>
      </c>
      <c r="L36" s="90">
        <v>5</v>
      </c>
      <c r="M36" s="90">
        <v>-1922</v>
      </c>
      <c r="N36" s="90">
        <v>126</v>
      </c>
      <c r="O36" s="90">
        <v>-2279</v>
      </c>
      <c r="P36" s="90">
        <v>-6777</v>
      </c>
      <c r="Q36" s="90">
        <v>-783</v>
      </c>
      <c r="R36" s="90">
        <v>-4562</v>
      </c>
      <c r="S36" s="90">
        <v>-11629</v>
      </c>
      <c r="T36" s="90">
        <v>-1692</v>
      </c>
      <c r="U36" s="90">
        <v>-6845</v>
      </c>
      <c r="V36" s="91">
        <v>-16482</v>
      </c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4"/>
    </row>
    <row r="37" spans="2:36" x14ac:dyDescent="0.25">
      <c r="B37" s="51">
        <v>0.25</v>
      </c>
      <c r="C37" s="2" t="s">
        <v>12</v>
      </c>
      <c r="D37" s="3">
        <v>1</v>
      </c>
      <c r="E37" s="2">
        <v>6</v>
      </c>
      <c r="F37" s="2">
        <v>0.04</v>
      </c>
      <c r="G37" s="8" t="s">
        <v>17</v>
      </c>
      <c r="H37" s="90">
        <v>1716</v>
      </c>
      <c r="I37" s="90">
        <v>1716</v>
      </c>
      <c r="J37" s="90">
        <v>1716</v>
      </c>
      <c r="K37" s="90">
        <v>879</v>
      </c>
      <c r="L37" s="90">
        <v>123</v>
      </c>
      <c r="M37" s="90">
        <v>-634</v>
      </c>
      <c r="N37" s="90">
        <v>-239</v>
      </c>
      <c r="O37" s="90">
        <v>-2003</v>
      </c>
      <c r="P37" s="90">
        <v>-3768</v>
      </c>
      <c r="Q37" s="90">
        <v>-1356</v>
      </c>
      <c r="R37" s="90">
        <v>-4129</v>
      </c>
      <c r="S37" s="90">
        <v>-6902</v>
      </c>
      <c r="T37" s="90">
        <v>-2473</v>
      </c>
      <c r="U37" s="90">
        <v>-6254</v>
      </c>
      <c r="V37" s="91">
        <v>-10036</v>
      </c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4"/>
    </row>
    <row r="38" spans="2:36" x14ac:dyDescent="0.25">
      <c r="B38" s="51">
        <v>0.25</v>
      </c>
      <c r="C38" s="2" t="s">
        <v>14</v>
      </c>
      <c r="D38" s="3">
        <v>1</v>
      </c>
      <c r="E38" s="2">
        <v>6</v>
      </c>
      <c r="F38" s="2">
        <v>0.04</v>
      </c>
      <c r="G38" s="8" t="s">
        <v>17</v>
      </c>
      <c r="H38" s="90">
        <v>1716</v>
      </c>
      <c r="I38" s="90">
        <v>1716</v>
      </c>
      <c r="J38" s="90">
        <v>1716</v>
      </c>
      <c r="K38" s="90">
        <v>1169</v>
      </c>
      <c r="L38" s="90">
        <v>413</v>
      </c>
      <c r="M38" s="90">
        <v>-343</v>
      </c>
      <c r="N38" s="90">
        <v>439</v>
      </c>
      <c r="O38" s="90">
        <v>-1326</v>
      </c>
      <c r="P38" s="90">
        <v>-3091</v>
      </c>
      <c r="Q38" s="90">
        <v>-292</v>
      </c>
      <c r="R38" s="90">
        <v>-3065</v>
      </c>
      <c r="S38" s="90">
        <v>-5837</v>
      </c>
      <c r="T38" s="90">
        <v>-1022</v>
      </c>
      <c r="U38" s="90">
        <v>-4803</v>
      </c>
      <c r="V38" s="91">
        <v>-8584</v>
      </c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4"/>
    </row>
    <row r="39" spans="2:36" x14ac:dyDescent="0.25">
      <c r="B39" s="51">
        <v>0.25</v>
      </c>
      <c r="C39" s="2" t="s">
        <v>15</v>
      </c>
      <c r="D39" s="3">
        <v>1</v>
      </c>
      <c r="E39" s="2">
        <v>6</v>
      </c>
      <c r="F39" s="2">
        <v>0.04</v>
      </c>
      <c r="G39" s="8" t="s">
        <v>17</v>
      </c>
      <c r="H39" s="90">
        <v>1716</v>
      </c>
      <c r="I39" s="90">
        <v>1716</v>
      </c>
      <c r="J39" s="90">
        <v>1716</v>
      </c>
      <c r="K39" s="90">
        <v>1312</v>
      </c>
      <c r="L39" s="90">
        <v>556</v>
      </c>
      <c r="M39" s="90">
        <v>-200</v>
      </c>
      <c r="N39" s="90">
        <v>772</v>
      </c>
      <c r="O39" s="90">
        <v>-992</v>
      </c>
      <c r="P39" s="90">
        <v>-2757</v>
      </c>
      <c r="Q39" s="90">
        <v>233</v>
      </c>
      <c r="R39" s="90">
        <v>-2540</v>
      </c>
      <c r="S39" s="90">
        <v>-5313</v>
      </c>
      <c r="T39" s="90">
        <v>-306</v>
      </c>
      <c r="U39" s="90">
        <v>-4087</v>
      </c>
      <c r="V39" s="91">
        <v>-7869</v>
      </c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4"/>
    </row>
    <row r="40" spans="2:36" ht="16.5" thickBot="1" x14ac:dyDescent="0.3">
      <c r="B40" s="61">
        <v>0.25</v>
      </c>
      <c r="C40" s="9" t="s">
        <v>16</v>
      </c>
      <c r="D40" s="10">
        <v>1</v>
      </c>
      <c r="E40" s="2">
        <v>6</v>
      </c>
      <c r="F40" s="9">
        <v>0.04</v>
      </c>
      <c r="G40" s="13" t="s">
        <v>17</v>
      </c>
      <c r="H40" s="92">
        <v>1716</v>
      </c>
      <c r="I40" s="92">
        <v>1716</v>
      </c>
      <c r="J40" s="92">
        <v>1716</v>
      </c>
      <c r="K40" s="92">
        <v>1401</v>
      </c>
      <c r="L40" s="92">
        <v>645</v>
      </c>
      <c r="M40" s="92">
        <v>-112</v>
      </c>
      <c r="N40" s="92">
        <v>979</v>
      </c>
      <c r="O40" s="92">
        <v>-786</v>
      </c>
      <c r="P40" s="92">
        <v>-2550</v>
      </c>
      <c r="Q40" s="92">
        <v>557</v>
      </c>
      <c r="R40" s="92">
        <v>-2216</v>
      </c>
      <c r="S40" s="92">
        <v>-4989</v>
      </c>
      <c r="T40" s="92">
        <v>136</v>
      </c>
      <c r="U40" s="92">
        <v>-3646</v>
      </c>
      <c r="V40" s="93">
        <v>-7427</v>
      </c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4"/>
    </row>
  </sheetData>
  <mergeCells count="21">
    <mergeCell ref="N2:P2"/>
    <mergeCell ref="Q2:S2"/>
    <mergeCell ref="AJ13:AJ20"/>
    <mergeCell ref="AJ5:AJ12"/>
    <mergeCell ref="AJ25:AJ32"/>
    <mergeCell ref="B2:B4"/>
    <mergeCell ref="B22:B24"/>
    <mergeCell ref="C2:G2"/>
    <mergeCell ref="H2:J2"/>
    <mergeCell ref="K2:M2"/>
    <mergeCell ref="C23:G23"/>
    <mergeCell ref="H24:V24"/>
    <mergeCell ref="C3:G3"/>
    <mergeCell ref="H4:V4"/>
    <mergeCell ref="C22:G22"/>
    <mergeCell ref="H22:J22"/>
    <mergeCell ref="K22:M22"/>
    <mergeCell ref="N22:P22"/>
    <mergeCell ref="Q22:S22"/>
    <mergeCell ref="T22:V22"/>
    <mergeCell ref="T2:V2"/>
  </mergeCells>
  <conditionalFormatting sqref="H5:V2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5:V4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25" bottom="0.25" header="0.25" footer="0.25"/>
  <pageSetup scale="93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A687-905C-41AB-A559-CA7C7BA59027}">
  <dimension ref="B2:E51"/>
  <sheetViews>
    <sheetView zoomScaleNormal="100" workbookViewId="0">
      <selection activeCell="H25" sqref="H25"/>
    </sheetView>
  </sheetViews>
  <sheetFormatPr defaultColWidth="9.140625" defaultRowHeight="15" x14ac:dyDescent="0.25"/>
  <cols>
    <col min="1" max="1" width="4.140625" style="18" customWidth="1"/>
    <col min="2" max="2" width="53.28515625" style="18" bestFit="1" customWidth="1"/>
    <col min="3" max="3" width="11" style="18" bestFit="1" customWidth="1"/>
    <col min="4" max="4" width="17.85546875" style="18" bestFit="1" customWidth="1"/>
    <col min="5" max="5" width="29.85546875" style="18" bestFit="1" customWidth="1"/>
    <col min="6" max="16384" width="9.140625" style="18"/>
  </cols>
  <sheetData>
    <row r="2" spans="2:5" x14ac:dyDescent="0.25">
      <c r="B2" s="19" t="s">
        <v>55</v>
      </c>
      <c r="C2" s="19" t="s">
        <v>26</v>
      </c>
      <c r="D2" s="19" t="s">
        <v>25</v>
      </c>
      <c r="E2" s="19" t="s">
        <v>27</v>
      </c>
    </row>
    <row r="3" spans="2:5" x14ac:dyDescent="0.25">
      <c r="B3" s="20"/>
      <c r="C3" s="20"/>
      <c r="D3" s="20"/>
      <c r="E3" s="20"/>
    </row>
    <row r="4" spans="2:5" x14ac:dyDescent="0.25">
      <c r="B4" s="89" t="s">
        <v>95</v>
      </c>
      <c r="C4" s="89"/>
      <c r="D4" s="89"/>
      <c r="E4" s="89"/>
    </row>
    <row r="5" spans="2:5" x14ac:dyDescent="0.25">
      <c r="B5" s="18" t="s">
        <v>96</v>
      </c>
      <c r="C5" s="18">
        <v>35769</v>
      </c>
      <c r="E5" s="18" t="s">
        <v>100</v>
      </c>
    </row>
    <row r="6" spans="2:5" x14ac:dyDescent="0.25">
      <c r="B6" s="18" t="s">
        <v>97</v>
      </c>
      <c r="C6" s="18">
        <v>35136</v>
      </c>
      <c r="E6" s="18" t="s">
        <v>100</v>
      </c>
    </row>
    <row r="7" spans="2:5" x14ac:dyDescent="0.25">
      <c r="B7" s="18" t="s">
        <v>99</v>
      </c>
      <c r="C7" s="18">
        <v>35040</v>
      </c>
      <c r="E7" s="18" t="s">
        <v>100</v>
      </c>
    </row>
    <row r="8" spans="2:5" x14ac:dyDescent="0.25">
      <c r="B8" s="21" t="s">
        <v>98</v>
      </c>
      <c r="C8" s="21">
        <v>36507</v>
      </c>
      <c r="D8" s="21"/>
      <c r="E8" s="21" t="s">
        <v>100</v>
      </c>
    </row>
    <row r="9" spans="2:5" x14ac:dyDescent="0.25">
      <c r="B9" s="22"/>
      <c r="C9" s="22"/>
      <c r="D9" s="22"/>
      <c r="E9" s="22"/>
    </row>
    <row r="10" spans="2:5" x14ac:dyDescent="0.25">
      <c r="B10" s="89" t="s">
        <v>94</v>
      </c>
      <c r="C10" s="89"/>
      <c r="D10" s="89"/>
      <c r="E10" s="89"/>
    </row>
    <row r="11" spans="2:5" x14ac:dyDescent="0.25">
      <c r="B11" s="18" t="s">
        <v>72</v>
      </c>
      <c r="C11" s="18">
        <v>1.59</v>
      </c>
      <c r="D11" s="18" t="s">
        <v>30</v>
      </c>
      <c r="E11" s="23" t="s">
        <v>53</v>
      </c>
    </row>
    <row r="12" spans="2:5" x14ac:dyDescent="0.25">
      <c r="B12" s="18" t="s">
        <v>73</v>
      </c>
      <c r="C12" s="18">
        <v>1.85</v>
      </c>
      <c r="D12" s="18" t="s">
        <v>30</v>
      </c>
      <c r="E12" s="23" t="s">
        <v>53</v>
      </c>
    </row>
    <row r="13" spans="2:5" x14ac:dyDescent="0.25">
      <c r="B13" s="18" t="s">
        <v>74</v>
      </c>
      <c r="C13" s="18">
        <v>2.33</v>
      </c>
      <c r="D13" s="18" t="s">
        <v>30</v>
      </c>
      <c r="E13" s="23" t="s">
        <v>53</v>
      </c>
    </row>
    <row r="14" spans="2:5" x14ac:dyDescent="0.25">
      <c r="B14" s="18" t="s">
        <v>75</v>
      </c>
      <c r="C14" s="18">
        <v>1.73</v>
      </c>
      <c r="D14" s="18" t="s">
        <v>30</v>
      </c>
      <c r="E14" s="23" t="s">
        <v>53</v>
      </c>
    </row>
    <row r="15" spans="2:5" x14ac:dyDescent="0.25">
      <c r="B15" s="18" t="s">
        <v>76</v>
      </c>
      <c r="C15" s="18">
        <v>1.92</v>
      </c>
      <c r="D15" s="18" t="s">
        <v>30</v>
      </c>
      <c r="E15" s="23" t="s">
        <v>53</v>
      </c>
    </row>
    <row r="16" spans="2:5" x14ac:dyDescent="0.25">
      <c r="B16" s="18" t="s">
        <v>77</v>
      </c>
      <c r="C16" s="18">
        <v>2.11</v>
      </c>
      <c r="D16" s="18" t="s">
        <v>30</v>
      </c>
      <c r="E16" s="23" t="s">
        <v>53</v>
      </c>
    </row>
    <row r="17" spans="2:5" x14ac:dyDescent="0.25">
      <c r="B17" s="18" t="s">
        <v>83</v>
      </c>
      <c r="C17" s="18">
        <v>0.5</v>
      </c>
      <c r="D17" s="18" t="s">
        <v>69</v>
      </c>
      <c r="E17" s="23" t="s">
        <v>100</v>
      </c>
    </row>
    <row r="18" spans="2:5" x14ac:dyDescent="0.25">
      <c r="B18" s="21" t="s">
        <v>82</v>
      </c>
      <c r="C18" s="21">
        <v>3</v>
      </c>
      <c r="D18" s="21" t="s">
        <v>69</v>
      </c>
      <c r="E18" s="25" t="s">
        <v>100</v>
      </c>
    </row>
    <row r="19" spans="2:5" x14ac:dyDescent="0.25">
      <c r="E19" s="23"/>
    </row>
    <row r="20" spans="2:5" x14ac:dyDescent="0.25">
      <c r="B20" s="89" t="s">
        <v>93</v>
      </c>
      <c r="C20" s="89"/>
      <c r="D20" s="89"/>
      <c r="E20" s="89"/>
    </row>
    <row r="21" spans="2:5" x14ac:dyDescent="0.25">
      <c r="B21" s="18" t="s">
        <v>71</v>
      </c>
      <c r="C21" s="18">
        <v>6</v>
      </c>
      <c r="D21" s="18" t="s">
        <v>29</v>
      </c>
      <c r="E21" s="23" t="s">
        <v>100</v>
      </c>
    </row>
    <row r="22" spans="2:5" x14ac:dyDescent="0.25">
      <c r="B22" s="18" t="s">
        <v>67</v>
      </c>
      <c r="C22" s="18" t="s">
        <v>104</v>
      </c>
      <c r="D22" s="18" t="s">
        <v>34</v>
      </c>
      <c r="E22" s="23" t="s">
        <v>100</v>
      </c>
    </row>
    <row r="23" spans="2:5" x14ac:dyDescent="0.25">
      <c r="B23" s="18" t="s">
        <v>31</v>
      </c>
      <c r="C23" s="18">
        <v>7.75</v>
      </c>
      <c r="D23" s="18" t="s">
        <v>29</v>
      </c>
      <c r="E23" s="23" t="s">
        <v>100</v>
      </c>
    </row>
    <row r="24" spans="2:5" x14ac:dyDescent="0.25">
      <c r="B24" s="18" t="s">
        <v>32</v>
      </c>
      <c r="C24" s="18">
        <v>3.5</v>
      </c>
      <c r="D24" s="18" t="s">
        <v>29</v>
      </c>
      <c r="E24" s="23" t="s">
        <v>100</v>
      </c>
    </row>
    <row r="25" spans="2:5" x14ac:dyDescent="0.25">
      <c r="B25" s="18" t="s">
        <v>38</v>
      </c>
      <c r="C25" s="18">
        <v>19</v>
      </c>
      <c r="D25" s="18" t="s">
        <v>34</v>
      </c>
      <c r="E25" s="23" t="s">
        <v>54</v>
      </c>
    </row>
    <row r="26" spans="2:5" x14ac:dyDescent="0.25">
      <c r="B26" s="18" t="s">
        <v>36</v>
      </c>
      <c r="C26" s="18">
        <v>1</v>
      </c>
      <c r="D26" s="18" t="s">
        <v>28</v>
      </c>
      <c r="E26" s="23" t="s">
        <v>100</v>
      </c>
    </row>
    <row r="27" spans="2:5" x14ac:dyDescent="0.25">
      <c r="B27" s="18" t="s">
        <v>33</v>
      </c>
      <c r="C27" s="18">
        <v>417.42</v>
      </c>
      <c r="D27" s="18" t="s">
        <v>29</v>
      </c>
      <c r="E27" s="23" t="s">
        <v>100</v>
      </c>
    </row>
    <row r="28" spans="2:5" x14ac:dyDescent="0.25">
      <c r="B28" s="18" t="s">
        <v>37</v>
      </c>
      <c r="C28" s="18">
        <v>7</v>
      </c>
      <c r="D28" s="18" t="s">
        <v>34</v>
      </c>
      <c r="E28" s="23" t="s">
        <v>100</v>
      </c>
    </row>
    <row r="29" spans="2:5" x14ac:dyDescent="0.25">
      <c r="B29" s="18" t="s">
        <v>101</v>
      </c>
      <c r="C29" s="18">
        <v>885</v>
      </c>
      <c r="D29" s="18" t="s">
        <v>102</v>
      </c>
      <c r="E29" s="18" t="s">
        <v>100</v>
      </c>
    </row>
    <row r="30" spans="2:5" x14ac:dyDescent="0.25">
      <c r="B30" s="21" t="s">
        <v>64</v>
      </c>
      <c r="C30" s="21">
        <v>25</v>
      </c>
      <c r="D30" s="21" t="s">
        <v>70</v>
      </c>
      <c r="E30" s="25" t="s">
        <v>100</v>
      </c>
    </row>
    <row r="31" spans="2:5" x14ac:dyDescent="0.25">
      <c r="E31" s="23"/>
    </row>
    <row r="32" spans="2:5" x14ac:dyDescent="0.25">
      <c r="B32" s="89" t="s">
        <v>103</v>
      </c>
      <c r="C32" s="89"/>
      <c r="D32" s="89"/>
      <c r="E32" s="89"/>
    </row>
    <row r="33" spans="2:5" x14ac:dyDescent="0.25">
      <c r="B33" s="18" t="s">
        <v>58</v>
      </c>
      <c r="C33" s="18" t="s">
        <v>79</v>
      </c>
      <c r="D33" s="18" t="s">
        <v>34</v>
      </c>
      <c r="E33" s="23" t="s">
        <v>61</v>
      </c>
    </row>
    <row r="34" spans="2:5" x14ac:dyDescent="0.25">
      <c r="B34" s="18" t="s">
        <v>84</v>
      </c>
      <c r="C34" s="18">
        <v>30</v>
      </c>
      <c r="D34" s="18" t="s">
        <v>59</v>
      </c>
      <c r="E34" s="23" t="s">
        <v>60</v>
      </c>
    </row>
    <row r="35" spans="2:5" x14ac:dyDescent="0.25">
      <c r="B35" s="18" t="s">
        <v>56</v>
      </c>
      <c r="C35" s="18">
        <v>6.6</v>
      </c>
      <c r="D35" s="18" t="s">
        <v>57</v>
      </c>
      <c r="E35" s="23" t="s">
        <v>63</v>
      </c>
    </row>
    <row r="36" spans="2:5" x14ac:dyDescent="0.25">
      <c r="B36" s="21" t="s">
        <v>35</v>
      </c>
      <c r="C36" s="24">
        <v>0.04</v>
      </c>
      <c r="D36" s="21" t="s">
        <v>68</v>
      </c>
      <c r="E36" s="25" t="s">
        <v>100</v>
      </c>
    </row>
    <row r="37" spans="2:5" x14ac:dyDescent="0.25">
      <c r="C37" s="29"/>
    </row>
    <row r="38" spans="2:5" x14ac:dyDescent="0.25">
      <c r="B38" s="89" t="s">
        <v>92</v>
      </c>
      <c r="C38" s="89"/>
      <c r="D38" s="89"/>
      <c r="E38" s="89"/>
    </row>
    <row r="39" spans="2:5" x14ac:dyDescent="0.25">
      <c r="B39" s="18" t="s">
        <v>39</v>
      </c>
      <c r="C39" s="18">
        <v>1360</v>
      </c>
      <c r="D39" s="18" t="s">
        <v>86</v>
      </c>
      <c r="E39" s="23" t="s">
        <v>52</v>
      </c>
    </row>
    <row r="40" spans="2:5" x14ac:dyDescent="0.25">
      <c r="B40" s="18" t="s">
        <v>45</v>
      </c>
      <c r="C40" s="26">
        <v>7580.62</v>
      </c>
      <c r="D40" s="18" t="s">
        <v>41</v>
      </c>
      <c r="E40" s="23" t="s">
        <v>52</v>
      </c>
    </row>
    <row r="41" spans="2:5" x14ac:dyDescent="0.25">
      <c r="B41" s="18" t="s">
        <v>44</v>
      </c>
      <c r="C41" s="27">
        <v>1760</v>
      </c>
      <c r="D41" s="18" t="s">
        <v>41</v>
      </c>
      <c r="E41" s="23" t="s">
        <v>52</v>
      </c>
    </row>
    <row r="42" spans="2:5" x14ac:dyDescent="0.25">
      <c r="B42" s="18" t="s">
        <v>43</v>
      </c>
      <c r="C42" s="27">
        <v>1700</v>
      </c>
      <c r="D42" s="18" t="s">
        <v>41</v>
      </c>
      <c r="E42" s="23" t="s">
        <v>52</v>
      </c>
    </row>
    <row r="43" spans="2:5" x14ac:dyDescent="0.25">
      <c r="B43" s="18" t="s">
        <v>42</v>
      </c>
      <c r="C43" s="27">
        <v>2720</v>
      </c>
      <c r="D43" s="18" t="s">
        <v>41</v>
      </c>
      <c r="E43" s="23" t="s">
        <v>52</v>
      </c>
    </row>
    <row r="44" spans="2:5" x14ac:dyDescent="0.25">
      <c r="B44" s="18" t="s">
        <v>46</v>
      </c>
      <c r="C44" s="18" t="s">
        <v>40</v>
      </c>
      <c r="D44" s="18" t="s">
        <v>85</v>
      </c>
      <c r="E44" s="23" t="s">
        <v>52</v>
      </c>
    </row>
    <row r="45" spans="2:5" x14ac:dyDescent="0.25">
      <c r="B45" s="18" t="s">
        <v>47</v>
      </c>
      <c r="C45" s="27">
        <v>3075</v>
      </c>
      <c r="D45" s="18" t="s">
        <v>80</v>
      </c>
      <c r="E45" s="23" t="s">
        <v>52</v>
      </c>
    </row>
    <row r="46" spans="2:5" x14ac:dyDescent="0.25">
      <c r="B46" s="18" t="s">
        <v>78</v>
      </c>
      <c r="C46" s="27">
        <v>16734.04</v>
      </c>
      <c r="D46" s="18" t="s">
        <v>41</v>
      </c>
      <c r="E46" s="23" t="s">
        <v>52</v>
      </c>
    </row>
    <row r="47" spans="2:5" x14ac:dyDescent="0.25">
      <c r="B47" s="18" t="s">
        <v>48</v>
      </c>
      <c r="C47" s="18">
        <v>996</v>
      </c>
      <c r="D47" s="18" t="s">
        <v>41</v>
      </c>
      <c r="E47" s="23" t="s">
        <v>52</v>
      </c>
    </row>
    <row r="48" spans="2:5" x14ac:dyDescent="0.25">
      <c r="B48" s="18" t="s">
        <v>49</v>
      </c>
      <c r="C48" s="27">
        <v>2460</v>
      </c>
      <c r="D48" s="18" t="s">
        <v>41</v>
      </c>
      <c r="E48" s="23" t="s">
        <v>52</v>
      </c>
    </row>
    <row r="49" spans="2:5" x14ac:dyDescent="0.25">
      <c r="B49" s="18" t="s">
        <v>51</v>
      </c>
      <c r="C49" s="28">
        <v>2868</v>
      </c>
      <c r="D49" s="18" t="s">
        <v>41</v>
      </c>
      <c r="E49" s="23" t="s">
        <v>52</v>
      </c>
    </row>
    <row r="50" spans="2:5" x14ac:dyDescent="0.25">
      <c r="B50" s="18" t="s">
        <v>62</v>
      </c>
      <c r="C50" s="18" t="s">
        <v>50</v>
      </c>
      <c r="D50" s="18" t="s">
        <v>81</v>
      </c>
      <c r="E50" s="23" t="s">
        <v>52</v>
      </c>
    </row>
    <row r="51" spans="2:5" x14ac:dyDescent="0.25">
      <c r="B51" s="21" t="s">
        <v>65</v>
      </c>
      <c r="C51" s="21" t="s">
        <v>66</v>
      </c>
      <c r="D51" s="21" t="s">
        <v>34</v>
      </c>
      <c r="E51" s="21" t="s">
        <v>100</v>
      </c>
    </row>
  </sheetData>
  <mergeCells count="5">
    <mergeCell ref="B10:E10"/>
    <mergeCell ref="B32:E32"/>
    <mergeCell ref="B20:E20"/>
    <mergeCell ref="B4:E4"/>
    <mergeCell ref="B38:E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TAV</vt:lpstr>
      <vt:lpstr>SBAV</vt:lpstr>
      <vt:lpstr>TAV Retreat</vt:lpstr>
      <vt:lpstr>SBAV Retreat</vt:lpstr>
      <vt:lpstr>Print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Bijesh Mishra</dc:creator>
  <cp:lastModifiedBy>Bijesh Mishra</cp:lastModifiedBy>
  <cp:lastPrinted>2024-10-15T19:56:04Z</cp:lastPrinted>
  <dcterms:created xsi:type="dcterms:W3CDTF">2015-06-05T18:17:20Z</dcterms:created>
  <dcterms:modified xsi:type="dcterms:W3CDTF">2024-12-06T22:22:19Z</dcterms:modified>
</cp:coreProperties>
</file>