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2" windowWidth="8160" windowHeight="6300"/>
  </bookViews>
  <sheets>
    <sheet name="RevHist" sheetId="6" r:id="rId1"/>
    <sheet name="TC_explained" sheetId="3" r:id="rId2"/>
    <sheet name="LocIDs" sheetId="5" r:id="rId3"/>
    <sheet name="TCID" sheetId="4" r:id="rId4"/>
    <sheet name="TC_Check" sheetId="2" r:id="rId5"/>
    <sheet name="TrafficCount" sheetId="1" r:id="rId6"/>
  </sheets>
  <definedNames>
    <definedName name="ConcFrom">TCID!$B$169:$B$332</definedName>
    <definedName name="ConcTo">TCID!$B$333:$B$488</definedName>
    <definedName name="Loc_EW">LocIDs!$B$2:$B$79</definedName>
    <definedName name="Loc_NS">LocIDs!$C$2:$C$79</definedName>
    <definedName name="output">LocIDs!$D$1:$F$79</definedName>
    <definedName name="TC_concat">TCID!$E$169:$E$496</definedName>
    <definedName name="TC_Dir">TCID!$F$2:$F$165</definedName>
    <definedName name="TC_from">TCID!$C$2:$C$165</definedName>
    <definedName name="TC_on">TCID!$B$2:$B$165</definedName>
    <definedName name="TC_to">TCID!$D$2:$D$165</definedName>
    <definedName name="TrfCnt">TrafficCount!$AF$2:$AF$200</definedName>
  </definedNames>
  <calcPr calcId="145621"/>
</workbook>
</file>

<file path=xl/calcChain.xml><?xml version="1.0" encoding="utf-8"?>
<calcChain xmlns="http://schemas.openxmlformats.org/spreadsheetml/2006/main">
  <c r="AY165" i="1" l="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33" i="1"/>
  <c r="AY132" i="1"/>
  <c r="AY131" i="1"/>
  <c r="AY130" i="1"/>
  <c r="AY129" i="1"/>
  <c r="AY128" i="1"/>
  <c r="AY127" i="1"/>
  <c r="AY126" i="1"/>
  <c r="AY125" i="1"/>
  <c r="AY124" i="1"/>
  <c r="AY123" i="1"/>
  <c r="AY122" i="1"/>
  <c r="AY121" i="1"/>
  <c r="AY120" i="1"/>
  <c r="AY119" i="1"/>
  <c r="AY118" i="1"/>
  <c r="AY117" i="1"/>
  <c r="AY116"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81" i="1"/>
  <c r="AY80" i="1"/>
  <c r="AY79"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F79" i="5" l="1"/>
  <c r="E79" i="5"/>
  <c r="D79" i="5"/>
  <c r="F78" i="5"/>
  <c r="E78" i="5"/>
  <c r="D78" i="5"/>
  <c r="F77" i="5"/>
  <c r="E77" i="5"/>
  <c r="D77" i="5"/>
  <c r="F76" i="5"/>
  <c r="E76" i="5"/>
  <c r="D76" i="5"/>
  <c r="F75" i="5"/>
  <c r="E75" i="5"/>
  <c r="D75" i="5"/>
  <c r="F74" i="5"/>
  <c r="E74" i="5"/>
  <c r="D74" i="5"/>
  <c r="F73" i="5"/>
  <c r="E73" i="5"/>
  <c r="D73" i="5"/>
  <c r="F72" i="5"/>
  <c r="E72" i="5"/>
  <c r="D72" i="5"/>
  <c r="F71" i="5"/>
  <c r="E71" i="5"/>
  <c r="D71" i="5"/>
  <c r="F70" i="5"/>
  <c r="E70" i="5"/>
  <c r="D70" i="5"/>
  <c r="F69" i="5"/>
  <c r="E69" i="5"/>
  <c r="D69" i="5"/>
  <c r="F68" i="5"/>
  <c r="E68" i="5"/>
  <c r="D68" i="5"/>
  <c r="F67" i="5"/>
  <c r="E67" i="5"/>
  <c r="D67" i="5"/>
  <c r="F66" i="5"/>
  <c r="E66" i="5"/>
  <c r="D66" i="5"/>
  <c r="F65" i="5"/>
  <c r="E65" i="5"/>
  <c r="D65" i="5"/>
  <c r="F64" i="5"/>
  <c r="E64" i="5"/>
  <c r="D64" i="5"/>
  <c r="F63" i="5"/>
  <c r="E63" i="5"/>
  <c r="D63" i="5"/>
  <c r="F62" i="5"/>
  <c r="E62" i="5"/>
  <c r="D62" i="5"/>
  <c r="F61" i="5"/>
  <c r="E61" i="5"/>
  <c r="D61" i="5"/>
  <c r="F60" i="5"/>
  <c r="E60" i="5"/>
  <c r="D60" i="5"/>
  <c r="F59" i="5"/>
  <c r="E59" i="5"/>
  <c r="D59" i="5"/>
  <c r="F58" i="5"/>
  <c r="E58" i="5"/>
  <c r="D58" i="5"/>
  <c r="F57" i="5"/>
  <c r="E57" i="5"/>
  <c r="D57" i="5"/>
  <c r="F56" i="5"/>
  <c r="E56" i="5"/>
  <c r="D56" i="5"/>
  <c r="F55" i="5"/>
  <c r="E55" i="5"/>
  <c r="D55" i="5"/>
  <c r="F54" i="5"/>
  <c r="E54" i="5"/>
  <c r="D54" i="5"/>
  <c r="F53" i="5"/>
  <c r="E53" i="5"/>
  <c r="D53" i="5"/>
  <c r="F52" i="5"/>
  <c r="E52" i="5"/>
  <c r="D52" i="5"/>
  <c r="F51" i="5"/>
  <c r="E51" i="5"/>
  <c r="D51" i="5"/>
  <c r="F50" i="5"/>
  <c r="E50" i="5"/>
  <c r="D50" i="5"/>
  <c r="F49" i="5"/>
  <c r="E49" i="5"/>
  <c r="D49" i="5"/>
  <c r="F48" i="5"/>
  <c r="E48" i="5"/>
  <c r="D48" i="5"/>
  <c r="F47" i="5"/>
  <c r="E47" i="5"/>
  <c r="D47" i="5"/>
  <c r="F46" i="5"/>
  <c r="E46" i="5"/>
  <c r="D46" i="5"/>
  <c r="F45" i="5"/>
  <c r="E45" i="5"/>
  <c r="D45" i="5"/>
  <c r="F44" i="5"/>
  <c r="E44" i="5"/>
  <c r="D44" i="5"/>
  <c r="F43" i="5"/>
  <c r="E43" i="5"/>
  <c r="D43" i="5"/>
  <c r="F42" i="5"/>
  <c r="E42" i="5"/>
  <c r="D42" i="5"/>
  <c r="F41" i="5"/>
  <c r="E41" i="5"/>
  <c r="D41" i="5"/>
  <c r="F40" i="5"/>
  <c r="E40" i="5"/>
  <c r="D40" i="5"/>
  <c r="F39" i="5"/>
  <c r="E39" i="5"/>
  <c r="D39" i="5"/>
  <c r="F38" i="5"/>
  <c r="E38" i="5"/>
  <c r="D38" i="5"/>
  <c r="F37" i="5"/>
  <c r="E37" i="5"/>
  <c r="D37" i="5"/>
  <c r="F36" i="5"/>
  <c r="E36" i="5"/>
  <c r="D36" i="5"/>
  <c r="F35" i="5"/>
  <c r="E35" i="5"/>
  <c r="D35" i="5"/>
  <c r="F34" i="5"/>
  <c r="E34" i="5"/>
  <c r="D34" i="5"/>
  <c r="F33" i="5"/>
  <c r="E33" i="5"/>
  <c r="D33" i="5"/>
  <c r="F32" i="5"/>
  <c r="E32" i="5"/>
  <c r="D32" i="5"/>
  <c r="F31" i="5"/>
  <c r="E31" i="5"/>
  <c r="D31" i="5"/>
  <c r="F30" i="5"/>
  <c r="E30" i="5"/>
  <c r="D30" i="5"/>
  <c r="F29" i="5"/>
  <c r="E29" i="5"/>
  <c r="D29" i="5"/>
  <c r="F28" i="5"/>
  <c r="E28" i="5"/>
  <c r="D28" i="5"/>
  <c r="F27" i="5"/>
  <c r="E27" i="5"/>
  <c r="D27" i="5"/>
  <c r="F26" i="5"/>
  <c r="E26" i="5"/>
  <c r="D26" i="5"/>
  <c r="F25" i="5"/>
  <c r="E25" i="5"/>
  <c r="D25" i="5"/>
  <c r="F24" i="5"/>
  <c r="E24" i="5"/>
  <c r="D24" i="5"/>
  <c r="F23" i="5"/>
  <c r="E23" i="5"/>
  <c r="D23" i="5"/>
  <c r="F22" i="5"/>
  <c r="E22" i="5"/>
  <c r="D22"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10" i="5"/>
  <c r="E10" i="5"/>
  <c r="D10" i="5"/>
  <c r="F9" i="5"/>
  <c r="E9" i="5"/>
  <c r="D9" i="5"/>
  <c r="F8" i="5"/>
  <c r="E8" i="5"/>
  <c r="D8" i="5"/>
  <c r="F7" i="5"/>
  <c r="E7" i="5"/>
  <c r="D7" i="5"/>
  <c r="F6" i="5"/>
  <c r="E6" i="5"/>
  <c r="D6" i="5"/>
  <c r="F5" i="5"/>
  <c r="E5" i="5"/>
  <c r="D5" i="5"/>
  <c r="F4" i="5"/>
  <c r="E4" i="5"/>
  <c r="D4" i="5"/>
  <c r="F3" i="5"/>
  <c r="E3" i="5"/>
  <c r="D3" i="5"/>
  <c r="F2" i="5"/>
  <c r="E2" i="5"/>
  <c r="D2" i="5"/>
  <c r="AG200" i="1" l="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N200" i="1"/>
  <c r="AM200" i="1"/>
  <c r="AL200" i="1"/>
  <c r="AK200" i="1"/>
  <c r="AJ200" i="1"/>
  <c r="AN199" i="1"/>
  <c r="AM199" i="1"/>
  <c r="AL199" i="1"/>
  <c r="AK199" i="1"/>
  <c r="AJ199" i="1"/>
  <c r="AN198" i="1"/>
  <c r="AM198" i="1"/>
  <c r="AL198" i="1"/>
  <c r="AK198" i="1"/>
  <c r="AJ198" i="1"/>
  <c r="AN197" i="1"/>
  <c r="AM197" i="1"/>
  <c r="AL197" i="1"/>
  <c r="AK197" i="1"/>
  <c r="AJ197" i="1"/>
  <c r="AN196" i="1"/>
  <c r="AM196" i="1"/>
  <c r="AL196" i="1"/>
  <c r="AK196" i="1"/>
  <c r="AJ196" i="1"/>
  <c r="AN195" i="1"/>
  <c r="AM195" i="1"/>
  <c r="AL195" i="1"/>
  <c r="AK195" i="1"/>
  <c r="AJ195" i="1"/>
  <c r="AN194" i="1"/>
  <c r="AM194" i="1"/>
  <c r="AL194" i="1"/>
  <c r="AK194" i="1"/>
  <c r="AJ194" i="1"/>
  <c r="AN193" i="1"/>
  <c r="AM193" i="1"/>
  <c r="AL193" i="1"/>
  <c r="AK193" i="1"/>
  <c r="AJ193" i="1"/>
  <c r="AN192" i="1"/>
  <c r="AM192" i="1"/>
  <c r="AL192" i="1"/>
  <c r="AK192" i="1"/>
  <c r="AJ192" i="1"/>
  <c r="AN191" i="1"/>
  <c r="AM191" i="1"/>
  <c r="AL191" i="1"/>
  <c r="AK191" i="1"/>
  <c r="AJ191" i="1"/>
  <c r="AN190" i="1"/>
  <c r="AM190" i="1"/>
  <c r="AL190" i="1"/>
  <c r="AK190" i="1"/>
  <c r="AJ190" i="1"/>
  <c r="AN189" i="1"/>
  <c r="AM189" i="1"/>
  <c r="AL189" i="1"/>
  <c r="AK189" i="1"/>
  <c r="AJ189" i="1"/>
  <c r="AN188" i="1"/>
  <c r="AM188" i="1"/>
  <c r="AL188" i="1"/>
  <c r="AK188" i="1"/>
  <c r="AJ188" i="1"/>
  <c r="AN187" i="1"/>
  <c r="AM187" i="1"/>
  <c r="AL187" i="1"/>
  <c r="AK187" i="1"/>
  <c r="AJ187" i="1"/>
  <c r="AN186" i="1"/>
  <c r="AM186" i="1"/>
  <c r="AL186" i="1"/>
  <c r="AK186" i="1"/>
  <c r="AJ186" i="1"/>
  <c r="AN185" i="1"/>
  <c r="AM185" i="1"/>
  <c r="AL185" i="1"/>
  <c r="AK185" i="1"/>
  <c r="AJ185" i="1"/>
  <c r="AN184" i="1"/>
  <c r="AM184" i="1"/>
  <c r="AL184" i="1"/>
  <c r="AK184" i="1"/>
  <c r="AJ184" i="1"/>
  <c r="AN183" i="1"/>
  <c r="AM183" i="1"/>
  <c r="AL183" i="1"/>
  <c r="AK183" i="1"/>
  <c r="AJ183" i="1"/>
  <c r="AN182" i="1"/>
  <c r="AM182" i="1"/>
  <c r="AL182" i="1"/>
  <c r="AK182" i="1"/>
  <c r="AJ182" i="1"/>
  <c r="AN181" i="1"/>
  <c r="AM181" i="1"/>
  <c r="AL181" i="1"/>
  <c r="AK181" i="1"/>
  <c r="AJ181" i="1"/>
  <c r="AN180" i="1"/>
  <c r="AM180" i="1"/>
  <c r="AL180" i="1"/>
  <c r="AK180" i="1"/>
  <c r="AJ180" i="1"/>
  <c r="AN179" i="1"/>
  <c r="AM179" i="1"/>
  <c r="AL179" i="1"/>
  <c r="AK179" i="1"/>
  <c r="AJ179" i="1"/>
  <c r="AN178" i="1"/>
  <c r="AM178" i="1"/>
  <c r="AL178" i="1"/>
  <c r="AK178" i="1"/>
  <c r="AJ178" i="1"/>
  <c r="AN177" i="1"/>
  <c r="AM177" i="1"/>
  <c r="AL177" i="1"/>
  <c r="AK177" i="1"/>
  <c r="AJ177" i="1"/>
  <c r="AN176" i="1"/>
  <c r="AM176" i="1"/>
  <c r="AL176" i="1"/>
  <c r="AK176" i="1"/>
  <c r="AJ176" i="1"/>
  <c r="AN175" i="1"/>
  <c r="AM175" i="1"/>
  <c r="AL175" i="1"/>
  <c r="AK175" i="1"/>
  <c r="AJ175" i="1"/>
  <c r="AN174" i="1"/>
  <c r="AM174" i="1"/>
  <c r="AL174" i="1"/>
  <c r="AK174" i="1"/>
  <c r="AJ174" i="1"/>
  <c r="AN173" i="1"/>
  <c r="AM173" i="1"/>
  <c r="AL173" i="1"/>
  <c r="AK173" i="1"/>
  <c r="AJ173" i="1"/>
  <c r="AN172" i="1"/>
  <c r="AM172" i="1"/>
  <c r="AL172" i="1"/>
  <c r="AK172" i="1"/>
  <c r="AJ172" i="1"/>
  <c r="AN171" i="1"/>
  <c r="AM171" i="1"/>
  <c r="AL171" i="1"/>
  <c r="AK171" i="1"/>
  <c r="AJ171" i="1"/>
  <c r="AN170" i="1"/>
  <c r="AM170" i="1"/>
  <c r="AL170" i="1"/>
  <c r="AK170" i="1"/>
  <c r="AJ170" i="1"/>
  <c r="AN169" i="1"/>
  <c r="AM169" i="1"/>
  <c r="AL169" i="1"/>
  <c r="AK169" i="1"/>
  <c r="AJ169" i="1"/>
  <c r="AN168" i="1"/>
  <c r="AM168" i="1"/>
  <c r="AL168" i="1"/>
  <c r="AK168" i="1"/>
  <c r="AJ168" i="1"/>
  <c r="AN167" i="1"/>
  <c r="AM167" i="1"/>
  <c r="AL167" i="1"/>
  <c r="AK167" i="1"/>
  <c r="AJ167" i="1"/>
  <c r="AN166" i="1"/>
  <c r="AM166" i="1"/>
  <c r="AL166" i="1"/>
  <c r="AK166" i="1"/>
  <c r="AJ166" i="1"/>
  <c r="AN165" i="1"/>
  <c r="AM165" i="1"/>
  <c r="AL165" i="1"/>
  <c r="AK165" i="1"/>
  <c r="AJ165" i="1"/>
  <c r="AN164" i="1"/>
  <c r="AM164" i="1"/>
  <c r="AL164" i="1"/>
  <c r="AK164" i="1"/>
  <c r="AJ164" i="1"/>
  <c r="AN163" i="1"/>
  <c r="AM163" i="1"/>
  <c r="AL163" i="1"/>
  <c r="AK163" i="1"/>
  <c r="AJ163" i="1"/>
  <c r="AN162" i="1"/>
  <c r="AM162" i="1"/>
  <c r="AL162" i="1"/>
  <c r="AK162" i="1"/>
  <c r="AJ162" i="1"/>
  <c r="AN161" i="1"/>
  <c r="AM161" i="1"/>
  <c r="AL161" i="1"/>
  <c r="AK161" i="1"/>
  <c r="AJ161" i="1"/>
  <c r="AN160" i="1"/>
  <c r="AM160" i="1"/>
  <c r="AL160" i="1"/>
  <c r="AK160" i="1"/>
  <c r="AJ160" i="1"/>
  <c r="AN159" i="1"/>
  <c r="AM159" i="1"/>
  <c r="AL159" i="1"/>
  <c r="AK159" i="1"/>
  <c r="AJ159" i="1"/>
  <c r="AN158" i="1"/>
  <c r="AM158" i="1"/>
  <c r="AL158" i="1"/>
  <c r="AK158" i="1"/>
  <c r="AJ158" i="1"/>
  <c r="AN157" i="1"/>
  <c r="AM157" i="1"/>
  <c r="AL157" i="1"/>
  <c r="AK157" i="1"/>
  <c r="AJ157" i="1"/>
  <c r="AN156" i="1"/>
  <c r="AM156" i="1"/>
  <c r="AL156" i="1"/>
  <c r="AK156" i="1"/>
  <c r="AJ156" i="1"/>
  <c r="AN155" i="1"/>
  <c r="AM155" i="1"/>
  <c r="AL155" i="1"/>
  <c r="AK155" i="1"/>
  <c r="AJ155" i="1"/>
  <c r="AN154" i="1"/>
  <c r="AM154" i="1"/>
  <c r="AL154" i="1"/>
  <c r="AK154" i="1"/>
  <c r="AJ154" i="1"/>
  <c r="AN153" i="1"/>
  <c r="AM153" i="1"/>
  <c r="AL153" i="1"/>
  <c r="AK153" i="1"/>
  <c r="AJ153" i="1"/>
  <c r="AN152" i="1"/>
  <c r="AM152" i="1"/>
  <c r="AL152" i="1"/>
  <c r="AK152" i="1"/>
  <c r="AJ152" i="1"/>
  <c r="AN151" i="1"/>
  <c r="AM151" i="1"/>
  <c r="AL151" i="1"/>
  <c r="AK151" i="1"/>
  <c r="AJ151" i="1"/>
  <c r="AN150" i="1"/>
  <c r="AM150" i="1"/>
  <c r="AL150" i="1"/>
  <c r="AK150" i="1"/>
  <c r="AJ150" i="1"/>
  <c r="AN149" i="1"/>
  <c r="AM149" i="1"/>
  <c r="AL149" i="1"/>
  <c r="AK149" i="1"/>
  <c r="AJ149" i="1"/>
  <c r="AN148" i="1"/>
  <c r="AM148" i="1"/>
  <c r="AL148" i="1"/>
  <c r="AK148" i="1"/>
  <c r="AJ148" i="1"/>
  <c r="AN147" i="1"/>
  <c r="AM147" i="1"/>
  <c r="AL147" i="1"/>
  <c r="AK147" i="1"/>
  <c r="AJ147" i="1"/>
  <c r="AN146" i="1"/>
  <c r="AM146" i="1"/>
  <c r="AL146" i="1"/>
  <c r="AK146" i="1"/>
  <c r="AJ146" i="1"/>
  <c r="AN145" i="1"/>
  <c r="AM145" i="1"/>
  <c r="AL145" i="1"/>
  <c r="AK145" i="1"/>
  <c r="AJ145" i="1"/>
  <c r="AN144" i="1"/>
  <c r="AM144" i="1"/>
  <c r="AL144" i="1"/>
  <c r="AK144" i="1"/>
  <c r="AJ144" i="1"/>
  <c r="AN143" i="1"/>
  <c r="AM143" i="1"/>
  <c r="AL143" i="1"/>
  <c r="AK143" i="1"/>
  <c r="AJ143" i="1"/>
  <c r="AN142" i="1"/>
  <c r="AM142" i="1"/>
  <c r="AL142" i="1"/>
  <c r="AK142" i="1"/>
  <c r="AJ142" i="1"/>
  <c r="AN141" i="1"/>
  <c r="AM141" i="1"/>
  <c r="AL141" i="1"/>
  <c r="AK141" i="1"/>
  <c r="AJ141" i="1"/>
  <c r="AN140" i="1"/>
  <c r="AM140" i="1"/>
  <c r="AL140" i="1"/>
  <c r="AK140" i="1"/>
  <c r="AJ140" i="1"/>
  <c r="AN139" i="1"/>
  <c r="AM139" i="1"/>
  <c r="AL139" i="1"/>
  <c r="AK139" i="1"/>
  <c r="AJ139" i="1"/>
  <c r="AN138" i="1"/>
  <c r="AM138" i="1"/>
  <c r="AL138" i="1"/>
  <c r="AK138" i="1"/>
  <c r="AJ138" i="1"/>
  <c r="AN137" i="1"/>
  <c r="AM137" i="1"/>
  <c r="AL137" i="1"/>
  <c r="AK137" i="1"/>
  <c r="AJ137" i="1"/>
  <c r="AN136" i="1"/>
  <c r="AM136" i="1"/>
  <c r="AL136" i="1"/>
  <c r="AK136" i="1"/>
  <c r="AJ136" i="1"/>
  <c r="AN135" i="1"/>
  <c r="AM135" i="1"/>
  <c r="AL135" i="1"/>
  <c r="AK135" i="1"/>
  <c r="AJ135" i="1"/>
  <c r="AN134" i="1"/>
  <c r="AM134" i="1"/>
  <c r="AL134" i="1"/>
  <c r="AK134" i="1"/>
  <c r="AJ134" i="1"/>
  <c r="AN133" i="1"/>
  <c r="AM133" i="1"/>
  <c r="AL133" i="1"/>
  <c r="AK133" i="1"/>
  <c r="AJ133" i="1"/>
  <c r="AN132" i="1"/>
  <c r="AM132" i="1"/>
  <c r="AL132" i="1"/>
  <c r="AK132" i="1"/>
  <c r="AJ132" i="1"/>
  <c r="AN131" i="1"/>
  <c r="AM131" i="1"/>
  <c r="AL131" i="1"/>
  <c r="AK131" i="1"/>
  <c r="AJ131" i="1"/>
  <c r="AN130" i="1"/>
  <c r="AM130" i="1"/>
  <c r="AL130" i="1"/>
  <c r="AK130" i="1"/>
  <c r="AJ130" i="1"/>
  <c r="AN129" i="1"/>
  <c r="AM129" i="1"/>
  <c r="AL129" i="1"/>
  <c r="AK129" i="1"/>
  <c r="AJ129" i="1"/>
  <c r="AN128" i="1"/>
  <c r="AM128" i="1"/>
  <c r="AL128" i="1"/>
  <c r="AK128" i="1"/>
  <c r="AJ128" i="1"/>
  <c r="AN127" i="1"/>
  <c r="AM127" i="1"/>
  <c r="AL127" i="1"/>
  <c r="AK127" i="1"/>
  <c r="AJ127" i="1"/>
  <c r="AN126" i="1"/>
  <c r="AM126" i="1"/>
  <c r="AL126" i="1"/>
  <c r="AK126" i="1"/>
  <c r="AJ126" i="1"/>
  <c r="AN125" i="1"/>
  <c r="AM125" i="1"/>
  <c r="AL125" i="1"/>
  <c r="AK125" i="1"/>
  <c r="AJ125" i="1"/>
  <c r="AN124" i="1"/>
  <c r="AM124" i="1"/>
  <c r="AL124" i="1"/>
  <c r="AK124" i="1"/>
  <c r="AJ124" i="1"/>
  <c r="AN123" i="1"/>
  <c r="AM123" i="1"/>
  <c r="AL123" i="1"/>
  <c r="AK123" i="1"/>
  <c r="AJ123" i="1"/>
  <c r="AN122" i="1"/>
  <c r="AM122" i="1"/>
  <c r="AL122" i="1"/>
  <c r="AK122" i="1"/>
  <c r="AJ122" i="1"/>
  <c r="AN121" i="1"/>
  <c r="AM121" i="1"/>
  <c r="AL121" i="1"/>
  <c r="AK121" i="1"/>
  <c r="AJ121" i="1"/>
  <c r="AN120" i="1"/>
  <c r="AM120" i="1"/>
  <c r="AL120" i="1"/>
  <c r="AK120" i="1"/>
  <c r="AJ120" i="1"/>
  <c r="AN119" i="1"/>
  <c r="AM119" i="1"/>
  <c r="AL119" i="1"/>
  <c r="AK119" i="1"/>
  <c r="AJ119" i="1"/>
  <c r="AN118" i="1"/>
  <c r="AM118" i="1"/>
  <c r="AL118" i="1"/>
  <c r="AK118" i="1"/>
  <c r="AJ118" i="1"/>
  <c r="AN117" i="1"/>
  <c r="AM117" i="1"/>
  <c r="AL117" i="1"/>
  <c r="AK117" i="1"/>
  <c r="AJ117" i="1"/>
  <c r="AN116" i="1"/>
  <c r="AM116" i="1"/>
  <c r="AL116" i="1"/>
  <c r="AK116" i="1"/>
  <c r="AJ116" i="1"/>
  <c r="AN115" i="1"/>
  <c r="AM115" i="1"/>
  <c r="AL115" i="1"/>
  <c r="AK115" i="1"/>
  <c r="AJ115" i="1"/>
  <c r="AN114" i="1"/>
  <c r="AM114" i="1"/>
  <c r="AL114" i="1"/>
  <c r="AK114" i="1"/>
  <c r="AJ114" i="1"/>
  <c r="AN113" i="1"/>
  <c r="AM113" i="1"/>
  <c r="AL113" i="1"/>
  <c r="AK113" i="1"/>
  <c r="AJ113" i="1"/>
  <c r="AN112" i="1"/>
  <c r="AM112" i="1"/>
  <c r="AL112" i="1"/>
  <c r="AK112" i="1"/>
  <c r="AJ112" i="1"/>
  <c r="AN111" i="1"/>
  <c r="AM111" i="1"/>
  <c r="AL111" i="1"/>
  <c r="AK111" i="1"/>
  <c r="AJ111" i="1"/>
  <c r="AN110" i="1"/>
  <c r="AM110" i="1"/>
  <c r="AL110" i="1"/>
  <c r="AK110" i="1"/>
  <c r="AJ110" i="1"/>
  <c r="AN109" i="1"/>
  <c r="AM109" i="1"/>
  <c r="AL109" i="1"/>
  <c r="AK109" i="1"/>
  <c r="AJ109" i="1"/>
  <c r="AN108" i="1"/>
  <c r="AM108" i="1"/>
  <c r="AL108" i="1"/>
  <c r="AK108" i="1"/>
  <c r="AJ108" i="1"/>
  <c r="AN107" i="1"/>
  <c r="AM107" i="1"/>
  <c r="AL107" i="1"/>
  <c r="AK107" i="1"/>
  <c r="AJ107" i="1"/>
  <c r="AN106" i="1"/>
  <c r="AM106" i="1"/>
  <c r="AL106" i="1"/>
  <c r="AK106" i="1"/>
  <c r="AJ106" i="1"/>
  <c r="AN105" i="1"/>
  <c r="AM105" i="1"/>
  <c r="AL105" i="1"/>
  <c r="AK105" i="1"/>
  <c r="AJ105" i="1"/>
  <c r="AN104" i="1"/>
  <c r="AM104" i="1"/>
  <c r="AL104" i="1"/>
  <c r="AK104" i="1"/>
  <c r="AJ104" i="1"/>
  <c r="AN103" i="1"/>
  <c r="AM103" i="1"/>
  <c r="AL103" i="1"/>
  <c r="AK103" i="1"/>
  <c r="AJ103" i="1"/>
  <c r="AN102" i="1"/>
  <c r="AM102" i="1"/>
  <c r="AL102" i="1"/>
  <c r="AK102" i="1"/>
  <c r="AJ102" i="1"/>
  <c r="AN101" i="1"/>
  <c r="AM101" i="1"/>
  <c r="AL101" i="1"/>
  <c r="AK101" i="1"/>
  <c r="AJ101" i="1"/>
  <c r="AN100" i="1"/>
  <c r="AM100" i="1"/>
  <c r="AL100" i="1"/>
  <c r="AK100" i="1"/>
  <c r="AJ100" i="1"/>
  <c r="AN99" i="1"/>
  <c r="AM99" i="1"/>
  <c r="AL99" i="1"/>
  <c r="AK99" i="1"/>
  <c r="AJ99" i="1"/>
  <c r="AN98" i="1"/>
  <c r="AM98" i="1"/>
  <c r="AL98" i="1"/>
  <c r="AK98" i="1"/>
  <c r="AJ98" i="1"/>
  <c r="AN97" i="1"/>
  <c r="AM97" i="1"/>
  <c r="AL97" i="1"/>
  <c r="AK97" i="1"/>
  <c r="AJ97" i="1"/>
  <c r="AN96" i="1"/>
  <c r="AM96" i="1"/>
  <c r="AL96" i="1"/>
  <c r="AK96" i="1"/>
  <c r="AJ96" i="1"/>
  <c r="AN95" i="1"/>
  <c r="AM95" i="1"/>
  <c r="AL95" i="1"/>
  <c r="AK95" i="1"/>
  <c r="AJ95" i="1"/>
  <c r="AN94" i="1"/>
  <c r="AM94" i="1"/>
  <c r="AL94" i="1"/>
  <c r="AK94" i="1"/>
  <c r="AJ94" i="1"/>
  <c r="AN93" i="1"/>
  <c r="AM93" i="1"/>
  <c r="AL93" i="1"/>
  <c r="AK93" i="1"/>
  <c r="AJ93" i="1"/>
  <c r="AN92" i="1"/>
  <c r="AM92" i="1"/>
  <c r="AL92" i="1"/>
  <c r="AK92" i="1"/>
  <c r="AJ92" i="1"/>
  <c r="AN91" i="1"/>
  <c r="AM91" i="1"/>
  <c r="AL91" i="1"/>
  <c r="AK91" i="1"/>
  <c r="AJ91" i="1"/>
  <c r="AN90" i="1"/>
  <c r="AM90" i="1"/>
  <c r="AL90" i="1"/>
  <c r="AK90" i="1"/>
  <c r="AJ90" i="1"/>
  <c r="AN89" i="1"/>
  <c r="AM89" i="1"/>
  <c r="AL89" i="1"/>
  <c r="AK89" i="1"/>
  <c r="AJ89" i="1"/>
  <c r="AN88" i="1"/>
  <c r="AM88" i="1"/>
  <c r="AL88" i="1"/>
  <c r="AK88" i="1"/>
  <c r="AJ88" i="1"/>
  <c r="AN87" i="1"/>
  <c r="AM87" i="1"/>
  <c r="AL87" i="1"/>
  <c r="AK87" i="1"/>
  <c r="AJ87" i="1"/>
  <c r="AN86" i="1"/>
  <c r="AM86" i="1"/>
  <c r="AL86" i="1"/>
  <c r="AK86" i="1"/>
  <c r="AJ86" i="1"/>
  <c r="AN85" i="1"/>
  <c r="AM85" i="1"/>
  <c r="AL85" i="1"/>
  <c r="AK85" i="1"/>
  <c r="AJ85" i="1"/>
  <c r="AN84" i="1"/>
  <c r="AM84" i="1"/>
  <c r="AL84" i="1"/>
  <c r="AK84" i="1"/>
  <c r="AJ84" i="1"/>
  <c r="AN83" i="1"/>
  <c r="AM83" i="1"/>
  <c r="AL83" i="1"/>
  <c r="AK83" i="1"/>
  <c r="AJ83" i="1"/>
  <c r="AN82" i="1"/>
  <c r="AM82" i="1"/>
  <c r="AL82" i="1"/>
  <c r="AK82" i="1"/>
  <c r="AJ82" i="1"/>
  <c r="AN81" i="1"/>
  <c r="AM81" i="1"/>
  <c r="AL81" i="1"/>
  <c r="AK81" i="1"/>
  <c r="AJ81" i="1"/>
  <c r="AN80" i="1"/>
  <c r="AM80" i="1"/>
  <c r="AL80" i="1"/>
  <c r="AK80" i="1"/>
  <c r="AJ80" i="1"/>
  <c r="AN79" i="1"/>
  <c r="AM79" i="1"/>
  <c r="AL79" i="1"/>
  <c r="AK79" i="1"/>
  <c r="AJ79" i="1"/>
  <c r="AN78" i="1"/>
  <c r="AM78" i="1"/>
  <c r="AL78" i="1"/>
  <c r="AK78" i="1"/>
  <c r="AJ78" i="1"/>
  <c r="AN77" i="1"/>
  <c r="AM77" i="1"/>
  <c r="AL77" i="1"/>
  <c r="AK77" i="1"/>
  <c r="AJ77" i="1"/>
  <c r="AN76" i="1"/>
  <c r="AM76" i="1"/>
  <c r="AL76" i="1"/>
  <c r="AK76" i="1"/>
  <c r="AJ76" i="1"/>
  <c r="AN75" i="1"/>
  <c r="AM75" i="1"/>
  <c r="AL75" i="1"/>
  <c r="AK75" i="1"/>
  <c r="AJ75" i="1"/>
  <c r="AN74" i="1"/>
  <c r="AM74" i="1"/>
  <c r="AL74" i="1"/>
  <c r="AK74" i="1"/>
  <c r="AJ74" i="1"/>
  <c r="AN73" i="1"/>
  <c r="AM73" i="1"/>
  <c r="AL73" i="1"/>
  <c r="AK73" i="1"/>
  <c r="AJ73" i="1"/>
  <c r="AN72" i="1"/>
  <c r="AM72" i="1"/>
  <c r="AL72" i="1"/>
  <c r="AK72" i="1"/>
  <c r="AJ72" i="1"/>
  <c r="AN71" i="1"/>
  <c r="AM71" i="1"/>
  <c r="AL71" i="1"/>
  <c r="AK71" i="1"/>
  <c r="AJ71" i="1"/>
  <c r="AN70" i="1"/>
  <c r="AM70" i="1"/>
  <c r="AL70" i="1"/>
  <c r="AK70" i="1"/>
  <c r="AJ70" i="1"/>
  <c r="AN69" i="1"/>
  <c r="AM69" i="1"/>
  <c r="AL69" i="1"/>
  <c r="AK69" i="1"/>
  <c r="AJ69" i="1"/>
  <c r="AN68" i="1"/>
  <c r="AM68" i="1"/>
  <c r="AL68" i="1"/>
  <c r="AK68" i="1"/>
  <c r="AJ68" i="1"/>
  <c r="AN67" i="1"/>
  <c r="AM67" i="1"/>
  <c r="AL67" i="1"/>
  <c r="AK67" i="1"/>
  <c r="AJ67" i="1"/>
  <c r="AN66" i="1"/>
  <c r="AM66" i="1"/>
  <c r="AL66" i="1"/>
  <c r="AK66" i="1"/>
  <c r="AJ66" i="1"/>
  <c r="AN65" i="1"/>
  <c r="AM65" i="1"/>
  <c r="AL65" i="1"/>
  <c r="AK65" i="1"/>
  <c r="AJ65" i="1"/>
  <c r="AN64" i="1"/>
  <c r="AM64" i="1"/>
  <c r="AL64" i="1"/>
  <c r="AK64" i="1"/>
  <c r="AJ64" i="1"/>
  <c r="AN63" i="1"/>
  <c r="AM63" i="1"/>
  <c r="AL63" i="1"/>
  <c r="AK63" i="1"/>
  <c r="AJ63" i="1"/>
  <c r="AN62" i="1"/>
  <c r="AM62" i="1"/>
  <c r="AL62" i="1"/>
  <c r="AK62" i="1"/>
  <c r="AJ62" i="1"/>
  <c r="AN61" i="1"/>
  <c r="AM61" i="1"/>
  <c r="AL61" i="1"/>
  <c r="AK61" i="1"/>
  <c r="AJ61" i="1"/>
  <c r="AN60" i="1"/>
  <c r="AM60" i="1"/>
  <c r="AL60" i="1"/>
  <c r="AK60" i="1"/>
  <c r="AJ60" i="1"/>
  <c r="AN59" i="1"/>
  <c r="AM59" i="1"/>
  <c r="AL59" i="1"/>
  <c r="AK59" i="1"/>
  <c r="AJ59" i="1"/>
  <c r="AN58" i="1"/>
  <c r="AM58" i="1"/>
  <c r="AL58" i="1"/>
  <c r="AK58" i="1"/>
  <c r="AJ58" i="1"/>
  <c r="AN57" i="1"/>
  <c r="AM57" i="1"/>
  <c r="AL57" i="1"/>
  <c r="AK57" i="1"/>
  <c r="AJ57" i="1"/>
  <c r="AN56" i="1"/>
  <c r="AM56" i="1"/>
  <c r="AL56" i="1"/>
  <c r="AK56" i="1"/>
  <c r="AJ56" i="1"/>
  <c r="AN55" i="1"/>
  <c r="AM55" i="1"/>
  <c r="AL55" i="1"/>
  <c r="AK55" i="1"/>
  <c r="AJ55" i="1"/>
  <c r="AN54" i="1"/>
  <c r="AM54" i="1"/>
  <c r="AL54" i="1"/>
  <c r="AK54" i="1"/>
  <c r="AJ54" i="1"/>
  <c r="AN53" i="1"/>
  <c r="AM53" i="1"/>
  <c r="AL53" i="1"/>
  <c r="AK53" i="1"/>
  <c r="AJ53" i="1"/>
  <c r="AN52" i="1"/>
  <c r="AM52" i="1"/>
  <c r="AL52" i="1"/>
  <c r="AK52" i="1"/>
  <c r="AJ52" i="1"/>
  <c r="AN51" i="1"/>
  <c r="AM51" i="1"/>
  <c r="AL51" i="1"/>
  <c r="AK51" i="1"/>
  <c r="AJ51" i="1"/>
  <c r="AN50" i="1"/>
  <c r="AM50" i="1"/>
  <c r="AL50" i="1"/>
  <c r="AK50" i="1"/>
  <c r="AJ50" i="1"/>
  <c r="AN49" i="1"/>
  <c r="AM49" i="1"/>
  <c r="AL49" i="1"/>
  <c r="AK49" i="1"/>
  <c r="AJ49" i="1"/>
  <c r="AN48" i="1"/>
  <c r="AM48" i="1"/>
  <c r="AL48" i="1"/>
  <c r="AK48" i="1"/>
  <c r="AJ48" i="1"/>
  <c r="AN47" i="1"/>
  <c r="AM47" i="1"/>
  <c r="AL47" i="1"/>
  <c r="AK47" i="1"/>
  <c r="AJ47" i="1"/>
  <c r="AN46" i="1"/>
  <c r="AM46" i="1"/>
  <c r="AL46" i="1"/>
  <c r="AK46" i="1"/>
  <c r="AJ46" i="1"/>
  <c r="AN45" i="1"/>
  <c r="AM45" i="1"/>
  <c r="AL45" i="1"/>
  <c r="AK45" i="1"/>
  <c r="AJ45" i="1"/>
  <c r="AN44" i="1"/>
  <c r="AM44" i="1"/>
  <c r="AL44" i="1"/>
  <c r="AK44" i="1"/>
  <c r="AJ44" i="1"/>
  <c r="AN43" i="1"/>
  <c r="AM43" i="1"/>
  <c r="AL43" i="1"/>
  <c r="AK43" i="1"/>
  <c r="AJ43" i="1"/>
  <c r="AN42" i="1"/>
  <c r="AM42" i="1"/>
  <c r="AL42" i="1"/>
  <c r="AK42" i="1"/>
  <c r="AJ42" i="1"/>
  <c r="AN41" i="1"/>
  <c r="AM41" i="1"/>
  <c r="AL41" i="1"/>
  <c r="AK41" i="1"/>
  <c r="AJ41" i="1"/>
  <c r="AN40" i="1"/>
  <c r="AM40" i="1"/>
  <c r="AL40" i="1"/>
  <c r="AK40" i="1"/>
  <c r="AJ40" i="1"/>
  <c r="AN39" i="1"/>
  <c r="AM39" i="1"/>
  <c r="AL39" i="1"/>
  <c r="AK39" i="1"/>
  <c r="AJ39" i="1"/>
  <c r="AN38" i="1"/>
  <c r="AM38" i="1"/>
  <c r="AL38" i="1"/>
  <c r="AK38" i="1"/>
  <c r="AJ38" i="1"/>
  <c r="AN37" i="1"/>
  <c r="AM37" i="1"/>
  <c r="AL37" i="1"/>
  <c r="AK37" i="1"/>
  <c r="AJ37" i="1"/>
  <c r="AN36" i="1"/>
  <c r="AM36" i="1"/>
  <c r="AL36" i="1"/>
  <c r="AK36" i="1"/>
  <c r="AJ36" i="1"/>
  <c r="AN35" i="1"/>
  <c r="AM35" i="1"/>
  <c r="AL35" i="1"/>
  <c r="AK35" i="1"/>
  <c r="AJ35" i="1"/>
  <c r="AN34" i="1"/>
  <c r="AM34" i="1"/>
  <c r="AL34" i="1"/>
  <c r="AK34" i="1"/>
  <c r="AJ34" i="1"/>
  <c r="AN33" i="1"/>
  <c r="AM33" i="1"/>
  <c r="AL33" i="1"/>
  <c r="AK33" i="1"/>
  <c r="AJ33" i="1"/>
  <c r="AN32" i="1"/>
  <c r="AM32" i="1"/>
  <c r="AL32" i="1"/>
  <c r="AK32" i="1"/>
  <c r="AJ32" i="1"/>
  <c r="AN31" i="1"/>
  <c r="AM31" i="1"/>
  <c r="AL31" i="1"/>
  <c r="AK31" i="1"/>
  <c r="AJ31" i="1"/>
  <c r="AN30" i="1"/>
  <c r="AM30" i="1"/>
  <c r="AL30" i="1"/>
  <c r="AK30" i="1"/>
  <c r="AJ30" i="1"/>
  <c r="AN29" i="1"/>
  <c r="AM29" i="1"/>
  <c r="AL29" i="1"/>
  <c r="AK29" i="1"/>
  <c r="AJ29" i="1"/>
  <c r="AN28" i="1"/>
  <c r="AM28" i="1"/>
  <c r="AL28" i="1"/>
  <c r="AK28" i="1"/>
  <c r="AJ28" i="1"/>
  <c r="AN27" i="1"/>
  <c r="AM27" i="1"/>
  <c r="AL27" i="1"/>
  <c r="AK27" i="1"/>
  <c r="AJ27" i="1"/>
  <c r="AN26" i="1"/>
  <c r="AM26" i="1"/>
  <c r="AL26" i="1"/>
  <c r="AK26" i="1"/>
  <c r="AJ26" i="1"/>
  <c r="AN25" i="1"/>
  <c r="AM25" i="1"/>
  <c r="AL25" i="1"/>
  <c r="AK25" i="1"/>
  <c r="AJ25" i="1"/>
  <c r="AN24" i="1"/>
  <c r="AM24" i="1"/>
  <c r="AL24" i="1"/>
  <c r="AK24" i="1"/>
  <c r="AJ24" i="1"/>
  <c r="AN23" i="1"/>
  <c r="AM23" i="1"/>
  <c r="AL23" i="1"/>
  <c r="AK23" i="1"/>
  <c r="AJ23" i="1"/>
  <c r="AN22" i="1"/>
  <c r="AM22" i="1"/>
  <c r="AL22" i="1"/>
  <c r="AK22" i="1"/>
  <c r="AJ22" i="1"/>
  <c r="AN21" i="1"/>
  <c r="AM21" i="1"/>
  <c r="AL21" i="1"/>
  <c r="AK21" i="1"/>
  <c r="AJ21" i="1"/>
  <c r="AN20" i="1"/>
  <c r="AM20" i="1"/>
  <c r="AL20" i="1"/>
  <c r="AK20" i="1"/>
  <c r="AJ20" i="1"/>
  <c r="AN19" i="1"/>
  <c r="AM19" i="1"/>
  <c r="AL19" i="1"/>
  <c r="AK19" i="1"/>
  <c r="AJ19" i="1"/>
  <c r="AN18" i="1"/>
  <c r="AM18" i="1"/>
  <c r="AL18" i="1"/>
  <c r="AK18" i="1"/>
  <c r="AJ18" i="1"/>
  <c r="AN17" i="1"/>
  <c r="AM17" i="1"/>
  <c r="AL17" i="1"/>
  <c r="AK17" i="1"/>
  <c r="AJ17" i="1"/>
  <c r="AN16" i="1"/>
  <c r="AM16" i="1"/>
  <c r="AL16" i="1"/>
  <c r="AK16" i="1"/>
  <c r="AJ16" i="1"/>
  <c r="AN15" i="1"/>
  <c r="AM15" i="1"/>
  <c r="AL15" i="1"/>
  <c r="AK15" i="1"/>
  <c r="AJ15" i="1"/>
  <c r="AN14" i="1"/>
  <c r="AM14" i="1"/>
  <c r="AL14" i="1"/>
  <c r="AK14" i="1"/>
  <c r="AJ14" i="1"/>
  <c r="AN13" i="1"/>
  <c r="AM13" i="1"/>
  <c r="AL13" i="1"/>
  <c r="AK13" i="1"/>
  <c r="AJ13" i="1"/>
  <c r="AN12" i="1"/>
  <c r="AM12" i="1"/>
  <c r="AL12" i="1"/>
  <c r="AK12" i="1"/>
  <c r="AJ12" i="1"/>
  <c r="AN11" i="1"/>
  <c r="AM11" i="1"/>
  <c r="AL11" i="1"/>
  <c r="AK11" i="1"/>
  <c r="AJ11" i="1"/>
  <c r="AN10" i="1"/>
  <c r="AM10" i="1"/>
  <c r="AL10" i="1"/>
  <c r="AK10" i="1"/>
  <c r="AJ10" i="1"/>
  <c r="AN9" i="1"/>
  <c r="AM9" i="1"/>
  <c r="AL9" i="1"/>
  <c r="AK9" i="1"/>
  <c r="AJ9" i="1"/>
  <c r="AN8" i="1"/>
  <c r="AM8" i="1"/>
  <c r="AL8" i="1"/>
  <c r="AK8" i="1"/>
  <c r="AJ8" i="1"/>
  <c r="AN7" i="1"/>
  <c r="AM7" i="1"/>
  <c r="AL7" i="1"/>
  <c r="AK7" i="1"/>
  <c r="AJ7" i="1"/>
  <c r="AN6" i="1"/>
  <c r="AM6" i="1"/>
  <c r="AL6" i="1"/>
  <c r="AK6" i="1"/>
  <c r="AJ6" i="1"/>
  <c r="AN5" i="1"/>
  <c r="AM5" i="1"/>
  <c r="AL5" i="1"/>
  <c r="AK5" i="1"/>
  <c r="AJ5" i="1"/>
  <c r="AN4" i="1"/>
  <c r="AM4" i="1"/>
  <c r="AL4" i="1"/>
  <c r="AK4" i="1"/>
  <c r="AJ4" i="1"/>
  <c r="AN3" i="1"/>
  <c r="AM3" i="1"/>
  <c r="AL3" i="1"/>
  <c r="AK3" i="1"/>
  <c r="AJ3" i="1"/>
  <c r="AN2" i="1"/>
  <c r="AM2" i="1"/>
  <c r="AL2" i="1"/>
  <c r="AK2" i="1"/>
  <c r="AJ2" i="1"/>
  <c r="AI2"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J1" i="1"/>
  <c r="AK1" i="1" s="1"/>
  <c r="AL1" i="1" s="1"/>
  <c r="AM1" i="1" s="1"/>
  <c r="AN1" i="1" s="1"/>
  <c r="AI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F95" i="1" s="1"/>
  <c r="AH94" i="1"/>
  <c r="AF94" i="1" s="1"/>
  <c r="AH93" i="1"/>
  <c r="AF93" i="1" s="1"/>
  <c r="AH92" i="1"/>
  <c r="AF92" i="1" s="1"/>
  <c r="AH91" i="1"/>
  <c r="AF91" i="1" s="1"/>
  <c r="AH90" i="1"/>
  <c r="AF90" i="1" s="1"/>
  <c r="AH89" i="1"/>
  <c r="AF89" i="1" s="1"/>
  <c r="AH88" i="1"/>
  <c r="AF88" i="1" s="1"/>
  <c r="AH87" i="1"/>
  <c r="AF87" i="1" s="1"/>
  <c r="AH86" i="1"/>
  <c r="AF86" i="1" s="1"/>
  <c r="AH85" i="1"/>
  <c r="AF85" i="1" s="1"/>
  <c r="AH84" i="1"/>
  <c r="AF84" i="1" s="1"/>
  <c r="AH83" i="1"/>
  <c r="AF83" i="1" s="1"/>
  <c r="AH82" i="1"/>
  <c r="AF82" i="1" s="1"/>
  <c r="AH81" i="1"/>
  <c r="AF81" i="1" s="1"/>
  <c r="AH80" i="1"/>
  <c r="AF80" i="1" s="1"/>
  <c r="AH79" i="1"/>
  <c r="AF79" i="1" s="1"/>
  <c r="AH78" i="1"/>
  <c r="AF78" i="1" s="1"/>
  <c r="AH77" i="1"/>
  <c r="AF77" i="1" s="1"/>
  <c r="AH76" i="1"/>
  <c r="AF76" i="1" s="1"/>
  <c r="AH75" i="1"/>
  <c r="AF75" i="1" s="1"/>
  <c r="AH74" i="1"/>
  <c r="AF74" i="1" s="1"/>
  <c r="AH73" i="1"/>
  <c r="AF73" i="1" s="1"/>
  <c r="AH72" i="1"/>
  <c r="AF72" i="1" s="1"/>
  <c r="AH71" i="1"/>
  <c r="AF71" i="1" s="1"/>
  <c r="AH70" i="1"/>
  <c r="AF70" i="1" s="1"/>
  <c r="AH69" i="1"/>
  <c r="AF69" i="1" s="1"/>
  <c r="AH68" i="1"/>
  <c r="AF68" i="1" s="1"/>
  <c r="AH67" i="1"/>
  <c r="AF67" i="1" s="1"/>
  <c r="AH66" i="1"/>
  <c r="AF66" i="1" s="1"/>
  <c r="AH65" i="1"/>
  <c r="AF65" i="1" s="1"/>
  <c r="AH64" i="1"/>
  <c r="AF64" i="1" s="1"/>
  <c r="AH63" i="1"/>
  <c r="AF63" i="1" s="1"/>
  <c r="AH62" i="1"/>
  <c r="AF62" i="1" s="1"/>
  <c r="AH61" i="1"/>
  <c r="AF61" i="1" s="1"/>
  <c r="AH60" i="1"/>
  <c r="AF60" i="1" s="1"/>
  <c r="AH59" i="1"/>
  <c r="AF59" i="1" s="1"/>
  <c r="AH58" i="1"/>
  <c r="AF58" i="1" s="1"/>
  <c r="AH57" i="1"/>
  <c r="AF57" i="1" s="1"/>
  <c r="AH56" i="1"/>
  <c r="AF56" i="1" s="1"/>
  <c r="AH55" i="1"/>
  <c r="AF55" i="1" s="1"/>
  <c r="AH54" i="1"/>
  <c r="AF54" i="1" s="1"/>
  <c r="AH53" i="1"/>
  <c r="AF53" i="1" s="1"/>
  <c r="AH52" i="1"/>
  <c r="AF52" i="1" s="1"/>
  <c r="AH51" i="1"/>
  <c r="AF51" i="1" s="1"/>
  <c r="AH50" i="1"/>
  <c r="AF50" i="1" s="1"/>
  <c r="AH49" i="1"/>
  <c r="AF49" i="1" s="1"/>
  <c r="AH48" i="1"/>
  <c r="AF48" i="1" s="1"/>
  <c r="AH47" i="1"/>
  <c r="AF47" i="1" s="1"/>
  <c r="AH46" i="1"/>
  <c r="AF46" i="1" s="1"/>
  <c r="AH45" i="1"/>
  <c r="AF45" i="1" s="1"/>
  <c r="AH44" i="1"/>
  <c r="AF44" i="1" s="1"/>
  <c r="AH43" i="1"/>
  <c r="AF43" i="1" s="1"/>
  <c r="AH42" i="1"/>
  <c r="AF42" i="1" s="1"/>
  <c r="AH41" i="1"/>
  <c r="AF41" i="1" s="1"/>
  <c r="AH40" i="1"/>
  <c r="AF40" i="1" s="1"/>
  <c r="AH39" i="1"/>
  <c r="AF39" i="1" s="1"/>
  <c r="AH38" i="1"/>
  <c r="AF38" i="1" s="1"/>
  <c r="AH37" i="1"/>
  <c r="AF37" i="1" s="1"/>
  <c r="AH36" i="1"/>
  <c r="AF36" i="1" s="1"/>
  <c r="AH35" i="1"/>
  <c r="AF35" i="1" s="1"/>
  <c r="AH34" i="1"/>
  <c r="AF34" i="1" s="1"/>
  <c r="AH33" i="1"/>
  <c r="AF33" i="1" s="1"/>
  <c r="AH32" i="1"/>
  <c r="AF32" i="1" s="1"/>
  <c r="AH31" i="1"/>
  <c r="AF31" i="1" s="1"/>
  <c r="AH30" i="1"/>
  <c r="AF30" i="1" s="1"/>
  <c r="AH29" i="1"/>
  <c r="AF29" i="1" s="1"/>
  <c r="AH28" i="1"/>
  <c r="AF28" i="1" s="1"/>
  <c r="AH27" i="1"/>
  <c r="AF27" i="1" s="1"/>
  <c r="AH26" i="1"/>
  <c r="AF26" i="1" s="1"/>
  <c r="AH25" i="1"/>
  <c r="AF25" i="1" s="1"/>
  <c r="AH24" i="1"/>
  <c r="AF24" i="1" s="1"/>
  <c r="AH23" i="1"/>
  <c r="AF23" i="1" s="1"/>
  <c r="AH22" i="1"/>
  <c r="AF22" i="1" s="1"/>
  <c r="AH21" i="1"/>
  <c r="AF21" i="1" s="1"/>
  <c r="AH20" i="1"/>
  <c r="AF20" i="1" s="1"/>
  <c r="AH19" i="1"/>
  <c r="AF19" i="1" s="1"/>
  <c r="AH18" i="1"/>
  <c r="AF18" i="1" s="1"/>
  <c r="AH17" i="1"/>
  <c r="AF17" i="1" s="1"/>
  <c r="AH16" i="1"/>
  <c r="AF16" i="1" s="1"/>
  <c r="AH15" i="1"/>
  <c r="AF15" i="1" s="1"/>
  <c r="AH14" i="1"/>
  <c r="AF14" i="1" s="1"/>
  <c r="AH13" i="1"/>
  <c r="AF13" i="1" s="1"/>
  <c r="AH12" i="1"/>
  <c r="AF12" i="1" s="1"/>
  <c r="AH11" i="1"/>
  <c r="AF11" i="1" s="1"/>
  <c r="AH10" i="1"/>
  <c r="AF10" i="1" s="1"/>
  <c r="AH9" i="1"/>
  <c r="AF9" i="1" s="1"/>
  <c r="AH8" i="1"/>
  <c r="AF8" i="1" s="1"/>
  <c r="AH7" i="1"/>
  <c r="AF7" i="1" s="1"/>
  <c r="AH6" i="1"/>
  <c r="AF6" i="1" s="1"/>
  <c r="AH5" i="1"/>
  <c r="AF5" i="1" s="1"/>
  <c r="AH4" i="1"/>
  <c r="AF4" i="1" s="1"/>
  <c r="AH3" i="1"/>
  <c r="AF3" i="1" s="1"/>
  <c r="AH2" i="1"/>
  <c r="AF2" i="1" s="1"/>
  <c r="J79" i="5" l="1"/>
  <c r="I79" i="5"/>
  <c r="H79" i="5"/>
  <c r="G79" i="5"/>
  <c r="J78" i="5"/>
  <c r="I78" i="5"/>
  <c r="H78" i="5"/>
  <c r="J77" i="5"/>
  <c r="I77" i="5"/>
  <c r="H77" i="5"/>
  <c r="G77" i="5"/>
  <c r="J76" i="5"/>
  <c r="I76" i="5"/>
  <c r="H76" i="5"/>
  <c r="G76" i="5"/>
  <c r="J75" i="5"/>
  <c r="I75" i="5"/>
  <c r="H75" i="5"/>
  <c r="G75" i="5"/>
  <c r="J74" i="5"/>
  <c r="I74" i="5"/>
  <c r="H74" i="5"/>
  <c r="G74" i="5"/>
  <c r="J73" i="5"/>
  <c r="I73" i="5"/>
  <c r="J72" i="5"/>
  <c r="I72" i="5"/>
  <c r="H72" i="5"/>
  <c r="G72" i="5"/>
  <c r="J71" i="5"/>
  <c r="I71" i="5"/>
  <c r="H71" i="5"/>
  <c r="J70" i="5"/>
  <c r="I70" i="5"/>
  <c r="H70" i="5"/>
  <c r="G70" i="5"/>
  <c r="J69" i="5"/>
  <c r="I69" i="5"/>
  <c r="H69" i="5"/>
  <c r="G69" i="5"/>
  <c r="J68" i="5"/>
  <c r="I68" i="5"/>
  <c r="H68" i="5"/>
  <c r="J67" i="5"/>
  <c r="I67" i="5"/>
  <c r="H67" i="5"/>
  <c r="G67" i="5"/>
  <c r="J66" i="5"/>
  <c r="I66" i="5"/>
  <c r="H66" i="5"/>
  <c r="G66" i="5"/>
  <c r="J65" i="5"/>
  <c r="I65" i="5"/>
  <c r="H65" i="5"/>
  <c r="G65" i="5"/>
  <c r="J64" i="5"/>
  <c r="I64" i="5"/>
  <c r="H64" i="5"/>
  <c r="J63" i="5"/>
  <c r="H63" i="5"/>
  <c r="G63" i="5"/>
  <c r="J62" i="5"/>
  <c r="I62" i="5"/>
  <c r="H62" i="5"/>
  <c r="G62" i="5"/>
  <c r="J61" i="5"/>
  <c r="H61" i="5"/>
  <c r="G61" i="5"/>
  <c r="J60" i="5"/>
  <c r="I60" i="5"/>
  <c r="H60" i="5"/>
  <c r="G60" i="5"/>
  <c r="J59" i="5"/>
  <c r="I59" i="5"/>
  <c r="H59" i="5"/>
  <c r="G59" i="5"/>
  <c r="J58" i="5"/>
  <c r="I58" i="5"/>
  <c r="H58" i="5"/>
  <c r="G58" i="5"/>
  <c r="J57" i="5"/>
  <c r="I57" i="5"/>
  <c r="J56" i="5"/>
  <c r="I56" i="5"/>
  <c r="H56" i="5"/>
  <c r="G56" i="5"/>
  <c r="J55" i="5"/>
  <c r="I55" i="5"/>
  <c r="H55" i="5"/>
  <c r="J54" i="5"/>
  <c r="I54" i="5"/>
  <c r="J53" i="5"/>
  <c r="I53" i="5"/>
  <c r="H53" i="5"/>
  <c r="G53" i="5"/>
  <c r="J52" i="5"/>
  <c r="I52" i="5"/>
  <c r="H52" i="5"/>
  <c r="J51" i="5"/>
  <c r="I51" i="5"/>
  <c r="H51" i="5"/>
  <c r="J50" i="5"/>
  <c r="I50" i="5"/>
  <c r="H50" i="5"/>
  <c r="J49" i="5"/>
  <c r="I49" i="5"/>
  <c r="H49" i="5"/>
  <c r="G49" i="5"/>
  <c r="J48" i="5"/>
  <c r="I48" i="5"/>
  <c r="H48" i="5"/>
  <c r="G48" i="5"/>
  <c r="J47" i="5"/>
  <c r="I47" i="5"/>
  <c r="H47" i="5"/>
  <c r="G47" i="5"/>
  <c r="J46" i="5"/>
  <c r="I46" i="5"/>
  <c r="G46" i="5"/>
  <c r="J45" i="5"/>
  <c r="I45" i="5"/>
  <c r="H45" i="5"/>
  <c r="G45" i="5"/>
  <c r="J44" i="5"/>
  <c r="H44" i="5"/>
  <c r="G44" i="5"/>
  <c r="J43" i="5"/>
  <c r="I43" i="5"/>
  <c r="H43" i="5"/>
  <c r="G43" i="5"/>
  <c r="J42" i="5"/>
  <c r="H42" i="5"/>
  <c r="G42" i="5"/>
  <c r="J41" i="5"/>
  <c r="I41" i="5"/>
  <c r="H41" i="5"/>
  <c r="G41" i="5"/>
  <c r="J40" i="5"/>
  <c r="H40" i="5"/>
  <c r="G40" i="5"/>
  <c r="J39" i="5"/>
  <c r="I39" i="5"/>
  <c r="H39" i="5"/>
  <c r="G39" i="5"/>
  <c r="J38" i="5"/>
  <c r="I38" i="5"/>
  <c r="H38" i="5"/>
  <c r="G38" i="5"/>
  <c r="J37" i="5"/>
  <c r="I37" i="5"/>
  <c r="H37" i="5"/>
  <c r="J36" i="5"/>
  <c r="I36" i="5"/>
  <c r="H36" i="5"/>
  <c r="J35" i="5"/>
  <c r="I35" i="5"/>
  <c r="H35" i="5"/>
  <c r="J34" i="5"/>
  <c r="I34" i="5"/>
  <c r="G34" i="5"/>
  <c r="J33" i="5"/>
  <c r="I33" i="5"/>
  <c r="H33" i="5"/>
  <c r="J32" i="5"/>
  <c r="I32" i="5"/>
  <c r="H32" i="5"/>
  <c r="G32" i="5"/>
  <c r="J31" i="5"/>
  <c r="I31" i="5"/>
  <c r="H31" i="5"/>
  <c r="G31" i="5"/>
  <c r="J30" i="5"/>
  <c r="I30" i="5"/>
  <c r="G30" i="5"/>
  <c r="J29" i="5"/>
  <c r="I29" i="5"/>
  <c r="H29" i="5"/>
  <c r="J28" i="5"/>
  <c r="I28" i="5"/>
  <c r="H28" i="5"/>
  <c r="G28" i="5"/>
  <c r="J27" i="5"/>
  <c r="I27" i="5"/>
  <c r="H27" i="5"/>
  <c r="J26" i="5"/>
  <c r="I26" i="5"/>
  <c r="H26" i="5"/>
  <c r="G26" i="5"/>
  <c r="J25" i="5"/>
  <c r="I25" i="5"/>
  <c r="H25" i="5"/>
  <c r="J24" i="5"/>
  <c r="I24" i="5"/>
  <c r="H24" i="5"/>
  <c r="J23" i="5"/>
  <c r="I23" i="5"/>
  <c r="H23" i="5"/>
  <c r="J22" i="5"/>
  <c r="H22" i="5"/>
  <c r="G22" i="5"/>
  <c r="J21" i="5"/>
  <c r="I21" i="5"/>
  <c r="H21" i="5"/>
  <c r="J20" i="5"/>
  <c r="I20" i="5"/>
  <c r="H20" i="5"/>
  <c r="J19" i="5"/>
  <c r="I19" i="5"/>
  <c r="H19" i="5"/>
  <c r="G19" i="5"/>
  <c r="J18" i="5"/>
  <c r="I18" i="5"/>
  <c r="H18" i="5"/>
  <c r="G18" i="5"/>
  <c r="J17" i="5"/>
  <c r="I17" i="5"/>
  <c r="H17" i="5"/>
  <c r="J16" i="5"/>
  <c r="I16" i="5"/>
  <c r="G16" i="5"/>
  <c r="J15" i="5"/>
  <c r="H15" i="5"/>
  <c r="G15" i="5"/>
  <c r="J14" i="5"/>
  <c r="G14" i="5"/>
  <c r="J13" i="5"/>
  <c r="I13" i="5"/>
  <c r="H13" i="5"/>
  <c r="G13" i="5"/>
  <c r="J12" i="5"/>
  <c r="I12" i="5"/>
  <c r="H12" i="5"/>
  <c r="J11" i="5"/>
  <c r="I11" i="5"/>
  <c r="G11" i="5"/>
  <c r="J10" i="5"/>
  <c r="H10" i="5"/>
  <c r="G10" i="5"/>
  <c r="J9" i="5"/>
  <c r="I9" i="5"/>
  <c r="H9" i="5"/>
  <c r="J8" i="5"/>
  <c r="I8" i="5"/>
  <c r="H8" i="5"/>
  <c r="J7" i="5"/>
  <c r="H7" i="5"/>
  <c r="G7" i="5"/>
  <c r="J6" i="5"/>
  <c r="I6" i="5"/>
  <c r="H6" i="5"/>
  <c r="G6" i="5"/>
  <c r="J5" i="5"/>
  <c r="I5" i="5"/>
  <c r="H5" i="5"/>
  <c r="G5" i="5"/>
  <c r="I4" i="5"/>
  <c r="H4" i="5"/>
  <c r="G4" i="5"/>
  <c r="J3" i="5"/>
  <c r="H3" i="5"/>
  <c r="G3" i="5"/>
  <c r="J2" i="5"/>
  <c r="AX165" i="1" l="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V51" i="5" s="1"/>
  <c r="R51" i="5" s="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V71" i="5" s="1"/>
  <c r="R71" i="5" s="1"/>
  <c r="AF148" i="1"/>
  <c r="AF149" i="1"/>
  <c r="AF150" i="1"/>
  <c r="AF151" i="1"/>
  <c r="AF152" i="1"/>
  <c r="AF153" i="1"/>
  <c r="AF154" i="1"/>
  <c r="AF155" i="1"/>
  <c r="AF156" i="1"/>
  <c r="AF157" i="1"/>
  <c r="AF158" i="1"/>
  <c r="AF159" i="1"/>
  <c r="AF160" i="1"/>
  <c r="AF161" i="1"/>
  <c r="AF162" i="1"/>
  <c r="AF163" i="1"/>
  <c r="AF164" i="1"/>
  <c r="AF165" i="1"/>
  <c r="AF166" i="1"/>
  <c r="AX164" i="1"/>
  <c r="AX163" i="1"/>
  <c r="AX162" i="1"/>
  <c r="AX161" i="1"/>
  <c r="AX160" i="1"/>
  <c r="AX159"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X2" i="1"/>
  <c r="AG2" i="5"/>
  <c r="AF2" i="5"/>
  <c r="AE2" i="5"/>
  <c r="Z2" i="5"/>
  <c r="AA2" i="5" s="1"/>
  <c r="AG79" i="5"/>
  <c r="AG78" i="5"/>
  <c r="AG77" i="5"/>
  <c r="AG76" i="5"/>
  <c r="AG75" i="5"/>
  <c r="AG74" i="5"/>
  <c r="AG73" i="5"/>
  <c r="AG72" i="5"/>
  <c r="AG71" i="5"/>
  <c r="AG70" i="5"/>
  <c r="AG69" i="5"/>
  <c r="AG68" i="5"/>
  <c r="AG67" i="5"/>
  <c r="AG66" i="5"/>
  <c r="Z66" i="5" s="1"/>
  <c r="AC66" i="5" s="1"/>
  <c r="AG65" i="5"/>
  <c r="AG64" i="5"/>
  <c r="AG63" i="5"/>
  <c r="AG62" i="5"/>
  <c r="AG61" i="5"/>
  <c r="AG60" i="5"/>
  <c r="AG59" i="5"/>
  <c r="AG58" i="5"/>
  <c r="Z58" i="5" s="1"/>
  <c r="AC58" i="5" s="1"/>
  <c r="AG57" i="5"/>
  <c r="AG56" i="5"/>
  <c r="AG55" i="5"/>
  <c r="AG54" i="5"/>
  <c r="AG53" i="5"/>
  <c r="AG52" i="5"/>
  <c r="AG51" i="5"/>
  <c r="AG50" i="5"/>
  <c r="Z50" i="5" s="1"/>
  <c r="AG49" i="5"/>
  <c r="AG48" i="5"/>
  <c r="AG47" i="5"/>
  <c r="AG46" i="5"/>
  <c r="Z46" i="5" s="1"/>
  <c r="AG45" i="5"/>
  <c r="AG44" i="5"/>
  <c r="AG43" i="5"/>
  <c r="AG42" i="5"/>
  <c r="Z42" i="5" s="1"/>
  <c r="AG41" i="5"/>
  <c r="AG40" i="5"/>
  <c r="AG39" i="5"/>
  <c r="AG38" i="5"/>
  <c r="Z38" i="5" s="1"/>
  <c r="AG37" i="5"/>
  <c r="AG36" i="5"/>
  <c r="AG35" i="5"/>
  <c r="AG34" i="5"/>
  <c r="AG33" i="5"/>
  <c r="AG32" i="5"/>
  <c r="AG31" i="5"/>
  <c r="AG30" i="5"/>
  <c r="Z30" i="5" s="1"/>
  <c r="AG29" i="5"/>
  <c r="AG28" i="5"/>
  <c r="AG27" i="5"/>
  <c r="AG26" i="5"/>
  <c r="Z26" i="5" s="1"/>
  <c r="AG25" i="5"/>
  <c r="AG24" i="5"/>
  <c r="AG23" i="5"/>
  <c r="AG22" i="5"/>
  <c r="Z22" i="5" s="1"/>
  <c r="AG21" i="5"/>
  <c r="AG20" i="5"/>
  <c r="AG19" i="5"/>
  <c r="AG18" i="5"/>
  <c r="Z18" i="5" s="1"/>
  <c r="AG17" i="5"/>
  <c r="AG16" i="5"/>
  <c r="AG15" i="5"/>
  <c r="AG14" i="5"/>
  <c r="Z14" i="5" s="1"/>
  <c r="AG13" i="5"/>
  <c r="AG12" i="5"/>
  <c r="AG11" i="5"/>
  <c r="AG10" i="5"/>
  <c r="Z10" i="5" s="1"/>
  <c r="AG9" i="5"/>
  <c r="AG8" i="5"/>
  <c r="AG7" i="5"/>
  <c r="AG6" i="5"/>
  <c r="Z6" i="5" s="1"/>
  <c r="AG5" i="5"/>
  <c r="AG4" i="5"/>
  <c r="AG3" i="5"/>
  <c r="AF79" i="5"/>
  <c r="AF78" i="5"/>
  <c r="AF77" i="5"/>
  <c r="AF76" i="5"/>
  <c r="AF75" i="5"/>
  <c r="AF74" i="5"/>
  <c r="AF73" i="5"/>
  <c r="AF72" i="5"/>
  <c r="AF71" i="5"/>
  <c r="AF70" i="5"/>
  <c r="AF69" i="5"/>
  <c r="AF68" i="5"/>
  <c r="AF67" i="5"/>
  <c r="AF66" i="5"/>
  <c r="AF65" i="5"/>
  <c r="AF64" i="5"/>
  <c r="AF63" i="5"/>
  <c r="AF62" i="5"/>
  <c r="AF61" i="5"/>
  <c r="AF60" i="5"/>
  <c r="AF59" i="5"/>
  <c r="AF58" i="5"/>
  <c r="AF57" i="5"/>
  <c r="AF56" i="5"/>
  <c r="AF55" i="5"/>
  <c r="AF54" i="5"/>
  <c r="AF53" i="5"/>
  <c r="AF52" i="5"/>
  <c r="AF51" i="5"/>
  <c r="AF50" i="5"/>
  <c r="AF49" i="5"/>
  <c r="AF48" i="5"/>
  <c r="AF47" i="5"/>
  <c r="AF46" i="5"/>
  <c r="AF45" i="5"/>
  <c r="AF44" i="5"/>
  <c r="AF43" i="5"/>
  <c r="AF42" i="5"/>
  <c r="AF41" i="5"/>
  <c r="AF40" i="5"/>
  <c r="AF39" i="5"/>
  <c r="AF38"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7" i="5"/>
  <c r="AF6" i="5"/>
  <c r="AF5" i="5"/>
  <c r="AF4" i="5"/>
  <c r="AF3"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AE7" i="5"/>
  <c r="AE6" i="5"/>
  <c r="AE5" i="5"/>
  <c r="AE4" i="5"/>
  <c r="AE3" i="5"/>
  <c r="Z79" i="5"/>
  <c r="Z78" i="5"/>
  <c r="AC78" i="5" s="1"/>
  <c r="X78" i="5" s="1"/>
  <c r="Z77" i="5"/>
  <c r="Z76" i="5"/>
  <c r="Z75" i="5"/>
  <c r="Z74" i="5"/>
  <c r="Z73" i="5"/>
  <c r="Z72" i="5"/>
  <c r="Z71" i="5"/>
  <c r="Z70" i="5"/>
  <c r="Z69" i="5"/>
  <c r="Z68" i="5"/>
  <c r="Z67" i="5"/>
  <c r="Z65" i="5"/>
  <c r="Z64" i="5"/>
  <c r="Z63" i="5"/>
  <c r="Z62" i="5"/>
  <c r="Z61" i="5"/>
  <c r="Z60" i="5"/>
  <c r="Z59" i="5"/>
  <c r="Z57" i="5"/>
  <c r="Z56" i="5"/>
  <c r="Z55" i="5"/>
  <c r="Z54" i="5"/>
  <c r="Z53" i="5"/>
  <c r="Z52" i="5"/>
  <c r="Z51" i="5"/>
  <c r="Z49" i="5"/>
  <c r="Z48" i="5"/>
  <c r="Z47" i="5"/>
  <c r="Z45" i="5"/>
  <c r="Z44" i="5"/>
  <c r="Z43" i="5"/>
  <c r="Z41" i="5"/>
  <c r="Z40" i="5"/>
  <c r="Z39" i="5"/>
  <c r="Z37" i="5"/>
  <c r="Z36" i="5"/>
  <c r="Z35" i="5"/>
  <c r="Z34" i="5"/>
  <c r="Z33" i="5"/>
  <c r="Z32" i="5"/>
  <c r="Z31" i="5"/>
  <c r="Z29" i="5"/>
  <c r="Z28" i="5"/>
  <c r="Z27" i="5"/>
  <c r="Z25" i="5"/>
  <c r="Z24" i="5"/>
  <c r="Z23" i="5"/>
  <c r="Z21" i="5"/>
  <c r="Z20" i="5"/>
  <c r="Z19" i="5"/>
  <c r="Z17" i="5"/>
  <c r="Z16" i="5"/>
  <c r="Z15" i="5"/>
  <c r="Z13" i="5"/>
  <c r="Z12" i="5"/>
  <c r="Z11" i="5"/>
  <c r="Z9" i="5"/>
  <c r="Z8" i="5"/>
  <c r="Z7" i="5"/>
  <c r="Z5" i="5"/>
  <c r="Z4" i="5"/>
  <c r="Z3" i="5"/>
  <c r="X2" i="5"/>
  <c r="T2" i="5"/>
  <c r="P2" i="5"/>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D332" i="4"/>
  <c r="D496" i="4" s="1"/>
  <c r="C332" i="4"/>
  <c r="D331" i="4"/>
  <c r="D495" i="4" s="1"/>
  <c r="C331" i="4"/>
  <c r="D330" i="4"/>
  <c r="D494" i="4" s="1"/>
  <c r="C330" i="4"/>
  <c r="D329" i="4"/>
  <c r="D493" i="4" s="1"/>
  <c r="C329" i="4"/>
  <c r="D328" i="4"/>
  <c r="D492" i="4" s="1"/>
  <c r="C328" i="4"/>
  <c r="D327" i="4"/>
  <c r="D491" i="4" s="1"/>
  <c r="C327" i="4"/>
  <c r="D326" i="4"/>
  <c r="D490" i="4" s="1"/>
  <c r="C326" i="4"/>
  <c r="D325" i="4"/>
  <c r="D489" i="4" s="1"/>
  <c r="C325" i="4"/>
  <c r="D324" i="4"/>
  <c r="D488" i="4" s="1"/>
  <c r="C324" i="4"/>
  <c r="D323" i="4"/>
  <c r="D487" i="4" s="1"/>
  <c r="C323" i="4"/>
  <c r="D322" i="4"/>
  <c r="D486" i="4" s="1"/>
  <c r="C322" i="4"/>
  <c r="D321" i="4"/>
  <c r="D485" i="4" s="1"/>
  <c r="C321" i="4"/>
  <c r="D320" i="4"/>
  <c r="D484" i="4" s="1"/>
  <c r="C320" i="4"/>
  <c r="D319" i="4"/>
  <c r="D483" i="4" s="1"/>
  <c r="C319" i="4"/>
  <c r="D318" i="4"/>
  <c r="D482" i="4" s="1"/>
  <c r="C318" i="4"/>
  <c r="D317" i="4"/>
  <c r="D481" i="4" s="1"/>
  <c r="C317" i="4"/>
  <c r="D316" i="4"/>
  <c r="D480" i="4" s="1"/>
  <c r="C316" i="4"/>
  <c r="D315" i="4"/>
  <c r="D479" i="4" s="1"/>
  <c r="C315" i="4"/>
  <c r="D314" i="4"/>
  <c r="D478" i="4" s="1"/>
  <c r="C314" i="4"/>
  <c r="D313" i="4"/>
  <c r="D477" i="4" s="1"/>
  <c r="C313" i="4"/>
  <c r="B313" i="4" s="1"/>
  <c r="D312" i="4"/>
  <c r="D476" i="4" s="1"/>
  <c r="C312" i="4"/>
  <c r="D311" i="4"/>
  <c r="D475" i="4" s="1"/>
  <c r="C311" i="4"/>
  <c r="D310" i="4"/>
  <c r="D474" i="4" s="1"/>
  <c r="C310" i="4"/>
  <c r="D309" i="4"/>
  <c r="D473" i="4" s="1"/>
  <c r="C309" i="4"/>
  <c r="B309" i="4" s="1"/>
  <c r="D308" i="4"/>
  <c r="D472" i="4" s="1"/>
  <c r="C308" i="4"/>
  <c r="D307" i="4"/>
  <c r="D471" i="4" s="1"/>
  <c r="C307" i="4"/>
  <c r="D306" i="4"/>
  <c r="D470" i="4" s="1"/>
  <c r="C306" i="4"/>
  <c r="D305" i="4"/>
  <c r="D469" i="4" s="1"/>
  <c r="C305" i="4"/>
  <c r="D304" i="4"/>
  <c r="D468" i="4" s="1"/>
  <c r="C304" i="4"/>
  <c r="D303" i="4"/>
  <c r="D467" i="4" s="1"/>
  <c r="C303" i="4"/>
  <c r="D302" i="4"/>
  <c r="D466" i="4" s="1"/>
  <c r="C302" i="4"/>
  <c r="D301" i="4"/>
  <c r="D465" i="4" s="1"/>
  <c r="C301" i="4"/>
  <c r="B301" i="4" s="1"/>
  <c r="D300" i="4"/>
  <c r="D464" i="4" s="1"/>
  <c r="C300" i="4"/>
  <c r="D299" i="4"/>
  <c r="D463" i="4" s="1"/>
  <c r="C299" i="4"/>
  <c r="D298" i="4"/>
  <c r="D462" i="4" s="1"/>
  <c r="C298" i="4"/>
  <c r="D297" i="4"/>
  <c r="D461" i="4" s="1"/>
  <c r="C297" i="4"/>
  <c r="D296" i="4"/>
  <c r="D460" i="4" s="1"/>
  <c r="C296" i="4"/>
  <c r="D295" i="4"/>
  <c r="D459" i="4" s="1"/>
  <c r="C295" i="4"/>
  <c r="D294" i="4"/>
  <c r="D458" i="4" s="1"/>
  <c r="C294" i="4"/>
  <c r="D293" i="4"/>
  <c r="D457" i="4" s="1"/>
  <c r="C293" i="4"/>
  <c r="D292" i="4"/>
  <c r="D456" i="4" s="1"/>
  <c r="C292" i="4"/>
  <c r="D291" i="4"/>
  <c r="D455" i="4" s="1"/>
  <c r="C291" i="4"/>
  <c r="D290" i="4"/>
  <c r="D454" i="4" s="1"/>
  <c r="C290" i="4"/>
  <c r="D289" i="4"/>
  <c r="D453" i="4" s="1"/>
  <c r="C289" i="4"/>
  <c r="B289" i="4" s="1"/>
  <c r="D288" i="4"/>
  <c r="D452" i="4" s="1"/>
  <c r="C288" i="4"/>
  <c r="D287" i="4"/>
  <c r="D451" i="4" s="1"/>
  <c r="C287" i="4"/>
  <c r="D286" i="4"/>
  <c r="D450" i="4" s="1"/>
  <c r="C286" i="4"/>
  <c r="D285" i="4"/>
  <c r="D449" i="4" s="1"/>
  <c r="C285" i="4"/>
  <c r="D284" i="4"/>
  <c r="D448" i="4" s="1"/>
  <c r="C284" i="4"/>
  <c r="D283" i="4"/>
  <c r="D447" i="4" s="1"/>
  <c r="C283" i="4"/>
  <c r="D282" i="4"/>
  <c r="D446" i="4" s="1"/>
  <c r="C282" i="4"/>
  <c r="D281" i="4"/>
  <c r="D445" i="4" s="1"/>
  <c r="C281" i="4"/>
  <c r="D280" i="4"/>
  <c r="D444" i="4" s="1"/>
  <c r="C280" i="4"/>
  <c r="D279" i="4"/>
  <c r="D443" i="4" s="1"/>
  <c r="C279" i="4"/>
  <c r="D278" i="4"/>
  <c r="D442" i="4" s="1"/>
  <c r="C278" i="4"/>
  <c r="D277" i="4"/>
  <c r="D441" i="4" s="1"/>
  <c r="C277" i="4"/>
  <c r="B277" i="4" s="1"/>
  <c r="D276" i="4"/>
  <c r="D440" i="4" s="1"/>
  <c r="C276" i="4"/>
  <c r="D275" i="4"/>
  <c r="D439" i="4" s="1"/>
  <c r="C275" i="4"/>
  <c r="D274" i="4"/>
  <c r="D438" i="4" s="1"/>
  <c r="C274" i="4"/>
  <c r="D273" i="4"/>
  <c r="D437" i="4" s="1"/>
  <c r="C273" i="4"/>
  <c r="B273" i="4" s="1"/>
  <c r="D272" i="4"/>
  <c r="D436" i="4" s="1"/>
  <c r="C272" i="4"/>
  <c r="D271" i="4"/>
  <c r="D435" i="4" s="1"/>
  <c r="C271" i="4"/>
  <c r="D270" i="4"/>
  <c r="D434" i="4" s="1"/>
  <c r="C270" i="4"/>
  <c r="D269" i="4"/>
  <c r="D433" i="4" s="1"/>
  <c r="C269" i="4"/>
  <c r="D268" i="4"/>
  <c r="D432" i="4" s="1"/>
  <c r="C268" i="4"/>
  <c r="D267" i="4"/>
  <c r="D431" i="4" s="1"/>
  <c r="C267" i="4"/>
  <c r="D266" i="4"/>
  <c r="D430" i="4" s="1"/>
  <c r="C266" i="4"/>
  <c r="D265" i="4"/>
  <c r="D429" i="4" s="1"/>
  <c r="C265" i="4"/>
  <c r="D264" i="4"/>
  <c r="D428" i="4" s="1"/>
  <c r="C264" i="4"/>
  <c r="C428" i="4" s="1"/>
  <c r="D263" i="4"/>
  <c r="D427" i="4" s="1"/>
  <c r="C263" i="4"/>
  <c r="D262" i="4"/>
  <c r="D426" i="4" s="1"/>
  <c r="C262" i="4"/>
  <c r="D261" i="4"/>
  <c r="D425" i="4" s="1"/>
  <c r="C261" i="4"/>
  <c r="D260" i="4"/>
  <c r="D424" i="4" s="1"/>
  <c r="C260" i="4"/>
  <c r="D259" i="4"/>
  <c r="D423" i="4" s="1"/>
  <c r="C259" i="4"/>
  <c r="D258" i="4"/>
  <c r="D422" i="4" s="1"/>
  <c r="C258" i="4"/>
  <c r="D257" i="4"/>
  <c r="D421" i="4" s="1"/>
  <c r="C257" i="4"/>
  <c r="D256" i="4"/>
  <c r="D420" i="4" s="1"/>
  <c r="C256" i="4"/>
  <c r="C420" i="4" s="1"/>
  <c r="D255" i="4"/>
  <c r="D419" i="4" s="1"/>
  <c r="C255" i="4"/>
  <c r="D254" i="4"/>
  <c r="D418" i="4" s="1"/>
  <c r="C254" i="4"/>
  <c r="D253" i="4"/>
  <c r="D417" i="4" s="1"/>
  <c r="C253" i="4"/>
  <c r="D252" i="4"/>
  <c r="D416" i="4" s="1"/>
  <c r="C252" i="4"/>
  <c r="D251" i="4"/>
  <c r="D415" i="4" s="1"/>
  <c r="C251" i="4"/>
  <c r="D250" i="4"/>
  <c r="D414" i="4" s="1"/>
  <c r="C250" i="4"/>
  <c r="D249" i="4"/>
  <c r="D413" i="4" s="1"/>
  <c r="C249" i="4"/>
  <c r="D248" i="4"/>
  <c r="D412" i="4" s="1"/>
  <c r="C248" i="4"/>
  <c r="C412" i="4" s="1"/>
  <c r="D247" i="4"/>
  <c r="D411" i="4" s="1"/>
  <c r="C247" i="4"/>
  <c r="D246" i="4"/>
  <c r="D410" i="4" s="1"/>
  <c r="C246" i="4"/>
  <c r="D245" i="4"/>
  <c r="D409" i="4" s="1"/>
  <c r="C245" i="4"/>
  <c r="D244" i="4"/>
  <c r="D408" i="4" s="1"/>
  <c r="C244" i="4"/>
  <c r="B408" i="4" s="1"/>
  <c r="D243" i="4"/>
  <c r="D407" i="4" s="1"/>
  <c r="C243" i="4"/>
  <c r="D242" i="4"/>
  <c r="D406" i="4" s="1"/>
  <c r="C242" i="4"/>
  <c r="B242" i="4" s="1"/>
  <c r="D241" i="4"/>
  <c r="D405" i="4" s="1"/>
  <c r="C241" i="4"/>
  <c r="D240" i="4"/>
  <c r="D404" i="4" s="1"/>
  <c r="C240" i="4"/>
  <c r="D239" i="4"/>
  <c r="D403" i="4" s="1"/>
  <c r="C239" i="4"/>
  <c r="B239" i="4" s="1"/>
  <c r="D238" i="4"/>
  <c r="D402" i="4" s="1"/>
  <c r="C238" i="4"/>
  <c r="B238" i="4" s="1"/>
  <c r="D237" i="4"/>
  <c r="D401" i="4" s="1"/>
  <c r="C237" i="4"/>
  <c r="D236" i="4"/>
  <c r="D400" i="4" s="1"/>
  <c r="C236" i="4"/>
  <c r="B400" i="4" s="1"/>
  <c r="D235" i="4"/>
  <c r="D399" i="4" s="1"/>
  <c r="C235" i="4"/>
  <c r="D234" i="4"/>
  <c r="D398" i="4" s="1"/>
  <c r="C234" i="4"/>
  <c r="B234" i="4" s="1"/>
  <c r="D233" i="4"/>
  <c r="D397" i="4" s="1"/>
  <c r="C233" i="4"/>
  <c r="D232" i="4"/>
  <c r="D396" i="4" s="1"/>
  <c r="C232" i="4"/>
  <c r="B396" i="4" s="1"/>
  <c r="D231" i="4"/>
  <c r="D395" i="4" s="1"/>
  <c r="C231" i="4"/>
  <c r="B231" i="4" s="1"/>
  <c r="D230" i="4"/>
  <c r="D394" i="4" s="1"/>
  <c r="C230" i="4"/>
  <c r="D229" i="4"/>
  <c r="D393" i="4" s="1"/>
  <c r="C229" i="4"/>
  <c r="D228" i="4"/>
  <c r="D392" i="4" s="1"/>
  <c r="C228" i="4"/>
  <c r="D227" i="4"/>
  <c r="D391" i="4" s="1"/>
  <c r="C227" i="4"/>
  <c r="B227" i="4" s="1"/>
  <c r="D226" i="4"/>
  <c r="D390" i="4" s="1"/>
  <c r="C226" i="4"/>
  <c r="D225" i="4"/>
  <c r="D389" i="4" s="1"/>
  <c r="C225" i="4"/>
  <c r="D224" i="4"/>
  <c r="D388" i="4" s="1"/>
  <c r="C224" i="4"/>
  <c r="B388" i="4" s="1"/>
  <c r="D223" i="4"/>
  <c r="D387" i="4" s="1"/>
  <c r="C223" i="4"/>
  <c r="D222" i="4"/>
  <c r="D386" i="4" s="1"/>
  <c r="C222" i="4"/>
  <c r="D221" i="4"/>
  <c r="D385" i="4" s="1"/>
  <c r="C221" i="4"/>
  <c r="C385" i="4" s="1"/>
  <c r="D220" i="4"/>
  <c r="D384" i="4" s="1"/>
  <c r="C220" i="4"/>
  <c r="B220" i="4" s="1"/>
  <c r="D219" i="4"/>
  <c r="D383" i="4" s="1"/>
  <c r="C219" i="4"/>
  <c r="D218" i="4"/>
  <c r="D382" i="4" s="1"/>
  <c r="C218" i="4"/>
  <c r="C382" i="4" s="1"/>
  <c r="D217" i="4"/>
  <c r="D381" i="4" s="1"/>
  <c r="C217" i="4"/>
  <c r="D216" i="4"/>
  <c r="D380" i="4" s="1"/>
  <c r="C216" i="4"/>
  <c r="D215" i="4"/>
  <c r="D379" i="4" s="1"/>
  <c r="C215" i="4"/>
  <c r="D214" i="4"/>
  <c r="D378" i="4" s="1"/>
  <c r="C214" i="4"/>
  <c r="B214" i="4" s="1"/>
  <c r="D213" i="4"/>
  <c r="D377" i="4" s="1"/>
  <c r="C213" i="4"/>
  <c r="C377" i="4" s="1"/>
  <c r="D212" i="4"/>
  <c r="D376" i="4" s="1"/>
  <c r="C212" i="4"/>
  <c r="B212" i="4" s="1"/>
  <c r="D211" i="4"/>
  <c r="D375" i="4" s="1"/>
  <c r="C211" i="4"/>
  <c r="D210" i="4"/>
  <c r="D374" i="4" s="1"/>
  <c r="C210" i="4"/>
  <c r="B210" i="4" s="1"/>
  <c r="D209" i="4"/>
  <c r="D373" i="4" s="1"/>
  <c r="C209" i="4"/>
  <c r="D208" i="4"/>
  <c r="D372" i="4" s="1"/>
  <c r="C208" i="4"/>
  <c r="D207" i="4"/>
  <c r="D371" i="4" s="1"/>
  <c r="C207" i="4"/>
  <c r="B207" i="4" s="1"/>
  <c r="D206" i="4"/>
  <c r="D370" i="4" s="1"/>
  <c r="C206" i="4"/>
  <c r="B206" i="4" s="1"/>
  <c r="D205" i="4"/>
  <c r="D369" i="4" s="1"/>
  <c r="C205" i="4"/>
  <c r="D204" i="4"/>
  <c r="D368" i="4" s="1"/>
  <c r="C204" i="4"/>
  <c r="D203" i="4"/>
  <c r="D367" i="4" s="1"/>
  <c r="C203" i="4"/>
  <c r="D202" i="4"/>
  <c r="D366" i="4" s="1"/>
  <c r="C202" i="4"/>
  <c r="B202" i="4" s="1"/>
  <c r="D201" i="4"/>
  <c r="D365" i="4" s="1"/>
  <c r="C201" i="4"/>
  <c r="D200" i="4"/>
  <c r="D364" i="4" s="1"/>
  <c r="C200" i="4"/>
  <c r="B200" i="4" s="1"/>
  <c r="D199" i="4"/>
  <c r="D363" i="4" s="1"/>
  <c r="C199" i="4"/>
  <c r="B199" i="4" s="1"/>
  <c r="D198" i="4"/>
  <c r="D362" i="4" s="1"/>
  <c r="C198" i="4"/>
  <c r="B198" i="4" s="1"/>
  <c r="D197" i="4"/>
  <c r="D361" i="4" s="1"/>
  <c r="C197" i="4"/>
  <c r="D196" i="4"/>
  <c r="D360" i="4" s="1"/>
  <c r="C196" i="4"/>
  <c r="B196" i="4" s="1"/>
  <c r="D195" i="4"/>
  <c r="D359" i="4" s="1"/>
  <c r="C195" i="4"/>
  <c r="D194" i="4"/>
  <c r="D358" i="4" s="1"/>
  <c r="C194" i="4"/>
  <c r="B194" i="4" s="1"/>
  <c r="D193" i="4"/>
  <c r="D357" i="4" s="1"/>
  <c r="C193" i="4"/>
  <c r="D192" i="4"/>
  <c r="D356" i="4" s="1"/>
  <c r="C192" i="4"/>
  <c r="B192" i="4" s="1"/>
  <c r="D191" i="4"/>
  <c r="D355" i="4" s="1"/>
  <c r="C191" i="4"/>
  <c r="B191" i="4" s="1"/>
  <c r="D190" i="4"/>
  <c r="D354" i="4" s="1"/>
  <c r="C190" i="4"/>
  <c r="D189" i="4"/>
  <c r="D353" i="4" s="1"/>
  <c r="C189" i="4"/>
  <c r="D188" i="4"/>
  <c r="D352" i="4" s="1"/>
  <c r="C188" i="4"/>
  <c r="D187" i="4"/>
  <c r="D351" i="4" s="1"/>
  <c r="C187" i="4"/>
  <c r="D186" i="4"/>
  <c r="D350" i="4" s="1"/>
  <c r="C186" i="4"/>
  <c r="D185" i="4"/>
  <c r="D349" i="4" s="1"/>
  <c r="C185" i="4"/>
  <c r="D184" i="4"/>
  <c r="D348" i="4" s="1"/>
  <c r="C184" i="4"/>
  <c r="B184" i="4" s="1"/>
  <c r="D183" i="4"/>
  <c r="D347" i="4" s="1"/>
  <c r="C183" i="4"/>
  <c r="D182" i="4"/>
  <c r="D346" i="4" s="1"/>
  <c r="C182" i="4"/>
  <c r="B182" i="4" s="1"/>
  <c r="D181" i="4"/>
  <c r="D345" i="4" s="1"/>
  <c r="C181" i="4"/>
  <c r="D180" i="4"/>
  <c r="D344" i="4" s="1"/>
  <c r="C180" i="4"/>
  <c r="B180" i="4" s="1"/>
  <c r="D179" i="4"/>
  <c r="D343" i="4" s="1"/>
  <c r="C179" i="4"/>
  <c r="B179" i="4" s="1"/>
  <c r="D178" i="4"/>
  <c r="D342" i="4" s="1"/>
  <c r="C178" i="4"/>
  <c r="B178" i="4" s="1"/>
  <c r="D177" i="4"/>
  <c r="D341" i="4" s="1"/>
  <c r="C177" i="4"/>
  <c r="D176" i="4"/>
  <c r="D340" i="4" s="1"/>
  <c r="C176" i="4"/>
  <c r="D175" i="4"/>
  <c r="D339" i="4" s="1"/>
  <c r="C175" i="4"/>
  <c r="D174" i="4"/>
  <c r="D338" i="4" s="1"/>
  <c r="C174" i="4"/>
  <c r="D173" i="4"/>
  <c r="D337" i="4" s="1"/>
  <c r="C173" i="4"/>
  <c r="D172" i="4"/>
  <c r="D336" i="4" s="1"/>
  <c r="C172" i="4"/>
  <c r="B172" i="4" s="1"/>
  <c r="D171" i="4"/>
  <c r="D335" i="4" s="1"/>
  <c r="C171" i="4"/>
  <c r="D170" i="4"/>
  <c r="D334" i="4" s="1"/>
  <c r="C170" i="4"/>
  <c r="D169" i="4"/>
  <c r="D333" i="4" s="1"/>
  <c r="C169" i="4"/>
  <c r="D167" i="4"/>
  <c r="C167" i="4"/>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V68" i="5"/>
  <c r="V50" i="5"/>
  <c r="N50" i="5" s="1"/>
  <c r="V25" i="5"/>
  <c r="R25" i="5" s="1"/>
  <c r="V24" i="5"/>
  <c r="V27" i="5"/>
  <c r="N27" i="5" s="1"/>
  <c r="V78" i="5"/>
  <c r="N78" i="5" s="1"/>
  <c r="X42" i="5"/>
  <c r="T42" i="5" s="1"/>
  <c r="X44" i="5"/>
  <c r="W46" i="5"/>
  <c r="S46" i="5" s="1"/>
  <c r="V73" i="5"/>
  <c r="N73" i="5" s="1"/>
  <c r="W73" i="5"/>
  <c r="O73" i="5" s="1"/>
  <c r="W30" i="5"/>
  <c r="S30" i="5" s="1"/>
  <c r="V29" i="5"/>
  <c r="X40" i="5"/>
  <c r="T40" i="5" s="1"/>
  <c r="V37" i="5"/>
  <c r="X14" i="5"/>
  <c r="T14" i="5" s="1"/>
  <c r="X63" i="5"/>
  <c r="X15" i="5"/>
  <c r="P15" i="5" s="1"/>
  <c r="W14" i="5"/>
  <c r="V54" i="5"/>
  <c r="W54" i="5"/>
  <c r="O54" i="5" s="1"/>
  <c r="V55" i="5"/>
  <c r="V33" i="5"/>
  <c r="N33" i="5" s="1"/>
  <c r="V52" i="5"/>
  <c r="V64" i="5"/>
  <c r="N64" i="5" s="1"/>
  <c r="X10" i="5"/>
  <c r="P10" i="5" s="1"/>
  <c r="V17" i="5"/>
  <c r="V8" i="5"/>
  <c r="V9" i="5"/>
  <c r="N9" i="5" s="1"/>
  <c r="W11" i="5"/>
  <c r="Y4" i="5"/>
  <c r="U4" i="5" s="1"/>
  <c r="W57" i="5"/>
  <c r="W2" i="5"/>
  <c r="O2" i="5" s="1"/>
  <c r="V57" i="5"/>
  <c r="R57" i="5" s="1"/>
  <c r="V23" i="5"/>
  <c r="R23" i="5" s="1"/>
  <c r="R29" i="5" l="1"/>
  <c r="N29" i="5"/>
  <c r="N24" i="5"/>
  <c r="R24" i="5"/>
  <c r="N68" i="5"/>
  <c r="R68" i="5"/>
  <c r="R52" i="5"/>
  <c r="N52" i="5"/>
  <c r="N8" i="5"/>
  <c r="R8" i="5"/>
  <c r="R17" i="5"/>
  <c r="N17" i="5"/>
  <c r="N54" i="5"/>
  <c r="R54" i="5"/>
  <c r="T63" i="5"/>
  <c r="P63" i="5"/>
  <c r="O57" i="5"/>
  <c r="S57" i="5"/>
  <c r="O14" i="5"/>
  <c r="S14" i="5"/>
  <c r="P44" i="5"/>
  <c r="T44" i="5"/>
  <c r="R37" i="5"/>
  <c r="N37" i="5"/>
  <c r="X3" i="5"/>
  <c r="T3" i="5" s="1"/>
  <c r="V21" i="5"/>
  <c r="N21" i="5" s="1"/>
  <c r="W34" i="5"/>
  <c r="S34" i="5" s="1"/>
  <c r="V36" i="5"/>
  <c r="N36" i="5" s="1"/>
  <c r="X61" i="5"/>
  <c r="V2" i="5"/>
  <c r="X7" i="5"/>
  <c r="P7" i="5" s="1"/>
  <c r="V20" i="5"/>
  <c r="R20" i="5" s="1"/>
  <c r="X22" i="5"/>
  <c r="T22" i="5" s="1"/>
  <c r="V35" i="5"/>
  <c r="R35" i="5" s="1"/>
  <c r="V12" i="5"/>
  <c r="R12" i="5" s="1"/>
  <c r="W16" i="5"/>
  <c r="S16" i="5" s="1"/>
  <c r="N25" i="5"/>
  <c r="S2" i="5"/>
  <c r="T15" i="5"/>
  <c r="R33" i="5"/>
  <c r="P42" i="5"/>
  <c r="N51" i="5"/>
  <c r="AC5" i="5"/>
  <c r="AB5" i="5"/>
  <c r="AA5" i="5"/>
  <c r="AD5" i="5"/>
  <c r="AC16" i="5"/>
  <c r="X16" i="5" s="1"/>
  <c r="AB16" i="5"/>
  <c r="AA16" i="5"/>
  <c r="AD16" i="5"/>
  <c r="AC24" i="5"/>
  <c r="AB24" i="5"/>
  <c r="AA24" i="5"/>
  <c r="AD24" i="5"/>
  <c r="Y24" i="5" s="1"/>
  <c r="AC52" i="5"/>
  <c r="X52" i="5" s="1"/>
  <c r="AB52" i="5"/>
  <c r="AA52" i="5"/>
  <c r="AD52" i="5"/>
  <c r="AC57" i="5"/>
  <c r="AB57" i="5"/>
  <c r="AA57" i="5"/>
  <c r="AD57" i="5"/>
  <c r="AC8" i="5"/>
  <c r="AB8" i="5"/>
  <c r="W8" i="5" s="1"/>
  <c r="AA8" i="5"/>
  <c r="AD8" i="5"/>
  <c r="S11" i="5"/>
  <c r="O11" i="5"/>
  <c r="AC35" i="5"/>
  <c r="X35" i="5" s="1"/>
  <c r="AB35" i="5"/>
  <c r="W35" i="5" s="1"/>
  <c r="AA35" i="5"/>
  <c r="AD35" i="5"/>
  <c r="AC44" i="5"/>
  <c r="AB44" i="5"/>
  <c r="AA44" i="5"/>
  <c r="AD44" i="5"/>
  <c r="U44" i="5" s="1"/>
  <c r="AC13" i="5"/>
  <c r="T13" i="5" s="1"/>
  <c r="AB13" i="5"/>
  <c r="AA13" i="5"/>
  <c r="AD13" i="5"/>
  <c r="AC54" i="5"/>
  <c r="AB54" i="5"/>
  <c r="AA54" i="5"/>
  <c r="AD54" i="5"/>
  <c r="Y54" i="5" s="1"/>
  <c r="AC9" i="5"/>
  <c r="AB9" i="5"/>
  <c r="S9" i="5" s="1"/>
  <c r="AA9" i="5"/>
  <c r="AD9" i="5"/>
  <c r="AC21" i="5"/>
  <c r="AB21" i="5"/>
  <c r="AA21" i="5"/>
  <c r="AD21" i="5"/>
  <c r="Y21" i="5" s="1"/>
  <c r="AC29" i="5"/>
  <c r="AB29" i="5"/>
  <c r="O29" i="5" s="1"/>
  <c r="AA29" i="5"/>
  <c r="AD29" i="5"/>
  <c r="Y29" i="5" s="1"/>
  <c r="AC47" i="5"/>
  <c r="AB47" i="5"/>
  <c r="AA47" i="5"/>
  <c r="AD47" i="5"/>
  <c r="R55" i="5"/>
  <c r="N55" i="5"/>
  <c r="AC67" i="5"/>
  <c r="T67" i="5" s="1"/>
  <c r="AB67" i="5"/>
  <c r="AA67" i="5"/>
  <c r="V67" i="5" s="1"/>
  <c r="AD67" i="5"/>
  <c r="AC11" i="5"/>
  <c r="X11" i="5" s="1"/>
  <c r="AB11" i="5"/>
  <c r="AA11" i="5"/>
  <c r="AD11" i="5"/>
  <c r="AC17" i="5"/>
  <c r="AB17" i="5"/>
  <c r="AA17" i="5"/>
  <c r="AD17" i="5"/>
  <c r="AC23" i="5"/>
  <c r="AB23" i="5"/>
  <c r="AA23" i="5"/>
  <c r="AD23" i="5"/>
  <c r="AC34" i="5"/>
  <c r="AB34" i="5"/>
  <c r="AA34" i="5"/>
  <c r="AD34" i="5"/>
  <c r="U34" i="5" s="1"/>
  <c r="AC36" i="5"/>
  <c r="X36" i="5" s="1"/>
  <c r="AB36" i="5"/>
  <c r="O36" i="5" s="1"/>
  <c r="AA36" i="5"/>
  <c r="AD36" i="5"/>
  <c r="AC40" i="5"/>
  <c r="AB40" i="5"/>
  <c r="AA40" i="5"/>
  <c r="AD40" i="5"/>
  <c r="AC45" i="5"/>
  <c r="AB45" i="5"/>
  <c r="AA45" i="5"/>
  <c r="AD45" i="5"/>
  <c r="AC51" i="5"/>
  <c r="AB51" i="5"/>
  <c r="AA51" i="5"/>
  <c r="AD51" i="5"/>
  <c r="U51" i="5" s="1"/>
  <c r="AC53" i="5"/>
  <c r="AB53" i="5"/>
  <c r="AA53" i="5"/>
  <c r="AD53" i="5"/>
  <c r="U53" i="5" s="1"/>
  <c r="AC55" i="5"/>
  <c r="AB55" i="5"/>
  <c r="AA55" i="5"/>
  <c r="AD55" i="5"/>
  <c r="AC59" i="5"/>
  <c r="AB59" i="5"/>
  <c r="AA59" i="5"/>
  <c r="AD59" i="5"/>
  <c r="AC61" i="5"/>
  <c r="AB61" i="5"/>
  <c r="AA61" i="5"/>
  <c r="AD61" i="5"/>
  <c r="U61" i="5" s="1"/>
  <c r="AC63" i="5"/>
  <c r="AB63" i="5"/>
  <c r="AA63" i="5"/>
  <c r="AD63" i="5"/>
  <c r="R64" i="5"/>
  <c r="AC64" i="5"/>
  <c r="AB64" i="5"/>
  <c r="AA64" i="5"/>
  <c r="AD64" i="5"/>
  <c r="Q64" i="5" s="1"/>
  <c r="AC69" i="5"/>
  <c r="AB69" i="5"/>
  <c r="AA69" i="5"/>
  <c r="AD69" i="5"/>
  <c r="N71" i="5"/>
  <c r="AC7" i="5"/>
  <c r="AB7" i="5"/>
  <c r="AA7" i="5"/>
  <c r="AD7" i="5"/>
  <c r="U7" i="5" s="1"/>
  <c r="AC19" i="5"/>
  <c r="AB19" i="5"/>
  <c r="AA19" i="5"/>
  <c r="AD19" i="5"/>
  <c r="AC25" i="5"/>
  <c r="AB25" i="5"/>
  <c r="AA25" i="5"/>
  <c r="AD25" i="5"/>
  <c r="AC31" i="5"/>
  <c r="AB31" i="5"/>
  <c r="S31" i="5" s="1"/>
  <c r="AA31" i="5"/>
  <c r="AD31" i="5"/>
  <c r="AC33" i="5"/>
  <c r="X33" i="5" s="1"/>
  <c r="AB33" i="5"/>
  <c r="AA33" i="5"/>
  <c r="AD33" i="5"/>
  <c r="AC39" i="5"/>
  <c r="AB39" i="5"/>
  <c r="AA39" i="5"/>
  <c r="AD39" i="5"/>
  <c r="AC41" i="5"/>
  <c r="AB41" i="5"/>
  <c r="AA41" i="5"/>
  <c r="AD41" i="5"/>
  <c r="AC48" i="5"/>
  <c r="AB48" i="5"/>
  <c r="AA48" i="5"/>
  <c r="AD48" i="5"/>
  <c r="U48" i="5" s="1"/>
  <c r="AC56" i="5"/>
  <c r="AB56" i="5"/>
  <c r="AA56" i="5"/>
  <c r="AD56" i="5"/>
  <c r="AC60" i="5"/>
  <c r="AB60" i="5"/>
  <c r="AA60" i="5"/>
  <c r="AD60" i="5"/>
  <c r="AC62" i="5"/>
  <c r="AB62" i="5"/>
  <c r="AA62" i="5"/>
  <c r="AD62" i="5"/>
  <c r="AC65" i="5"/>
  <c r="AB65" i="5"/>
  <c r="AA65" i="5"/>
  <c r="AD65" i="5"/>
  <c r="AC70" i="5"/>
  <c r="AB70" i="5"/>
  <c r="AA70" i="5"/>
  <c r="AD70" i="5"/>
  <c r="U70" i="5" s="1"/>
  <c r="AC73" i="5"/>
  <c r="P73" i="5" s="1"/>
  <c r="AB73" i="5"/>
  <c r="AA73" i="5"/>
  <c r="AD73" i="5"/>
  <c r="AC77" i="5"/>
  <c r="AB77" i="5"/>
  <c r="AA77" i="5"/>
  <c r="AD77" i="5"/>
  <c r="AC79" i="5"/>
  <c r="AB79" i="5"/>
  <c r="AA79" i="5"/>
  <c r="AD79" i="5"/>
  <c r="AC3" i="5"/>
  <c r="AB3" i="5"/>
  <c r="AA3" i="5"/>
  <c r="AD3" i="5"/>
  <c r="Y3" i="5" s="1"/>
  <c r="AC4" i="5"/>
  <c r="AB4" i="5"/>
  <c r="AA4" i="5"/>
  <c r="AD4" i="5"/>
  <c r="AC12" i="5"/>
  <c r="AB12" i="5"/>
  <c r="AA12" i="5"/>
  <c r="AD12" i="5"/>
  <c r="U12" i="5" s="1"/>
  <c r="AC15" i="5"/>
  <c r="AB15" i="5"/>
  <c r="AA15" i="5"/>
  <c r="AD15" i="5"/>
  <c r="AC20" i="5"/>
  <c r="X20" i="5" s="1"/>
  <c r="AB20" i="5"/>
  <c r="AA20" i="5"/>
  <c r="AD20" i="5"/>
  <c r="AC27" i="5"/>
  <c r="AB27" i="5"/>
  <c r="AA27" i="5"/>
  <c r="AD27" i="5"/>
  <c r="AC28" i="5"/>
  <c r="AB28" i="5"/>
  <c r="AA28" i="5"/>
  <c r="AD28" i="5"/>
  <c r="O30" i="5"/>
  <c r="AC32" i="5"/>
  <c r="AB32" i="5"/>
  <c r="AA32" i="5"/>
  <c r="AD32" i="5"/>
  <c r="AC37" i="5"/>
  <c r="AB37" i="5"/>
  <c r="W37" i="5" s="1"/>
  <c r="AA37" i="5"/>
  <c r="AD37" i="5"/>
  <c r="Y37" i="5" s="1"/>
  <c r="AC43" i="5"/>
  <c r="AB43" i="5"/>
  <c r="AA43" i="5"/>
  <c r="AD43" i="5"/>
  <c r="AC49" i="5"/>
  <c r="AB49" i="5"/>
  <c r="AA49" i="5"/>
  <c r="AD49" i="5"/>
  <c r="AC71" i="5"/>
  <c r="T71" i="5" s="1"/>
  <c r="AB71" i="5"/>
  <c r="AA71" i="5"/>
  <c r="AD71" i="5"/>
  <c r="R73" i="5"/>
  <c r="AC74" i="5"/>
  <c r="AB74" i="5"/>
  <c r="AA74" i="5"/>
  <c r="AD74" i="5"/>
  <c r="R78" i="5"/>
  <c r="AC68" i="5"/>
  <c r="AB68" i="5"/>
  <c r="S68" i="5" s="1"/>
  <c r="AA68" i="5"/>
  <c r="AD68" i="5"/>
  <c r="AC72" i="5"/>
  <c r="X72" i="5" s="1"/>
  <c r="AB72" i="5"/>
  <c r="AA72" i="5"/>
  <c r="V72" i="5" s="1"/>
  <c r="AD72" i="5"/>
  <c r="AC75" i="5"/>
  <c r="AB75" i="5"/>
  <c r="AA75" i="5"/>
  <c r="AD75" i="5"/>
  <c r="AC76" i="5"/>
  <c r="AB76" i="5"/>
  <c r="AA76" i="5"/>
  <c r="AD76" i="5"/>
  <c r="AC6" i="5"/>
  <c r="AB6" i="5"/>
  <c r="AA6" i="5"/>
  <c r="AD6" i="5"/>
  <c r="AC10" i="5"/>
  <c r="AB10" i="5"/>
  <c r="AA10" i="5"/>
  <c r="AD10" i="5"/>
  <c r="Y10" i="5" s="1"/>
  <c r="AC14" i="5"/>
  <c r="AB14" i="5"/>
  <c r="AA14" i="5"/>
  <c r="AD14" i="5"/>
  <c r="AC18" i="5"/>
  <c r="AB18" i="5"/>
  <c r="AA18" i="5"/>
  <c r="AD18" i="5"/>
  <c r="AC22" i="5"/>
  <c r="AB22" i="5"/>
  <c r="AA22" i="5"/>
  <c r="AD22" i="5"/>
  <c r="AC26" i="5"/>
  <c r="AB26" i="5"/>
  <c r="AA26" i="5"/>
  <c r="AD26" i="5"/>
  <c r="Y26" i="5" s="1"/>
  <c r="AC30" i="5"/>
  <c r="AB30" i="5"/>
  <c r="AA30" i="5"/>
  <c r="AD30" i="5"/>
  <c r="AC38" i="5"/>
  <c r="AB38" i="5"/>
  <c r="AA38" i="5"/>
  <c r="AD38" i="5"/>
  <c r="AC42" i="5"/>
  <c r="AB42" i="5"/>
  <c r="AA42" i="5"/>
  <c r="AD42" i="5"/>
  <c r="Y42" i="5" s="1"/>
  <c r="AC46" i="5"/>
  <c r="AB46" i="5"/>
  <c r="AA46" i="5"/>
  <c r="AD46" i="5"/>
  <c r="AC50" i="5"/>
  <c r="P50" i="5" s="1"/>
  <c r="AB50" i="5"/>
  <c r="AA50" i="5"/>
  <c r="AD50" i="5"/>
  <c r="AB2" i="5"/>
  <c r="AD58" i="5"/>
  <c r="U58" i="5" s="1"/>
  <c r="AD66" i="5"/>
  <c r="AD78" i="5"/>
  <c r="AC2" i="5"/>
  <c r="AA58" i="5"/>
  <c r="AA66" i="5"/>
  <c r="AA78" i="5"/>
  <c r="AD2" i="5"/>
  <c r="Y2" i="5" s="1"/>
  <c r="AB58" i="5"/>
  <c r="AB66" i="5"/>
  <c r="AB78" i="5"/>
  <c r="Y44" i="5"/>
  <c r="Y51" i="5"/>
  <c r="R72" i="5"/>
  <c r="S29" i="5"/>
  <c r="T35" i="5"/>
  <c r="Q44" i="5"/>
  <c r="U54" i="5"/>
  <c r="O68" i="5"/>
  <c r="T33" i="5"/>
  <c r="W68" i="5"/>
  <c r="T20" i="5"/>
  <c r="S21" i="5"/>
  <c r="W29" i="5"/>
  <c r="Q54" i="5"/>
  <c r="Q10" i="5"/>
  <c r="U10" i="5"/>
  <c r="P11" i="5"/>
  <c r="T11" i="5"/>
  <c r="S8" i="5"/>
  <c r="Q6" i="5"/>
  <c r="Y6" i="5"/>
  <c r="U6" i="5"/>
  <c r="X25" i="5"/>
  <c r="P25" i="5"/>
  <c r="T25" i="5"/>
  <c r="U46" i="5"/>
  <c r="Y46" i="5"/>
  <c r="S24" i="5"/>
  <c r="W24" i="5"/>
  <c r="O24" i="5"/>
  <c r="Q8" i="5"/>
  <c r="Y8" i="5"/>
  <c r="U13" i="5"/>
  <c r="Y13" i="5"/>
  <c r="Q13" i="5"/>
  <c r="Y15" i="5"/>
  <c r="Q15" i="5"/>
  <c r="U15" i="5"/>
  <c r="U17" i="5"/>
  <c r="Y17" i="5"/>
  <c r="Q17" i="5"/>
  <c r="P27" i="5"/>
  <c r="X27" i="5"/>
  <c r="T27" i="5"/>
  <c r="Q36" i="5"/>
  <c r="U36" i="5"/>
  <c r="Y36" i="5"/>
  <c r="T37" i="5"/>
  <c r="X37" i="5"/>
  <c r="P37" i="5"/>
  <c r="O51" i="5"/>
  <c r="W51" i="5"/>
  <c r="S51" i="5"/>
  <c r="P3" i="5"/>
  <c r="Q4" i="5"/>
  <c r="P14" i="5"/>
  <c r="T16" i="5"/>
  <c r="P20" i="5"/>
  <c r="U21" i="5"/>
  <c r="N23" i="5"/>
  <c r="U24" i="5"/>
  <c r="Q26" i="5"/>
  <c r="U29" i="5"/>
  <c r="W31" i="5"/>
  <c r="W36" i="5"/>
  <c r="P40" i="5"/>
  <c r="Y48" i="5"/>
  <c r="Q48" i="5"/>
  <c r="Q51" i="5"/>
  <c r="T52" i="5"/>
  <c r="W53" i="5"/>
  <c r="N57" i="5"/>
  <c r="Y7" i="5"/>
  <c r="O8" i="5"/>
  <c r="O9" i="5"/>
  <c r="X9" i="5"/>
  <c r="Y12" i="5"/>
  <c r="P16" i="5"/>
  <c r="Q21" i="5"/>
  <c r="Q24" i="5"/>
  <c r="U26" i="5"/>
  <c r="Q29" i="5"/>
  <c r="O31" i="5"/>
  <c r="P33" i="5"/>
  <c r="Q34" i="5"/>
  <c r="Y34" i="5"/>
  <c r="P35" i="5"/>
  <c r="S36" i="5"/>
  <c r="X50" i="5"/>
  <c r="T50" i="5"/>
  <c r="S78" i="5"/>
  <c r="W78" i="5"/>
  <c r="O78" i="5"/>
  <c r="U40" i="5"/>
  <c r="Y40" i="5"/>
  <c r="Q40" i="5"/>
  <c r="P52" i="5"/>
  <c r="X55" i="5"/>
  <c r="P55" i="5"/>
  <c r="T55" i="5"/>
  <c r="Q7" i="5"/>
  <c r="Q12" i="5"/>
  <c r="Y78" i="5"/>
  <c r="Q78" i="5"/>
  <c r="U78" i="5"/>
  <c r="Q53" i="5"/>
  <c r="Q58" i="5"/>
  <c r="Y58" i="5"/>
  <c r="Y64" i="5"/>
  <c r="Q68" i="5"/>
  <c r="Q70" i="5"/>
  <c r="Y70" i="5"/>
  <c r="P71" i="5"/>
  <c r="X71" i="5"/>
  <c r="T72" i="5"/>
  <c r="S73" i="5"/>
  <c r="X73" i="5"/>
  <c r="U64" i="5"/>
  <c r="N67" i="5"/>
  <c r="N72" i="5"/>
  <c r="T73" i="5"/>
  <c r="Y53" i="5"/>
  <c r="Q61" i="5"/>
  <c r="R67" i="5"/>
  <c r="P72" i="5"/>
  <c r="Y11" i="5"/>
  <c r="U11" i="5"/>
  <c r="Q11" i="5"/>
  <c r="X12" i="5"/>
  <c r="P12" i="5"/>
  <c r="T12" i="5"/>
  <c r="X8" i="5"/>
  <c r="T8" i="5"/>
  <c r="P8" i="5"/>
  <c r="X17" i="5"/>
  <c r="T17" i="5"/>
  <c r="P17" i="5"/>
  <c r="U8" i="5"/>
  <c r="R9" i="5"/>
  <c r="W9" i="5"/>
  <c r="T10" i="5"/>
  <c r="Y16" i="5"/>
  <c r="U16" i="5"/>
  <c r="Q16" i="5"/>
  <c r="X21" i="5"/>
  <c r="T21" i="5"/>
  <c r="P21" i="5"/>
  <c r="X29" i="5"/>
  <c r="T29" i="5"/>
  <c r="P29" i="5"/>
  <c r="Q3" i="5"/>
  <c r="U3" i="5"/>
  <c r="X13" i="5"/>
  <c r="P13" i="5"/>
  <c r="Q2" i="5"/>
  <c r="U2" i="5"/>
  <c r="Y9" i="5"/>
  <c r="U9" i="5"/>
  <c r="Q9" i="5"/>
  <c r="Y14" i="5"/>
  <c r="U14" i="5"/>
  <c r="Q14" i="5"/>
  <c r="W20" i="5"/>
  <c r="S20" i="5"/>
  <c r="O20" i="5"/>
  <c r="Y23" i="5"/>
  <c r="U23" i="5"/>
  <c r="Q23" i="5"/>
  <c r="W25" i="5"/>
  <c r="S25" i="5"/>
  <c r="O25" i="5"/>
  <c r="Y30" i="5"/>
  <c r="U30" i="5"/>
  <c r="Q30" i="5"/>
  <c r="V31" i="5"/>
  <c r="R31" i="5"/>
  <c r="N31" i="5"/>
  <c r="W33" i="5"/>
  <c r="S33" i="5"/>
  <c r="O33" i="5"/>
  <c r="X51" i="5"/>
  <c r="T51" i="5"/>
  <c r="P51" i="5"/>
  <c r="X24" i="5"/>
  <c r="T24" i="5"/>
  <c r="P24" i="5"/>
  <c r="X26" i="5"/>
  <c r="T26" i="5"/>
  <c r="P26" i="5"/>
  <c r="W27" i="5"/>
  <c r="S27" i="5"/>
  <c r="O27" i="5"/>
  <c r="X34" i="5"/>
  <c r="T34" i="5"/>
  <c r="P34" i="5"/>
  <c r="Y20" i="5"/>
  <c r="U20" i="5"/>
  <c r="Q20" i="5"/>
  <c r="W23" i="5"/>
  <c r="S23" i="5"/>
  <c r="O23" i="5"/>
  <c r="Y25" i="5"/>
  <c r="U25" i="5"/>
  <c r="Q25" i="5"/>
  <c r="X31" i="5"/>
  <c r="T31" i="5"/>
  <c r="P31" i="5"/>
  <c r="Y33" i="5"/>
  <c r="U33" i="5"/>
  <c r="Q33" i="5"/>
  <c r="Y35" i="5"/>
  <c r="K35" i="5" s="1"/>
  <c r="U35" i="5"/>
  <c r="Q35" i="5"/>
  <c r="T46" i="5"/>
  <c r="P46" i="5"/>
  <c r="X46" i="5"/>
  <c r="W12" i="5"/>
  <c r="S12" i="5"/>
  <c r="O12" i="5"/>
  <c r="Y22" i="5"/>
  <c r="U22" i="5"/>
  <c r="Q22" i="5"/>
  <c r="P23" i="5"/>
  <c r="V26" i="5"/>
  <c r="R26" i="5"/>
  <c r="N26" i="5"/>
  <c r="Y27" i="5"/>
  <c r="U27" i="5"/>
  <c r="Q27" i="5"/>
  <c r="R27" i="5"/>
  <c r="Q31" i="5"/>
  <c r="X54" i="5"/>
  <c r="T54" i="5"/>
  <c r="P54" i="5"/>
  <c r="L54" i="5" s="1"/>
  <c r="O37" i="5"/>
  <c r="S37" i="5"/>
  <c r="Q42" i="5"/>
  <c r="U42" i="5"/>
  <c r="O46" i="5"/>
  <c r="X53" i="5"/>
  <c r="T53" i="5"/>
  <c r="P53" i="5"/>
  <c r="S54" i="5"/>
  <c r="Y57" i="5"/>
  <c r="U57" i="5"/>
  <c r="Q57" i="5"/>
  <c r="W50" i="5"/>
  <c r="S50" i="5"/>
  <c r="O50" i="5"/>
  <c r="Y52" i="5"/>
  <c r="U52" i="5"/>
  <c r="Q52" i="5"/>
  <c r="Y55" i="5"/>
  <c r="U55" i="5"/>
  <c r="Q55" i="5"/>
  <c r="X57" i="5"/>
  <c r="T57" i="5"/>
  <c r="P57" i="5"/>
  <c r="X64" i="5"/>
  <c r="T64" i="5"/>
  <c r="P64" i="5"/>
  <c r="Y73" i="5"/>
  <c r="U73" i="5"/>
  <c r="Q73" i="5"/>
  <c r="O35" i="5"/>
  <c r="S35" i="5"/>
  <c r="P36" i="5"/>
  <c r="T36" i="5"/>
  <c r="Q37" i="5"/>
  <c r="U37" i="5"/>
  <c r="Q46" i="5"/>
  <c r="V53" i="5"/>
  <c r="R53" i="5"/>
  <c r="N53" i="5"/>
  <c r="Y50" i="5"/>
  <c r="U50" i="5"/>
  <c r="Q50" i="5"/>
  <c r="R50" i="5"/>
  <c r="W52" i="5"/>
  <c r="S52" i="5"/>
  <c r="O52" i="5"/>
  <c r="W55" i="5"/>
  <c r="S55" i="5"/>
  <c r="O55" i="5"/>
  <c r="X68" i="5"/>
  <c r="T68" i="5"/>
  <c r="P68" i="5"/>
  <c r="P67" i="5"/>
  <c r="X67" i="5"/>
  <c r="W72" i="5"/>
  <c r="S72" i="5"/>
  <c r="O72" i="5"/>
  <c r="Y61" i="5"/>
  <c r="Y67" i="5"/>
  <c r="U67" i="5"/>
  <c r="Q67" i="5"/>
  <c r="W71" i="5"/>
  <c r="S71" i="5"/>
  <c r="O71" i="5"/>
  <c r="Y72" i="5"/>
  <c r="U72" i="5"/>
  <c r="Q72" i="5"/>
  <c r="Y63" i="5"/>
  <c r="U63" i="5"/>
  <c r="Q63" i="5"/>
  <c r="W67" i="5"/>
  <c r="S67" i="5"/>
  <c r="O67" i="5"/>
  <c r="Y71" i="5"/>
  <c r="U71" i="5"/>
  <c r="Q71" i="5"/>
  <c r="L73" i="5"/>
  <c r="P78" i="5"/>
  <c r="T78" i="5"/>
  <c r="B204" i="4"/>
  <c r="E204" i="4" s="1"/>
  <c r="B183" i="4"/>
  <c r="B187" i="4"/>
  <c r="B404" i="4"/>
  <c r="B186" i="4"/>
  <c r="B211" i="4"/>
  <c r="B215" i="4"/>
  <c r="B219" i="4"/>
  <c r="B174" i="4"/>
  <c r="B176" i="4"/>
  <c r="B223" i="4"/>
  <c r="E223" i="4" s="1"/>
  <c r="B235" i="4"/>
  <c r="B246" i="4"/>
  <c r="B250" i="4"/>
  <c r="B216" i="4"/>
  <c r="B171" i="4"/>
  <c r="B222" i="4"/>
  <c r="E222" i="4" s="1"/>
  <c r="B243" i="4"/>
  <c r="B247" i="4"/>
  <c r="B449" i="4"/>
  <c r="E449" i="4" s="1"/>
  <c r="B305" i="4"/>
  <c r="B317" i="4"/>
  <c r="B321" i="4"/>
  <c r="B325" i="4"/>
  <c r="E325" i="4" s="1"/>
  <c r="B175" i="4"/>
  <c r="B188" i="4"/>
  <c r="B170" i="4"/>
  <c r="B190" i="4"/>
  <c r="B195" i="4"/>
  <c r="B203" i="4"/>
  <c r="B208" i="4"/>
  <c r="B228" i="4"/>
  <c r="B230" i="4"/>
  <c r="B236" i="4"/>
  <c r="B481" i="4"/>
  <c r="B226" i="4"/>
  <c r="B465" i="4"/>
  <c r="C388" i="4"/>
  <c r="B232" i="4"/>
  <c r="B248" i="4"/>
  <c r="B281" i="4"/>
  <c r="B285" i="4"/>
  <c r="E285" i="4" s="1"/>
  <c r="C449" i="4"/>
  <c r="C465" i="4"/>
  <c r="C481" i="4"/>
  <c r="B218" i="4"/>
  <c r="B244" i="4"/>
  <c r="B412" i="4"/>
  <c r="B293" i="4"/>
  <c r="B297" i="4"/>
  <c r="C404" i="4"/>
  <c r="B441" i="4"/>
  <c r="B457" i="4"/>
  <c r="B473" i="4"/>
  <c r="B489" i="4"/>
  <c r="E489" i="4" s="1"/>
  <c r="B382" i="4"/>
  <c r="B224" i="4"/>
  <c r="B392" i="4"/>
  <c r="B240" i="4"/>
  <c r="B329" i="4"/>
  <c r="E329" i="4" s="1"/>
  <c r="C396" i="4"/>
  <c r="C441" i="4"/>
  <c r="C457" i="4"/>
  <c r="C473" i="4"/>
  <c r="C489" i="4"/>
  <c r="C333" i="4"/>
  <c r="B333" i="4"/>
  <c r="E333" i="4" s="1"/>
  <c r="B169" i="4"/>
  <c r="C337" i="4"/>
  <c r="B337" i="4"/>
  <c r="C341" i="4"/>
  <c r="B341" i="4"/>
  <c r="C345" i="4"/>
  <c r="B345" i="4"/>
  <c r="C349" i="4"/>
  <c r="B349" i="4"/>
  <c r="C361" i="4"/>
  <c r="B361" i="4"/>
  <c r="C365" i="4"/>
  <c r="B365" i="4"/>
  <c r="B393" i="4"/>
  <c r="C393" i="4"/>
  <c r="B397" i="4"/>
  <c r="C397" i="4"/>
  <c r="B405" i="4"/>
  <c r="E405" i="4" s="1"/>
  <c r="C405" i="4"/>
  <c r="B409" i="4"/>
  <c r="C409" i="4"/>
  <c r="C487" i="4"/>
  <c r="B487" i="4"/>
  <c r="B323" i="4"/>
  <c r="C336" i="4"/>
  <c r="B336" i="4"/>
  <c r="C340" i="4"/>
  <c r="B340" i="4"/>
  <c r="C356" i="4"/>
  <c r="B356" i="4"/>
  <c r="C360" i="4"/>
  <c r="B360" i="4"/>
  <c r="C364" i="4"/>
  <c r="B364" i="4"/>
  <c r="C380" i="4"/>
  <c r="B380" i="4"/>
  <c r="C418" i="4"/>
  <c r="B254" i="4"/>
  <c r="B418" i="4"/>
  <c r="C426" i="4"/>
  <c r="B262" i="4"/>
  <c r="B426" i="4"/>
  <c r="C434" i="4"/>
  <c r="B270" i="4"/>
  <c r="B434" i="4"/>
  <c r="C439" i="4"/>
  <c r="B439" i="4"/>
  <c r="B275" i="4"/>
  <c r="C450" i="4"/>
  <c r="B450" i="4"/>
  <c r="B286" i="4"/>
  <c r="C458" i="4"/>
  <c r="B458" i="4"/>
  <c r="E458" i="4" s="1"/>
  <c r="B294" i="4"/>
  <c r="E294" i="4" s="1"/>
  <c r="C471" i="4"/>
  <c r="B471" i="4"/>
  <c r="B307" i="4"/>
  <c r="C479" i="4"/>
  <c r="B479" i="4"/>
  <c r="B315" i="4"/>
  <c r="C335" i="4"/>
  <c r="B335" i="4"/>
  <c r="C339" i="4"/>
  <c r="B339" i="4"/>
  <c r="C343" i="4"/>
  <c r="B343" i="4"/>
  <c r="C347" i="4"/>
  <c r="B347" i="4"/>
  <c r="C351" i="4"/>
  <c r="B351" i="4"/>
  <c r="C363" i="4"/>
  <c r="B363" i="4"/>
  <c r="C367" i="4"/>
  <c r="B367" i="4"/>
  <c r="C371" i="4"/>
  <c r="B371" i="4"/>
  <c r="C375" i="4"/>
  <c r="B375" i="4"/>
  <c r="C383" i="4"/>
  <c r="B383" i="4"/>
  <c r="B387" i="4"/>
  <c r="E387" i="4" s="1"/>
  <c r="C387" i="4"/>
  <c r="B391" i="4"/>
  <c r="C391" i="4"/>
  <c r="B395" i="4"/>
  <c r="C395" i="4"/>
  <c r="B399" i="4"/>
  <c r="C399" i="4"/>
  <c r="B403" i="4"/>
  <c r="C403" i="4"/>
  <c r="B407" i="4"/>
  <c r="C407" i="4"/>
  <c r="B411" i="4"/>
  <c r="C411" i="4"/>
  <c r="C495" i="4"/>
  <c r="B495" i="4"/>
  <c r="E495" i="4" s="1"/>
  <c r="B331" i="4"/>
  <c r="E331" i="4" s="1"/>
  <c r="C392" i="4"/>
  <c r="C400" i="4"/>
  <c r="C408" i="4"/>
  <c r="E172" i="4"/>
  <c r="C353" i="4"/>
  <c r="B353" i="4"/>
  <c r="C357" i="4"/>
  <c r="B357" i="4"/>
  <c r="C369" i="4"/>
  <c r="B369" i="4"/>
  <c r="C373" i="4"/>
  <c r="B373" i="4"/>
  <c r="C381" i="4"/>
  <c r="B381" i="4"/>
  <c r="B389" i="4"/>
  <c r="C389" i="4"/>
  <c r="B401" i="4"/>
  <c r="C401" i="4"/>
  <c r="C413" i="4"/>
  <c r="B413" i="4"/>
  <c r="E171" i="4"/>
  <c r="C344" i="4"/>
  <c r="B344" i="4"/>
  <c r="C348" i="4"/>
  <c r="B348" i="4"/>
  <c r="C352" i="4"/>
  <c r="B352" i="4"/>
  <c r="C368" i="4"/>
  <c r="B368" i="4"/>
  <c r="E368" i="4" s="1"/>
  <c r="C372" i="4"/>
  <c r="B372" i="4"/>
  <c r="C376" i="4"/>
  <c r="B376" i="4"/>
  <c r="C384" i="4"/>
  <c r="B384" i="4"/>
  <c r="B251" i="4"/>
  <c r="C415" i="4"/>
  <c r="B415" i="4"/>
  <c r="B259" i="4"/>
  <c r="C423" i="4"/>
  <c r="B267" i="4"/>
  <c r="C431" i="4"/>
  <c r="B431" i="4"/>
  <c r="C442" i="4"/>
  <c r="B442" i="4"/>
  <c r="B278" i="4"/>
  <c r="C447" i="4"/>
  <c r="B447" i="4"/>
  <c r="E447" i="4" s="1"/>
  <c r="B283" i="4"/>
  <c r="E283" i="4" s="1"/>
  <c r="C455" i="4"/>
  <c r="B455" i="4"/>
  <c r="B291" i="4"/>
  <c r="C463" i="4"/>
  <c r="B463" i="4"/>
  <c r="B299" i="4"/>
  <c r="C466" i="4"/>
  <c r="B466" i="4"/>
  <c r="B302" i="4"/>
  <c r="C474" i="4"/>
  <c r="B474" i="4"/>
  <c r="B310" i="4"/>
  <c r="C482" i="4"/>
  <c r="B482" i="4"/>
  <c r="B318" i="4"/>
  <c r="C491" i="4"/>
  <c r="B491" i="4"/>
  <c r="E491" i="4" s="1"/>
  <c r="B327" i="4"/>
  <c r="E327" i="4" s="1"/>
  <c r="C355" i="4"/>
  <c r="B355" i="4"/>
  <c r="C359" i="4"/>
  <c r="B359" i="4"/>
  <c r="C379" i="4"/>
  <c r="B379" i="4"/>
  <c r="C334" i="4"/>
  <c r="B334" i="4"/>
  <c r="B173" i="4"/>
  <c r="E173" i="4" s="1"/>
  <c r="C338" i="4"/>
  <c r="B338" i="4"/>
  <c r="B177" i="4"/>
  <c r="C342" i="4"/>
  <c r="B342" i="4"/>
  <c r="B181" i="4"/>
  <c r="C346" i="4"/>
  <c r="B346" i="4"/>
  <c r="B185" i="4"/>
  <c r="C350" i="4"/>
  <c r="B350" i="4"/>
  <c r="B189" i="4"/>
  <c r="C354" i="4"/>
  <c r="B354" i="4"/>
  <c r="B193" i="4"/>
  <c r="C358" i="4"/>
  <c r="B358" i="4"/>
  <c r="B197" i="4"/>
  <c r="C362" i="4"/>
  <c r="B362" i="4"/>
  <c r="B201" i="4"/>
  <c r="C366" i="4"/>
  <c r="B366" i="4"/>
  <c r="B205" i="4"/>
  <c r="C370" i="4"/>
  <c r="B370" i="4"/>
  <c r="B209" i="4"/>
  <c r="C374" i="4"/>
  <c r="B374" i="4"/>
  <c r="B213" i="4"/>
  <c r="B378" i="4"/>
  <c r="C378" i="4"/>
  <c r="B217" i="4"/>
  <c r="B221" i="4"/>
  <c r="B386" i="4"/>
  <c r="E386" i="4" s="1"/>
  <c r="C386" i="4"/>
  <c r="B225" i="4"/>
  <c r="B390" i="4"/>
  <c r="C390" i="4"/>
  <c r="B229" i="4"/>
  <c r="B394" i="4"/>
  <c r="C394" i="4"/>
  <c r="B233" i="4"/>
  <c r="B398" i="4"/>
  <c r="C398" i="4"/>
  <c r="B237" i="4"/>
  <c r="B402" i="4"/>
  <c r="C402" i="4"/>
  <c r="B241" i="4"/>
  <c r="E241" i="4" s="1"/>
  <c r="B406" i="4"/>
  <c r="C406" i="4"/>
  <c r="B245" i="4"/>
  <c r="B410" i="4"/>
  <c r="C410" i="4"/>
  <c r="B249" i="4"/>
  <c r="C414" i="4"/>
  <c r="B414" i="4"/>
  <c r="C419" i="4"/>
  <c r="B419" i="4"/>
  <c r="B255" i="4"/>
  <c r="C422" i="4"/>
  <c r="B422" i="4"/>
  <c r="B258" i="4"/>
  <c r="C427" i="4"/>
  <c r="B427" i="4"/>
  <c r="B263" i="4"/>
  <c r="C430" i="4"/>
  <c r="B430" i="4"/>
  <c r="B266" i="4"/>
  <c r="C435" i="4"/>
  <c r="B435" i="4"/>
  <c r="B271" i="4"/>
  <c r="C438" i="4"/>
  <c r="B438" i="4"/>
  <c r="B274" i="4"/>
  <c r="C443" i="4"/>
  <c r="B443" i="4"/>
  <c r="B279" i="4"/>
  <c r="C446" i="4"/>
  <c r="B446" i="4"/>
  <c r="B282" i="4"/>
  <c r="C451" i="4"/>
  <c r="B451" i="4"/>
  <c r="B287" i="4"/>
  <c r="C454" i="4"/>
  <c r="B454" i="4"/>
  <c r="B290" i="4"/>
  <c r="C459" i="4"/>
  <c r="B459" i="4"/>
  <c r="B295" i="4"/>
  <c r="C462" i="4"/>
  <c r="B462" i="4"/>
  <c r="B298" i="4"/>
  <c r="C467" i="4"/>
  <c r="B467" i="4"/>
  <c r="B303" i="4"/>
  <c r="C470" i="4"/>
  <c r="B470" i="4"/>
  <c r="B306" i="4"/>
  <c r="C475" i="4"/>
  <c r="B475" i="4"/>
  <c r="B311" i="4"/>
  <c r="C478" i="4"/>
  <c r="B478" i="4"/>
  <c r="B314" i="4"/>
  <c r="C483" i="4"/>
  <c r="B483" i="4"/>
  <c r="B319" i="4"/>
  <c r="B377" i="4"/>
  <c r="B385" i="4"/>
  <c r="B423" i="4"/>
  <c r="C486" i="4"/>
  <c r="B486" i="4"/>
  <c r="E486" i="4" s="1"/>
  <c r="B322" i="4"/>
  <c r="E322" i="4" s="1"/>
  <c r="C490" i="4"/>
  <c r="B490" i="4"/>
  <c r="E490" i="4" s="1"/>
  <c r="B326" i="4"/>
  <c r="E326" i="4" s="1"/>
  <c r="C494" i="4"/>
  <c r="B494" i="4"/>
  <c r="E494" i="4" s="1"/>
  <c r="B330" i="4"/>
  <c r="E330" i="4" s="1"/>
  <c r="C417" i="4"/>
  <c r="B417" i="4"/>
  <c r="B253" i="4"/>
  <c r="C421" i="4"/>
  <c r="B421" i="4"/>
  <c r="B257" i="4"/>
  <c r="C425" i="4"/>
  <c r="B425" i="4"/>
  <c r="B261" i="4"/>
  <c r="C429" i="4"/>
  <c r="B429" i="4"/>
  <c r="B265" i="4"/>
  <c r="C433" i="4"/>
  <c r="B433" i="4"/>
  <c r="B269" i="4"/>
  <c r="B437" i="4"/>
  <c r="B445" i="4"/>
  <c r="B453" i="4"/>
  <c r="B461" i="4"/>
  <c r="B469" i="4"/>
  <c r="B477" i="4"/>
  <c r="B485" i="4"/>
  <c r="B493" i="4"/>
  <c r="E493" i="4" s="1"/>
  <c r="B416" i="4"/>
  <c r="E416" i="4" s="1"/>
  <c r="C416" i="4"/>
  <c r="B252" i="4"/>
  <c r="E252" i="4" s="1"/>
  <c r="B420" i="4"/>
  <c r="E420" i="4" s="1"/>
  <c r="B256" i="4"/>
  <c r="E256" i="4" s="1"/>
  <c r="B424" i="4"/>
  <c r="C424" i="4"/>
  <c r="B260" i="4"/>
  <c r="B428" i="4"/>
  <c r="B264" i="4"/>
  <c r="B432" i="4"/>
  <c r="C432" i="4"/>
  <c r="B268" i="4"/>
  <c r="C436" i="4"/>
  <c r="B436" i="4"/>
  <c r="B272" i="4"/>
  <c r="C440" i="4"/>
  <c r="B440" i="4"/>
  <c r="B276" i="4"/>
  <c r="C444" i="4"/>
  <c r="B444" i="4"/>
  <c r="B280" i="4"/>
  <c r="C448" i="4"/>
  <c r="B448" i="4"/>
  <c r="B284" i="4"/>
  <c r="C452" i="4"/>
  <c r="B452" i="4"/>
  <c r="B288" i="4"/>
  <c r="C456" i="4"/>
  <c r="B456" i="4"/>
  <c r="B292" i="4"/>
  <c r="C460" i="4"/>
  <c r="B460" i="4"/>
  <c r="B296" i="4"/>
  <c r="C464" i="4"/>
  <c r="B464" i="4"/>
  <c r="B300" i="4"/>
  <c r="C468" i="4"/>
  <c r="B468" i="4"/>
  <c r="B304" i="4"/>
  <c r="C472" i="4"/>
  <c r="B472" i="4"/>
  <c r="B308" i="4"/>
  <c r="C476" i="4"/>
  <c r="B476" i="4"/>
  <c r="B312" i="4"/>
  <c r="C480" i="4"/>
  <c r="B480" i="4"/>
  <c r="B316" i="4"/>
  <c r="C484" i="4"/>
  <c r="B484" i="4"/>
  <c r="B320" i="4"/>
  <c r="C488" i="4"/>
  <c r="B488" i="4"/>
  <c r="B324" i="4"/>
  <c r="C492" i="4"/>
  <c r="B492" i="4"/>
  <c r="E492" i="4" s="1"/>
  <c r="B328" i="4"/>
  <c r="E328" i="4" s="1"/>
  <c r="B332" i="4"/>
  <c r="E332" i="4" s="1"/>
  <c r="C437" i="4"/>
  <c r="C445" i="4"/>
  <c r="C453" i="4"/>
  <c r="C461" i="4"/>
  <c r="C469" i="4"/>
  <c r="C477" i="4"/>
  <c r="C485" i="4"/>
  <c r="C493" i="4"/>
  <c r="C496" i="4"/>
  <c r="B496" i="4"/>
  <c r="E496" i="4" s="1"/>
  <c r="K2" i="5" l="1"/>
  <c r="K24" i="5"/>
  <c r="L78" i="5"/>
  <c r="N12" i="5"/>
  <c r="R21" i="5"/>
  <c r="M21" i="5" s="1"/>
  <c r="M35" i="5"/>
  <c r="P22" i="5"/>
  <c r="K37" i="5"/>
  <c r="K8" i="5"/>
  <c r="R36" i="5"/>
  <c r="M36" i="5" s="1"/>
  <c r="N20" i="5"/>
  <c r="L20" i="5" s="1"/>
  <c r="L36" i="5"/>
  <c r="K20" i="5"/>
  <c r="K29" i="5"/>
  <c r="T7" i="5"/>
  <c r="O16" i="5"/>
  <c r="O34" i="5"/>
  <c r="K54" i="5"/>
  <c r="M29" i="5"/>
  <c r="K73" i="5"/>
  <c r="N35" i="5"/>
  <c r="L35" i="5" s="1"/>
  <c r="L52" i="5"/>
  <c r="K36" i="5"/>
  <c r="M72" i="5"/>
  <c r="M33" i="5"/>
  <c r="R2" i="5"/>
  <c r="M2" i="5" s="1"/>
  <c r="N2" i="5"/>
  <c r="L2" i="5" s="1"/>
  <c r="P61" i="5"/>
  <c r="T61" i="5"/>
  <c r="L51" i="5"/>
  <c r="L55" i="5"/>
  <c r="M52" i="5"/>
  <c r="M27" i="5"/>
  <c r="L24" i="5"/>
  <c r="M51" i="5"/>
  <c r="L29" i="5"/>
  <c r="K27" i="5"/>
  <c r="L8" i="5"/>
  <c r="M78" i="5"/>
  <c r="M71" i="5"/>
  <c r="L68" i="5"/>
  <c r="M55" i="5"/>
  <c r="M73" i="5"/>
  <c r="M24" i="5"/>
  <c r="K51" i="5"/>
  <c r="M67" i="5"/>
  <c r="K55" i="5"/>
  <c r="K57" i="5"/>
  <c r="K52" i="5"/>
  <c r="L57" i="5"/>
  <c r="Y68" i="5"/>
  <c r="K68" i="5" s="1"/>
  <c r="U68" i="5"/>
  <c r="M68" i="5" s="1"/>
  <c r="X23" i="5"/>
  <c r="T23" i="5"/>
  <c r="S17" i="5"/>
  <c r="M17" i="5" s="1"/>
  <c r="O17" i="5"/>
  <c r="L17" i="5" s="1"/>
  <c r="W17" i="5"/>
  <c r="K17" i="5" s="1"/>
  <c r="K78" i="5"/>
  <c r="S26" i="5"/>
  <c r="W26" i="5"/>
  <c r="O26" i="5"/>
  <c r="S64" i="5"/>
  <c r="M64" i="5" s="1"/>
  <c r="W64" i="5"/>
  <c r="K64" i="5" s="1"/>
  <c r="O64" i="5"/>
  <c r="L64" i="5" s="1"/>
  <c r="O21" i="5"/>
  <c r="L21" i="5" s="1"/>
  <c r="W21" i="5"/>
  <c r="K21" i="5" s="1"/>
  <c r="M37" i="5"/>
  <c r="M25" i="5"/>
  <c r="K23" i="5"/>
  <c r="X30" i="5"/>
  <c r="T30" i="5"/>
  <c r="P30" i="5"/>
  <c r="Y31" i="5"/>
  <c r="U31" i="5"/>
  <c r="M31" i="5" s="1"/>
  <c r="S53" i="5"/>
  <c r="O53" i="5"/>
  <c r="T9" i="5"/>
  <c r="M9" i="5" s="1"/>
  <c r="P9" i="5"/>
  <c r="L9" i="5" s="1"/>
  <c r="K71" i="5"/>
  <c r="K50" i="5"/>
  <c r="M20" i="5"/>
  <c r="M23" i="5"/>
  <c r="M50" i="5"/>
  <c r="L50" i="5"/>
  <c r="K25" i="5"/>
  <c r="K12" i="5"/>
  <c r="K9" i="5"/>
  <c r="L33" i="5"/>
  <c r="L67" i="5"/>
  <c r="K33" i="5"/>
  <c r="L31" i="5"/>
  <c r="K72" i="5"/>
  <c r="L27" i="5"/>
  <c r="L25" i="5"/>
  <c r="M8" i="5"/>
  <c r="L71" i="5"/>
  <c r="L72" i="5"/>
  <c r="M54" i="5"/>
  <c r="L37" i="5"/>
  <c r="L12" i="5"/>
  <c r="M12" i="5"/>
  <c r="E178" i="4"/>
  <c r="E179" i="4"/>
  <c r="E217" i="4"/>
  <c r="E201" i="4"/>
  <c r="E185" i="4"/>
  <c r="E316" i="4"/>
  <c r="E476" i="4"/>
  <c r="E300" i="4"/>
  <c r="E284" i="4"/>
  <c r="E268" i="4"/>
  <c r="E255" i="4"/>
  <c r="E245" i="4"/>
  <c r="E229" i="4"/>
  <c r="E460" i="4"/>
  <c r="E428" i="4"/>
  <c r="E437" i="4"/>
  <c r="E425" i="4"/>
  <c r="E478" i="4"/>
  <c r="E462" i="4"/>
  <c r="E287" i="4"/>
  <c r="E430" i="4"/>
  <c r="E342" i="4"/>
  <c r="E379" i="4"/>
  <c r="E302" i="4"/>
  <c r="E278" i="4"/>
  <c r="E408" i="4"/>
  <c r="E215" i="4"/>
  <c r="E401" i="4"/>
  <c r="E389" i="4"/>
  <c r="E188" i="4"/>
  <c r="E411" i="4"/>
  <c r="E242" i="4"/>
  <c r="E395" i="4"/>
  <c r="E194" i="4"/>
  <c r="E286" i="4"/>
  <c r="E418" i="4"/>
  <c r="E243" i="4"/>
  <c r="E211" i="4"/>
  <c r="E192" i="4"/>
  <c r="E320" i="4"/>
  <c r="E304" i="4"/>
  <c r="E448" i="4"/>
  <c r="E260" i="4"/>
  <c r="E461" i="4"/>
  <c r="E429" i="4"/>
  <c r="E423" i="4"/>
  <c r="E306" i="4"/>
  <c r="E290" i="4"/>
  <c r="E274" i="4"/>
  <c r="E258" i="4"/>
  <c r="E419" i="4"/>
  <c r="E402" i="4"/>
  <c r="E362" i="4"/>
  <c r="E189" i="4"/>
  <c r="E190" i="4"/>
  <c r="E466" i="4"/>
  <c r="E442" i="4"/>
  <c r="E384" i="4"/>
  <c r="E352" i="4"/>
  <c r="E481" i="4"/>
  <c r="E244" i="4"/>
  <c r="E381" i="4"/>
  <c r="E184" i="4"/>
  <c r="E246" i="4"/>
  <c r="E230" i="4"/>
  <c r="E218" i="4"/>
  <c r="E351" i="4"/>
  <c r="E335" i="4"/>
  <c r="E450" i="4"/>
  <c r="E254" i="4"/>
  <c r="E239" i="4"/>
  <c r="E388" i="4"/>
  <c r="E207" i="4"/>
  <c r="E360" i="4"/>
  <c r="E191" i="4"/>
  <c r="E340" i="4"/>
  <c r="E465" i="4"/>
  <c r="E236" i="4"/>
  <c r="E393" i="4"/>
  <c r="E212" i="4"/>
  <c r="E361" i="4"/>
  <c r="E349" i="4"/>
  <c r="E341" i="4"/>
  <c r="E169" i="4"/>
  <c r="E317" i="4"/>
  <c r="E293" i="4"/>
  <c r="E313" i="4"/>
  <c r="E305" i="4"/>
  <c r="E297" i="4"/>
  <c r="E289" i="4"/>
  <c r="E281" i="4"/>
  <c r="E273" i="4"/>
  <c r="E321" i="4"/>
  <c r="E309" i="4"/>
  <c r="E301" i="4"/>
  <c r="E277" i="4"/>
  <c r="E324" i="4"/>
  <c r="E484" i="4"/>
  <c r="E308" i="4"/>
  <c r="E468" i="4"/>
  <c r="E292" i="4"/>
  <c r="E452" i="4"/>
  <c r="E276" i="4"/>
  <c r="E436" i="4"/>
  <c r="E432" i="4"/>
  <c r="E485" i="4"/>
  <c r="E453" i="4"/>
  <c r="E433" i="4"/>
  <c r="E257" i="4"/>
  <c r="E417" i="4"/>
  <c r="E385" i="4"/>
  <c r="E311" i="4"/>
  <c r="E470" i="4"/>
  <c r="E295" i="4"/>
  <c r="E454" i="4"/>
  <c r="E279" i="4"/>
  <c r="E438" i="4"/>
  <c r="E263" i="4"/>
  <c r="E422" i="4"/>
  <c r="E406" i="4"/>
  <c r="E237" i="4"/>
  <c r="E390" i="4"/>
  <c r="E221" i="4"/>
  <c r="E378" i="4"/>
  <c r="E209" i="4"/>
  <c r="E366" i="4"/>
  <c r="E193" i="4"/>
  <c r="E350" i="4"/>
  <c r="E177" i="4"/>
  <c r="E334" i="4"/>
  <c r="E210" i="4"/>
  <c r="E186" i="4"/>
  <c r="E170" i="4"/>
  <c r="E318" i="4"/>
  <c r="E474" i="4"/>
  <c r="E291" i="4"/>
  <c r="E251" i="4"/>
  <c r="E235" i="4"/>
  <c r="E413" i="4"/>
  <c r="E240" i="4"/>
  <c r="E228" i="4"/>
  <c r="E353" i="4"/>
  <c r="E180" i="4"/>
  <c r="E457" i="4"/>
  <c r="E250" i="4"/>
  <c r="E403" i="4"/>
  <c r="E234" i="4"/>
  <c r="E214" i="4"/>
  <c r="E307" i="4"/>
  <c r="E434" i="4"/>
  <c r="E262" i="4"/>
  <c r="E400" i="4"/>
  <c r="E380" i="4"/>
  <c r="E203" i="4"/>
  <c r="E187" i="4"/>
  <c r="E323" i="4"/>
  <c r="E409" i="4"/>
  <c r="E224" i="4"/>
  <c r="E208" i="4"/>
  <c r="E444" i="4"/>
  <c r="E469" i="4"/>
  <c r="E265" i="4"/>
  <c r="E319" i="4"/>
  <c r="E303" i="4"/>
  <c r="E446" i="4"/>
  <c r="E271" i="4"/>
  <c r="E398" i="4"/>
  <c r="E374" i="4"/>
  <c r="E358" i="4"/>
  <c r="E202" i="4"/>
  <c r="E463" i="4"/>
  <c r="E415" i="4"/>
  <c r="E392" i="4"/>
  <c r="E195" i="4"/>
  <c r="E248" i="4"/>
  <c r="E357" i="4"/>
  <c r="E226" i="4"/>
  <c r="E479" i="4"/>
  <c r="E439" i="4"/>
  <c r="E227" i="4"/>
  <c r="E216" i="4"/>
  <c r="E480" i="4"/>
  <c r="E464" i="4"/>
  <c r="E288" i="4"/>
  <c r="E272" i="4"/>
  <c r="E269" i="4"/>
  <c r="E253" i="4"/>
  <c r="E483" i="4"/>
  <c r="E467" i="4"/>
  <c r="E451" i="4"/>
  <c r="E435" i="4"/>
  <c r="E249" i="4"/>
  <c r="E233" i="4"/>
  <c r="E205" i="4"/>
  <c r="E346" i="4"/>
  <c r="E359" i="4"/>
  <c r="E174" i="4"/>
  <c r="E310" i="4"/>
  <c r="E267" i="4"/>
  <c r="E404" i="4"/>
  <c r="E376" i="4"/>
  <c r="E344" i="4"/>
  <c r="E232" i="4"/>
  <c r="E369" i="4"/>
  <c r="E473" i="4"/>
  <c r="E399" i="4"/>
  <c r="E371" i="4"/>
  <c r="E363" i="4"/>
  <c r="E343" i="4"/>
  <c r="E426" i="4"/>
  <c r="E488" i="4"/>
  <c r="E312" i="4"/>
  <c r="E472" i="4"/>
  <c r="E296" i="4"/>
  <c r="E456" i="4"/>
  <c r="E280" i="4"/>
  <c r="E440" i="4"/>
  <c r="E264" i="4"/>
  <c r="E424" i="4"/>
  <c r="E477" i="4"/>
  <c r="E445" i="4"/>
  <c r="E261" i="4"/>
  <c r="E421" i="4"/>
  <c r="E377" i="4"/>
  <c r="E314" i="4"/>
  <c r="E475" i="4"/>
  <c r="E298" i="4"/>
  <c r="E459" i="4"/>
  <c r="E282" i="4"/>
  <c r="E443" i="4"/>
  <c r="E266" i="4"/>
  <c r="E427" i="4"/>
  <c r="E414" i="4"/>
  <c r="E410" i="4"/>
  <c r="E394" i="4"/>
  <c r="E225" i="4"/>
  <c r="E382" i="4"/>
  <c r="E213" i="4"/>
  <c r="E370" i="4"/>
  <c r="E197" i="4"/>
  <c r="E354" i="4"/>
  <c r="E181" i="4"/>
  <c r="E338" i="4"/>
  <c r="E206" i="4"/>
  <c r="E355" i="4"/>
  <c r="E182" i="4"/>
  <c r="E482" i="4"/>
  <c r="E299" i="4"/>
  <c r="E455" i="4"/>
  <c r="E431" i="4"/>
  <c r="E259" i="4"/>
  <c r="E247" i="4"/>
  <c r="E231" i="4"/>
  <c r="E219" i="4"/>
  <c r="E372" i="4"/>
  <c r="E199" i="4"/>
  <c r="E348" i="4"/>
  <c r="E175" i="4"/>
  <c r="E373" i="4"/>
  <c r="E200" i="4"/>
  <c r="E176" i="4"/>
  <c r="E441" i="4"/>
  <c r="E407" i="4"/>
  <c r="E238" i="4"/>
  <c r="E391" i="4"/>
  <c r="E383" i="4"/>
  <c r="E375" i="4"/>
  <c r="E367" i="4"/>
  <c r="E198" i="4"/>
  <c r="E347" i="4"/>
  <c r="E339" i="4"/>
  <c r="E315" i="4"/>
  <c r="E471" i="4"/>
  <c r="E275" i="4"/>
  <c r="E270" i="4"/>
  <c r="E412" i="4"/>
  <c r="E396" i="4"/>
  <c r="E364" i="4"/>
  <c r="E356" i="4"/>
  <c r="E183" i="4"/>
  <c r="E336" i="4"/>
  <c r="E487" i="4"/>
  <c r="E397" i="4"/>
  <c r="E220" i="4"/>
  <c r="E365" i="4"/>
  <c r="E196" i="4"/>
  <c r="E345" i="4"/>
  <c r="E337" i="4"/>
  <c r="Y75" i="5" l="1"/>
  <c r="U75" i="5" s="1"/>
  <c r="G169" i="4"/>
  <c r="V41" i="5" l="1"/>
  <c r="N41" i="5" s="1"/>
  <c r="V38" i="5"/>
  <c r="R38" i="5" s="1"/>
  <c r="W3" i="5"/>
  <c r="O3" i="5" s="1"/>
  <c r="V47" i="5"/>
  <c r="N47" i="5" s="1"/>
  <c r="W76" i="5"/>
  <c r="O76" i="5" s="1"/>
  <c r="X41" i="5"/>
  <c r="P41" i="5" s="1"/>
  <c r="X38" i="5"/>
  <c r="P38" i="5" s="1"/>
  <c r="Y62" i="5"/>
  <c r="Q62" i="5" s="1"/>
  <c r="X5" i="5"/>
  <c r="P5" i="5" s="1"/>
  <c r="V15" i="5"/>
  <c r="N15" i="5" s="1"/>
  <c r="X59" i="5"/>
  <c r="P59" i="5" s="1"/>
  <c r="V10" i="5"/>
  <c r="N10" i="5" s="1"/>
  <c r="W62" i="5"/>
  <c r="O62" i="5" s="1"/>
  <c r="W58" i="5"/>
  <c r="O58" i="5" s="1"/>
  <c r="X77" i="5"/>
  <c r="T77" i="5" s="1"/>
  <c r="W47" i="5"/>
  <c r="S47" i="5" s="1"/>
  <c r="Y79" i="5"/>
  <c r="U79" i="5" s="1"/>
  <c r="Y38" i="5"/>
  <c r="Q38" i="5" s="1"/>
  <c r="V56" i="5"/>
  <c r="R56" i="5" s="1"/>
  <c r="V22" i="5"/>
  <c r="N22" i="5" s="1"/>
  <c r="W77" i="5"/>
  <c r="O77" i="5" s="1"/>
  <c r="V44" i="5"/>
  <c r="N44" i="5" s="1"/>
  <c r="X28" i="5"/>
  <c r="P28" i="5" s="1"/>
  <c r="V45" i="5"/>
  <c r="R45" i="5" s="1"/>
  <c r="Y77" i="5"/>
  <c r="U77" i="5" s="1"/>
  <c r="Y18" i="5"/>
  <c r="Q18" i="5" s="1"/>
  <c r="V48" i="5"/>
  <c r="N48" i="5" s="1"/>
  <c r="V18" i="5"/>
  <c r="W70" i="5"/>
  <c r="S70" i="5" s="1"/>
  <c r="V16" i="5"/>
  <c r="R16" i="5" s="1"/>
  <c r="M16" i="5" s="1"/>
  <c r="X4" i="5"/>
  <c r="T4" i="5" s="1"/>
  <c r="V63" i="5"/>
  <c r="N63" i="5" s="1"/>
  <c r="Y65" i="5"/>
  <c r="Q65" i="5" s="1"/>
  <c r="W40" i="5"/>
  <c r="S40" i="5" s="1"/>
  <c r="X74" i="5"/>
  <c r="T74" i="5" s="1"/>
  <c r="V28" i="5"/>
  <c r="N28" i="5" s="1"/>
  <c r="Y69" i="5"/>
  <c r="Q69" i="5" s="1"/>
  <c r="V14" i="5"/>
  <c r="W65" i="5"/>
  <c r="S65" i="5" s="1"/>
  <c r="V5" i="5"/>
  <c r="Y43" i="5"/>
  <c r="U43" i="5" s="1"/>
  <c r="V61" i="5"/>
  <c r="X18" i="5"/>
  <c r="T18" i="5" s="1"/>
  <c r="Y39" i="5"/>
  <c r="Q39" i="5" s="1"/>
  <c r="X66" i="5"/>
  <c r="P66" i="5" s="1"/>
  <c r="V77" i="5"/>
  <c r="R77" i="5" s="1"/>
  <c r="Y5" i="5"/>
  <c r="Q5" i="5" s="1"/>
  <c r="Y74" i="5"/>
  <c r="U74" i="5" s="1"/>
  <c r="W41" i="5"/>
  <c r="O41" i="5" s="1"/>
  <c r="W18" i="5"/>
  <c r="O18" i="5" s="1"/>
  <c r="X60" i="5"/>
  <c r="P60" i="5" s="1"/>
  <c r="W44" i="5"/>
  <c r="S44" i="5" s="1"/>
  <c r="Y60" i="5"/>
  <c r="U60" i="5" s="1"/>
  <c r="W43" i="5"/>
  <c r="O43" i="5" s="1"/>
  <c r="V19" i="5"/>
  <c r="N19" i="5" s="1"/>
  <c r="V6" i="5"/>
  <c r="N6" i="5" s="1"/>
  <c r="W60" i="5"/>
  <c r="O60" i="5" s="1"/>
  <c r="V58" i="5"/>
  <c r="N58" i="5" s="1"/>
  <c r="X70" i="5"/>
  <c r="T70" i="5" s="1"/>
  <c r="W5" i="5"/>
  <c r="O5" i="5" s="1"/>
  <c r="Y56" i="5"/>
  <c r="Q56" i="5" s="1"/>
  <c r="W32" i="5"/>
  <c r="S32" i="5" s="1"/>
  <c r="V7" i="5"/>
  <c r="N7" i="5" s="1"/>
  <c r="V76" i="5"/>
  <c r="R76" i="5" s="1"/>
  <c r="W56" i="5"/>
  <c r="S56" i="5" s="1"/>
  <c r="W42" i="5"/>
  <c r="O42" i="5" s="1"/>
  <c r="X65" i="5"/>
  <c r="T65" i="5" s="1"/>
  <c r="V40" i="5"/>
  <c r="N40" i="5" s="1"/>
  <c r="Y41" i="5"/>
  <c r="U41" i="5" s="1"/>
  <c r="Q75" i="5"/>
  <c r="V79" i="5"/>
  <c r="Y47" i="5"/>
  <c r="Q47" i="5" s="1"/>
  <c r="V75" i="5"/>
  <c r="R75" i="5" s="1"/>
  <c r="W48" i="5"/>
  <c r="O48" i="5" s="1"/>
  <c r="W38" i="5"/>
  <c r="O38" i="5" s="1"/>
  <c r="X79" i="5"/>
  <c r="T79" i="5" s="1"/>
  <c r="V34" i="5"/>
  <c r="K34" i="5" s="1"/>
  <c r="W74" i="5"/>
  <c r="S74" i="5" s="1"/>
  <c r="X69" i="5"/>
  <c r="T69" i="5" s="1"/>
  <c r="X58" i="5"/>
  <c r="T58" i="5" s="1"/>
  <c r="V60" i="5"/>
  <c r="Y66" i="5"/>
  <c r="Q66" i="5" s="1"/>
  <c r="W28" i="5"/>
  <c r="O28" i="5" s="1"/>
  <c r="V69" i="5"/>
  <c r="R69" i="5" s="1"/>
  <c r="W75" i="5"/>
  <c r="O75" i="5" s="1"/>
  <c r="X39" i="5"/>
  <c r="P39" i="5" s="1"/>
  <c r="X6" i="5"/>
  <c r="P6" i="5" s="1"/>
  <c r="W63" i="5"/>
  <c r="S63" i="5" s="1"/>
  <c r="V4" i="5"/>
  <c r="N4" i="5" s="1"/>
  <c r="X45" i="5"/>
  <c r="P45" i="5" s="1"/>
  <c r="X49" i="5"/>
  <c r="T49" i="5" s="1"/>
  <c r="W39" i="5"/>
  <c r="S39" i="5" s="1"/>
  <c r="W10" i="5"/>
  <c r="S10" i="5" s="1"/>
  <c r="X56" i="5"/>
  <c r="T56" i="5" s="1"/>
  <c r="X76" i="5"/>
  <c r="T76" i="5" s="1"/>
  <c r="W61" i="5"/>
  <c r="O61" i="5" s="1"/>
  <c r="V3" i="5"/>
  <c r="N3" i="5" s="1"/>
  <c r="W66" i="5"/>
  <c r="S66" i="5" s="1"/>
  <c r="X43" i="5"/>
  <c r="T43" i="5" s="1"/>
  <c r="W19" i="5"/>
  <c r="O19" i="5" s="1"/>
  <c r="W6" i="5"/>
  <c r="S6" i="5" s="1"/>
  <c r="X48" i="5"/>
  <c r="T48" i="5" s="1"/>
  <c r="X75" i="5"/>
  <c r="P75" i="5" s="1"/>
  <c r="Y19" i="5"/>
  <c r="Q19" i="5" s="1"/>
  <c r="Y76" i="5"/>
  <c r="Q76" i="5" s="1"/>
  <c r="V62" i="5"/>
  <c r="R62" i="5" s="1"/>
  <c r="V66" i="5"/>
  <c r="X32" i="5"/>
  <c r="T32" i="5" s="1"/>
  <c r="W7" i="5"/>
  <c r="W22" i="5"/>
  <c r="S22" i="5" s="1"/>
  <c r="X62" i="5"/>
  <c r="T62" i="5" s="1"/>
  <c r="W13" i="5"/>
  <c r="S13" i="5" s="1"/>
  <c r="Y28" i="5"/>
  <c r="U28" i="5" s="1"/>
  <c r="V11" i="5"/>
  <c r="R11" i="5" s="1"/>
  <c r="M11" i="5" s="1"/>
  <c r="W49" i="5"/>
  <c r="S49" i="5" s="1"/>
  <c r="V39" i="5"/>
  <c r="V30" i="5"/>
  <c r="R30" i="5" s="1"/>
  <c r="M30" i="5" s="1"/>
  <c r="W79" i="5"/>
  <c r="S79" i="5" s="1"/>
  <c r="V13" i="5"/>
  <c r="Y32" i="5"/>
  <c r="U32" i="5" s="1"/>
  <c r="V59" i="5"/>
  <c r="R59" i="5" s="1"/>
  <c r="V49" i="5"/>
  <c r="N49" i="5" s="1"/>
  <c r="X47" i="5"/>
  <c r="P47" i="5" s="1"/>
  <c r="V70" i="5"/>
  <c r="V46" i="5"/>
  <c r="K46" i="5" s="1"/>
  <c r="W15" i="5"/>
  <c r="S15" i="5" s="1"/>
  <c r="Y59" i="5"/>
  <c r="U59" i="5" s="1"/>
  <c r="V74" i="5"/>
  <c r="R74" i="5" s="1"/>
  <c r="X19" i="5"/>
  <c r="T19" i="5" s="1"/>
  <c r="V43" i="5"/>
  <c r="R43" i="5" s="1"/>
  <c r="W45" i="5"/>
  <c r="O45" i="5" s="1"/>
  <c r="V65" i="5"/>
  <c r="R65" i="5" s="1"/>
  <c r="V42" i="5"/>
  <c r="R42" i="5" s="1"/>
  <c r="W4" i="5"/>
  <c r="S4" i="5" s="1"/>
  <c r="Y45" i="5"/>
  <c r="Q45" i="5" s="1"/>
  <c r="Y49" i="5"/>
  <c r="Q49" i="5" s="1"/>
  <c r="W69" i="5"/>
  <c r="O69" i="5" s="1"/>
  <c r="V32" i="5"/>
  <c r="R32" i="5" s="1"/>
  <c r="W59" i="5"/>
  <c r="S59" i="5" s="1"/>
  <c r="K70" i="5" l="1"/>
  <c r="T28" i="5"/>
  <c r="K13" i="5"/>
  <c r="O74" i="5"/>
  <c r="U38" i="5"/>
  <c r="T59" i="5"/>
  <c r="N56" i="5"/>
  <c r="K66" i="5"/>
  <c r="O39" i="5"/>
  <c r="K60" i="5"/>
  <c r="S48" i="5"/>
  <c r="P18" i="5"/>
  <c r="R44" i="5"/>
  <c r="S69" i="5"/>
  <c r="T47" i="5"/>
  <c r="K39" i="5"/>
  <c r="O13" i="5"/>
  <c r="U76" i="5"/>
  <c r="P48" i="5"/>
  <c r="L48" i="5" s="1"/>
  <c r="O22" i="5"/>
  <c r="S18" i="5"/>
  <c r="Q43" i="5"/>
  <c r="N45" i="5"/>
  <c r="L45" i="5" s="1"/>
  <c r="O47" i="5"/>
  <c r="L47" i="5" s="1"/>
  <c r="T6" i="5"/>
  <c r="U56" i="5"/>
  <c r="M56" i="5" s="1"/>
  <c r="R19" i="5"/>
  <c r="O32" i="5"/>
  <c r="R6" i="5"/>
  <c r="U39" i="5"/>
  <c r="N74" i="5"/>
  <c r="N46" i="5"/>
  <c r="L46" i="5" s="1"/>
  <c r="O49" i="5"/>
  <c r="S19" i="5"/>
  <c r="O66" i="5"/>
  <c r="S61" i="5"/>
  <c r="S75" i="5"/>
  <c r="O56" i="5"/>
  <c r="O40" i="5"/>
  <c r="L40" i="5" s="1"/>
  <c r="R10" i="5"/>
  <c r="M10" i="5" s="1"/>
  <c r="P19" i="5"/>
  <c r="T60" i="5"/>
  <c r="S58" i="5"/>
  <c r="T41" i="5"/>
  <c r="S3" i="5"/>
  <c r="R41" i="5"/>
  <c r="N77" i="5"/>
  <c r="L22" i="5"/>
  <c r="K75" i="5"/>
  <c r="U62" i="5"/>
  <c r="O4" i="5"/>
  <c r="K65" i="5"/>
  <c r="R49" i="5"/>
  <c r="K7" i="5"/>
  <c r="N62" i="5"/>
  <c r="N60" i="5"/>
  <c r="R34" i="5"/>
  <c r="M34" i="5" s="1"/>
  <c r="N75" i="5"/>
  <c r="L75" i="5" s="1"/>
  <c r="K40" i="5"/>
  <c r="P70" i="5"/>
  <c r="S60" i="5"/>
  <c r="U5" i="5"/>
  <c r="U69" i="5"/>
  <c r="M69" i="5" s="1"/>
  <c r="U65" i="5"/>
  <c r="M65" i="5" s="1"/>
  <c r="P4" i="5"/>
  <c r="U18" i="5"/>
  <c r="S77" i="5"/>
  <c r="M77" i="5" s="1"/>
  <c r="Q79" i="5"/>
  <c r="S76" i="5"/>
  <c r="O15" i="5"/>
  <c r="L15" i="5" s="1"/>
  <c r="R13" i="5"/>
  <c r="M13" i="5" s="1"/>
  <c r="T75" i="5"/>
  <c r="M75" i="5" s="1"/>
  <c r="R60" i="5"/>
  <c r="M60" i="5" s="1"/>
  <c r="N34" i="5"/>
  <c r="L34" i="5" s="1"/>
  <c r="P65" i="5"/>
  <c r="K77" i="5"/>
  <c r="O65" i="5"/>
  <c r="P77" i="5"/>
  <c r="O59" i="5"/>
  <c r="U49" i="5"/>
  <c r="K45" i="5"/>
  <c r="N42" i="5"/>
  <c r="L42" i="5" s="1"/>
  <c r="N43" i="5"/>
  <c r="Q59" i="5"/>
  <c r="R46" i="5"/>
  <c r="M46" i="5" s="1"/>
  <c r="N70" i="5"/>
  <c r="K59" i="5"/>
  <c r="N13" i="5"/>
  <c r="L13" i="5" s="1"/>
  <c r="R39" i="5"/>
  <c r="Q28" i="5"/>
  <c r="L28" i="5" s="1"/>
  <c r="O7" i="5"/>
  <c r="L7" i="5" s="1"/>
  <c r="R66" i="5"/>
  <c r="U19" i="5"/>
  <c r="O6" i="5"/>
  <c r="L6" i="5" s="1"/>
  <c r="P56" i="5"/>
  <c r="P49" i="5"/>
  <c r="L49" i="5" s="1"/>
  <c r="T39" i="5"/>
  <c r="M39" i="5" s="1"/>
  <c r="S28" i="5"/>
  <c r="P58" i="5"/>
  <c r="L58" i="5" s="1"/>
  <c r="P79" i="5"/>
  <c r="U47" i="5"/>
  <c r="K79" i="5"/>
  <c r="M6" i="5"/>
  <c r="K74" i="5"/>
  <c r="N5" i="5"/>
  <c r="L5" i="5" s="1"/>
  <c r="K5" i="5"/>
  <c r="N14" i="5"/>
  <c r="L14" i="5" s="1"/>
  <c r="K14" i="5"/>
  <c r="R18" i="5"/>
  <c r="K18" i="5"/>
  <c r="K44" i="5"/>
  <c r="T5" i="5"/>
  <c r="N38" i="5"/>
  <c r="L38" i="5" s="1"/>
  <c r="K38" i="5"/>
  <c r="M59" i="5"/>
  <c r="N11" i="5"/>
  <c r="L11" i="5" s="1"/>
  <c r="K11" i="5"/>
  <c r="K43" i="5"/>
  <c r="L3" i="5"/>
  <c r="N76" i="5"/>
  <c r="K76" i="5"/>
  <c r="K58" i="5"/>
  <c r="L19" i="5"/>
  <c r="S41" i="5"/>
  <c r="K28" i="5"/>
  <c r="R22" i="5"/>
  <c r="M22" i="5" s="1"/>
  <c r="K22" i="5"/>
  <c r="K10" i="5"/>
  <c r="T38" i="5"/>
  <c r="R47" i="5"/>
  <c r="K49" i="5"/>
  <c r="N30" i="5"/>
  <c r="L30" i="5" s="1"/>
  <c r="K30" i="5"/>
  <c r="N66" i="5"/>
  <c r="P43" i="5"/>
  <c r="R3" i="5"/>
  <c r="M3" i="5" s="1"/>
  <c r="K3" i="5"/>
  <c r="O10" i="5"/>
  <c r="L10" i="5" s="1"/>
  <c r="T45" i="5"/>
  <c r="R4" i="5"/>
  <c r="M4" i="5" s="1"/>
  <c r="K4" i="5"/>
  <c r="N69" i="5"/>
  <c r="K69" i="5"/>
  <c r="P69" i="5"/>
  <c r="S38" i="5"/>
  <c r="R79" i="5"/>
  <c r="M79" i="5" s="1"/>
  <c r="Q41" i="5"/>
  <c r="L41" i="5" s="1"/>
  <c r="K42" i="5"/>
  <c r="R7" i="5"/>
  <c r="S5" i="5"/>
  <c r="K6" i="5"/>
  <c r="S43" i="5"/>
  <c r="M43" i="5" s="1"/>
  <c r="Q60" i="5"/>
  <c r="R61" i="5"/>
  <c r="K61" i="5"/>
  <c r="P74" i="5"/>
  <c r="K63" i="5"/>
  <c r="O70" i="5"/>
  <c r="R48" i="5"/>
  <c r="K48" i="5"/>
  <c r="Q77" i="5"/>
  <c r="S62" i="5"/>
  <c r="R15" i="5"/>
  <c r="M15" i="5" s="1"/>
  <c r="K15" i="5"/>
  <c r="M74" i="5"/>
  <c r="M32" i="5"/>
  <c r="S45" i="5"/>
  <c r="N32" i="5"/>
  <c r="K32" i="5"/>
  <c r="U45" i="5"/>
  <c r="N65" i="5"/>
  <c r="L65" i="5" s="1"/>
  <c r="R70" i="5"/>
  <c r="M70" i="5" s="1"/>
  <c r="N59" i="5"/>
  <c r="Q32" i="5"/>
  <c r="O79" i="5"/>
  <c r="N39" i="5"/>
  <c r="L39" i="5" s="1"/>
  <c r="P62" i="5"/>
  <c r="S7" i="5"/>
  <c r="M7" i="5" s="1"/>
  <c r="P32" i="5"/>
  <c r="K62" i="5"/>
  <c r="P76" i="5"/>
  <c r="O63" i="5"/>
  <c r="L63" i="5" s="1"/>
  <c r="U66" i="5"/>
  <c r="N79" i="5"/>
  <c r="R40" i="5"/>
  <c r="M40" i="5" s="1"/>
  <c r="S42" i="5"/>
  <c r="M42" i="5" s="1"/>
  <c r="K56" i="5"/>
  <c r="R58" i="5"/>
  <c r="K19" i="5"/>
  <c r="O44" i="5"/>
  <c r="L44" i="5" s="1"/>
  <c r="Q74" i="5"/>
  <c r="T66" i="5"/>
  <c r="N61" i="5"/>
  <c r="L61" i="5" s="1"/>
  <c r="R5" i="5"/>
  <c r="R14" i="5"/>
  <c r="M14" i="5" s="1"/>
  <c r="R28" i="5"/>
  <c r="R63" i="5"/>
  <c r="M63" i="5" s="1"/>
  <c r="N16" i="5"/>
  <c r="L16" i="5" s="1"/>
  <c r="K16" i="5"/>
  <c r="N18" i="5"/>
  <c r="M44" i="5"/>
  <c r="K47" i="5"/>
  <c r="K41" i="5"/>
  <c r="L60" i="5" l="1"/>
  <c r="M61" i="5"/>
  <c r="L18" i="5"/>
  <c r="M58" i="5"/>
  <c r="M41" i="5"/>
  <c r="M49" i="5"/>
  <c r="L4" i="5"/>
  <c r="M19" i="5"/>
  <c r="M5" i="5"/>
  <c r="M62" i="5"/>
  <c r="L66" i="5"/>
  <c r="M47" i="5"/>
  <c r="L56" i="5"/>
  <c r="M76" i="5"/>
  <c r="L74" i="5"/>
  <c r="M48" i="5"/>
  <c r="L77" i="5"/>
  <c r="M18" i="5"/>
  <c r="M38" i="5"/>
  <c r="M45" i="5"/>
  <c r="L43" i="5"/>
  <c r="L62" i="5"/>
  <c r="L59" i="5"/>
  <c r="M28" i="5"/>
  <c r="L79" i="5"/>
  <c r="L32" i="5"/>
  <c r="L69" i="5"/>
  <c r="L70" i="5"/>
  <c r="L76" i="5"/>
  <c r="M66" i="5"/>
</calcChain>
</file>

<file path=xl/comments1.xml><?xml version="1.0" encoding="utf-8"?>
<comments xmlns="http://schemas.openxmlformats.org/spreadsheetml/2006/main">
  <authors>
    <author>Cliff Anderson</author>
  </authors>
  <commentList>
    <comment ref="I2" authorId="0">
      <text>
        <r>
          <rPr>
            <b/>
            <sz val="8"/>
            <color indexed="81"/>
            <rFont val="Tahoma"/>
            <family val="2"/>
          </rPr>
          <t>Cliff Anderson:</t>
        </r>
        <r>
          <rPr>
            <sz val="8"/>
            <color indexed="81"/>
            <rFont val="Tahoma"/>
            <family val="2"/>
          </rPr>
          <t xml:space="preserve">
not 17 because traffic at Curry &amp; Mill could be much different than University &amp; Mill</t>
        </r>
      </text>
    </comment>
  </commentList>
</comments>
</file>

<file path=xl/sharedStrings.xml><?xml version="1.0" encoding="utf-8"?>
<sst xmlns="http://schemas.openxmlformats.org/spreadsheetml/2006/main" count="2693" uniqueCount="395">
  <si>
    <t>NODE</t>
  </si>
  <si>
    <t>ON_ST</t>
  </si>
  <si>
    <t>BETWEEN</t>
  </si>
  <si>
    <t>2014-2015</t>
  </si>
  <si>
    <t>2013-2014</t>
  </si>
  <si>
    <t>2012-2013</t>
  </si>
  <si>
    <t>2011-2012</t>
  </si>
  <si>
    <t>2010-2011</t>
  </si>
  <si>
    <t>2009-2010</t>
  </si>
  <si>
    <t>2008-2009</t>
  </si>
  <si>
    <t>2007-2008</t>
  </si>
  <si>
    <t>2006-2007</t>
  </si>
  <si>
    <t>2005-2006</t>
  </si>
  <si>
    <t>2004-2005</t>
  </si>
  <si>
    <t>2003-2004</t>
  </si>
  <si>
    <t>2002-2003</t>
  </si>
  <si>
    <t>2001-2002</t>
  </si>
  <si>
    <t>2000-2001</t>
  </si>
  <si>
    <t>1999-2000</t>
  </si>
  <si>
    <t>1998-1999</t>
  </si>
  <si>
    <t>1997-1998</t>
  </si>
  <si>
    <t>1996-1997</t>
  </si>
  <si>
    <t>1995-1996</t>
  </si>
  <si>
    <t>1994-1995</t>
  </si>
  <si>
    <t>1993-1994</t>
  </si>
  <si>
    <t>1992-1993</t>
  </si>
  <si>
    <t>1991-1992</t>
  </si>
  <si>
    <t>1990-1991</t>
  </si>
  <si>
    <t>Continental Dr</t>
  </si>
  <si>
    <t>College Ave to McAllister Ave</t>
  </si>
  <si>
    <t>College Ave</t>
  </si>
  <si>
    <t>Continental Dr to McKellips Rd</t>
  </si>
  <si>
    <t>Scottsdale Rd</t>
  </si>
  <si>
    <t>Continental Rd to McKellips Rd</t>
  </si>
  <si>
    <t>McKellips Rd</t>
  </si>
  <si>
    <t>Scottsdale Rd to McClintock Dr</t>
  </si>
  <si>
    <t>College Ave to Scottsdale Rd</t>
  </si>
  <si>
    <t>McKellips Rd to Curry Rd</t>
  </si>
  <si>
    <t>McClintock Dr</t>
  </si>
  <si>
    <t>Curry Rd</t>
  </si>
  <si>
    <t>Mill Ave to College Ave</t>
  </si>
  <si>
    <t>Mill Ave</t>
  </si>
  <si>
    <t>n/o  to Washington St</t>
  </si>
  <si>
    <t>Washington St</t>
  </si>
  <si>
    <t>Priest Dr to Mill Ave</t>
  </si>
  <si>
    <t>56th St to Priest Dr</t>
  </si>
  <si>
    <t>Priest Dr</t>
  </si>
  <si>
    <t>Van Buren St to Washington St</t>
  </si>
  <si>
    <t>Washington St to 202 Fwy</t>
  </si>
  <si>
    <t>Rio Salado Pkwy</t>
  </si>
  <si>
    <t>Priest Dr to Hardy Dr</t>
  </si>
  <si>
    <t>Curry Rd to University Dr</t>
  </si>
  <si>
    <t>Curry Rd to Rio Salado Pwky</t>
  </si>
  <si>
    <t>Hardy Dr to Mill Ave</t>
  </si>
  <si>
    <t>Rio Salado  to University Dr</t>
  </si>
  <si>
    <t>5th St</t>
  </si>
  <si>
    <t>Mill Ave to Rural Rd</t>
  </si>
  <si>
    <t>Rural Rd</t>
  </si>
  <si>
    <t>Rio Salado Pwky to University Dr</t>
  </si>
  <si>
    <t>Rural Rd to McClintock Dr</t>
  </si>
  <si>
    <t>McClintock Dr to Price Rd</t>
  </si>
  <si>
    <t>SB Price Rd</t>
  </si>
  <si>
    <t>University Dr</t>
  </si>
  <si>
    <t>5th St to University Dr</t>
  </si>
  <si>
    <t>Hardy Dr</t>
  </si>
  <si>
    <t>52nd St</t>
  </si>
  <si>
    <t>48th St to Priest Dr</t>
  </si>
  <si>
    <t>McAllister Ave</t>
  </si>
  <si>
    <t>Terrace Lane to University Dr</t>
  </si>
  <si>
    <t>University Dr to Apache Blvd</t>
  </si>
  <si>
    <t>Price Rd to Evergreen Rd</t>
  </si>
  <si>
    <t>Apache Blvd</t>
  </si>
  <si>
    <t xml:space="preserve">Price Rd to Tempe Canal </t>
  </si>
  <si>
    <t>McClintock Dr. to Price Rd</t>
  </si>
  <si>
    <t>Apache Blvd to Terrace Lane</t>
  </si>
  <si>
    <t>University Dr to Broadway Rd</t>
  </si>
  <si>
    <t>13th St</t>
  </si>
  <si>
    <t>14th St</t>
  </si>
  <si>
    <t>52nd St to Priest Dr</t>
  </si>
  <si>
    <t>Broadway Rd</t>
  </si>
  <si>
    <t>I-10 Fwy to Priest Dr</t>
  </si>
  <si>
    <t>Roosevelt St</t>
  </si>
  <si>
    <t>13th St to Broadway Rd</t>
  </si>
  <si>
    <t>Apache Blvd to Broadway Rd</t>
  </si>
  <si>
    <t>Rural Rd to McClintock Dr.</t>
  </si>
  <si>
    <t>McClintock Dr to Price Rd.</t>
  </si>
  <si>
    <t>Broadway Rd to Southern AVe</t>
  </si>
  <si>
    <t>Southern Ave</t>
  </si>
  <si>
    <t>Broadway Rd to Southern Ave</t>
  </si>
  <si>
    <t>Dorsey Lane</t>
  </si>
  <si>
    <t>Alameda Dr</t>
  </si>
  <si>
    <t>Priest Dr to Roosevelt St</t>
  </si>
  <si>
    <t xml:space="preserve">48th St to I-10 </t>
  </si>
  <si>
    <t>48th St</t>
  </si>
  <si>
    <t>Superstition Fwy to Baseline Rd</t>
  </si>
  <si>
    <t>Southern Ave to Superstition Fwy</t>
  </si>
  <si>
    <t>Baseline Rd</t>
  </si>
  <si>
    <t>Lakeshore Dr</t>
  </si>
  <si>
    <t>Rural Rd to Baseline Rd</t>
  </si>
  <si>
    <t>Kyrene Rd</t>
  </si>
  <si>
    <t>Southern Ave to Baseline Rd</t>
  </si>
  <si>
    <t>48th St to I-10 Fwy</t>
  </si>
  <si>
    <t xml:space="preserve">Baseline Rd to Highline Canal </t>
  </si>
  <si>
    <t>Baseline Rd to Guadalupe Rd</t>
  </si>
  <si>
    <t>Baseline Rd to Cornell Rd</t>
  </si>
  <si>
    <t>Baseline Rd to Cornell Dr</t>
  </si>
  <si>
    <t>All America Way</t>
  </si>
  <si>
    <t>Guadalupe Rd to Cornell Dr</t>
  </si>
  <si>
    <t>Southshore Dr</t>
  </si>
  <si>
    <t>Baseline Rd to Southshore Dr</t>
  </si>
  <si>
    <t>Baseline Rd to Guadalupe RD</t>
  </si>
  <si>
    <t>Guadalupe Rd</t>
  </si>
  <si>
    <t>Kyrene Rd to Rural Rd</t>
  </si>
  <si>
    <t>Hardy Dr to Kyrene Rd</t>
  </si>
  <si>
    <t>Carmen St to Grove Pkwy</t>
  </si>
  <si>
    <t>Grove Parkway</t>
  </si>
  <si>
    <t>Priest Dr to Kyrene Rd</t>
  </si>
  <si>
    <t>Guadalupe Rd to Elliot Rd</t>
  </si>
  <si>
    <t>Elliot Rd</t>
  </si>
  <si>
    <t>Elliot Rd to Warner Rd</t>
  </si>
  <si>
    <t>Warner Rd</t>
  </si>
  <si>
    <t>Warner Rd to Ray Rd</t>
  </si>
  <si>
    <t>Warner Rd to Orchid Ln</t>
  </si>
  <si>
    <t xml:space="preserve">Warner Rd to City Limits </t>
  </si>
  <si>
    <t xml:space="preserve">Elliot Rd to Grove Pkwy </t>
  </si>
  <si>
    <t>River Parkway</t>
  </si>
  <si>
    <t>Priest Drive</t>
  </si>
  <si>
    <t>202 Fwy to Rio Salado Pkwy</t>
  </si>
  <si>
    <t>NB Price Rd</t>
  </si>
  <si>
    <t>Rio Salado Pkwy to University Dr</t>
  </si>
  <si>
    <t>Broadway Rd to Southern Avd</t>
  </si>
  <si>
    <t>Loc ID</t>
  </si>
  <si>
    <t>Location or Intersection: E/W</t>
  </si>
  <si>
    <t>Location or Intersection: N/S</t>
  </si>
  <si>
    <t>Washington/Curry</t>
  </si>
  <si>
    <t>Forest Ave</t>
  </si>
  <si>
    <t>Farmer Ave</t>
  </si>
  <si>
    <t>10th St</t>
  </si>
  <si>
    <t>Superstition Fwy</t>
  </si>
  <si>
    <t>Dorsey Ln</t>
  </si>
  <si>
    <t>Ash Ave</t>
  </si>
  <si>
    <t>Greenbelt Path</t>
  </si>
  <si>
    <t>Western Canal</t>
  </si>
  <si>
    <t>Country Club Wy</t>
  </si>
  <si>
    <t>S Dorsey Ln</t>
  </si>
  <si>
    <t>Paseo Del Saber</t>
  </si>
  <si>
    <t>Lemon St</t>
  </si>
  <si>
    <t>Spence St</t>
  </si>
  <si>
    <t>Tempe Lake S.</t>
  </si>
  <si>
    <t>TCA Bridge</t>
  </si>
  <si>
    <t>Terrace Rd</t>
  </si>
  <si>
    <t>Crosscut Canal</t>
  </si>
  <si>
    <t>Price Rd</t>
  </si>
  <si>
    <t>8th St</t>
  </si>
  <si>
    <t>Town Lake Path S</t>
  </si>
  <si>
    <t>Knox Rd</t>
  </si>
  <si>
    <t>La Vieve Ln</t>
  </si>
  <si>
    <t>From</t>
  </si>
  <si>
    <t>To</t>
  </si>
  <si>
    <t>NS</t>
  </si>
  <si>
    <t>Conc_From</t>
  </si>
  <si>
    <t>Conc_To</t>
  </si>
  <si>
    <t>Included</t>
  </si>
  <si>
    <t/>
  </si>
  <si>
    <t>Continental Dr &amp; College Ave</t>
  </si>
  <si>
    <t>McKellips Rd &amp; College Ave</t>
  </si>
  <si>
    <t>Continental Rd</t>
  </si>
  <si>
    <t>McKellips Rd &amp; Scottsdale Rd</t>
  </si>
  <si>
    <t>McKellips Rd &amp; McClintock Dr</t>
  </si>
  <si>
    <t>Greenbelt</t>
  </si>
  <si>
    <t>Curry Rd &amp; College Ave</t>
  </si>
  <si>
    <t>Curry Rd &amp; McClintock Dr</t>
  </si>
  <si>
    <t xml:space="preserve">n/o </t>
  </si>
  <si>
    <t>n/o  &amp; Mill Ave</t>
  </si>
  <si>
    <t>Washington St &amp; Mill Ave</t>
  </si>
  <si>
    <t>56th St</t>
  </si>
  <si>
    <t>Van Buren St</t>
  </si>
  <si>
    <t>Van Buren St &amp; Priest Dr</t>
  </si>
  <si>
    <t>Washington St &amp; Priest Dr</t>
  </si>
  <si>
    <t>202 Fwy</t>
  </si>
  <si>
    <t>202 Fwy &amp; Priest Dr</t>
  </si>
  <si>
    <t>Rio Salado Pkwy &amp; Priest Dr</t>
  </si>
  <si>
    <t>Rio Salado Pkwy &amp; Hardy Dr</t>
  </si>
  <si>
    <t>Curry Rd &amp; Mill Ave</t>
  </si>
  <si>
    <t>University Dr &amp; Mill Ave</t>
  </si>
  <si>
    <t>Curry Rd to Rio Salado Pkwy</t>
  </si>
  <si>
    <t>Rio Salado Pkwy &amp; McClintock Dr</t>
  </si>
  <si>
    <t>Rio Salado Pkwy &amp; Mill Ave</t>
  </si>
  <si>
    <t>Rio Salado  &amp; Priest Dr</t>
  </si>
  <si>
    <t>University Dr &amp; Priest Dr</t>
  </si>
  <si>
    <t>5th St &amp; Priest Dr</t>
  </si>
  <si>
    <t>5th St &amp; Hardy Dr</t>
  </si>
  <si>
    <t>5th St &amp; Mill Ave</t>
  </si>
  <si>
    <t>5th St &amp; College Ave</t>
  </si>
  <si>
    <t>Rio Salado Pkwy &amp; Rural Rd</t>
  </si>
  <si>
    <t>University Dr &amp; Rural Rd</t>
  </si>
  <si>
    <t>Rio Salado Pkwy &amp; Price Rd</t>
  </si>
  <si>
    <t>University Dr &amp; McClintock Dr</t>
  </si>
  <si>
    <t>University Dr &amp; Price Rd</t>
  </si>
  <si>
    <t>University Dr &amp; College Ave</t>
  </si>
  <si>
    <t>Rio Salado  &amp; Hardy Dr</t>
  </si>
  <si>
    <t>University Dr &amp; Hardy Dr</t>
  </si>
  <si>
    <t>University Dr &amp; 48th St</t>
  </si>
  <si>
    <t>Terrace Lane</t>
  </si>
  <si>
    <t>Apache Blvd &amp; McClintock Dr</t>
  </si>
  <si>
    <t>Evergreen Rd</t>
  </si>
  <si>
    <t>University Dr &amp; Evergreen Rd</t>
  </si>
  <si>
    <t>Apache Blvd &amp; Price Rd</t>
  </si>
  <si>
    <t>Apache Blvd &amp; Evergreen Rd</t>
  </si>
  <si>
    <t>Apache Blvd &amp; McClintock Dr.</t>
  </si>
  <si>
    <t>Apache Blvd &amp; Rural Rd</t>
  </si>
  <si>
    <t>Apache Blvd &amp; McAllister Ave</t>
  </si>
  <si>
    <t>Apache Blvd &amp; Mill Ave</t>
  </si>
  <si>
    <t>Broadway Rd &amp; Hardy Dr</t>
  </si>
  <si>
    <t>13th St &amp; Priest Dr</t>
  </si>
  <si>
    <t>13th St &amp; Hardy Dr</t>
  </si>
  <si>
    <t>Broadway Rd &amp; Priest Dr</t>
  </si>
  <si>
    <t>I-10 Fwy</t>
  </si>
  <si>
    <t>Broadway Rd &amp; I-10 Fwy</t>
  </si>
  <si>
    <t>Broadway Rd &amp; Mill Ave</t>
  </si>
  <si>
    <t>13th St &amp; Roosevelt St</t>
  </si>
  <si>
    <t>Broadway Rd &amp; Roosevelt St</t>
  </si>
  <si>
    <t>13th St &amp; Mill Ave</t>
  </si>
  <si>
    <t>Apache Blvd &amp; College Ave</t>
  </si>
  <si>
    <t>Broadway Rd &amp; College Ave</t>
  </si>
  <si>
    <t>Broadway Rd &amp; Rural Rd</t>
  </si>
  <si>
    <t>Broadway Rd &amp; McClintock Dr.</t>
  </si>
  <si>
    <t>Broadway Rd &amp; McClintock Dr</t>
  </si>
  <si>
    <t>Price Rd.</t>
  </si>
  <si>
    <t>Broadway Rd &amp; Price Rd.</t>
  </si>
  <si>
    <t xml:space="preserve">Tempe Canal </t>
  </si>
  <si>
    <t>Broadway Rd &amp; Price Rd</t>
  </si>
  <si>
    <t xml:space="preserve">Broadway Rd &amp; Tempe Canal </t>
  </si>
  <si>
    <t>Price Rd to Tempe Cana</t>
  </si>
  <si>
    <t>Southern Ave &amp; Price Rd</t>
  </si>
  <si>
    <t>Southern Ave &amp; Tempe Cana</t>
  </si>
  <si>
    <t>Southern Ave &amp; McClintock Dr</t>
  </si>
  <si>
    <t>Southern Ave &amp; Rural Rd</t>
  </si>
  <si>
    <t>Alameda Dr &amp; Mill Ave</t>
  </si>
  <si>
    <t>Alameda Dr &amp; Rural Rd</t>
  </si>
  <si>
    <t>Southern Ave &amp; College Ave</t>
  </si>
  <si>
    <t>Southern Ave &amp; Mill Ave</t>
  </si>
  <si>
    <t>Southern Ave &amp; Roosevelt St</t>
  </si>
  <si>
    <t>Southern Ave &amp; Hardy Dr</t>
  </si>
  <si>
    <t>Alameda Dr &amp; Priest Dr</t>
  </si>
  <si>
    <t>Alameda Dr &amp; Roosevelt St</t>
  </si>
  <si>
    <t>Southern Ave &amp; Priest Dr</t>
  </si>
  <si>
    <t>Broadway Rd &amp; 48th St</t>
  </si>
  <si>
    <t xml:space="preserve">Broadway Rd &amp; I-10 </t>
  </si>
  <si>
    <t>Southern Ave &amp; 48th St</t>
  </si>
  <si>
    <t>Superstition Fwy &amp; Priest Dr</t>
  </si>
  <si>
    <t>Baseline Rd &amp; Priest Dr</t>
  </si>
  <si>
    <t>Superstition Fwy &amp; Mill Ave</t>
  </si>
  <si>
    <t>Superstition Fwy &amp; College Ave</t>
  </si>
  <si>
    <t>Superstition Fwy &amp; Rural Rd</t>
  </si>
  <si>
    <t>Superstition Fwy &amp; McClintock Dr</t>
  </si>
  <si>
    <t>Baseline Rd &amp; McClintock Dr.</t>
  </si>
  <si>
    <t>Baseline Rd &amp; Price Rd</t>
  </si>
  <si>
    <t>Baseline Rd &amp; McClintock Dr</t>
  </si>
  <si>
    <t>Baseline Rd &amp; Rural Rd</t>
  </si>
  <si>
    <t>Rural Rd &amp; Lakeshore Dr</t>
  </si>
  <si>
    <t>Baseline Rd &amp; Lakeshore Dr</t>
  </si>
  <si>
    <t>Baseline Rd &amp; Mill Ave</t>
  </si>
  <si>
    <t>Baseline Rd &amp; College Ave</t>
  </si>
  <si>
    <t>Southern Ave &amp; Kyrene Rd</t>
  </si>
  <si>
    <t>Baseline Rd &amp; Kyrene Rd</t>
  </si>
  <si>
    <t>Baseline Rd &amp; Hardy Dr</t>
  </si>
  <si>
    <t>Baseline Rd &amp; I-10 Fwy</t>
  </si>
  <si>
    <t>Baseline Rd &amp; 48th St</t>
  </si>
  <si>
    <t>Guadalupe Rd &amp; Priest Dr</t>
  </si>
  <si>
    <t>Guadalupe Rd &amp; Hardy Dr</t>
  </si>
  <si>
    <t>Guadalupe Rd &amp; Kyrene Rd</t>
  </si>
  <si>
    <t>Cornell Rd</t>
  </si>
  <si>
    <t>Cornell Rd &amp; Mill Ave</t>
  </si>
  <si>
    <t>Cornell Dr</t>
  </si>
  <si>
    <t>Cornell Dr &amp; College Ave</t>
  </si>
  <si>
    <t>Guadalupe Rd &amp; Rural Rd</t>
  </si>
  <si>
    <t>Southshore Dr &amp; Lakeshore Dr</t>
  </si>
  <si>
    <t>Guadalupe Rd &amp; McClintock Dr</t>
  </si>
  <si>
    <t>Guadalupe Rd &amp; Price Rd</t>
  </si>
  <si>
    <t>Carmen (City Border) St</t>
  </si>
  <si>
    <t>Grove Pkwy</t>
  </si>
  <si>
    <t>Carmen (City Border) St to Grove Pkwy</t>
  </si>
  <si>
    <t>Carmen (City Border) St &amp; Priest Dr</t>
  </si>
  <si>
    <t>Grove Pkwy &amp; Priest Dr</t>
  </si>
  <si>
    <t>Elliot Rd &amp; Kyrene Rd</t>
  </si>
  <si>
    <t>Elliot Rd &amp; Rural Rd</t>
  </si>
  <si>
    <t>Elliot Rd &amp; McClintock Dr</t>
  </si>
  <si>
    <t>Elliot Rd &amp; Price Rd</t>
  </si>
  <si>
    <t>Elliot Rd &amp; Priest Dr</t>
  </si>
  <si>
    <t>Elliot Rd &amp; I-10 Fwy</t>
  </si>
  <si>
    <t>Warner Rd &amp; Priest Dr</t>
  </si>
  <si>
    <t>Warner Rd &amp; Kyrene Rd</t>
  </si>
  <si>
    <t>Warner Rd &amp; Rural Rd</t>
  </si>
  <si>
    <t>Warner Rd &amp; McClintock Dr</t>
  </si>
  <si>
    <t>Ray Rd</t>
  </si>
  <si>
    <t>Ray Rd &amp; Priest Dr</t>
  </si>
  <si>
    <t>Ray Rd &amp; Kyrene Rd</t>
  </si>
  <si>
    <t>Ray Rd &amp; Rural Rd</t>
  </si>
  <si>
    <t>Ray Rd &amp; McClintock Dr</t>
  </si>
  <si>
    <t>Rio Salado Pkwy &amp; 52nd St</t>
  </si>
  <si>
    <t>Elliot Rd &amp; Hardy Dr</t>
  </si>
  <si>
    <t>Warner Rd &amp; Hardy Dr</t>
  </si>
  <si>
    <t>Elliot Rd to Grove Pkwy</t>
  </si>
  <si>
    <t>The above cells are not used.</t>
  </si>
  <si>
    <t>FORMULA</t>
  </si>
  <si>
    <t>For new nodes, copy formulas in col C:D to row with new nodes. Then copy/paste values. Saves a little time, but not required.</t>
  </si>
  <si>
    <t>EW</t>
  </si>
  <si>
    <t>Concat</t>
  </si>
  <si>
    <t>Traffic Count incorporation into bike count analysis</t>
  </si>
  <si>
    <t>LocID col "Loc name" contains concatenations as E/W &amp; N/S. Thus, E/W name is always first</t>
  </si>
  <si>
    <t>The four nodes are the four sides (directions) of the intersection. The order isn't important; it happens to be the order of the LocIDs. If there isn't data for one of the sides (directions), then there would be data for 3 nodes (etc.)</t>
  </si>
  <si>
    <t>Misspelling or name change is not picked up by the formula. The name is overwritten by manual entry and color-coded pink. Example: TCID 18 is Scottsdale Rd. This is called Rural Rd for LocIDs 103.</t>
  </si>
  <si>
    <t>Each TCID can contribute to 0, 1 or 2 instances of an intersection concatenated name, which is why there are two groups of cat names in sheet "TCID", and the two named ranges concfrom, concto. For example, TCID 23 is 5th st from Hardy to Mill. Then cat names are "5th St &amp; Mill Ave" and "5th St &amp; Hardy Dr". LocID 109 is 5th &amp; Hardy. Nodes are 23, 22 (formula correct), with 34 manually entered.</t>
  </si>
  <si>
    <t>A manual correction is needed if the bike count intersection is between two traffic count streets. Example: TCID 34, Hardy from University to Rio Salado, encompasses 5th &amp; Hardy, but the formula doesn't pick this up. Therefore, there is an override for Node 3 on LocID 109.</t>
  </si>
  <si>
    <t>Some bike count locations have no traffic count data because the city didn't take any on either of the streets adjacent to this intersection and it's not reasonable to extrapolate. Example: LocID 166, 8th &amp; Dorsey.</t>
  </si>
  <si>
    <t>Traffic count at a bike count intersection (called "max of nodes") can be zero or blank (""). Zero means no traffic (e.g., LocID 125); blank means no data.</t>
  </si>
  <si>
    <t>Index</t>
  </si>
  <si>
    <t>Name</t>
  </si>
  <si>
    <t>Column</t>
  </si>
  <si>
    <t>TC_on</t>
  </si>
  <si>
    <t>TC_from</t>
  </si>
  <si>
    <t>TC_to</t>
  </si>
  <si>
    <t>Traffic</t>
  </si>
  <si>
    <t>TrafficNS</t>
  </si>
  <si>
    <t>TrafficEW</t>
  </si>
  <si>
    <t>Node1</t>
  </si>
  <si>
    <t>Node2</t>
  </si>
  <si>
    <t>Node3</t>
  </si>
  <si>
    <t>Node4</t>
  </si>
  <si>
    <t>Max of Nodes</t>
  </si>
  <si>
    <t>Node Max NS</t>
  </si>
  <si>
    <t>Node Max EW</t>
  </si>
  <si>
    <t>N/S</t>
  </si>
  <si>
    <t>E/W</t>
  </si>
  <si>
    <t>Count</t>
  </si>
  <si>
    <t>Loc E/W</t>
  </si>
  <si>
    <t>Loc N/S</t>
  </si>
  <si>
    <t>Loc Name</t>
  </si>
  <si>
    <t>Date</t>
  </si>
  <si>
    <t>Desription</t>
  </si>
  <si>
    <t>By</t>
  </si>
  <si>
    <t>Rev</t>
  </si>
  <si>
    <t>C. Anderson</t>
  </si>
  <si>
    <t>2016-2017</t>
  </si>
  <si>
    <t>DATETAKEN</t>
  </si>
  <si>
    <t>2016-03-29T00:00:00.000Z</t>
  </si>
  <si>
    <t>2016-03-31T00:00:00.000Z</t>
  </si>
  <si>
    <t>2016-11-15T07:00:00.000Z</t>
  </si>
  <si>
    <t>2016-03-23T00:00:00.000Z</t>
  </si>
  <si>
    <t>2016-04-14T00:00:00.000Z</t>
  </si>
  <si>
    <t>2016-03-22T00:00:00.000Z</t>
  </si>
  <si>
    <t>2016-11-08T07:00:00.000Z</t>
  </si>
  <si>
    <t>2016-10-06T07:00:00.000Z</t>
  </si>
  <si>
    <t>2016-03-17T00:00:00.000Z</t>
  </si>
  <si>
    <t>2016-09-21T07:00:00.000Z</t>
  </si>
  <si>
    <t>2016-11-01T07:00:00.000Z</t>
  </si>
  <si>
    <t>2016-01-26T00:00:00.000Z</t>
  </si>
  <si>
    <t>2017-03-14T07:00:00.000Z</t>
  </si>
  <si>
    <t>2016-09-22T07:00:00.000Z</t>
  </si>
  <si>
    <t>2016-03-16T00:00:00.000Z</t>
  </si>
  <si>
    <t>2016-10-13T07:00:00.000Z</t>
  </si>
  <si>
    <t>2016-10-05T07:00:00.000Z</t>
  </si>
  <si>
    <t>2016-03-16T07:00:00.000Z</t>
  </si>
  <si>
    <t>2016-10-04T07:00:00.000Z</t>
  </si>
  <si>
    <t>2016-03-23T07:00:00.000Z</t>
  </si>
  <si>
    <t>2016-03-22T07:00:00.000Z</t>
  </si>
  <si>
    <t>CLASS</t>
  </si>
  <si>
    <t>Dir1</t>
  </si>
  <si>
    <t>Count1</t>
  </si>
  <si>
    <t>Dir2</t>
  </si>
  <si>
    <t>Count2</t>
  </si>
  <si>
    <t>TotalVolume</t>
  </si>
  <si>
    <t>Collector</t>
  </si>
  <si>
    <t>East Bound</t>
  </si>
  <si>
    <t>West Bound</t>
  </si>
  <si>
    <t>North Bound</t>
  </si>
  <si>
    <t>South Bound</t>
  </si>
  <si>
    <t>Arterial</t>
  </si>
  <si>
    <t>Null</t>
  </si>
  <si>
    <t>Node</t>
  </si>
  <si>
    <t>Initial; copied from CountSummary2016.xlsx (w/updates of formulas, references; verified results same as source file); added 2016-2017 data; add NA() where data does not exist</t>
  </si>
  <si>
    <t>Node1NS</t>
  </si>
  <si>
    <t>Node2NS</t>
  </si>
  <si>
    <t>Node3NS</t>
  </si>
  <si>
    <t>Node4NS</t>
  </si>
  <si>
    <t>Node1EW</t>
  </si>
  <si>
    <t>Node2EW</t>
  </si>
  <si>
    <t>Node3EW</t>
  </si>
  <si>
    <t>Node4EW</t>
  </si>
  <si>
    <t>Enter year:</t>
  </si>
  <si>
    <t>2017-2018</t>
  </si>
  <si>
    <t>Select the year by entering it in TrafficCount!AE1; this populates the data in sheet LocIDs; copy range "output" to corresponding columns in separate file yyyy_LocID.csv where yyyy is year (verify LocIDs line up). Put new data for 2018 into TrafficCount column D.</t>
  </si>
  <si>
    <t>Replace NA() with ""; LocID 125 replace TrafficNS, EW blank with 0</t>
  </si>
  <si>
    <t>Clear 2018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</si>
</sst>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indexed="8"/>
      <name val="Times New Roman"/>
      <family val="1"/>
    </font>
    <font>
      <b/>
      <sz val="10"/>
      <name val="Times New Roman"/>
      <family val="1"/>
    </font>
    <font>
      <sz val="10"/>
      <color indexed="8"/>
      <name val="Calibri"/>
      <family val="2"/>
    </font>
    <font>
      <sz val="10"/>
      <name val="Arial"/>
      <family val="2"/>
    </font>
    <font>
      <sz val="10"/>
      <name val="Times New Roman"/>
      <family val="1"/>
    </font>
    <font>
      <sz val="10"/>
      <color indexed="8"/>
      <name val="Verdana"/>
      <family val="2"/>
    </font>
    <font>
      <b/>
      <sz val="10"/>
      <name val="Arial"/>
      <family val="2"/>
    </font>
    <font>
      <sz val="10"/>
      <color rgb="FFFF0000"/>
      <name val="Arial"/>
      <family val="2"/>
    </font>
    <font>
      <b/>
      <sz val="8"/>
      <color indexed="81"/>
      <name val="Tahoma"/>
      <family val="2"/>
    </font>
    <font>
      <sz val="8"/>
      <color indexed="81"/>
      <name val="Tahoma"/>
      <family val="2"/>
    </font>
  </fonts>
  <fills count="19">
    <fill>
      <patternFill patternType="none"/>
    </fill>
    <fill>
      <patternFill patternType="gray125"/>
    </fill>
    <fill>
      <patternFill patternType="solid">
        <fgColor indexed="22"/>
        <bgColor indexed="0"/>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
      <patternFill patternType="solid">
        <fgColor indexed="47"/>
        <bgColor indexed="4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indexed="13"/>
        <bgColor indexed="64"/>
      </patternFill>
    </fill>
    <fill>
      <patternFill patternType="solid">
        <fgColor indexed="44"/>
        <bgColor indexed="49"/>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0000"/>
        <bgColor indexed="64"/>
      </patternFill>
    </fill>
    <fill>
      <patternFill patternType="solid">
        <fgColor theme="6" tint="0.39997558519241921"/>
        <bgColor indexed="64"/>
      </patternFill>
    </fill>
    <fill>
      <patternFill patternType="solid">
        <fgColor indexed="45"/>
        <bgColor indexed="64"/>
      </patternFill>
    </fill>
    <fill>
      <patternFill patternType="solid">
        <fgColor theme="0" tint="-0.14999847407452621"/>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4">
    <xf numFmtId="0" fontId="0" fillId="0" borderId="0" xfId="0"/>
    <xf numFmtId="0" fontId="1" fillId="0" borderId="0" xfId="0" applyFont="1" applyAlignment="1">
      <alignment vertical="top" wrapText="1"/>
    </xf>
    <xf numFmtId="0" fontId="2" fillId="0" borderId="0" xfId="0" applyFont="1" applyAlignment="1">
      <alignment horizontal="center" vertical="top" wrapText="1"/>
    </xf>
    <xf numFmtId="0" fontId="3" fillId="2" borderId="1" xfId="0" applyFont="1" applyFill="1" applyBorder="1" applyAlignment="1">
      <alignment horizontal="center" wrapText="1"/>
    </xf>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vertical="top" wrapText="1"/>
    </xf>
    <xf numFmtId="0" fontId="6" fillId="0" borderId="0" xfId="0" applyFont="1"/>
    <xf numFmtId="0" fontId="5" fillId="0" borderId="0" xfId="0" applyFont="1" applyAlignment="1">
      <alignment horizontal="left" vertical="top" wrapText="1"/>
    </xf>
    <xf numFmtId="0" fontId="5" fillId="3" borderId="0" xfId="0" applyFont="1" applyFill="1" applyAlignment="1">
      <alignment horizontal="left" vertical="top" wrapText="1"/>
    </xf>
    <xf numFmtId="0" fontId="5" fillId="4" borderId="0" xfId="0" applyFont="1" applyFill="1" applyAlignment="1">
      <alignment horizontal="left" wrapText="1"/>
    </xf>
    <xf numFmtId="0" fontId="5" fillId="4" borderId="0" xfId="0" applyFont="1" applyFill="1" applyAlignment="1">
      <alignment horizontal="left" vertical="top" wrapText="1"/>
    </xf>
    <xf numFmtId="0" fontId="0" fillId="0" borderId="0" xfId="0" applyAlignment="1">
      <alignment horizontal="left"/>
    </xf>
    <xf numFmtId="0" fontId="0" fillId="4" borderId="0" xfId="0" applyFill="1" applyAlignment="1">
      <alignment horizontal="left"/>
    </xf>
    <xf numFmtId="0" fontId="0" fillId="5" borderId="0" xfId="0" applyFill="1"/>
    <xf numFmtId="0" fontId="0" fillId="4" borderId="0" xfId="0" applyFill="1"/>
    <xf numFmtId="0" fontId="0" fillId="3" borderId="0" xfId="0" applyFill="1"/>
    <xf numFmtId="0" fontId="7" fillId="6" borderId="2" xfId="0" applyNumberFormat="1" applyFont="1" applyFill="1" applyBorder="1" applyAlignment="1">
      <alignment horizontal="left" wrapText="1"/>
    </xf>
    <xf numFmtId="0" fontId="0" fillId="0" borderId="2" xfId="0" applyNumberFormat="1" applyFont="1" applyFill="1" applyBorder="1" applyAlignment="1">
      <alignment horizontal="left" wrapText="1"/>
    </xf>
    <xf numFmtId="0" fontId="0" fillId="3" borderId="2" xfId="0" applyNumberFormat="1" applyFill="1" applyBorder="1" applyAlignment="1">
      <alignment horizontal="left" wrapText="1"/>
    </xf>
    <xf numFmtId="0" fontId="0" fillId="0" borderId="2" xfId="0" applyNumberFormat="1" applyFill="1" applyBorder="1" applyAlignment="1">
      <alignment horizontal="left" wrapText="1"/>
    </xf>
    <xf numFmtId="0" fontId="0" fillId="5" borderId="2" xfId="0" applyNumberFormat="1" applyFill="1" applyBorder="1" applyAlignment="1">
      <alignment horizontal="left" wrapText="1"/>
    </xf>
    <xf numFmtId="0" fontId="0" fillId="3" borderId="2" xfId="0" applyNumberFormat="1" applyFill="1" applyBorder="1" applyAlignment="1">
      <alignment wrapText="1"/>
    </xf>
    <xf numFmtId="0" fontId="0" fillId="0" borderId="2" xfId="0" applyNumberFormat="1" applyFont="1" applyFill="1" applyBorder="1" applyAlignment="1">
      <alignment wrapText="1"/>
    </xf>
    <xf numFmtId="0" fontId="0" fillId="0" borderId="2" xfId="0" applyNumberFormat="1" applyFill="1" applyBorder="1" applyAlignment="1">
      <alignment wrapText="1"/>
    </xf>
    <xf numFmtId="0" fontId="0" fillId="7" borderId="2" xfId="0" applyNumberFormat="1" applyFont="1" applyFill="1" applyBorder="1" applyAlignment="1">
      <alignment horizontal="left" wrapText="1"/>
    </xf>
    <xf numFmtId="0" fontId="0" fillId="7" borderId="2" xfId="0" applyNumberFormat="1" applyFill="1" applyBorder="1" applyAlignment="1">
      <alignment horizontal="left" wrapText="1"/>
    </xf>
    <xf numFmtId="0" fontId="0" fillId="7" borderId="2" xfId="0" applyNumberFormat="1" applyFont="1" applyFill="1" applyBorder="1" applyAlignment="1">
      <alignment wrapText="1"/>
    </xf>
    <xf numFmtId="0" fontId="0" fillId="5" borderId="2" xfId="0" applyNumberFormat="1" applyFont="1" applyFill="1" applyBorder="1" applyAlignment="1">
      <alignment wrapText="1"/>
    </xf>
    <xf numFmtId="0" fontId="0" fillId="8" borderId="2" xfId="0" applyNumberFormat="1" applyFont="1" applyFill="1" applyBorder="1" applyAlignment="1">
      <alignment horizontal="left" wrapText="1"/>
    </xf>
    <xf numFmtId="0" fontId="0" fillId="8" borderId="2" xfId="0" applyNumberFormat="1" applyFill="1" applyBorder="1" applyAlignment="1">
      <alignment horizontal="left" wrapText="1"/>
    </xf>
    <xf numFmtId="0" fontId="0" fillId="8" borderId="2" xfId="0" applyNumberFormat="1" applyFont="1" applyFill="1" applyBorder="1" applyAlignment="1">
      <alignment wrapText="1"/>
    </xf>
    <xf numFmtId="0" fontId="0" fillId="9" borderId="2" xfId="0" applyNumberFormat="1" applyFont="1" applyFill="1" applyBorder="1" applyAlignment="1">
      <alignment horizontal="left" wrapText="1"/>
    </xf>
    <xf numFmtId="0" fontId="0" fillId="9" borderId="2" xfId="0" applyNumberFormat="1" applyFill="1" applyBorder="1" applyAlignment="1">
      <alignment horizontal="left" wrapText="1"/>
    </xf>
    <xf numFmtId="0" fontId="0" fillId="9" borderId="2" xfId="0" applyNumberFormat="1" applyFont="1" applyFill="1" applyBorder="1" applyAlignment="1">
      <alignment wrapText="1"/>
    </xf>
    <xf numFmtId="0" fontId="4" fillId="0" borderId="0" xfId="0" applyFont="1" applyAlignment="1">
      <alignment horizontal="center" wrapText="1"/>
    </xf>
    <xf numFmtId="0" fontId="5" fillId="0" borderId="0" xfId="0" applyFont="1" applyFill="1" applyAlignment="1">
      <alignment horizontal="left" wrapText="1"/>
    </xf>
    <xf numFmtId="0" fontId="0" fillId="3" borderId="0" xfId="0" applyFill="1" applyAlignment="1">
      <alignment horizontal="left"/>
    </xf>
    <xf numFmtId="0" fontId="8" fillId="0" borderId="0" xfId="0" applyFont="1"/>
    <xf numFmtId="0" fontId="0" fillId="0" borderId="0" xfId="0" applyAlignment="1">
      <alignment horizontal="center"/>
    </xf>
    <xf numFmtId="0" fontId="0" fillId="10" borderId="0" xfId="0" applyFill="1" applyAlignment="1">
      <alignment horizontal="left"/>
    </xf>
    <xf numFmtId="0" fontId="5" fillId="10" borderId="0" xfId="0" applyFont="1" applyFill="1" applyAlignment="1">
      <alignment horizontal="left" wrapText="1"/>
    </xf>
    <xf numFmtId="0" fontId="5" fillId="0" borderId="0" xfId="0" applyFont="1" applyAlignment="1">
      <alignment horizontal="center" vertical="top" wrapText="1"/>
    </xf>
    <xf numFmtId="0" fontId="5" fillId="0" borderId="0" xfId="0" applyFont="1" applyAlignment="1">
      <alignment horizontal="right" wrapText="1"/>
    </xf>
    <xf numFmtId="0" fontId="0" fillId="0" borderId="0" xfId="0" applyAlignment="1">
      <alignment wrapText="1"/>
    </xf>
    <xf numFmtId="0" fontId="0" fillId="0" borderId="2" xfId="0" applyBorder="1"/>
    <xf numFmtId="0" fontId="0" fillId="0" borderId="2" xfId="0" applyBorder="1" applyAlignment="1">
      <alignment wrapText="1"/>
    </xf>
    <xf numFmtId="0" fontId="7" fillId="11" borderId="2" xfId="0" applyNumberFormat="1"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horizontal="center" wrapText="1"/>
    </xf>
    <xf numFmtId="0" fontId="0" fillId="12" borderId="2" xfId="0" applyFill="1" applyBorder="1" applyAlignment="1">
      <alignment horizontal="center" wrapText="1"/>
    </xf>
    <xf numFmtId="0" fontId="0" fillId="13" borderId="2" xfId="0" applyFill="1" applyBorder="1" applyAlignment="1">
      <alignment horizontal="center"/>
    </xf>
    <xf numFmtId="0" fontId="0" fillId="14" borderId="2" xfId="0" applyFill="1" applyBorder="1" applyAlignment="1">
      <alignment horizontal="center"/>
    </xf>
    <xf numFmtId="0" fontId="0" fillId="0" borderId="2" xfId="0" applyNumberFormat="1" applyFont="1" applyFill="1" applyBorder="1" applyAlignment="1">
      <alignment horizontal="center" wrapText="1"/>
    </xf>
    <xf numFmtId="0" fontId="0" fillId="3" borderId="2" xfId="0" applyFill="1" applyBorder="1" applyAlignment="1">
      <alignment horizontal="center"/>
    </xf>
    <xf numFmtId="0" fontId="0" fillId="15" borderId="2" xfId="0" applyFill="1" applyBorder="1" applyAlignment="1">
      <alignment horizontal="center"/>
    </xf>
    <xf numFmtId="0" fontId="0" fillId="16" borderId="2" xfId="0" applyFill="1" applyBorder="1" applyAlignment="1">
      <alignment horizontal="center"/>
    </xf>
    <xf numFmtId="0" fontId="0" fillId="13" borderId="0" xfId="0" applyFill="1" applyAlignment="1">
      <alignment horizontal="center"/>
    </xf>
    <xf numFmtId="0" fontId="0" fillId="5" borderId="2" xfId="0" applyFill="1" applyBorder="1" applyAlignment="1">
      <alignment horizontal="center"/>
    </xf>
    <xf numFmtId="0" fontId="0" fillId="17" borderId="2" xfId="0" applyFill="1" applyBorder="1" applyAlignment="1">
      <alignment horizontal="center"/>
    </xf>
    <xf numFmtId="0" fontId="0" fillId="18" borderId="2" xfId="0" applyFill="1" applyBorder="1" applyAlignment="1">
      <alignment horizontal="center"/>
    </xf>
    <xf numFmtId="0" fontId="0" fillId="18" borderId="0" xfId="0" applyFill="1"/>
    <xf numFmtId="0" fontId="0" fillId="0" borderId="0" xfId="0" applyNumberFormat="1" applyFont="1" applyFill="1" applyAlignment="1">
      <alignment horizontal="center" wrapText="1"/>
    </xf>
    <xf numFmtId="0" fontId="0" fillId="18" borderId="0" xfId="0" applyFill="1" applyAlignment="1">
      <alignment horizontal="center"/>
    </xf>
    <xf numFmtId="14" fontId="0" fillId="0" borderId="2" xfId="0" applyNumberFormat="1" applyBorder="1" applyAlignment="1">
      <alignment horizontal="left"/>
    </xf>
    <xf numFmtId="4" fontId="0" fillId="0" borderId="2" xfId="0" applyNumberFormat="1" applyBorder="1" applyAlignment="1">
      <alignment wrapText="1"/>
    </xf>
    <xf numFmtId="4" fontId="0" fillId="0" borderId="2" xfId="0" applyNumberFormat="1" applyFill="1" applyBorder="1" applyAlignment="1">
      <alignment wrapText="1"/>
    </xf>
    <xf numFmtId="0" fontId="0" fillId="13" borderId="2" xfId="0" applyFill="1" applyBorder="1" applyAlignment="1">
      <alignment horizontal="center" wrapText="1"/>
    </xf>
    <xf numFmtId="0" fontId="0" fillId="14" borderId="2" xfId="0" applyFill="1" applyBorder="1" applyAlignment="1">
      <alignment horizontal="center" wrapText="1"/>
    </xf>
    <xf numFmtId="0" fontId="7" fillId="5" borderId="3" xfId="0" applyFont="1" applyFill="1" applyBorder="1" applyAlignment="1">
      <alignment wrapText="1"/>
    </xf>
    <xf numFmtId="0" fontId="4" fillId="18" borderId="2" xfId="0" applyFont="1" applyFill="1" applyBorder="1" applyAlignment="1">
      <alignment wrapText="1"/>
    </xf>
    <xf numFmtId="0" fontId="6" fillId="18" borderId="2" xfId="0" applyFont="1" applyFill="1" applyBorder="1"/>
    <xf numFmtId="14" fontId="4" fillId="0" borderId="0" xfId="0" applyNumberFormat="1" applyFont="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abSelected="1" zoomScale="80" zoomScaleNormal="80" workbookViewId="0"/>
  </sheetViews>
  <sheetFormatPr defaultRowHeight="14.4" x14ac:dyDescent="0.3"/>
  <cols>
    <col min="1" max="1" width="10.6640625" customWidth="1"/>
    <col min="2" max="2" width="68.33203125" customWidth="1"/>
    <col min="3" max="3" width="12.44140625" customWidth="1"/>
  </cols>
  <sheetData>
    <row r="1" spans="1:4" x14ac:dyDescent="0.3">
      <c r="A1" s="64" t="s">
        <v>339</v>
      </c>
      <c r="B1" s="65" t="s">
        <v>340</v>
      </c>
      <c r="C1" s="45" t="s">
        <v>341</v>
      </c>
      <c r="D1" s="48" t="s">
        <v>342</v>
      </c>
    </row>
    <row r="2" spans="1:4" ht="45.6" customHeight="1" x14ac:dyDescent="0.3">
      <c r="A2" s="64">
        <v>42981</v>
      </c>
      <c r="B2" s="65" t="s">
        <v>381</v>
      </c>
      <c r="C2" s="45" t="s">
        <v>343</v>
      </c>
      <c r="D2" s="48"/>
    </row>
    <row r="3" spans="1:4" x14ac:dyDescent="0.3">
      <c r="A3" s="64">
        <v>42985</v>
      </c>
      <c r="B3" s="66" t="s">
        <v>393</v>
      </c>
      <c r="C3" s="45" t="s">
        <v>343</v>
      </c>
      <c r="D3" s="48"/>
    </row>
    <row r="4" spans="1:4" x14ac:dyDescent="0.3">
      <c r="A4" s="64">
        <v>42996</v>
      </c>
      <c r="B4" s="66" t="s">
        <v>394</v>
      </c>
      <c r="C4" s="45" t="s">
        <v>343</v>
      </c>
      <c r="D4" s="48"/>
    </row>
    <row r="5" spans="1:4" x14ac:dyDescent="0.3">
      <c r="A5" s="64"/>
      <c r="B5" s="65"/>
      <c r="C5" s="45"/>
      <c r="D5" s="4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B9" sqref="B9"/>
    </sheetView>
  </sheetViews>
  <sheetFormatPr defaultRowHeight="14.4" x14ac:dyDescent="0.3"/>
  <cols>
    <col min="1" max="1" width="3.44140625" customWidth="1"/>
    <col min="2" max="2" width="129.109375" style="44" customWidth="1"/>
  </cols>
  <sheetData>
    <row r="1" spans="1:2" x14ac:dyDescent="0.3">
      <c r="B1" s="44" t="s">
        <v>309</v>
      </c>
    </row>
    <row r="2" spans="1:2" ht="28.8" x14ac:dyDescent="0.3">
      <c r="A2" s="45">
        <v>0</v>
      </c>
      <c r="B2" s="46" t="s">
        <v>392</v>
      </c>
    </row>
    <row r="3" spans="1:2" x14ac:dyDescent="0.3">
      <c r="A3" s="45">
        <v>1</v>
      </c>
      <c r="B3" s="46" t="s">
        <v>310</v>
      </c>
    </row>
    <row r="4" spans="1:2" ht="28.8" x14ac:dyDescent="0.3">
      <c r="A4" s="45">
        <v>2</v>
      </c>
      <c r="B4" s="46" t="s">
        <v>311</v>
      </c>
    </row>
    <row r="5" spans="1:2" ht="28.8" x14ac:dyDescent="0.3">
      <c r="A5" s="45">
        <v>3</v>
      </c>
      <c r="B5" s="46" t="s">
        <v>312</v>
      </c>
    </row>
    <row r="6" spans="1:2" ht="43.2" x14ac:dyDescent="0.3">
      <c r="A6" s="45">
        <v>4</v>
      </c>
      <c r="B6" s="46" t="s">
        <v>313</v>
      </c>
    </row>
    <row r="7" spans="1:2" ht="28.8" x14ac:dyDescent="0.3">
      <c r="A7" s="45">
        <v>5</v>
      </c>
      <c r="B7" s="46" t="s">
        <v>314</v>
      </c>
    </row>
    <row r="8" spans="1:2" ht="28.8" x14ac:dyDescent="0.3">
      <c r="A8" s="45">
        <v>6</v>
      </c>
      <c r="B8" s="46" t="s">
        <v>315</v>
      </c>
    </row>
    <row r="9" spans="1:2" x14ac:dyDescent="0.3">
      <c r="A9" s="45">
        <v>7</v>
      </c>
      <c r="B9" s="46"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93"/>
  <sheetViews>
    <sheetView zoomScale="70" zoomScaleNormal="70" workbookViewId="0">
      <selection activeCell="D1" sqref="D1:F79"/>
    </sheetView>
  </sheetViews>
  <sheetFormatPr defaultRowHeight="14.4" x14ac:dyDescent="0.3"/>
  <cols>
    <col min="1" max="1" width="6.109375" customWidth="1"/>
    <col min="2" max="2" width="17.44140625" customWidth="1"/>
    <col min="3" max="3" width="17.109375" customWidth="1"/>
    <col min="4" max="6" width="8.109375" customWidth="1"/>
    <col min="7" max="10" width="6.44140625" style="39" customWidth="1"/>
    <col min="11" max="11" width="7" style="39" customWidth="1"/>
    <col min="12" max="12" width="9.5546875" style="39" customWidth="1"/>
    <col min="13" max="13" width="10.109375" style="39" customWidth="1"/>
    <col min="14" max="21" width="6.5546875" style="39" customWidth="1"/>
    <col min="22" max="25" width="6.109375" customWidth="1"/>
    <col min="26" max="26" width="5.88671875" style="39" customWidth="1"/>
    <col min="27" max="27" width="7.109375" customWidth="1"/>
    <col min="28" max="28" width="5.33203125" customWidth="1"/>
    <col min="29" max="29" width="4.33203125" customWidth="1"/>
    <col min="30" max="30" width="4.109375" customWidth="1"/>
    <col min="31" max="31" width="13.6640625" customWidth="1"/>
    <col min="32" max="32" width="12.5546875" customWidth="1"/>
    <col min="33" max="33" width="23" customWidth="1"/>
  </cols>
  <sheetData>
    <row r="1" spans="1:33" ht="28.8" x14ac:dyDescent="0.3">
      <c r="A1" s="17" t="s">
        <v>131</v>
      </c>
      <c r="B1" s="17" t="s">
        <v>132</v>
      </c>
      <c r="C1" s="17" t="s">
        <v>133</v>
      </c>
      <c r="D1" s="47" t="s">
        <v>323</v>
      </c>
      <c r="E1" s="47" t="s">
        <v>324</v>
      </c>
      <c r="F1" s="47" t="s">
        <v>325</v>
      </c>
      <c r="G1" s="48" t="s">
        <v>326</v>
      </c>
      <c r="H1" s="48" t="s">
        <v>327</v>
      </c>
      <c r="I1" s="48" t="s">
        <v>328</v>
      </c>
      <c r="J1" s="48" t="s">
        <v>329</v>
      </c>
      <c r="K1" s="49" t="s">
        <v>330</v>
      </c>
      <c r="L1" s="50" t="s">
        <v>331</v>
      </c>
      <c r="M1" s="50" t="s">
        <v>332</v>
      </c>
      <c r="N1" s="67" t="s">
        <v>382</v>
      </c>
      <c r="O1" s="67" t="s">
        <v>383</v>
      </c>
      <c r="P1" s="67" t="s">
        <v>384</v>
      </c>
      <c r="Q1" s="67" t="s">
        <v>385</v>
      </c>
      <c r="R1" s="68" t="s">
        <v>386</v>
      </c>
      <c r="S1" s="68" t="s">
        <v>387</v>
      </c>
      <c r="T1" s="68" t="s">
        <v>388</v>
      </c>
      <c r="U1" s="68" t="s">
        <v>389</v>
      </c>
      <c r="V1" s="39" t="s">
        <v>326</v>
      </c>
      <c r="W1" s="39" t="s">
        <v>327</v>
      </c>
      <c r="X1" s="39" t="s">
        <v>328</v>
      </c>
      <c r="Y1" s="39" t="s">
        <v>329</v>
      </c>
      <c r="Z1" s="39" t="s">
        <v>335</v>
      </c>
      <c r="AA1">
        <v>1</v>
      </c>
      <c r="AB1">
        <v>2</v>
      </c>
      <c r="AC1">
        <v>3</v>
      </c>
      <c r="AD1">
        <v>4</v>
      </c>
      <c r="AE1" t="s">
        <v>336</v>
      </c>
      <c r="AF1" t="s">
        <v>337</v>
      </c>
      <c r="AG1" t="s">
        <v>338</v>
      </c>
    </row>
    <row r="2" spans="1:33" x14ac:dyDescent="0.3">
      <c r="A2" s="18">
        <v>101</v>
      </c>
      <c r="B2" s="18" t="s">
        <v>134</v>
      </c>
      <c r="C2" s="18" t="s">
        <v>41</v>
      </c>
      <c r="D2" s="53">
        <f>IF(ISNUMBER(K2),K2,"")</f>
        <v>11352</v>
      </c>
      <c r="E2" s="53">
        <f>IF(ISNUMBER(L2),L2,"")</f>
        <v>10368</v>
      </c>
      <c r="F2" s="53">
        <f>IF(ISNUMBER(M2),M2,"")</f>
        <v>11352</v>
      </c>
      <c r="G2" s="54">
        <v>11</v>
      </c>
      <c r="H2" s="54">
        <v>12</v>
      </c>
      <c r="I2" s="55"/>
      <c r="J2" s="56" t="str">
        <f>IF(LEN(AD2)&gt;0,IF(NOT(ISERROR(MATCH(AD2,TC_concat,0))),MOD(MATCH(AD2,TC_concat,0)-1,1+MAX(TCID!$A:$A)),""),"")</f>
        <v/>
      </c>
      <c r="K2" s="48">
        <f t="shared" ref="K2:K65" si="0">IF(MAX(V2:Y2)&gt;0,MAX(V2:Y2),"")</f>
        <v>11352</v>
      </c>
      <c r="L2" s="48">
        <f t="shared" ref="L2:L65" si="1">IF(MAX(N2:Q2)&gt;0,MAX(N2:Q2),"")</f>
        <v>10368</v>
      </c>
      <c r="M2" s="48">
        <f t="shared" ref="M2:M65" si="2">IF(MAX(R2:U2)&gt;0,MAX(R2:U2),"")</f>
        <v>11352</v>
      </c>
      <c r="N2" s="48">
        <f t="shared" ref="N2:N33" si="3">IF(LEN(G2)&gt;0,INDEX(TC_Dir,G2+1)*V2,"")</f>
        <v>10368</v>
      </c>
      <c r="O2" s="48">
        <f t="shared" ref="O2:O33" si="4">IF(LEN(H2)&gt;0,INDEX(TC_Dir,H2+1)*W2,"")</f>
        <v>0</v>
      </c>
      <c r="P2" s="48" t="str">
        <f t="shared" ref="P2:P33" si="5">IF(LEN(I2)&gt;0,INDEX(TC_Dir,I2+1)*X2,"")</f>
        <v/>
      </c>
      <c r="Q2" s="48" t="str">
        <f t="shared" ref="Q2:Q33" si="6">IF(LEN(J2)&gt;0,INDEX(TC_Dir,J2+1)*Y2,"")</f>
        <v/>
      </c>
      <c r="R2" s="48">
        <f t="shared" ref="R2:R33" si="7">IF(LEN(G2)&gt;0,NOT(INDEX(TC_Dir,G2+1))*V2,"")</f>
        <v>0</v>
      </c>
      <c r="S2" s="48">
        <f t="shared" ref="S2:S33" si="8">IF(LEN(H2)&gt;0,NOT(INDEX(TC_Dir,H2+1))*W2,"")</f>
        <v>11352</v>
      </c>
      <c r="T2" s="48" t="str">
        <f t="shared" ref="T2:T33" si="9">IF(LEN(I2)&gt;0,NOT(INDEX(TC_Dir,I2+1))*X2,"")</f>
        <v/>
      </c>
      <c r="U2" s="48" t="str">
        <f t="shared" ref="U2:U33" si="10">IF(LEN(J2)&gt;0,NOT(INDEX(TC_Dir,J2+1))*Y2,"")</f>
        <v/>
      </c>
      <c r="V2">
        <f t="shared" ref="V2:V33" si="11">IF(ISNUMBER(G2),INDEX(TrfCnt,G2+1),"")</f>
        <v>10368</v>
      </c>
      <c r="W2">
        <f t="shared" ref="W2:W33" si="12">IF(ISNUMBER(H2),INDEX(TrfCnt,H2+1),"")</f>
        <v>11352</v>
      </c>
      <c r="X2" t="str">
        <f t="shared" ref="X2:X33" si="13">IF(ISNUMBER(I2),INDEX(TrfCnt,I2+1),"")</f>
        <v/>
      </c>
      <c r="Y2" t="str">
        <f t="shared" ref="Y2:Y33" si="14">IF(ISNUMBER(J2),INDEX(TrfCnt,J2+1),"")</f>
        <v/>
      </c>
      <c r="Z2" s="39">
        <f t="shared" ref="Z2:Z33" si="15">COUNTIF(ConcFrom,AG2)+COUNTIF(ConcTo,AG2)</f>
        <v>0</v>
      </c>
      <c r="AA2" t="str">
        <f>IF($Z2&gt;=AA$1,$AG2&amp;"_"&amp;AA$1,"")</f>
        <v/>
      </c>
      <c r="AB2" t="str">
        <f t="shared" ref="AB2:AD17" si="16">IF($Z2&gt;=AB$1,$AG2&amp;"_"&amp;AB$1,"")</f>
        <v/>
      </c>
      <c r="AC2" t="str">
        <f t="shared" si="16"/>
        <v/>
      </c>
      <c r="AD2" t="str">
        <f t="shared" si="16"/>
        <v/>
      </c>
      <c r="AE2" t="str">
        <f t="shared" ref="AE2" si="17">B2</f>
        <v>Washington/Curry</v>
      </c>
      <c r="AF2" t="str">
        <f t="shared" ref="AF2" si="18">C2</f>
        <v>Mill Ave</v>
      </c>
      <c r="AG2" t="str">
        <f t="shared" ref="AG2" si="19">B2&amp;" &amp; "&amp;C2</f>
        <v>Washington/Curry &amp; Mill Ave</v>
      </c>
    </row>
    <row r="3" spans="1:33" x14ac:dyDescent="0.3">
      <c r="A3" s="18">
        <v>102</v>
      </c>
      <c r="B3" s="19" t="s">
        <v>49</v>
      </c>
      <c r="C3" s="18" t="s">
        <v>41</v>
      </c>
      <c r="D3" s="53">
        <f t="shared" ref="D3:D66" si="20">IF(ISNUMBER(K3),K3,"")</f>
        <v>24622</v>
      </c>
      <c r="E3" s="53">
        <f t="shared" ref="E3:E66" si="21">IF(ISNUMBER(L3),L3,"")</f>
        <v>15577</v>
      </c>
      <c r="F3" s="53">
        <f t="shared" ref="F3:F66" si="22">IF(ISNUMBER(M3),M3,"")</f>
        <v>24622</v>
      </c>
      <c r="G3" s="56">
        <f>IF(LEN(AA3)&gt;0,IF(NOT(ISERROR(MATCH(AA3,TC_concat,0))),MOD(MATCH(AA3,TC_concat,0)-1,1+MAX(TCID!$A:$A)),""),"")</f>
        <v>25</v>
      </c>
      <c r="H3" s="56">
        <f>IF(LEN(AB3)&gt;0,IF(NOT(ISERROR(MATCH(AB3,TC_concat,0))),MOD(MATCH(AB3,TC_concat,0)-1,1+MAX(TCID!$A:$A)),""),"")</f>
        <v>20</v>
      </c>
      <c r="I3" s="51">
        <v>17</v>
      </c>
      <c r="J3" s="56" t="str">
        <f>IF(LEN(AD3)&gt;0,IF(NOT(ISERROR(MATCH(AD3,TC_concat,0))),MOD(MATCH(AD3,TC_concat,0)-1,1+MAX(TCID!$A:$A)),""),"")</f>
        <v/>
      </c>
      <c r="K3" s="48">
        <f t="shared" si="0"/>
        <v>24622</v>
      </c>
      <c r="L3" s="48">
        <f t="shared" si="1"/>
        <v>15577</v>
      </c>
      <c r="M3" s="48">
        <f t="shared" si="2"/>
        <v>24622</v>
      </c>
      <c r="N3" s="48">
        <f t="shared" si="3"/>
        <v>0</v>
      </c>
      <c r="O3" s="48">
        <f t="shared" si="4"/>
        <v>0</v>
      </c>
      <c r="P3" s="48">
        <f t="shared" si="5"/>
        <v>15577</v>
      </c>
      <c r="Q3" s="48" t="str">
        <f t="shared" si="6"/>
        <v/>
      </c>
      <c r="R3" s="48">
        <f t="shared" si="7"/>
        <v>24622</v>
      </c>
      <c r="S3" s="48">
        <f t="shared" si="8"/>
        <v>10737</v>
      </c>
      <c r="T3" s="48">
        <f t="shared" si="9"/>
        <v>0</v>
      </c>
      <c r="U3" s="48" t="str">
        <f t="shared" si="10"/>
        <v/>
      </c>
      <c r="V3">
        <f t="shared" si="11"/>
        <v>24622</v>
      </c>
      <c r="W3">
        <f t="shared" si="12"/>
        <v>10737</v>
      </c>
      <c r="X3">
        <f t="shared" si="13"/>
        <v>15577</v>
      </c>
      <c r="Y3" t="str">
        <f t="shared" si="14"/>
        <v/>
      </c>
      <c r="Z3" s="39">
        <f t="shared" si="15"/>
        <v>2</v>
      </c>
      <c r="AA3" t="str">
        <f t="shared" ref="AA3:AD34" si="23">IF($Z3&gt;=AA$1,$AG3&amp;"_"&amp;AA$1,"")</f>
        <v>Rio Salado Pkwy &amp; Mill Ave_1</v>
      </c>
      <c r="AB3" t="str">
        <f t="shared" si="16"/>
        <v>Rio Salado Pkwy &amp; Mill Ave_2</v>
      </c>
      <c r="AC3" t="str">
        <f t="shared" si="16"/>
        <v/>
      </c>
      <c r="AD3" t="str">
        <f t="shared" si="16"/>
        <v/>
      </c>
      <c r="AE3" t="str">
        <f t="shared" ref="AE3:AF66" si="24">B3</f>
        <v>Rio Salado Pkwy</v>
      </c>
      <c r="AF3" t="str">
        <f t="shared" si="24"/>
        <v>Mill Ave</v>
      </c>
      <c r="AG3" t="str">
        <f t="shared" ref="AG3:AG66" si="25">B3&amp;" &amp; "&amp;C3</f>
        <v>Rio Salado Pkwy &amp; Mill Ave</v>
      </c>
    </row>
    <row r="4" spans="1:33" x14ac:dyDescent="0.3">
      <c r="A4" s="18">
        <v>103</v>
      </c>
      <c r="B4" s="19" t="s">
        <v>49</v>
      </c>
      <c r="C4" s="20" t="s">
        <v>57</v>
      </c>
      <c r="D4" s="53">
        <f t="shared" si="20"/>
        <v>51749</v>
      </c>
      <c r="E4" s="53">
        <f t="shared" si="21"/>
        <v>51749</v>
      </c>
      <c r="F4" s="53">
        <f t="shared" si="22"/>
        <v>24622</v>
      </c>
      <c r="G4" s="56">
        <f>IF(LEN(AA4)&gt;0,IF(NOT(ISERROR(MATCH(AA4,TC_concat,0))),MOD(MATCH(AA4,TC_concat,0)-1,1+MAX(TCID!$A:$A)),""),"")</f>
        <v>26</v>
      </c>
      <c r="H4" s="56">
        <f>IF(LEN(AB4)&gt;0,IF(NOT(ISERROR(MATCH(AB4,TC_concat,0))),MOD(MATCH(AB4,TC_concat,0)-1,1+MAX(TCID!$A:$A)),""),"")</f>
        <v>27</v>
      </c>
      <c r="I4" s="56">
        <f>IF(LEN(AC4)&gt;0,IF(NOT(ISERROR(MATCH(AC4,TC_concat,0))),MOD(MATCH(AC4,TC_concat,0)-1,1+MAX(TCID!$A:$A)),""),"")</f>
        <v>25</v>
      </c>
      <c r="J4" s="51">
        <v>18</v>
      </c>
      <c r="K4" s="48">
        <f t="shared" si="0"/>
        <v>51749</v>
      </c>
      <c r="L4" s="48">
        <f t="shared" si="1"/>
        <v>51749</v>
      </c>
      <c r="M4" s="48">
        <f t="shared" si="2"/>
        <v>24622</v>
      </c>
      <c r="N4" s="48">
        <f t="shared" si="3"/>
        <v>38744</v>
      </c>
      <c r="O4" s="48">
        <f t="shared" si="4"/>
        <v>0</v>
      </c>
      <c r="P4" s="48">
        <f t="shared" si="5"/>
        <v>0</v>
      </c>
      <c r="Q4" s="48">
        <f t="shared" si="6"/>
        <v>51749</v>
      </c>
      <c r="R4" s="48">
        <f t="shared" si="7"/>
        <v>0</v>
      </c>
      <c r="S4" s="48">
        <f t="shared" si="8"/>
        <v>16735</v>
      </c>
      <c r="T4" s="48">
        <f t="shared" si="9"/>
        <v>24622</v>
      </c>
      <c r="U4" s="48">
        <f t="shared" si="10"/>
        <v>0</v>
      </c>
      <c r="V4">
        <f t="shared" si="11"/>
        <v>38744</v>
      </c>
      <c r="W4">
        <f t="shared" si="12"/>
        <v>16735</v>
      </c>
      <c r="X4">
        <f t="shared" si="13"/>
        <v>24622</v>
      </c>
      <c r="Y4">
        <f t="shared" si="14"/>
        <v>51749</v>
      </c>
      <c r="Z4" s="39">
        <f t="shared" si="15"/>
        <v>3</v>
      </c>
      <c r="AA4" t="str">
        <f t="shared" si="23"/>
        <v>Rio Salado Pkwy &amp; Rural Rd_1</v>
      </c>
      <c r="AB4" t="str">
        <f t="shared" si="16"/>
        <v>Rio Salado Pkwy &amp; Rural Rd_2</v>
      </c>
      <c r="AC4" t="str">
        <f t="shared" si="16"/>
        <v>Rio Salado Pkwy &amp; Rural Rd_3</v>
      </c>
      <c r="AD4" t="str">
        <f t="shared" si="16"/>
        <v/>
      </c>
      <c r="AE4" t="str">
        <f t="shared" si="24"/>
        <v>Rio Salado Pkwy</v>
      </c>
      <c r="AF4" t="str">
        <f t="shared" si="24"/>
        <v>Rural Rd</v>
      </c>
      <c r="AG4" t="str">
        <f t="shared" si="25"/>
        <v>Rio Salado Pkwy &amp; Rural Rd</v>
      </c>
    </row>
    <row r="5" spans="1:33" x14ac:dyDescent="0.3">
      <c r="A5" s="18">
        <v>104</v>
      </c>
      <c r="B5" s="19" t="s">
        <v>49</v>
      </c>
      <c r="C5" s="19" t="s">
        <v>38</v>
      </c>
      <c r="D5" s="53">
        <f t="shared" si="20"/>
        <v>33538</v>
      </c>
      <c r="E5" s="53">
        <f t="shared" si="21"/>
        <v>32685</v>
      </c>
      <c r="F5" s="53">
        <f t="shared" si="22"/>
        <v>33538</v>
      </c>
      <c r="G5" s="56">
        <f>IF(LEN(AA5)&gt;0,IF(NOT(ISERROR(MATCH(AA5,TC_concat,0))),MOD(MATCH(AA5,TC_concat,0)-1,1+MAX(TCID!$A:$A)),""),"")</f>
        <v>28</v>
      </c>
      <c r="H5" s="56">
        <f>IF(LEN(AB5)&gt;0,IF(NOT(ISERROR(MATCH(AB5,TC_concat,0))),MOD(MATCH(AB5,TC_concat,0)-1,1+MAX(TCID!$A:$A)),""),"")</f>
        <v>31</v>
      </c>
      <c r="I5" s="56">
        <f>IF(LEN(AC5)&gt;0,IF(NOT(ISERROR(MATCH(AC5,TC_concat,0))),MOD(MATCH(AC5,TC_concat,0)-1,1+MAX(TCID!$A:$A)),""),"")</f>
        <v>19</v>
      </c>
      <c r="J5" s="56">
        <f>IF(LEN(AD5)&gt;0,IF(NOT(ISERROR(MATCH(AD5,TC_concat,0))),MOD(MATCH(AD5,TC_concat,0)-1,1+MAX(TCID!$A:$A)),""),"")</f>
        <v>27</v>
      </c>
      <c r="K5" s="48">
        <f t="shared" si="0"/>
        <v>33538</v>
      </c>
      <c r="L5" s="48">
        <f t="shared" si="1"/>
        <v>32685</v>
      </c>
      <c r="M5" s="48">
        <f t="shared" si="2"/>
        <v>33538</v>
      </c>
      <c r="N5" s="48">
        <f t="shared" si="3"/>
        <v>0</v>
      </c>
      <c r="O5" s="48">
        <f t="shared" si="4"/>
        <v>32685</v>
      </c>
      <c r="P5" s="48">
        <f t="shared" si="5"/>
        <v>30751</v>
      </c>
      <c r="Q5" s="48">
        <f t="shared" si="6"/>
        <v>0</v>
      </c>
      <c r="R5" s="48">
        <f t="shared" si="7"/>
        <v>33538</v>
      </c>
      <c r="S5" s="48">
        <f t="shared" si="8"/>
        <v>0</v>
      </c>
      <c r="T5" s="48">
        <f t="shared" si="9"/>
        <v>0</v>
      </c>
      <c r="U5" s="48">
        <f t="shared" si="10"/>
        <v>16735</v>
      </c>
      <c r="V5">
        <f t="shared" si="11"/>
        <v>33538</v>
      </c>
      <c r="W5">
        <f t="shared" si="12"/>
        <v>32685</v>
      </c>
      <c r="X5">
        <f t="shared" si="13"/>
        <v>30751</v>
      </c>
      <c r="Y5">
        <f t="shared" si="14"/>
        <v>16735</v>
      </c>
      <c r="Z5" s="39">
        <f t="shared" si="15"/>
        <v>4</v>
      </c>
      <c r="AA5" t="str">
        <f t="shared" si="23"/>
        <v>Rio Salado Pkwy &amp; McClintock Dr_1</v>
      </c>
      <c r="AB5" t="str">
        <f t="shared" si="16"/>
        <v>Rio Salado Pkwy &amp; McClintock Dr_2</v>
      </c>
      <c r="AC5" t="str">
        <f t="shared" si="16"/>
        <v>Rio Salado Pkwy &amp; McClintock Dr_3</v>
      </c>
      <c r="AD5" t="str">
        <f t="shared" si="16"/>
        <v>Rio Salado Pkwy &amp; McClintock Dr_4</v>
      </c>
      <c r="AE5" t="str">
        <f t="shared" si="24"/>
        <v>Rio Salado Pkwy</v>
      </c>
      <c r="AF5" t="str">
        <f t="shared" si="24"/>
        <v>McClintock Dr</v>
      </c>
      <c r="AG5" t="str">
        <f t="shared" si="25"/>
        <v>Rio Salado Pkwy &amp; McClintock Dr</v>
      </c>
    </row>
    <row r="6" spans="1:33" x14ac:dyDescent="0.3">
      <c r="A6" s="18">
        <v>105</v>
      </c>
      <c r="B6" s="19" t="s">
        <v>49</v>
      </c>
      <c r="C6" s="18" t="s">
        <v>64</v>
      </c>
      <c r="D6" s="53">
        <f t="shared" si="20"/>
        <v>12444</v>
      </c>
      <c r="E6" s="53">
        <f t="shared" si="21"/>
        <v>7686</v>
      </c>
      <c r="F6" s="53">
        <f t="shared" si="22"/>
        <v>12444</v>
      </c>
      <c r="G6" s="56">
        <f>IF(LEN(AA6)&gt;0,IF(NOT(ISERROR(MATCH(AA6,TC_concat,0))),MOD(MATCH(AA6,TC_concat,0)-1,1+MAX(TCID!$A:$A)),""),"")</f>
        <v>20</v>
      </c>
      <c r="H6" s="56">
        <f>IF(LEN(AB6)&gt;0,IF(NOT(ISERROR(MATCH(AB6,TC_concat,0))),MOD(MATCH(AB6,TC_concat,0)-1,1+MAX(TCID!$A:$A)),""),"")</f>
        <v>34</v>
      </c>
      <c r="I6" s="56">
        <f>IF(LEN(AC6)&gt;0,IF(NOT(ISERROR(MATCH(AC6,TC_concat,0))),MOD(MATCH(AC6,TC_concat,0)-1,1+MAX(TCID!$A:$A)),""),"")</f>
        <v>16</v>
      </c>
      <c r="J6" s="56" t="str">
        <f>IF(LEN(AD6)&gt;0,IF(NOT(ISERROR(MATCH(AD6,TC_concat,0))),MOD(MATCH(AD6,TC_concat,0)-1,1+MAX(TCID!$A:$A)),""),"")</f>
        <v/>
      </c>
      <c r="K6" s="48">
        <f t="shared" si="0"/>
        <v>12444</v>
      </c>
      <c r="L6" s="48">
        <f t="shared" si="1"/>
        <v>7686</v>
      </c>
      <c r="M6" s="48">
        <f t="shared" si="2"/>
        <v>12444</v>
      </c>
      <c r="N6" s="48">
        <f t="shared" si="3"/>
        <v>0</v>
      </c>
      <c r="O6" s="48">
        <f t="shared" si="4"/>
        <v>7686</v>
      </c>
      <c r="P6" s="48">
        <f t="shared" si="5"/>
        <v>0</v>
      </c>
      <c r="Q6" s="48" t="str">
        <f t="shared" si="6"/>
        <v/>
      </c>
      <c r="R6" s="48">
        <f t="shared" si="7"/>
        <v>10737</v>
      </c>
      <c r="S6" s="48">
        <f t="shared" si="8"/>
        <v>0</v>
      </c>
      <c r="T6" s="48">
        <f t="shared" si="9"/>
        <v>12444</v>
      </c>
      <c r="U6" s="48" t="str">
        <f t="shared" si="10"/>
        <v/>
      </c>
      <c r="V6">
        <f t="shared" si="11"/>
        <v>10737</v>
      </c>
      <c r="W6">
        <f t="shared" si="12"/>
        <v>7686</v>
      </c>
      <c r="X6">
        <f t="shared" si="13"/>
        <v>12444</v>
      </c>
      <c r="Y6" t="str">
        <f t="shared" si="14"/>
        <v/>
      </c>
      <c r="Z6" s="39">
        <f t="shared" si="15"/>
        <v>3</v>
      </c>
      <c r="AA6" t="str">
        <f t="shared" si="23"/>
        <v>Rio Salado Pkwy &amp; Hardy Dr_1</v>
      </c>
      <c r="AB6" t="str">
        <f t="shared" si="16"/>
        <v>Rio Salado Pkwy &amp; Hardy Dr_2</v>
      </c>
      <c r="AC6" t="str">
        <f t="shared" si="16"/>
        <v>Rio Salado Pkwy &amp; Hardy Dr_3</v>
      </c>
      <c r="AD6" t="str">
        <f t="shared" si="16"/>
        <v/>
      </c>
      <c r="AE6" t="str">
        <f t="shared" si="24"/>
        <v>Rio Salado Pkwy</v>
      </c>
      <c r="AF6" t="str">
        <f t="shared" si="24"/>
        <v>Hardy Dr</v>
      </c>
      <c r="AG6" t="str">
        <f t="shared" si="25"/>
        <v>Rio Salado Pkwy &amp; Hardy Dr</v>
      </c>
    </row>
    <row r="7" spans="1:33" x14ac:dyDescent="0.3">
      <c r="A7" s="18">
        <v>106</v>
      </c>
      <c r="B7" s="19" t="s">
        <v>55</v>
      </c>
      <c r="C7" s="18" t="s">
        <v>41</v>
      </c>
      <c r="D7" s="53">
        <f t="shared" si="20"/>
        <v>15577</v>
      </c>
      <c r="E7" s="53">
        <f t="shared" si="21"/>
        <v>15577</v>
      </c>
      <c r="F7" s="53">
        <f t="shared" si="22"/>
        <v>8068</v>
      </c>
      <c r="G7" s="56">
        <f>IF(LEN(AA7)&gt;0,IF(NOT(ISERROR(MATCH(AA7,TC_concat,0))),MOD(MATCH(AA7,TC_concat,0)-1,1+MAX(TCID!$A:$A)),""),"")</f>
        <v>24</v>
      </c>
      <c r="H7" s="56">
        <f>IF(LEN(AB7)&gt;0,IF(NOT(ISERROR(MATCH(AB7,TC_concat,0))),MOD(MATCH(AB7,TC_concat,0)-1,1+MAX(TCID!$A:$A)),""),"")</f>
        <v>23</v>
      </c>
      <c r="I7" s="51">
        <v>17</v>
      </c>
      <c r="J7" s="56" t="str">
        <f>IF(LEN(AD7)&gt;0,IF(NOT(ISERROR(MATCH(AD7,TC_concat,0))),MOD(MATCH(AD7,TC_concat,0)-1,1+MAX(TCID!$A:$A)),""),"")</f>
        <v/>
      </c>
      <c r="K7" s="48">
        <f t="shared" si="0"/>
        <v>15577</v>
      </c>
      <c r="L7" s="48">
        <f t="shared" si="1"/>
        <v>15577</v>
      </c>
      <c r="M7" s="48">
        <f t="shared" si="2"/>
        <v>8068</v>
      </c>
      <c r="N7" s="48">
        <f t="shared" si="3"/>
        <v>0</v>
      </c>
      <c r="O7" s="48">
        <f t="shared" si="4"/>
        <v>0</v>
      </c>
      <c r="P7" s="48">
        <f t="shared" si="5"/>
        <v>15577</v>
      </c>
      <c r="Q7" s="48" t="str">
        <f t="shared" si="6"/>
        <v/>
      </c>
      <c r="R7" s="48">
        <f t="shared" si="7"/>
        <v>8068</v>
      </c>
      <c r="S7" s="48">
        <f t="shared" si="8"/>
        <v>4004</v>
      </c>
      <c r="T7" s="48">
        <f t="shared" si="9"/>
        <v>0</v>
      </c>
      <c r="U7" s="48" t="str">
        <f t="shared" si="10"/>
        <v/>
      </c>
      <c r="V7">
        <f t="shared" si="11"/>
        <v>8068</v>
      </c>
      <c r="W7">
        <f t="shared" si="12"/>
        <v>4004</v>
      </c>
      <c r="X7">
        <f t="shared" si="13"/>
        <v>15577</v>
      </c>
      <c r="Y7" t="str">
        <f t="shared" si="14"/>
        <v/>
      </c>
      <c r="Z7" s="39">
        <f t="shared" si="15"/>
        <v>2</v>
      </c>
      <c r="AA7" t="str">
        <f t="shared" si="23"/>
        <v>5th St &amp; Mill Ave_1</v>
      </c>
      <c r="AB7" t="str">
        <f t="shared" si="16"/>
        <v>5th St &amp; Mill Ave_2</v>
      </c>
      <c r="AC7" t="str">
        <f t="shared" si="16"/>
        <v/>
      </c>
      <c r="AD7" t="str">
        <f t="shared" si="16"/>
        <v/>
      </c>
      <c r="AE7" t="str">
        <f t="shared" si="24"/>
        <v>5th St</v>
      </c>
      <c r="AF7" t="str">
        <f t="shared" si="24"/>
        <v>Mill Ave</v>
      </c>
      <c r="AG7" t="str">
        <f t="shared" si="25"/>
        <v>5th St &amp; Mill Ave</v>
      </c>
    </row>
    <row r="8" spans="1:33" x14ac:dyDescent="0.3">
      <c r="A8" s="18">
        <v>107</v>
      </c>
      <c r="B8" s="19" t="s">
        <v>55</v>
      </c>
      <c r="C8" s="18" t="s">
        <v>135</v>
      </c>
      <c r="D8" s="53">
        <f t="shared" si="20"/>
        <v>8068</v>
      </c>
      <c r="E8" s="53" t="str">
        <f t="shared" si="21"/>
        <v/>
      </c>
      <c r="F8" s="53">
        <f t="shared" si="22"/>
        <v>8068</v>
      </c>
      <c r="G8" s="51">
        <v>24</v>
      </c>
      <c r="H8" s="56" t="str">
        <f>IF(LEN(AB8)&gt;0,IF(NOT(ISERROR(MATCH(AB8,TC_concat,0))),MOD(MATCH(AB8,TC_concat,0)-1,1+MAX(TCID!$A:$A)),""),"")</f>
        <v/>
      </c>
      <c r="I8" s="56" t="str">
        <f>IF(LEN(AC8)&gt;0,IF(NOT(ISERROR(MATCH(AC8,TC_concat,0))),MOD(MATCH(AC8,TC_concat,0)-1,1+MAX(TCID!$A:$A)),""),"")</f>
        <v/>
      </c>
      <c r="J8" s="56" t="str">
        <f>IF(LEN(AD8)&gt;0,IF(NOT(ISERROR(MATCH(AD8,TC_concat,0))),MOD(MATCH(AD8,TC_concat,0)-1,1+MAX(TCID!$A:$A)),""),"")</f>
        <v/>
      </c>
      <c r="K8" s="48">
        <f t="shared" si="0"/>
        <v>8068</v>
      </c>
      <c r="L8" s="48" t="str">
        <f t="shared" si="1"/>
        <v/>
      </c>
      <c r="M8" s="48">
        <f t="shared" si="2"/>
        <v>8068</v>
      </c>
      <c r="N8" s="48">
        <f t="shared" si="3"/>
        <v>0</v>
      </c>
      <c r="O8" s="48" t="str">
        <f t="shared" si="4"/>
        <v/>
      </c>
      <c r="P8" s="48" t="str">
        <f t="shared" si="5"/>
        <v/>
      </c>
      <c r="Q8" s="48" t="str">
        <f t="shared" si="6"/>
        <v/>
      </c>
      <c r="R8" s="48">
        <f t="shared" si="7"/>
        <v>8068</v>
      </c>
      <c r="S8" s="48" t="str">
        <f t="shared" si="8"/>
        <v/>
      </c>
      <c r="T8" s="48" t="str">
        <f t="shared" si="9"/>
        <v/>
      </c>
      <c r="U8" s="48" t="str">
        <f t="shared" si="10"/>
        <v/>
      </c>
      <c r="V8">
        <f t="shared" si="11"/>
        <v>8068</v>
      </c>
      <c r="W8" t="str">
        <f t="shared" si="12"/>
        <v/>
      </c>
      <c r="X8" t="str">
        <f t="shared" si="13"/>
        <v/>
      </c>
      <c r="Y8" t="str">
        <f t="shared" si="14"/>
        <v/>
      </c>
      <c r="Z8" s="39">
        <f t="shared" si="15"/>
        <v>0</v>
      </c>
      <c r="AA8" t="str">
        <f t="shared" si="23"/>
        <v/>
      </c>
      <c r="AB8" t="str">
        <f t="shared" si="16"/>
        <v/>
      </c>
      <c r="AC8" t="str">
        <f t="shared" si="16"/>
        <v/>
      </c>
      <c r="AD8" t="str">
        <f t="shared" si="16"/>
        <v/>
      </c>
      <c r="AE8" t="str">
        <f t="shared" si="24"/>
        <v>5th St</v>
      </c>
      <c r="AF8" t="str">
        <f t="shared" si="24"/>
        <v>Forest Ave</v>
      </c>
      <c r="AG8" t="str">
        <f t="shared" si="25"/>
        <v>5th St &amp; Forest Ave</v>
      </c>
    </row>
    <row r="9" spans="1:33" x14ac:dyDescent="0.3">
      <c r="A9" s="18">
        <v>108</v>
      </c>
      <c r="B9" s="19" t="s">
        <v>55</v>
      </c>
      <c r="C9" s="18" t="s">
        <v>136</v>
      </c>
      <c r="D9" s="53">
        <f t="shared" si="20"/>
        <v>4004</v>
      </c>
      <c r="E9" s="53" t="str">
        <f t="shared" si="21"/>
        <v/>
      </c>
      <c r="F9" s="53">
        <f t="shared" si="22"/>
        <v>4004</v>
      </c>
      <c r="G9" s="51">
        <v>23</v>
      </c>
      <c r="H9" s="56" t="str">
        <f>IF(LEN(AB9)&gt;0,IF(NOT(ISERROR(MATCH(AB9,TC_concat,0))),MOD(MATCH(AB9,TC_concat,0)-1,1+MAX(TCID!$A:$A)),""),"")</f>
        <v/>
      </c>
      <c r="I9" s="56" t="str">
        <f>IF(LEN(AC9)&gt;0,IF(NOT(ISERROR(MATCH(AC9,TC_concat,0))),MOD(MATCH(AC9,TC_concat,0)-1,1+MAX(TCID!$A:$A)),""),"")</f>
        <v/>
      </c>
      <c r="J9" s="56" t="str">
        <f>IF(LEN(AD9)&gt;0,IF(NOT(ISERROR(MATCH(AD9,TC_concat,0))),MOD(MATCH(AD9,TC_concat,0)-1,1+MAX(TCID!$A:$A)),""),"")</f>
        <v/>
      </c>
      <c r="K9" s="48">
        <f t="shared" si="0"/>
        <v>4004</v>
      </c>
      <c r="L9" s="48" t="str">
        <f t="shared" si="1"/>
        <v/>
      </c>
      <c r="M9" s="48">
        <f t="shared" si="2"/>
        <v>4004</v>
      </c>
      <c r="N9" s="48">
        <f t="shared" si="3"/>
        <v>0</v>
      </c>
      <c r="O9" s="48" t="str">
        <f t="shared" si="4"/>
        <v/>
      </c>
      <c r="P9" s="48" t="str">
        <f t="shared" si="5"/>
        <v/>
      </c>
      <c r="Q9" s="48" t="str">
        <f t="shared" si="6"/>
        <v/>
      </c>
      <c r="R9" s="48">
        <f t="shared" si="7"/>
        <v>4004</v>
      </c>
      <c r="S9" s="48" t="str">
        <f t="shared" si="8"/>
        <v/>
      </c>
      <c r="T9" s="48" t="str">
        <f t="shared" si="9"/>
        <v/>
      </c>
      <c r="U9" s="48" t="str">
        <f t="shared" si="10"/>
        <v/>
      </c>
      <c r="V9">
        <f t="shared" si="11"/>
        <v>4004</v>
      </c>
      <c r="W9" t="str">
        <f t="shared" si="12"/>
        <v/>
      </c>
      <c r="X9" t="str">
        <f t="shared" si="13"/>
        <v/>
      </c>
      <c r="Y9" t="str">
        <f t="shared" si="14"/>
        <v/>
      </c>
      <c r="Z9" s="39">
        <f t="shared" si="15"/>
        <v>0</v>
      </c>
      <c r="AA9" t="str">
        <f t="shared" si="23"/>
        <v/>
      </c>
      <c r="AB9" t="str">
        <f t="shared" si="16"/>
        <v/>
      </c>
      <c r="AC9" t="str">
        <f t="shared" si="16"/>
        <v/>
      </c>
      <c r="AD9" t="str">
        <f t="shared" si="16"/>
        <v/>
      </c>
      <c r="AE9" t="str">
        <f t="shared" si="24"/>
        <v>5th St</v>
      </c>
      <c r="AF9" t="str">
        <f t="shared" si="24"/>
        <v>Farmer Ave</v>
      </c>
      <c r="AG9" t="str">
        <f t="shared" si="25"/>
        <v>5th St &amp; Farmer Ave</v>
      </c>
    </row>
    <row r="10" spans="1:33" x14ac:dyDescent="0.3">
      <c r="A10" s="18">
        <v>109</v>
      </c>
      <c r="B10" s="19" t="s">
        <v>55</v>
      </c>
      <c r="C10" s="18" t="s">
        <v>64</v>
      </c>
      <c r="D10" s="53">
        <f t="shared" si="20"/>
        <v>7686</v>
      </c>
      <c r="E10" s="53">
        <f t="shared" si="21"/>
        <v>7686</v>
      </c>
      <c r="F10" s="53">
        <f t="shared" si="22"/>
        <v>4504</v>
      </c>
      <c r="G10" s="56">
        <f>IF(LEN(AA10)&gt;0,IF(NOT(ISERROR(MATCH(AA10,TC_concat,0))),MOD(MATCH(AA10,TC_concat,0)-1,1+MAX(TCID!$A:$A)),""),"")</f>
        <v>23</v>
      </c>
      <c r="H10" s="56">
        <f>IF(LEN(AB10)&gt;0,IF(NOT(ISERROR(MATCH(AB10,TC_concat,0))),MOD(MATCH(AB10,TC_concat,0)-1,1+MAX(TCID!$A:$A)),""),"")</f>
        <v>22</v>
      </c>
      <c r="I10" s="57">
        <v>34</v>
      </c>
      <c r="J10" s="56" t="str">
        <f>IF(LEN(AD10)&gt;0,IF(NOT(ISERROR(MATCH(AD10,TC_concat,0))),MOD(MATCH(AD10,TC_concat,0)-1,1+MAX(TCID!$A:$A)),""),"")</f>
        <v/>
      </c>
      <c r="K10" s="48">
        <f t="shared" si="0"/>
        <v>7686</v>
      </c>
      <c r="L10" s="48">
        <f t="shared" si="1"/>
        <v>7686</v>
      </c>
      <c r="M10" s="48">
        <f t="shared" si="2"/>
        <v>4504</v>
      </c>
      <c r="N10" s="48">
        <f t="shared" si="3"/>
        <v>0</v>
      </c>
      <c r="O10" s="48">
        <f t="shared" si="4"/>
        <v>0</v>
      </c>
      <c r="P10" s="48">
        <f t="shared" si="5"/>
        <v>7686</v>
      </c>
      <c r="Q10" s="48" t="str">
        <f t="shared" si="6"/>
        <v/>
      </c>
      <c r="R10" s="48">
        <f t="shared" si="7"/>
        <v>4004</v>
      </c>
      <c r="S10" s="48">
        <f t="shared" si="8"/>
        <v>4504</v>
      </c>
      <c r="T10" s="48">
        <f t="shared" si="9"/>
        <v>0</v>
      </c>
      <c r="U10" s="48" t="str">
        <f t="shared" si="10"/>
        <v/>
      </c>
      <c r="V10">
        <f t="shared" si="11"/>
        <v>4004</v>
      </c>
      <c r="W10">
        <f t="shared" si="12"/>
        <v>4504</v>
      </c>
      <c r="X10">
        <f t="shared" si="13"/>
        <v>7686</v>
      </c>
      <c r="Y10" t="str">
        <f t="shared" si="14"/>
        <v/>
      </c>
      <c r="Z10" s="39">
        <f t="shared" si="15"/>
        <v>2</v>
      </c>
      <c r="AA10" t="str">
        <f t="shared" si="23"/>
        <v>5th St &amp; Hardy Dr_1</v>
      </c>
      <c r="AB10" t="str">
        <f t="shared" si="16"/>
        <v>5th St &amp; Hardy Dr_2</v>
      </c>
      <c r="AC10" t="str">
        <f t="shared" si="16"/>
        <v/>
      </c>
      <c r="AD10" t="str">
        <f t="shared" si="16"/>
        <v/>
      </c>
      <c r="AE10" t="str">
        <f t="shared" si="24"/>
        <v>5th St</v>
      </c>
      <c r="AF10" t="str">
        <f t="shared" si="24"/>
        <v>Hardy Dr</v>
      </c>
      <c r="AG10" t="str">
        <f t="shared" si="25"/>
        <v>5th St &amp; Hardy Dr</v>
      </c>
    </row>
    <row r="11" spans="1:33" x14ac:dyDescent="0.3">
      <c r="A11" s="18">
        <v>110</v>
      </c>
      <c r="B11" s="19" t="s">
        <v>55</v>
      </c>
      <c r="C11" s="20" t="s">
        <v>46</v>
      </c>
      <c r="D11" s="53">
        <f t="shared" si="20"/>
        <v>34169</v>
      </c>
      <c r="E11" s="53">
        <f t="shared" si="21"/>
        <v>34169</v>
      </c>
      <c r="F11" s="53">
        <f t="shared" si="22"/>
        <v>4504</v>
      </c>
      <c r="G11" s="56">
        <f>IF(LEN(AA11)&gt;0,IF(NOT(ISERROR(MATCH(AA11,TC_concat,0))),MOD(MATCH(AA11,TC_concat,0)-1,1+MAX(TCID!$A:$A)),""),"")</f>
        <v>22</v>
      </c>
      <c r="H11" s="51">
        <v>21</v>
      </c>
      <c r="I11" s="56" t="str">
        <f>IF(LEN(AC11)&gt;0,IF(NOT(ISERROR(MATCH(AC11,TC_concat,0))),MOD(MATCH(AC11,TC_concat,0)-1,1+MAX(TCID!$A:$A)),""),"")</f>
        <v/>
      </c>
      <c r="J11" s="56" t="str">
        <f>IF(LEN(AD11)&gt;0,IF(NOT(ISERROR(MATCH(AD11,TC_concat,0))),MOD(MATCH(AD11,TC_concat,0)-1,1+MAX(TCID!$A:$A)),""),"")</f>
        <v/>
      </c>
      <c r="K11" s="48">
        <f t="shared" si="0"/>
        <v>34169</v>
      </c>
      <c r="L11" s="48">
        <f t="shared" si="1"/>
        <v>34169</v>
      </c>
      <c r="M11" s="48">
        <f t="shared" si="2"/>
        <v>4504</v>
      </c>
      <c r="N11" s="48">
        <f t="shared" si="3"/>
        <v>0</v>
      </c>
      <c r="O11" s="48">
        <f t="shared" si="4"/>
        <v>34169</v>
      </c>
      <c r="P11" s="48" t="str">
        <f t="shared" si="5"/>
        <v/>
      </c>
      <c r="Q11" s="48" t="str">
        <f t="shared" si="6"/>
        <v/>
      </c>
      <c r="R11" s="48">
        <f t="shared" si="7"/>
        <v>4504</v>
      </c>
      <c r="S11" s="48">
        <f t="shared" si="8"/>
        <v>0</v>
      </c>
      <c r="T11" s="48" t="str">
        <f t="shared" si="9"/>
        <v/>
      </c>
      <c r="U11" s="48" t="str">
        <f t="shared" si="10"/>
        <v/>
      </c>
      <c r="V11">
        <f t="shared" si="11"/>
        <v>4504</v>
      </c>
      <c r="W11">
        <f t="shared" si="12"/>
        <v>34169</v>
      </c>
      <c r="X11" t="str">
        <f t="shared" si="13"/>
        <v/>
      </c>
      <c r="Y11" t="str">
        <f t="shared" si="14"/>
        <v/>
      </c>
      <c r="Z11" s="39">
        <f t="shared" si="15"/>
        <v>1</v>
      </c>
      <c r="AA11" t="str">
        <f t="shared" si="23"/>
        <v>5th St &amp; Priest Dr_1</v>
      </c>
      <c r="AB11" t="str">
        <f t="shared" si="16"/>
        <v/>
      </c>
      <c r="AC11" t="str">
        <f t="shared" si="16"/>
        <v/>
      </c>
      <c r="AD11" t="str">
        <f t="shared" si="16"/>
        <v/>
      </c>
      <c r="AE11" t="str">
        <f t="shared" si="24"/>
        <v>5th St</v>
      </c>
      <c r="AF11" t="str">
        <f t="shared" si="24"/>
        <v>Priest Dr</v>
      </c>
      <c r="AG11" t="str">
        <f t="shared" si="25"/>
        <v>5th St &amp; Priest Dr</v>
      </c>
    </row>
    <row r="12" spans="1:33" x14ac:dyDescent="0.3">
      <c r="A12" s="18">
        <v>111</v>
      </c>
      <c r="B12" s="19" t="s">
        <v>137</v>
      </c>
      <c r="C12" s="18" t="s">
        <v>41</v>
      </c>
      <c r="D12" s="53">
        <f t="shared" si="20"/>
        <v>27094</v>
      </c>
      <c r="E12" s="53">
        <f t="shared" si="21"/>
        <v>27094</v>
      </c>
      <c r="F12" s="53" t="str">
        <f t="shared" si="22"/>
        <v/>
      </c>
      <c r="G12" s="51">
        <v>49</v>
      </c>
      <c r="H12" s="56" t="str">
        <f>IF(LEN(AB12)&gt;0,IF(NOT(ISERROR(MATCH(AB12,TC_concat,0))),MOD(MATCH(AB12,TC_concat,0)-1,1+MAX(TCID!$A:$A)),""),"")</f>
        <v/>
      </c>
      <c r="I12" s="56" t="str">
        <f>IF(LEN(AC12)&gt;0,IF(NOT(ISERROR(MATCH(AC12,TC_concat,0))),MOD(MATCH(AC12,TC_concat,0)-1,1+MAX(TCID!$A:$A)),""),"")</f>
        <v/>
      </c>
      <c r="J12" s="56" t="str">
        <f>IF(LEN(AD12)&gt;0,IF(NOT(ISERROR(MATCH(AD12,TC_concat,0))),MOD(MATCH(AD12,TC_concat,0)-1,1+MAX(TCID!$A:$A)),""),"")</f>
        <v/>
      </c>
      <c r="K12" s="48">
        <f t="shared" si="0"/>
        <v>27094</v>
      </c>
      <c r="L12" s="48">
        <f t="shared" si="1"/>
        <v>27094</v>
      </c>
      <c r="M12" s="48" t="str">
        <f t="shared" si="2"/>
        <v/>
      </c>
      <c r="N12" s="48">
        <f t="shared" si="3"/>
        <v>27094</v>
      </c>
      <c r="O12" s="48" t="str">
        <f t="shared" si="4"/>
        <v/>
      </c>
      <c r="P12" s="48" t="str">
        <f t="shared" si="5"/>
        <v/>
      </c>
      <c r="Q12" s="48" t="str">
        <f t="shared" si="6"/>
        <v/>
      </c>
      <c r="R12" s="48">
        <f t="shared" si="7"/>
        <v>0</v>
      </c>
      <c r="S12" s="48" t="str">
        <f t="shared" si="8"/>
        <v/>
      </c>
      <c r="T12" s="48" t="str">
        <f t="shared" si="9"/>
        <v/>
      </c>
      <c r="U12" s="48" t="str">
        <f t="shared" si="10"/>
        <v/>
      </c>
      <c r="V12">
        <f t="shared" si="11"/>
        <v>27094</v>
      </c>
      <c r="W12" t="str">
        <f t="shared" si="12"/>
        <v/>
      </c>
      <c r="X12" t="str">
        <f t="shared" si="13"/>
        <v/>
      </c>
      <c r="Y12" t="str">
        <f t="shared" si="14"/>
        <v/>
      </c>
      <c r="Z12" s="39">
        <f t="shared" si="15"/>
        <v>0</v>
      </c>
      <c r="AA12" t="str">
        <f t="shared" si="23"/>
        <v/>
      </c>
      <c r="AB12" t="str">
        <f t="shared" si="16"/>
        <v/>
      </c>
      <c r="AC12" t="str">
        <f t="shared" si="16"/>
        <v/>
      </c>
      <c r="AD12" t="str">
        <f t="shared" si="16"/>
        <v/>
      </c>
      <c r="AE12" t="str">
        <f t="shared" si="24"/>
        <v>10th St</v>
      </c>
      <c r="AF12" t="str">
        <f t="shared" si="24"/>
        <v>Mill Ave</v>
      </c>
      <c r="AG12" t="str">
        <f t="shared" si="25"/>
        <v>10th St &amp; Mill Ave</v>
      </c>
    </row>
    <row r="13" spans="1:33" x14ac:dyDescent="0.3">
      <c r="A13" s="18">
        <v>112</v>
      </c>
      <c r="B13" s="21" t="s">
        <v>138</v>
      </c>
      <c r="C13" s="18" t="s">
        <v>30</v>
      </c>
      <c r="D13" s="53">
        <f t="shared" si="20"/>
        <v>1860</v>
      </c>
      <c r="E13" s="53">
        <f t="shared" si="21"/>
        <v>1860</v>
      </c>
      <c r="F13" s="53" t="str">
        <f t="shared" si="22"/>
        <v/>
      </c>
      <c r="G13" s="56">
        <f>IF(LEN(AA13)&gt;0,IF(NOT(ISERROR(MATCH(AA13,TC_concat,0))),MOD(MATCH(AA13,TC_concat,0)-1,1+MAX(TCID!$A:$A)),""),"")</f>
        <v>101</v>
      </c>
      <c r="H13" s="56">
        <f>IF(LEN(AB13)&gt;0,IF(NOT(ISERROR(MATCH(AB13,TC_concat,0))),MOD(MATCH(AB13,TC_concat,0)-1,1+MAX(TCID!$A:$A)),""),"")</f>
        <v>90</v>
      </c>
      <c r="I13" s="56" t="str">
        <f>IF(LEN(AC13)&gt;0,IF(NOT(ISERROR(MATCH(AC13,TC_concat,0))),MOD(MATCH(AC13,TC_concat,0)-1,1+MAX(TCID!$A:$A)),""),"")</f>
        <v/>
      </c>
      <c r="J13" s="56" t="str">
        <f>IF(LEN(AD13)&gt;0,IF(NOT(ISERROR(MATCH(AD13,TC_concat,0))),MOD(MATCH(AD13,TC_concat,0)-1,1+MAX(TCID!$A:$A)),""),"")</f>
        <v/>
      </c>
      <c r="K13" s="48">
        <f t="shared" si="0"/>
        <v>1860</v>
      </c>
      <c r="L13" s="48">
        <f t="shared" si="1"/>
        <v>1860</v>
      </c>
      <c r="M13" s="48" t="str">
        <f t="shared" si="2"/>
        <v/>
      </c>
      <c r="N13" s="48">
        <f t="shared" si="3"/>
        <v>1382</v>
      </c>
      <c r="O13" s="48">
        <f t="shared" si="4"/>
        <v>1860</v>
      </c>
      <c r="P13" s="48" t="str">
        <f t="shared" si="5"/>
        <v/>
      </c>
      <c r="Q13" s="48" t="str">
        <f t="shared" si="6"/>
        <v/>
      </c>
      <c r="R13" s="48">
        <f t="shared" si="7"/>
        <v>0</v>
      </c>
      <c r="S13" s="48">
        <f t="shared" si="8"/>
        <v>0</v>
      </c>
      <c r="T13" s="48" t="str">
        <f t="shared" si="9"/>
        <v/>
      </c>
      <c r="U13" s="48" t="str">
        <f t="shared" si="10"/>
        <v/>
      </c>
      <c r="V13">
        <f t="shared" si="11"/>
        <v>1382</v>
      </c>
      <c r="W13">
        <f t="shared" si="12"/>
        <v>1860</v>
      </c>
      <c r="X13" t="str">
        <f t="shared" si="13"/>
        <v/>
      </c>
      <c r="Y13" t="str">
        <f t="shared" si="14"/>
        <v/>
      </c>
      <c r="Z13" s="39">
        <f t="shared" si="15"/>
        <v>2</v>
      </c>
      <c r="AA13" t="str">
        <f t="shared" si="23"/>
        <v>Superstition Fwy &amp; College Ave_1</v>
      </c>
      <c r="AB13" t="str">
        <f t="shared" si="16"/>
        <v>Superstition Fwy &amp; College Ave_2</v>
      </c>
      <c r="AC13" t="str">
        <f t="shared" si="16"/>
        <v/>
      </c>
      <c r="AD13" t="str">
        <f t="shared" si="16"/>
        <v/>
      </c>
      <c r="AE13" t="str">
        <f t="shared" si="24"/>
        <v>Superstition Fwy</v>
      </c>
      <c r="AF13" t="str">
        <f t="shared" si="24"/>
        <v>College Ave</v>
      </c>
      <c r="AG13" t="str">
        <f t="shared" si="25"/>
        <v>Superstition Fwy &amp; College Ave</v>
      </c>
    </row>
    <row r="14" spans="1:33" x14ac:dyDescent="0.3">
      <c r="A14" s="18">
        <v>113</v>
      </c>
      <c r="B14" s="19" t="s">
        <v>76</v>
      </c>
      <c r="C14" s="18" t="s">
        <v>41</v>
      </c>
      <c r="D14" s="53">
        <f t="shared" si="20"/>
        <v>27094</v>
      </c>
      <c r="E14" s="53">
        <f t="shared" si="21"/>
        <v>27094</v>
      </c>
      <c r="F14" s="53">
        <f t="shared" si="22"/>
        <v>4911</v>
      </c>
      <c r="G14" s="56">
        <f>IF(LEN(AA14)&gt;0,IF(NOT(ISERROR(MATCH(AA14,TC_concat,0))),MOD(MATCH(AA14,TC_concat,0)-1,1+MAX(TCID!$A:$A)),""),"")</f>
        <v>58</v>
      </c>
      <c r="H14" s="51">
        <v>49</v>
      </c>
      <c r="I14" s="51">
        <v>59</v>
      </c>
      <c r="J14" s="56" t="str">
        <f>IF(LEN(AD14)&gt;0,IF(NOT(ISERROR(MATCH(AD14,TC_concat,0))),MOD(MATCH(AD14,TC_concat,0)-1,1+MAX(TCID!$A:$A)),""),"")</f>
        <v/>
      </c>
      <c r="K14" s="48">
        <f t="shared" si="0"/>
        <v>27094</v>
      </c>
      <c r="L14" s="48">
        <f t="shared" si="1"/>
        <v>27094</v>
      </c>
      <c r="M14" s="48">
        <f t="shared" si="2"/>
        <v>4911</v>
      </c>
      <c r="N14" s="48">
        <f t="shared" si="3"/>
        <v>0</v>
      </c>
      <c r="O14" s="48">
        <f t="shared" si="4"/>
        <v>27094</v>
      </c>
      <c r="P14" s="48">
        <f t="shared" si="5"/>
        <v>25881</v>
      </c>
      <c r="Q14" s="48" t="str">
        <f t="shared" si="6"/>
        <v/>
      </c>
      <c r="R14" s="48">
        <f t="shared" si="7"/>
        <v>4911</v>
      </c>
      <c r="S14" s="48">
        <f t="shared" si="8"/>
        <v>0</v>
      </c>
      <c r="T14" s="48">
        <f t="shared" si="9"/>
        <v>0</v>
      </c>
      <c r="U14" s="48" t="str">
        <f t="shared" si="10"/>
        <v/>
      </c>
      <c r="V14">
        <f t="shared" si="11"/>
        <v>4911</v>
      </c>
      <c r="W14">
        <f t="shared" si="12"/>
        <v>27094</v>
      </c>
      <c r="X14">
        <f t="shared" si="13"/>
        <v>25881</v>
      </c>
      <c r="Y14" t="str">
        <f t="shared" si="14"/>
        <v/>
      </c>
      <c r="Z14" s="39">
        <f t="shared" si="15"/>
        <v>1</v>
      </c>
      <c r="AA14" t="str">
        <f t="shared" si="23"/>
        <v>13th St &amp; Mill Ave_1</v>
      </c>
      <c r="AB14" t="str">
        <f t="shared" si="16"/>
        <v/>
      </c>
      <c r="AC14" t="str">
        <f t="shared" si="16"/>
        <v/>
      </c>
      <c r="AD14" t="str">
        <f t="shared" si="16"/>
        <v/>
      </c>
      <c r="AE14" t="str">
        <f t="shared" si="24"/>
        <v>13th St</v>
      </c>
      <c r="AF14" t="str">
        <f t="shared" si="24"/>
        <v>Mill Ave</v>
      </c>
      <c r="AG14" t="str">
        <f t="shared" si="25"/>
        <v>13th St &amp; Mill Ave</v>
      </c>
    </row>
    <row r="15" spans="1:33" x14ac:dyDescent="0.3">
      <c r="A15" s="18">
        <v>114</v>
      </c>
      <c r="B15" s="19" t="s">
        <v>76</v>
      </c>
      <c r="C15" s="18" t="s">
        <v>64</v>
      </c>
      <c r="D15" s="53">
        <f t="shared" si="20"/>
        <v>9884</v>
      </c>
      <c r="E15" s="53">
        <f t="shared" si="21"/>
        <v>9884</v>
      </c>
      <c r="F15" s="53">
        <f t="shared" si="22"/>
        <v>4911</v>
      </c>
      <c r="G15" s="56">
        <f>IF(LEN(AA15)&gt;0,IF(NOT(ISERROR(MATCH(AA15,TC_concat,0))),MOD(MATCH(AA15,TC_concat,0)-1,1+MAX(TCID!$A:$A)),""),"")</f>
        <v>58</v>
      </c>
      <c r="H15" s="56">
        <f>IF(LEN(AB15)&gt;0,IF(NOT(ISERROR(MATCH(AB15,TC_concat,0))),MOD(MATCH(AB15,TC_concat,0)-1,1+MAX(TCID!$A:$A)),""),"")</f>
        <v>51</v>
      </c>
      <c r="I15" s="51">
        <v>50</v>
      </c>
      <c r="J15" s="56" t="str">
        <f>IF(LEN(AD15)&gt;0,IF(NOT(ISERROR(MATCH(AD15,TC_concat,0))),MOD(MATCH(AD15,TC_concat,0)-1,1+MAX(TCID!$A:$A)),""),"")</f>
        <v/>
      </c>
      <c r="K15" s="48">
        <f t="shared" si="0"/>
        <v>9884</v>
      </c>
      <c r="L15" s="48">
        <f t="shared" si="1"/>
        <v>9884</v>
      </c>
      <c r="M15" s="48">
        <f t="shared" si="2"/>
        <v>4911</v>
      </c>
      <c r="N15" s="48">
        <f t="shared" si="3"/>
        <v>0</v>
      </c>
      <c r="O15" s="48">
        <f t="shared" si="4"/>
        <v>0</v>
      </c>
      <c r="P15" s="48">
        <f t="shared" si="5"/>
        <v>9884</v>
      </c>
      <c r="Q15" s="48" t="str">
        <f t="shared" si="6"/>
        <v/>
      </c>
      <c r="R15" s="48">
        <f t="shared" si="7"/>
        <v>4911</v>
      </c>
      <c r="S15" s="48">
        <f t="shared" si="8"/>
        <v>2227</v>
      </c>
      <c r="T15" s="48">
        <f t="shared" si="9"/>
        <v>0</v>
      </c>
      <c r="U15" s="48" t="str">
        <f t="shared" si="10"/>
        <v/>
      </c>
      <c r="V15">
        <f t="shared" si="11"/>
        <v>4911</v>
      </c>
      <c r="W15">
        <f t="shared" si="12"/>
        <v>2227</v>
      </c>
      <c r="X15">
        <f t="shared" si="13"/>
        <v>9884</v>
      </c>
      <c r="Y15" t="str">
        <f t="shared" si="14"/>
        <v/>
      </c>
      <c r="Z15" s="39">
        <f t="shared" si="15"/>
        <v>2</v>
      </c>
      <c r="AA15" t="str">
        <f t="shared" si="23"/>
        <v>13th St &amp; Hardy Dr_1</v>
      </c>
      <c r="AB15" t="str">
        <f t="shared" si="16"/>
        <v>13th St &amp; Hardy Dr_2</v>
      </c>
      <c r="AC15" t="str">
        <f t="shared" si="16"/>
        <v/>
      </c>
      <c r="AD15" t="str">
        <f t="shared" si="16"/>
        <v/>
      </c>
      <c r="AE15" t="str">
        <f t="shared" si="24"/>
        <v>13th St</v>
      </c>
      <c r="AF15" t="str">
        <f t="shared" si="24"/>
        <v>Hardy Dr</v>
      </c>
      <c r="AG15" t="str">
        <f t="shared" si="25"/>
        <v>13th St &amp; Hardy Dr</v>
      </c>
    </row>
    <row r="16" spans="1:33" x14ac:dyDescent="0.3">
      <c r="A16" s="18">
        <v>115</v>
      </c>
      <c r="B16" s="20" t="s">
        <v>62</v>
      </c>
      <c r="C16" s="18" t="s">
        <v>30</v>
      </c>
      <c r="D16" s="53">
        <f t="shared" si="20"/>
        <v>30051</v>
      </c>
      <c r="E16" s="53">
        <f t="shared" si="21"/>
        <v>5561</v>
      </c>
      <c r="F16" s="53">
        <f t="shared" si="22"/>
        <v>30051</v>
      </c>
      <c r="G16" s="56">
        <f>IF(LEN(AA16)&gt;0,IF(NOT(ISERROR(MATCH(AA16,TC_concat,0))),MOD(MATCH(AA16,TC_concat,0)-1,1+MAX(TCID!$A:$A)),""),"")</f>
        <v>33</v>
      </c>
      <c r="H16" s="57">
        <v>38</v>
      </c>
      <c r="I16" s="56" t="str">
        <f>IF(LEN(AC16)&gt;0,IF(NOT(ISERROR(MATCH(AC16,TC_concat,0))),MOD(MATCH(AC16,TC_concat,0)-1,1+MAX(TCID!$A:$A)),""),"")</f>
        <v/>
      </c>
      <c r="J16" s="56" t="str">
        <f>IF(LEN(AD16)&gt;0,IF(NOT(ISERROR(MATCH(AD16,TC_concat,0))),MOD(MATCH(AD16,TC_concat,0)-1,1+MAX(TCID!$A:$A)),""),"")</f>
        <v/>
      </c>
      <c r="K16" s="48">
        <f t="shared" si="0"/>
        <v>30051</v>
      </c>
      <c r="L16" s="48">
        <f t="shared" si="1"/>
        <v>5561</v>
      </c>
      <c r="M16" s="48">
        <f t="shared" si="2"/>
        <v>30051</v>
      </c>
      <c r="N16" s="48">
        <f t="shared" si="3"/>
        <v>5561</v>
      </c>
      <c r="O16" s="48">
        <f t="shared" si="4"/>
        <v>0</v>
      </c>
      <c r="P16" s="48" t="str">
        <f t="shared" si="5"/>
        <v/>
      </c>
      <c r="Q16" s="48" t="str">
        <f t="shared" si="6"/>
        <v/>
      </c>
      <c r="R16" s="48">
        <f t="shared" si="7"/>
        <v>0</v>
      </c>
      <c r="S16" s="48">
        <f t="shared" si="8"/>
        <v>30051</v>
      </c>
      <c r="T16" s="48" t="str">
        <f t="shared" si="9"/>
        <v/>
      </c>
      <c r="U16" s="48" t="str">
        <f t="shared" si="10"/>
        <v/>
      </c>
      <c r="V16">
        <f t="shared" si="11"/>
        <v>5561</v>
      </c>
      <c r="W16">
        <f t="shared" si="12"/>
        <v>30051</v>
      </c>
      <c r="X16" t="str">
        <f t="shared" si="13"/>
        <v/>
      </c>
      <c r="Y16" t="str">
        <f t="shared" si="14"/>
        <v/>
      </c>
      <c r="Z16" s="39">
        <f t="shared" si="15"/>
        <v>1</v>
      </c>
      <c r="AA16" t="str">
        <f t="shared" si="23"/>
        <v>University Dr &amp; College Ave_1</v>
      </c>
      <c r="AB16" t="str">
        <f t="shared" si="16"/>
        <v/>
      </c>
      <c r="AC16" t="str">
        <f t="shared" si="16"/>
        <v/>
      </c>
      <c r="AD16" t="str">
        <f t="shared" si="16"/>
        <v/>
      </c>
      <c r="AE16" t="str">
        <f t="shared" si="24"/>
        <v>University Dr</v>
      </c>
      <c r="AF16" t="str">
        <f t="shared" si="24"/>
        <v>College Ave</v>
      </c>
      <c r="AG16" t="str">
        <f t="shared" si="25"/>
        <v>University Dr &amp; College Ave</v>
      </c>
    </row>
    <row r="17" spans="1:33" x14ac:dyDescent="0.3">
      <c r="A17" s="18">
        <v>116</v>
      </c>
      <c r="B17" s="20" t="s">
        <v>62</v>
      </c>
      <c r="C17" s="18" t="s">
        <v>139</v>
      </c>
      <c r="D17" s="53">
        <f t="shared" si="20"/>
        <v>34703</v>
      </c>
      <c r="E17" s="53" t="str">
        <f t="shared" si="21"/>
        <v/>
      </c>
      <c r="F17" s="53">
        <f t="shared" si="22"/>
        <v>34703</v>
      </c>
      <c r="G17" s="51">
        <v>32</v>
      </c>
      <c r="H17" s="56" t="str">
        <f>IF(LEN(AB17)&gt;0,IF(NOT(ISERROR(MATCH(AB17,TC_concat,0))),MOD(MATCH(AB17,TC_concat,0)-1,1+MAX(TCID!$A:$A)),""),"")</f>
        <v/>
      </c>
      <c r="I17" s="56" t="str">
        <f>IF(LEN(AC17)&gt;0,IF(NOT(ISERROR(MATCH(AC17,TC_concat,0))),MOD(MATCH(AC17,TC_concat,0)-1,1+MAX(TCID!$A:$A)),""),"")</f>
        <v/>
      </c>
      <c r="J17" s="56" t="str">
        <f>IF(LEN(AD17)&gt;0,IF(NOT(ISERROR(MATCH(AD17,TC_concat,0))),MOD(MATCH(AD17,TC_concat,0)-1,1+MAX(TCID!$A:$A)),""),"")</f>
        <v/>
      </c>
      <c r="K17" s="48">
        <f t="shared" si="0"/>
        <v>34703</v>
      </c>
      <c r="L17" s="48" t="str">
        <f t="shared" si="1"/>
        <v/>
      </c>
      <c r="M17" s="48">
        <f t="shared" si="2"/>
        <v>34703</v>
      </c>
      <c r="N17" s="48">
        <f t="shared" si="3"/>
        <v>0</v>
      </c>
      <c r="O17" s="48" t="str">
        <f t="shared" si="4"/>
        <v/>
      </c>
      <c r="P17" s="48" t="str">
        <f t="shared" si="5"/>
        <v/>
      </c>
      <c r="Q17" s="48" t="str">
        <f t="shared" si="6"/>
        <v/>
      </c>
      <c r="R17" s="48">
        <f t="shared" si="7"/>
        <v>34703</v>
      </c>
      <c r="S17" s="48" t="str">
        <f t="shared" si="8"/>
        <v/>
      </c>
      <c r="T17" s="48" t="str">
        <f t="shared" si="9"/>
        <v/>
      </c>
      <c r="U17" s="48" t="str">
        <f t="shared" si="10"/>
        <v/>
      </c>
      <c r="V17">
        <f t="shared" si="11"/>
        <v>34703</v>
      </c>
      <c r="W17" t="str">
        <f t="shared" si="12"/>
        <v/>
      </c>
      <c r="X17" t="str">
        <f t="shared" si="13"/>
        <v/>
      </c>
      <c r="Y17" t="str">
        <f t="shared" si="14"/>
        <v/>
      </c>
      <c r="Z17" s="39">
        <f t="shared" si="15"/>
        <v>0</v>
      </c>
      <c r="AA17" t="str">
        <f t="shared" si="23"/>
        <v/>
      </c>
      <c r="AB17" t="str">
        <f t="shared" si="16"/>
        <v/>
      </c>
      <c r="AC17" t="str">
        <f t="shared" si="16"/>
        <v/>
      </c>
      <c r="AD17" t="str">
        <f t="shared" si="16"/>
        <v/>
      </c>
      <c r="AE17" t="str">
        <f t="shared" si="24"/>
        <v>University Dr</v>
      </c>
      <c r="AF17" t="str">
        <f t="shared" si="24"/>
        <v>Dorsey Ln</v>
      </c>
      <c r="AG17" t="str">
        <f t="shared" si="25"/>
        <v>University Dr &amp; Dorsey Ln</v>
      </c>
    </row>
    <row r="18" spans="1:33" x14ac:dyDescent="0.3">
      <c r="A18" s="18">
        <v>117</v>
      </c>
      <c r="B18" s="20" t="s">
        <v>62</v>
      </c>
      <c r="C18" s="20" t="s">
        <v>57</v>
      </c>
      <c r="D18" s="53">
        <f t="shared" si="20"/>
        <v>40479</v>
      </c>
      <c r="E18" s="53">
        <f t="shared" si="21"/>
        <v>40479</v>
      </c>
      <c r="F18" s="53">
        <f t="shared" si="22"/>
        <v>34703</v>
      </c>
      <c r="G18" s="56">
        <f>IF(LEN(AA18)&gt;0,IF(NOT(ISERROR(MATCH(AA18,TC_concat,0))),MOD(MATCH(AA18,TC_concat,0)-1,1+MAX(TCID!$A:$A)),""),"")</f>
        <v>32</v>
      </c>
      <c r="H18" s="56">
        <f>IF(LEN(AB18)&gt;0,IF(NOT(ISERROR(MATCH(AB18,TC_concat,0))),MOD(MATCH(AB18,TC_concat,0)-1,1+MAX(TCID!$A:$A)),""),"")</f>
        <v>46</v>
      </c>
      <c r="I18" s="56">
        <f>IF(LEN(AC18)&gt;0,IF(NOT(ISERROR(MATCH(AC18,TC_concat,0))),MOD(MATCH(AC18,TC_concat,0)-1,1+MAX(TCID!$A:$A)),""),"")</f>
        <v>26</v>
      </c>
      <c r="J18" s="56">
        <f>IF(LEN(AD18)&gt;0,IF(NOT(ISERROR(MATCH(AD18,TC_concat,0))),MOD(MATCH(AD18,TC_concat,0)-1,1+MAX(TCID!$A:$A)),""),"")</f>
        <v>38</v>
      </c>
      <c r="K18" s="48">
        <f t="shared" si="0"/>
        <v>40479</v>
      </c>
      <c r="L18" s="48">
        <f t="shared" si="1"/>
        <v>40479</v>
      </c>
      <c r="M18" s="48">
        <f t="shared" si="2"/>
        <v>34703</v>
      </c>
      <c r="N18" s="48">
        <f t="shared" si="3"/>
        <v>0</v>
      </c>
      <c r="O18" s="48">
        <f t="shared" si="4"/>
        <v>40479</v>
      </c>
      <c r="P18" s="48">
        <f t="shared" si="5"/>
        <v>38744</v>
      </c>
      <c r="Q18" s="48">
        <f t="shared" si="6"/>
        <v>0</v>
      </c>
      <c r="R18" s="48">
        <f t="shared" si="7"/>
        <v>34703</v>
      </c>
      <c r="S18" s="48">
        <f t="shared" si="8"/>
        <v>0</v>
      </c>
      <c r="T18" s="48">
        <f t="shared" si="9"/>
        <v>0</v>
      </c>
      <c r="U18" s="48">
        <f t="shared" si="10"/>
        <v>30051</v>
      </c>
      <c r="V18">
        <f t="shared" si="11"/>
        <v>34703</v>
      </c>
      <c r="W18">
        <f t="shared" si="12"/>
        <v>40479</v>
      </c>
      <c r="X18">
        <f t="shared" si="13"/>
        <v>38744</v>
      </c>
      <c r="Y18">
        <f t="shared" si="14"/>
        <v>30051</v>
      </c>
      <c r="Z18" s="39">
        <f t="shared" si="15"/>
        <v>4</v>
      </c>
      <c r="AA18" t="str">
        <f t="shared" si="23"/>
        <v>University Dr &amp; Rural Rd_1</v>
      </c>
      <c r="AB18" t="str">
        <f t="shared" si="23"/>
        <v>University Dr &amp; Rural Rd_2</v>
      </c>
      <c r="AC18" t="str">
        <f t="shared" si="23"/>
        <v>University Dr &amp; Rural Rd_3</v>
      </c>
      <c r="AD18" t="str">
        <f t="shared" si="23"/>
        <v>University Dr &amp; Rural Rd_4</v>
      </c>
      <c r="AE18" t="str">
        <f t="shared" si="24"/>
        <v>University Dr</v>
      </c>
      <c r="AF18" t="str">
        <f t="shared" si="24"/>
        <v>Rural Rd</v>
      </c>
      <c r="AG18" t="str">
        <f t="shared" si="25"/>
        <v>University Dr &amp; Rural Rd</v>
      </c>
    </row>
    <row r="19" spans="1:33" x14ac:dyDescent="0.3">
      <c r="A19" s="18">
        <v>118</v>
      </c>
      <c r="B19" s="20" t="s">
        <v>62</v>
      </c>
      <c r="C19" s="18" t="s">
        <v>41</v>
      </c>
      <c r="D19" s="53">
        <f t="shared" si="20"/>
        <v>31195</v>
      </c>
      <c r="E19" s="53">
        <f t="shared" si="21"/>
        <v>27094</v>
      </c>
      <c r="F19" s="53">
        <f t="shared" si="22"/>
        <v>31195</v>
      </c>
      <c r="G19" s="56">
        <f>IF(LEN(AA19)&gt;0,IF(NOT(ISERROR(MATCH(AA19,TC_concat,0))),MOD(MATCH(AA19,TC_concat,0)-1,1+MAX(TCID!$A:$A)),""),"")</f>
        <v>38</v>
      </c>
      <c r="H19" s="56">
        <f>IF(LEN(AB19)&gt;0,IF(NOT(ISERROR(MATCH(AB19,TC_concat,0))),MOD(MATCH(AB19,TC_concat,0)-1,1+MAX(TCID!$A:$A)),""),"")</f>
        <v>49</v>
      </c>
      <c r="I19" s="56">
        <f>IF(LEN(AC19)&gt;0,IF(NOT(ISERROR(MATCH(AC19,TC_concat,0))),MOD(MATCH(AC19,TC_concat,0)-1,1+MAX(TCID!$A:$A)),""),"")</f>
        <v>17</v>
      </c>
      <c r="J19" s="56">
        <f>IF(LEN(AD19)&gt;0,IF(NOT(ISERROR(MATCH(AD19,TC_concat,0))),MOD(MATCH(AD19,TC_concat,0)-1,1+MAX(TCID!$A:$A)),""),"")</f>
        <v>37</v>
      </c>
      <c r="K19" s="48">
        <f t="shared" si="0"/>
        <v>31195</v>
      </c>
      <c r="L19" s="48">
        <f t="shared" si="1"/>
        <v>27094</v>
      </c>
      <c r="M19" s="48">
        <f t="shared" si="2"/>
        <v>31195</v>
      </c>
      <c r="N19" s="48">
        <f t="shared" si="3"/>
        <v>0</v>
      </c>
      <c r="O19" s="48">
        <f t="shared" si="4"/>
        <v>27094</v>
      </c>
      <c r="P19" s="48">
        <f t="shared" si="5"/>
        <v>15577</v>
      </c>
      <c r="Q19" s="48">
        <f t="shared" si="6"/>
        <v>0</v>
      </c>
      <c r="R19" s="48">
        <f t="shared" si="7"/>
        <v>30051</v>
      </c>
      <c r="S19" s="48">
        <f t="shared" si="8"/>
        <v>0</v>
      </c>
      <c r="T19" s="48">
        <f t="shared" si="9"/>
        <v>0</v>
      </c>
      <c r="U19" s="48">
        <f t="shared" si="10"/>
        <v>31195</v>
      </c>
      <c r="V19">
        <f t="shared" si="11"/>
        <v>30051</v>
      </c>
      <c r="W19">
        <f t="shared" si="12"/>
        <v>27094</v>
      </c>
      <c r="X19">
        <f t="shared" si="13"/>
        <v>15577</v>
      </c>
      <c r="Y19">
        <f t="shared" si="14"/>
        <v>31195</v>
      </c>
      <c r="Z19" s="39">
        <f t="shared" si="15"/>
        <v>4</v>
      </c>
      <c r="AA19" t="str">
        <f t="shared" si="23"/>
        <v>University Dr &amp; Mill Ave_1</v>
      </c>
      <c r="AB19" t="str">
        <f t="shared" si="23"/>
        <v>University Dr &amp; Mill Ave_2</v>
      </c>
      <c r="AC19" t="str">
        <f t="shared" si="23"/>
        <v>University Dr &amp; Mill Ave_3</v>
      </c>
      <c r="AD19" t="str">
        <f t="shared" si="23"/>
        <v>University Dr &amp; Mill Ave_4</v>
      </c>
      <c r="AE19" t="str">
        <f t="shared" si="24"/>
        <v>University Dr</v>
      </c>
      <c r="AF19" t="str">
        <f t="shared" si="24"/>
        <v>Mill Ave</v>
      </c>
      <c r="AG19" t="str">
        <f t="shared" si="25"/>
        <v>University Dr &amp; Mill Ave</v>
      </c>
    </row>
    <row r="20" spans="1:33" x14ac:dyDescent="0.3">
      <c r="A20" s="18">
        <v>119</v>
      </c>
      <c r="B20" s="20" t="s">
        <v>62</v>
      </c>
      <c r="C20" s="18" t="s">
        <v>140</v>
      </c>
      <c r="D20" s="53">
        <f t="shared" si="20"/>
        <v>31195</v>
      </c>
      <c r="E20" s="53" t="str">
        <f t="shared" si="21"/>
        <v/>
      </c>
      <c r="F20" s="53">
        <f t="shared" si="22"/>
        <v>31195</v>
      </c>
      <c r="G20" s="57">
        <v>37</v>
      </c>
      <c r="H20" s="56" t="str">
        <f>IF(LEN(AB20)&gt;0,IF(NOT(ISERROR(MATCH(AB20,TC_concat,0))),MOD(MATCH(AB20,TC_concat,0)-1,1+MAX(TCID!$A:$A)),""),"")</f>
        <v/>
      </c>
      <c r="I20" s="56" t="str">
        <f>IF(LEN(AC20)&gt;0,IF(NOT(ISERROR(MATCH(AC20,TC_concat,0))),MOD(MATCH(AC20,TC_concat,0)-1,1+MAX(TCID!$A:$A)),""),"")</f>
        <v/>
      </c>
      <c r="J20" s="56" t="str">
        <f>IF(LEN(AD20)&gt;0,IF(NOT(ISERROR(MATCH(AD20,TC_concat,0))),MOD(MATCH(AD20,TC_concat,0)-1,1+MAX(TCID!$A:$A)),""),"")</f>
        <v/>
      </c>
      <c r="K20" s="48">
        <f t="shared" si="0"/>
        <v>31195</v>
      </c>
      <c r="L20" s="48" t="str">
        <f t="shared" si="1"/>
        <v/>
      </c>
      <c r="M20" s="48">
        <f t="shared" si="2"/>
        <v>31195</v>
      </c>
      <c r="N20" s="48">
        <f t="shared" si="3"/>
        <v>0</v>
      </c>
      <c r="O20" s="48" t="str">
        <f t="shared" si="4"/>
        <v/>
      </c>
      <c r="P20" s="48" t="str">
        <f t="shared" si="5"/>
        <v/>
      </c>
      <c r="Q20" s="48" t="str">
        <f t="shared" si="6"/>
        <v/>
      </c>
      <c r="R20" s="48">
        <f t="shared" si="7"/>
        <v>31195</v>
      </c>
      <c r="S20" s="48" t="str">
        <f t="shared" si="8"/>
        <v/>
      </c>
      <c r="T20" s="48" t="str">
        <f t="shared" si="9"/>
        <v/>
      </c>
      <c r="U20" s="48" t="str">
        <f t="shared" si="10"/>
        <v/>
      </c>
      <c r="V20">
        <f t="shared" si="11"/>
        <v>31195</v>
      </c>
      <c r="W20" t="str">
        <f t="shared" si="12"/>
        <v/>
      </c>
      <c r="X20" t="str">
        <f t="shared" si="13"/>
        <v/>
      </c>
      <c r="Y20" t="str">
        <f t="shared" si="14"/>
        <v/>
      </c>
      <c r="Z20" s="39">
        <f t="shared" si="15"/>
        <v>0</v>
      </c>
      <c r="AA20" t="str">
        <f t="shared" si="23"/>
        <v/>
      </c>
      <c r="AB20" t="str">
        <f t="shared" si="23"/>
        <v/>
      </c>
      <c r="AC20" t="str">
        <f t="shared" si="23"/>
        <v/>
      </c>
      <c r="AD20" t="str">
        <f t="shared" si="23"/>
        <v/>
      </c>
      <c r="AE20" t="str">
        <f t="shared" si="24"/>
        <v>University Dr</v>
      </c>
      <c r="AF20" t="str">
        <f t="shared" si="24"/>
        <v>Ash Ave</v>
      </c>
      <c r="AG20" t="str">
        <f t="shared" si="25"/>
        <v>University Dr &amp; Ash Ave</v>
      </c>
    </row>
    <row r="21" spans="1:33" x14ac:dyDescent="0.3">
      <c r="A21" s="18">
        <v>120</v>
      </c>
      <c r="B21" s="20" t="s">
        <v>62</v>
      </c>
      <c r="C21" s="19" t="s">
        <v>81</v>
      </c>
      <c r="D21" s="53">
        <f t="shared" si="20"/>
        <v>31195</v>
      </c>
      <c r="E21" s="53" t="str">
        <f t="shared" si="21"/>
        <v/>
      </c>
      <c r="F21" s="53">
        <f t="shared" si="22"/>
        <v>31195</v>
      </c>
      <c r="G21" s="57">
        <v>37</v>
      </c>
      <c r="H21" s="56" t="str">
        <f>IF(LEN(AB21)&gt;0,IF(NOT(ISERROR(MATCH(AB21,TC_concat,0))),MOD(MATCH(AB21,TC_concat,0)-1,1+MAX(TCID!$A:$A)),""),"")</f>
        <v/>
      </c>
      <c r="I21" s="56" t="str">
        <f>IF(LEN(AC21)&gt;0,IF(NOT(ISERROR(MATCH(AC21,TC_concat,0))),MOD(MATCH(AC21,TC_concat,0)-1,1+MAX(TCID!$A:$A)),""),"")</f>
        <v/>
      </c>
      <c r="J21" s="56" t="str">
        <f>IF(LEN(AD21)&gt;0,IF(NOT(ISERROR(MATCH(AD21,TC_concat,0))),MOD(MATCH(AD21,TC_concat,0)-1,1+MAX(TCID!$A:$A)),""),"")</f>
        <v/>
      </c>
      <c r="K21" s="48">
        <f t="shared" si="0"/>
        <v>31195</v>
      </c>
      <c r="L21" s="48" t="str">
        <f t="shared" si="1"/>
        <v/>
      </c>
      <c r="M21" s="48">
        <f t="shared" si="2"/>
        <v>31195</v>
      </c>
      <c r="N21" s="48">
        <f t="shared" si="3"/>
        <v>0</v>
      </c>
      <c r="O21" s="48" t="str">
        <f t="shared" si="4"/>
        <v/>
      </c>
      <c r="P21" s="48" t="str">
        <f t="shared" si="5"/>
        <v/>
      </c>
      <c r="Q21" s="48" t="str">
        <f t="shared" si="6"/>
        <v/>
      </c>
      <c r="R21" s="48">
        <f t="shared" si="7"/>
        <v>31195</v>
      </c>
      <c r="S21" s="48" t="str">
        <f t="shared" si="8"/>
        <v/>
      </c>
      <c r="T21" s="48" t="str">
        <f t="shared" si="9"/>
        <v/>
      </c>
      <c r="U21" s="48" t="str">
        <f t="shared" si="10"/>
        <v/>
      </c>
      <c r="V21">
        <f t="shared" si="11"/>
        <v>31195</v>
      </c>
      <c r="W21" t="str">
        <f t="shared" si="12"/>
        <v/>
      </c>
      <c r="X21" t="str">
        <f t="shared" si="13"/>
        <v/>
      </c>
      <c r="Y21" t="str">
        <f t="shared" si="14"/>
        <v/>
      </c>
      <c r="Z21" s="39">
        <f t="shared" si="15"/>
        <v>0</v>
      </c>
      <c r="AA21" t="str">
        <f t="shared" si="23"/>
        <v/>
      </c>
      <c r="AB21" t="str">
        <f t="shared" si="23"/>
        <v/>
      </c>
      <c r="AC21" t="str">
        <f t="shared" si="23"/>
        <v/>
      </c>
      <c r="AD21" t="str">
        <f t="shared" si="23"/>
        <v/>
      </c>
      <c r="AE21" t="str">
        <f t="shared" si="24"/>
        <v>University Dr</v>
      </c>
      <c r="AF21" t="str">
        <f t="shared" si="24"/>
        <v>Roosevelt St</v>
      </c>
      <c r="AG21" t="str">
        <f t="shared" si="25"/>
        <v>University Dr &amp; Roosevelt St</v>
      </c>
    </row>
    <row r="22" spans="1:33" x14ac:dyDescent="0.3">
      <c r="A22" s="18">
        <v>121</v>
      </c>
      <c r="B22" s="20" t="s">
        <v>62</v>
      </c>
      <c r="C22" s="18" t="s">
        <v>64</v>
      </c>
      <c r="D22" s="53">
        <f t="shared" si="20"/>
        <v>31195</v>
      </c>
      <c r="E22" s="53">
        <f t="shared" si="21"/>
        <v>9884</v>
      </c>
      <c r="F22" s="53">
        <f t="shared" si="22"/>
        <v>31195</v>
      </c>
      <c r="G22" s="56">
        <f>IF(LEN(AA22)&gt;0,IF(NOT(ISERROR(MATCH(AA22,TC_concat,0))),MOD(MATCH(AA22,TC_concat,0)-1,1+MAX(TCID!$A:$A)),""),"")</f>
        <v>50</v>
      </c>
      <c r="H22" s="56">
        <f>IF(LEN(AB22)&gt;0,IF(NOT(ISERROR(MATCH(AB22,TC_concat,0))),MOD(MATCH(AB22,TC_concat,0)-1,1+MAX(TCID!$A:$A)),""),"")</f>
        <v>34</v>
      </c>
      <c r="I22" s="57">
        <v>37</v>
      </c>
      <c r="J22" s="56" t="str">
        <f>IF(LEN(AD22)&gt;0,IF(NOT(ISERROR(MATCH(AD22,TC_concat,0))),MOD(MATCH(AD22,TC_concat,0)-1,1+MAX(TCID!$A:$A)),""),"")</f>
        <v/>
      </c>
      <c r="K22" s="48">
        <f t="shared" si="0"/>
        <v>31195</v>
      </c>
      <c r="L22" s="48">
        <f t="shared" si="1"/>
        <v>9884</v>
      </c>
      <c r="M22" s="48">
        <f t="shared" si="2"/>
        <v>31195</v>
      </c>
      <c r="N22" s="48">
        <f t="shared" si="3"/>
        <v>9884</v>
      </c>
      <c r="O22" s="48">
        <f t="shared" si="4"/>
        <v>7686</v>
      </c>
      <c r="P22" s="48">
        <f t="shared" si="5"/>
        <v>0</v>
      </c>
      <c r="Q22" s="48" t="str">
        <f t="shared" si="6"/>
        <v/>
      </c>
      <c r="R22" s="48">
        <f t="shared" si="7"/>
        <v>0</v>
      </c>
      <c r="S22" s="48">
        <f t="shared" si="8"/>
        <v>0</v>
      </c>
      <c r="T22" s="48">
        <f t="shared" si="9"/>
        <v>31195</v>
      </c>
      <c r="U22" s="48" t="str">
        <f t="shared" si="10"/>
        <v/>
      </c>
      <c r="V22">
        <f t="shared" si="11"/>
        <v>9884</v>
      </c>
      <c r="W22">
        <f t="shared" si="12"/>
        <v>7686</v>
      </c>
      <c r="X22">
        <f t="shared" si="13"/>
        <v>31195</v>
      </c>
      <c r="Y22" t="str">
        <f t="shared" si="14"/>
        <v/>
      </c>
      <c r="Z22" s="39">
        <f t="shared" si="15"/>
        <v>2</v>
      </c>
      <c r="AA22" t="str">
        <f t="shared" si="23"/>
        <v>University Dr &amp; Hardy Dr_1</v>
      </c>
      <c r="AB22" t="str">
        <f t="shared" si="23"/>
        <v>University Dr &amp; Hardy Dr_2</v>
      </c>
      <c r="AC22" t="str">
        <f t="shared" si="23"/>
        <v/>
      </c>
      <c r="AD22" t="str">
        <f t="shared" si="23"/>
        <v/>
      </c>
      <c r="AE22" t="str">
        <f t="shared" si="24"/>
        <v>University Dr</v>
      </c>
      <c r="AF22" t="str">
        <f t="shared" si="24"/>
        <v>Hardy Dr</v>
      </c>
      <c r="AG22" t="str">
        <f t="shared" si="25"/>
        <v>University Dr &amp; Hardy Dr</v>
      </c>
    </row>
    <row r="23" spans="1:33" x14ac:dyDescent="0.3">
      <c r="A23" s="18">
        <v>122</v>
      </c>
      <c r="B23" s="19" t="s">
        <v>34</v>
      </c>
      <c r="C23" s="18" t="s">
        <v>141</v>
      </c>
      <c r="D23" s="53">
        <f t="shared" si="20"/>
        <v>14760</v>
      </c>
      <c r="E23" s="53">
        <f t="shared" si="21"/>
        <v>0</v>
      </c>
      <c r="F23" s="53">
        <f t="shared" si="22"/>
        <v>14760</v>
      </c>
      <c r="G23" s="51">
        <v>3</v>
      </c>
      <c r="H23" s="56" t="str">
        <f>IF(LEN(AB23)&gt;0,IF(NOT(ISERROR(MATCH(AB23,TC_concat,0))),MOD(MATCH(AB23,TC_concat,0)-1,1+MAX(TCID!$A:$A)),""),"")</f>
        <v/>
      </c>
      <c r="I23" s="56" t="str">
        <f>IF(LEN(AC23)&gt;0,IF(NOT(ISERROR(MATCH(AC23,TC_concat,0))),MOD(MATCH(AC23,TC_concat,0)-1,1+MAX(TCID!$A:$A)),""),"")</f>
        <v/>
      </c>
      <c r="J23" s="56" t="str">
        <f>IF(LEN(AD23)&gt;0,IF(NOT(ISERROR(MATCH(AD23,TC_concat,0))),MOD(MATCH(AD23,TC_concat,0)-1,1+MAX(TCID!$A:$A)),""),"")</f>
        <v/>
      </c>
      <c r="K23" s="48">
        <f t="shared" si="0"/>
        <v>14760</v>
      </c>
      <c r="L23" s="58">
        <v>0</v>
      </c>
      <c r="M23" s="48">
        <f t="shared" si="2"/>
        <v>14760</v>
      </c>
      <c r="N23" s="48">
        <f t="shared" si="3"/>
        <v>0</v>
      </c>
      <c r="O23" s="48" t="str">
        <f t="shared" si="4"/>
        <v/>
      </c>
      <c r="P23" s="48" t="str">
        <f t="shared" si="5"/>
        <v/>
      </c>
      <c r="Q23" s="48" t="str">
        <f t="shared" si="6"/>
        <v/>
      </c>
      <c r="R23" s="48">
        <f t="shared" si="7"/>
        <v>14760</v>
      </c>
      <c r="S23" s="48" t="str">
        <f t="shared" si="8"/>
        <v/>
      </c>
      <c r="T23" s="48" t="str">
        <f t="shared" si="9"/>
        <v/>
      </c>
      <c r="U23" s="48" t="str">
        <f t="shared" si="10"/>
        <v/>
      </c>
      <c r="V23">
        <f t="shared" si="11"/>
        <v>14760</v>
      </c>
      <c r="W23" t="str">
        <f t="shared" si="12"/>
        <v/>
      </c>
      <c r="X23" t="str">
        <f t="shared" si="13"/>
        <v/>
      </c>
      <c r="Y23" t="str">
        <f t="shared" si="14"/>
        <v/>
      </c>
      <c r="Z23" s="39">
        <f t="shared" si="15"/>
        <v>0</v>
      </c>
      <c r="AA23" t="str">
        <f t="shared" si="23"/>
        <v/>
      </c>
      <c r="AB23" t="str">
        <f t="shared" si="23"/>
        <v/>
      </c>
      <c r="AC23" t="str">
        <f t="shared" si="23"/>
        <v/>
      </c>
      <c r="AD23" t="str">
        <f t="shared" si="23"/>
        <v/>
      </c>
      <c r="AE23" t="str">
        <f t="shared" si="24"/>
        <v>McKellips Rd</v>
      </c>
      <c r="AF23" t="str">
        <f t="shared" si="24"/>
        <v>Greenbelt Path</v>
      </c>
      <c r="AG23" t="str">
        <f t="shared" si="25"/>
        <v>McKellips Rd &amp; Greenbelt Path</v>
      </c>
    </row>
    <row r="24" spans="1:33" x14ac:dyDescent="0.3">
      <c r="A24" s="18">
        <v>123</v>
      </c>
      <c r="B24" s="18" t="s">
        <v>142</v>
      </c>
      <c r="C24" s="18" t="s">
        <v>57</v>
      </c>
      <c r="D24" s="53">
        <f t="shared" si="20"/>
        <v>37093</v>
      </c>
      <c r="E24" s="53">
        <f t="shared" si="21"/>
        <v>37093</v>
      </c>
      <c r="F24" s="53" t="str">
        <f t="shared" si="22"/>
        <v/>
      </c>
      <c r="G24" s="51">
        <v>115</v>
      </c>
      <c r="H24" s="56" t="str">
        <f>IF(LEN(AB24)&gt;0,IF(NOT(ISERROR(MATCH(AB24,TC_concat,0))),MOD(MATCH(AB24,TC_concat,0)-1,1+MAX(TCID!$A:$A)),""),"")</f>
        <v/>
      </c>
      <c r="I24" s="56" t="str">
        <f>IF(LEN(AC24)&gt;0,IF(NOT(ISERROR(MATCH(AC24,TC_concat,0))),MOD(MATCH(AC24,TC_concat,0)-1,1+MAX(TCID!$A:$A)),""),"")</f>
        <v/>
      </c>
      <c r="J24" s="56" t="str">
        <f>IF(LEN(AD24)&gt;0,IF(NOT(ISERROR(MATCH(AD24,TC_concat,0))),MOD(MATCH(AD24,TC_concat,0)-1,1+MAX(TCID!$A:$A)),""),"")</f>
        <v/>
      </c>
      <c r="K24" s="48">
        <f t="shared" si="0"/>
        <v>37093</v>
      </c>
      <c r="L24" s="48">
        <f t="shared" si="1"/>
        <v>37093</v>
      </c>
      <c r="M24" s="48" t="str">
        <f t="shared" si="2"/>
        <v/>
      </c>
      <c r="N24" s="48">
        <f t="shared" si="3"/>
        <v>37093</v>
      </c>
      <c r="O24" s="48" t="str">
        <f t="shared" si="4"/>
        <v/>
      </c>
      <c r="P24" s="48" t="str">
        <f t="shared" si="5"/>
        <v/>
      </c>
      <c r="Q24" s="48" t="str">
        <f t="shared" si="6"/>
        <v/>
      </c>
      <c r="R24" s="48">
        <f t="shared" si="7"/>
        <v>0</v>
      </c>
      <c r="S24" s="48" t="str">
        <f t="shared" si="8"/>
        <v/>
      </c>
      <c r="T24" s="48" t="str">
        <f t="shared" si="9"/>
        <v/>
      </c>
      <c r="U24" s="48" t="str">
        <f t="shared" si="10"/>
        <v/>
      </c>
      <c r="V24">
        <f t="shared" si="11"/>
        <v>37093</v>
      </c>
      <c r="W24" t="str">
        <f t="shared" si="12"/>
        <v/>
      </c>
      <c r="X24" t="str">
        <f t="shared" si="13"/>
        <v/>
      </c>
      <c r="Y24" t="str">
        <f t="shared" si="14"/>
        <v/>
      </c>
      <c r="Z24" s="39">
        <f t="shared" si="15"/>
        <v>0</v>
      </c>
      <c r="AA24" t="str">
        <f t="shared" si="23"/>
        <v/>
      </c>
      <c r="AB24" t="str">
        <f t="shared" si="23"/>
        <v/>
      </c>
      <c r="AC24" t="str">
        <f t="shared" si="23"/>
        <v/>
      </c>
      <c r="AD24" t="str">
        <f t="shared" si="23"/>
        <v/>
      </c>
      <c r="AE24" t="str">
        <f t="shared" si="24"/>
        <v>Western Canal</v>
      </c>
      <c r="AF24" t="str">
        <f t="shared" si="24"/>
        <v>Rural Rd</v>
      </c>
      <c r="AG24" t="str">
        <f t="shared" si="25"/>
        <v>Western Canal &amp; Rural Rd</v>
      </c>
    </row>
    <row r="25" spans="1:33" x14ac:dyDescent="0.3">
      <c r="A25" s="18">
        <v>124</v>
      </c>
      <c r="B25" s="18" t="s">
        <v>142</v>
      </c>
      <c r="C25" s="19" t="s">
        <v>38</v>
      </c>
      <c r="D25" s="53">
        <f t="shared" si="20"/>
        <v>29155</v>
      </c>
      <c r="E25" s="53">
        <f t="shared" si="21"/>
        <v>29155</v>
      </c>
      <c r="F25" s="53" t="str">
        <f t="shared" si="22"/>
        <v/>
      </c>
      <c r="G25" s="51">
        <v>118</v>
      </c>
      <c r="H25" s="56" t="str">
        <f>IF(LEN(AB25)&gt;0,IF(NOT(ISERROR(MATCH(AB25,TC_concat,0))),MOD(MATCH(AB25,TC_concat,0)-1,1+MAX(TCID!$A:$A)),""),"")</f>
        <v/>
      </c>
      <c r="I25" s="56" t="str">
        <f>IF(LEN(AC25)&gt;0,IF(NOT(ISERROR(MATCH(AC25,TC_concat,0))),MOD(MATCH(AC25,TC_concat,0)-1,1+MAX(TCID!$A:$A)),""),"")</f>
        <v/>
      </c>
      <c r="J25" s="56" t="str">
        <f>IF(LEN(AD25)&gt;0,IF(NOT(ISERROR(MATCH(AD25,TC_concat,0))),MOD(MATCH(AD25,TC_concat,0)-1,1+MAX(TCID!$A:$A)),""),"")</f>
        <v/>
      </c>
      <c r="K25" s="48">
        <f t="shared" si="0"/>
        <v>29155</v>
      </c>
      <c r="L25" s="48">
        <f t="shared" si="1"/>
        <v>29155</v>
      </c>
      <c r="M25" s="48" t="str">
        <f t="shared" si="2"/>
        <v/>
      </c>
      <c r="N25" s="48">
        <f t="shared" si="3"/>
        <v>29155</v>
      </c>
      <c r="O25" s="48" t="str">
        <f t="shared" si="4"/>
        <v/>
      </c>
      <c r="P25" s="48" t="str">
        <f t="shared" si="5"/>
        <v/>
      </c>
      <c r="Q25" s="48" t="str">
        <f t="shared" si="6"/>
        <v/>
      </c>
      <c r="R25" s="48">
        <f t="shared" si="7"/>
        <v>0</v>
      </c>
      <c r="S25" s="48" t="str">
        <f t="shared" si="8"/>
        <v/>
      </c>
      <c r="T25" s="48" t="str">
        <f t="shared" si="9"/>
        <v/>
      </c>
      <c r="U25" s="48" t="str">
        <f t="shared" si="10"/>
        <v/>
      </c>
      <c r="V25">
        <f t="shared" si="11"/>
        <v>29155</v>
      </c>
      <c r="W25" t="str">
        <f t="shared" si="12"/>
        <v/>
      </c>
      <c r="X25" t="str">
        <f t="shared" si="13"/>
        <v/>
      </c>
      <c r="Y25" t="str">
        <f t="shared" si="14"/>
        <v/>
      </c>
      <c r="Z25" s="39">
        <f t="shared" si="15"/>
        <v>0</v>
      </c>
      <c r="AA25" t="str">
        <f t="shared" si="23"/>
        <v/>
      </c>
      <c r="AB25" t="str">
        <f t="shared" si="23"/>
        <v/>
      </c>
      <c r="AC25" t="str">
        <f t="shared" si="23"/>
        <v/>
      </c>
      <c r="AD25" t="str">
        <f t="shared" si="23"/>
        <v/>
      </c>
      <c r="AE25" t="str">
        <f t="shared" si="24"/>
        <v>Western Canal</v>
      </c>
      <c r="AF25" t="str">
        <f t="shared" si="24"/>
        <v>McClintock Dr</v>
      </c>
      <c r="AG25" t="str">
        <f t="shared" si="25"/>
        <v>Western Canal &amp; McClintock Dr</v>
      </c>
    </row>
    <row r="26" spans="1:33" x14ac:dyDescent="0.3">
      <c r="A26" s="18">
        <v>125</v>
      </c>
      <c r="B26" s="18" t="s">
        <v>142</v>
      </c>
      <c r="C26" s="18" t="s">
        <v>97</v>
      </c>
      <c r="D26" s="53">
        <f t="shared" si="20"/>
        <v>0</v>
      </c>
      <c r="E26" s="53">
        <f t="shared" si="21"/>
        <v>0</v>
      </c>
      <c r="F26" s="53">
        <f t="shared" si="22"/>
        <v>0</v>
      </c>
      <c r="G26" s="56" t="str">
        <f>IF(LEN(AA26)&gt;0,IF(NOT(ISERROR(MATCH(AA26,TC_concat,0))),MOD(MATCH(AA26,TC_concat,0)-1,1+MAX(TCID!$A:$A)),""),"")</f>
        <v/>
      </c>
      <c r="H26" s="56" t="str">
        <f>IF(LEN(AB26)&gt;0,IF(NOT(ISERROR(MATCH(AB26,TC_concat,0))),MOD(MATCH(AB26,TC_concat,0)-1,1+MAX(TCID!$A:$A)),""),"")</f>
        <v/>
      </c>
      <c r="I26" s="56" t="str">
        <f>IF(LEN(AC26)&gt;0,IF(NOT(ISERROR(MATCH(AC26,TC_concat,0))),MOD(MATCH(AC26,TC_concat,0)-1,1+MAX(TCID!$A:$A)),""),"")</f>
        <v/>
      </c>
      <c r="J26" s="56" t="str">
        <f>IF(LEN(AD26)&gt;0,IF(NOT(ISERROR(MATCH(AD26,TC_concat,0))),MOD(MATCH(AD26,TC_concat,0)-1,1+MAX(TCID!$A:$A)),""),"")</f>
        <v/>
      </c>
      <c r="K26" s="58">
        <v>0</v>
      </c>
      <c r="L26" s="58">
        <v>0</v>
      </c>
      <c r="M26" s="58">
        <v>0</v>
      </c>
      <c r="N26" s="48" t="str">
        <f t="shared" si="3"/>
        <v/>
      </c>
      <c r="O26" s="48" t="str">
        <f t="shared" si="4"/>
        <v/>
      </c>
      <c r="P26" s="48" t="str">
        <f t="shared" si="5"/>
        <v/>
      </c>
      <c r="Q26" s="48" t="str">
        <f t="shared" si="6"/>
        <v/>
      </c>
      <c r="R26" s="48" t="str">
        <f t="shared" si="7"/>
        <v/>
      </c>
      <c r="S26" s="48" t="str">
        <f t="shared" si="8"/>
        <v/>
      </c>
      <c r="T26" s="48" t="str">
        <f t="shared" si="9"/>
        <v/>
      </c>
      <c r="U26" s="48" t="str">
        <f t="shared" si="10"/>
        <v/>
      </c>
      <c r="V26" t="str">
        <f t="shared" si="11"/>
        <v/>
      </c>
      <c r="W26" t="str">
        <f t="shared" si="12"/>
        <v/>
      </c>
      <c r="X26" t="str">
        <f t="shared" si="13"/>
        <v/>
      </c>
      <c r="Y26" t="str">
        <f t="shared" si="14"/>
        <v/>
      </c>
      <c r="Z26" s="39">
        <f t="shared" si="15"/>
        <v>0</v>
      </c>
      <c r="AA26" t="str">
        <f t="shared" si="23"/>
        <v/>
      </c>
      <c r="AB26" t="str">
        <f t="shared" si="23"/>
        <v/>
      </c>
      <c r="AC26" t="str">
        <f t="shared" si="23"/>
        <v/>
      </c>
      <c r="AD26" t="str">
        <f t="shared" si="23"/>
        <v/>
      </c>
      <c r="AE26" t="str">
        <f t="shared" si="24"/>
        <v>Western Canal</v>
      </c>
      <c r="AF26" t="str">
        <f t="shared" si="24"/>
        <v>Lakeshore Dr</v>
      </c>
      <c r="AG26" t="str">
        <f t="shared" si="25"/>
        <v>Western Canal &amp; Lakeshore Dr</v>
      </c>
    </row>
    <row r="27" spans="1:33" x14ac:dyDescent="0.3">
      <c r="A27" s="18">
        <v>126</v>
      </c>
      <c r="B27" s="22" t="s">
        <v>96</v>
      </c>
      <c r="C27" s="18" t="s">
        <v>142</v>
      </c>
      <c r="D27" s="53">
        <f t="shared" si="20"/>
        <v>42459</v>
      </c>
      <c r="E27" s="53" t="str">
        <f t="shared" si="21"/>
        <v/>
      </c>
      <c r="F27" s="53">
        <f t="shared" si="22"/>
        <v>42459</v>
      </c>
      <c r="G27" s="59">
        <v>104</v>
      </c>
      <c r="H27" s="56" t="str">
        <f>IF(LEN(AB27)&gt;0,IF(NOT(ISERROR(MATCH(AB27,TC_concat,0))),MOD(MATCH(AB27,TC_concat,0)-1,1+MAX(TCID!$A:$A)),""),"")</f>
        <v/>
      </c>
      <c r="I27" s="56" t="str">
        <f>IF(LEN(AC27)&gt;0,IF(NOT(ISERROR(MATCH(AC27,TC_concat,0))),MOD(MATCH(AC27,TC_concat,0)-1,1+MAX(TCID!$A:$A)),""),"")</f>
        <v/>
      </c>
      <c r="J27" s="56" t="str">
        <f>IF(LEN(AD27)&gt;0,IF(NOT(ISERROR(MATCH(AD27,TC_concat,0))),MOD(MATCH(AD27,TC_concat,0)-1,1+MAX(TCID!$A:$A)),""),"")</f>
        <v/>
      </c>
      <c r="K27" s="48">
        <f t="shared" si="0"/>
        <v>42459</v>
      </c>
      <c r="L27" s="48" t="str">
        <f t="shared" si="1"/>
        <v/>
      </c>
      <c r="M27" s="48">
        <f t="shared" si="2"/>
        <v>42459</v>
      </c>
      <c r="N27" s="48">
        <f t="shared" si="3"/>
        <v>0</v>
      </c>
      <c r="O27" s="48" t="str">
        <f t="shared" si="4"/>
        <v/>
      </c>
      <c r="P27" s="48" t="str">
        <f t="shared" si="5"/>
        <v/>
      </c>
      <c r="Q27" s="48" t="str">
        <f t="shared" si="6"/>
        <v/>
      </c>
      <c r="R27" s="48">
        <f t="shared" si="7"/>
        <v>42459</v>
      </c>
      <c r="S27" s="48" t="str">
        <f t="shared" si="8"/>
        <v/>
      </c>
      <c r="T27" s="48" t="str">
        <f t="shared" si="9"/>
        <v/>
      </c>
      <c r="U27" s="48" t="str">
        <f t="shared" si="10"/>
        <v/>
      </c>
      <c r="V27">
        <f t="shared" si="11"/>
        <v>42459</v>
      </c>
      <c r="W27" t="str">
        <f t="shared" si="12"/>
        <v/>
      </c>
      <c r="X27" t="str">
        <f t="shared" si="13"/>
        <v/>
      </c>
      <c r="Y27" t="str">
        <f t="shared" si="14"/>
        <v/>
      </c>
      <c r="Z27" s="39">
        <f t="shared" si="15"/>
        <v>0</v>
      </c>
      <c r="AA27" t="str">
        <f t="shared" si="23"/>
        <v/>
      </c>
      <c r="AB27" t="str">
        <f t="shared" si="23"/>
        <v/>
      </c>
      <c r="AC27" t="str">
        <f t="shared" si="23"/>
        <v/>
      </c>
      <c r="AD27" t="str">
        <f t="shared" si="23"/>
        <v/>
      </c>
      <c r="AE27" t="str">
        <f t="shared" si="24"/>
        <v>Baseline Rd</v>
      </c>
      <c r="AF27" t="str">
        <f t="shared" si="24"/>
        <v>Western Canal</v>
      </c>
      <c r="AG27" t="str">
        <f t="shared" si="25"/>
        <v>Baseline Rd &amp; Western Canal</v>
      </c>
    </row>
    <row r="28" spans="1:33" x14ac:dyDescent="0.3">
      <c r="A28" s="18">
        <v>127</v>
      </c>
      <c r="B28" s="18" t="s">
        <v>118</v>
      </c>
      <c r="C28" s="19" t="s">
        <v>38</v>
      </c>
      <c r="D28" s="53">
        <f t="shared" si="20"/>
        <v>33820</v>
      </c>
      <c r="E28" s="53">
        <f t="shared" si="21"/>
        <v>27297</v>
      </c>
      <c r="F28" s="53">
        <f t="shared" si="22"/>
        <v>33820</v>
      </c>
      <c r="G28" s="56">
        <f>IF(LEN(AA28)&gt;0,IF(NOT(ISERROR(MATCH(AA28,TC_concat,0))),MOD(MATCH(AA28,TC_concat,0)-1,1+MAX(TCID!$A:$A)),""),"")</f>
        <v>130</v>
      </c>
      <c r="H28" s="56">
        <f>IF(LEN(AB28)&gt;0,IF(NOT(ISERROR(MATCH(AB28,TC_concat,0))),MOD(MATCH(AB28,TC_concat,0)-1,1+MAX(TCID!$A:$A)),""),"")</f>
        <v>138</v>
      </c>
      <c r="I28" s="56">
        <f>IF(LEN(AC28)&gt;0,IF(NOT(ISERROR(MATCH(AC28,TC_concat,0))),MOD(MATCH(AC28,TC_concat,0)-1,1+MAX(TCID!$A:$A)),""),"")</f>
        <v>128</v>
      </c>
      <c r="J28" s="56">
        <f>IF(LEN(AD28)&gt;0,IF(NOT(ISERROR(MATCH(AD28,TC_concat,0))),MOD(MATCH(AD28,TC_concat,0)-1,1+MAX(TCID!$A:$A)),""),"")</f>
        <v>131</v>
      </c>
      <c r="K28" s="48">
        <f t="shared" si="0"/>
        <v>33820</v>
      </c>
      <c r="L28" s="48">
        <f t="shared" si="1"/>
        <v>27297</v>
      </c>
      <c r="M28" s="48">
        <f t="shared" si="2"/>
        <v>33820</v>
      </c>
      <c r="N28" s="48">
        <f t="shared" si="3"/>
        <v>0</v>
      </c>
      <c r="O28" s="48">
        <f t="shared" si="4"/>
        <v>22447</v>
      </c>
      <c r="P28" s="48">
        <f t="shared" si="5"/>
        <v>27297</v>
      </c>
      <c r="Q28" s="48">
        <f t="shared" si="6"/>
        <v>0</v>
      </c>
      <c r="R28" s="48">
        <f t="shared" si="7"/>
        <v>33820</v>
      </c>
      <c r="S28" s="48">
        <f t="shared" si="8"/>
        <v>0</v>
      </c>
      <c r="T28" s="48">
        <f t="shared" si="9"/>
        <v>0</v>
      </c>
      <c r="U28" s="48">
        <f t="shared" si="10"/>
        <v>31736</v>
      </c>
      <c r="V28">
        <f t="shared" si="11"/>
        <v>33820</v>
      </c>
      <c r="W28">
        <f t="shared" si="12"/>
        <v>22447</v>
      </c>
      <c r="X28">
        <f t="shared" si="13"/>
        <v>27297</v>
      </c>
      <c r="Y28">
        <f t="shared" si="14"/>
        <v>31736</v>
      </c>
      <c r="Z28" s="39">
        <f t="shared" si="15"/>
        <v>4</v>
      </c>
      <c r="AA28" t="str">
        <f t="shared" si="23"/>
        <v>Elliot Rd &amp; McClintock Dr_1</v>
      </c>
      <c r="AB28" t="str">
        <f t="shared" si="23"/>
        <v>Elliot Rd &amp; McClintock Dr_2</v>
      </c>
      <c r="AC28" t="str">
        <f t="shared" si="23"/>
        <v>Elliot Rd &amp; McClintock Dr_3</v>
      </c>
      <c r="AD28" t="str">
        <f t="shared" si="23"/>
        <v>Elliot Rd &amp; McClintock Dr_4</v>
      </c>
      <c r="AE28" t="str">
        <f t="shared" si="24"/>
        <v>Elliot Rd</v>
      </c>
      <c r="AF28" t="str">
        <f t="shared" si="24"/>
        <v>McClintock Dr</v>
      </c>
      <c r="AG28" t="str">
        <f t="shared" si="25"/>
        <v>Elliot Rd &amp; McClintock Dr</v>
      </c>
    </row>
    <row r="29" spans="1:33" x14ac:dyDescent="0.3">
      <c r="A29" s="18">
        <v>128</v>
      </c>
      <c r="B29" s="20" t="s">
        <v>90</v>
      </c>
      <c r="C29" s="19" t="s">
        <v>38</v>
      </c>
      <c r="D29" s="53">
        <f t="shared" si="20"/>
        <v>30881</v>
      </c>
      <c r="E29" s="53">
        <f t="shared" si="21"/>
        <v>30881</v>
      </c>
      <c r="F29" s="53" t="str">
        <f t="shared" si="22"/>
        <v/>
      </c>
      <c r="G29" s="51">
        <v>71</v>
      </c>
      <c r="H29" s="56" t="str">
        <f>IF(LEN(AB29)&gt;0,IF(NOT(ISERROR(MATCH(AB29,TC_concat,0))),MOD(MATCH(AB29,TC_concat,0)-1,1+MAX(TCID!$A:$A)),""),"")</f>
        <v/>
      </c>
      <c r="I29" s="56" t="str">
        <f>IF(LEN(AC29)&gt;0,IF(NOT(ISERROR(MATCH(AC29,TC_concat,0))),MOD(MATCH(AC29,TC_concat,0)-1,1+MAX(TCID!$A:$A)),""),"")</f>
        <v/>
      </c>
      <c r="J29" s="56" t="str">
        <f>IF(LEN(AD29)&gt;0,IF(NOT(ISERROR(MATCH(AD29,TC_concat,0))),MOD(MATCH(AD29,TC_concat,0)-1,1+MAX(TCID!$A:$A)),""),"")</f>
        <v/>
      </c>
      <c r="K29" s="48">
        <f t="shared" si="0"/>
        <v>30881</v>
      </c>
      <c r="L29" s="48">
        <f t="shared" si="1"/>
        <v>30881</v>
      </c>
      <c r="M29" s="48" t="str">
        <f t="shared" si="2"/>
        <v/>
      </c>
      <c r="N29" s="48">
        <f t="shared" si="3"/>
        <v>30881</v>
      </c>
      <c r="O29" s="48" t="str">
        <f t="shared" si="4"/>
        <v/>
      </c>
      <c r="P29" s="48" t="str">
        <f t="shared" si="5"/>
        <v/>
      </c>
      <c r="Q29" s="48" t="str">
        <f t="shared" si="6"/>
        <v/>
      </c>
      <c r="R29" s="48">
        <f t="shared" si="7"/>
        <v>0</v>
      </c>
      <c r="S29" s="48" t="str">
        <f t="shared" si="8"/>
        <v/>
      </c>
      <c r="T29" s="48" t="str">
        <f t="shared" si="9"/>
        <v/>
      </c>
      <c r="U29" s="48" t="str">
        <f t="shared" si="10"/>
        <v/>
      </c>
      <c r="V29">
        <f t="shared" si="11"/>
        <v>30881</v>
      </c>
      <c r="W29" t="str">
        <f t="shared" si="12"/>
        <v/>
      </c>
      <c r="X29" t="str">
        <f t="shared" si="13"/>
        <v/>
      </c>
      <c r="Y29" t="str">
        <f t="shared" si="14"/>
        <v/>
      </c>
      <c r="Z29" s="39">
        <f t="shared" si="15"/>
        <v>0</v>
      </c>
      <c r="AA29" t="str">
        <f t="shared" si="23"/>
        <v/>
      </c>
      <c r="AB29" t="str">
        <f t="shared" si="23"/>
        <v/>
      </c>
      <c r="AC29" t="str">
        <f t="shared" si="23"/>
        <v/>
      </c>
      <c r="AD29" t="str">
        <f t="shared" si="23"/>
        <v/>
      </c>
      <c r="AE29" t="str">
        <f t="shared" si="24"/>
        <v>Alameda Dr</v>
      </c>
      <c r="AF29" t="str">
        <f t="shared" si="24"/>
        <v>McClintock Dr</v>
      </c>
      <c r="AG29" t="str">
        <f t="shared" si="25"/>
        <v>Alameda Dr &amp; McClintock Dr</v>
      </c>
    </row>
    <row r="30" spans="1:33" x14ac:dyDescent="0.3">
      <c r="A30" s="18">
        <v>129</v>
      </c>
      <c r="B30" s="20" t="s">
        <v>90</v>
      </c>
      <c r="C30" s="19" t="s">
        <v>57</v>
      </c>
      <c r="D30" s="53">
        <f t="shared" si="20"/>
        <v>40703</v>
      </c>
      <c r="E30" s="53">
        <f t="shared" si="21"/>
        <v>40703</v>
      </c>
      <c r="F30" s="53">
        <f t="shared" si="22"/>
        <v>2174</v>
      </c>
      <c r="G30" s="56">
        <f>IF(LEN(AA30)&gt;0,IF(NOT(ISERROR(MATCH(AA30,TC_concat,0))),MOD(MATCH(AA30,TC_concat,0)-1,1+MAX(TCID!$A:$A)),""),"")</f>
        <v>75</v>
      </c>
      <c r="H30" s="51">
        <v>74</v>
      </c>
      <c r="I30" s="56" t="str">
        <f>IF(LEN(AC30)&gt;0,IF(NOT(ISERROR(MATCH(AC30,TC_concat,0))),MOD(MATCH(AC30,TC_concat,0)-1,1+MAX(TCID!$A:$A)),""),"")</f>
        <v/>
      </c>
      <c r="J30" s="56" t="str">
        <f>IF(LEN(AD30)&gt;0,IF(NOT(ISERROR(MATCH(AD30,TC_concat,0))),MOD(MATCH(AD30,TC_concat,0)-1,1+MAX(TCID!$A:$A)),""),"")</f>
        <v/>
      </c>
      <c r="K30" s="48">
        <f t="shared" si="0"/>
        <v>40703</v>
      </c>
      <c r="L30" s="48">
        <f t="shared" si="1"/>
        <v>40703</v>
      </c>
      <c r="M30" s="48">
        <f t="shared" si="2"/>
        <v>2174</v>
      </c>
      <c r="N30" s="48">
        <f t="shared" si="3"/>
        <v>0</v>
      </c>
      <c r="O30" s="48">
        <f t="shared" si="4"/>
        <v>40703</v>
      </c>
      <c r="P30" s="48" t="str">
        <f t="shared" si="5"/>
        <v/>
      </c>
      <c r="Q30" s="48" t="str">
        <f t="shared" si="6"/>
        <v/>
      </c>
      <c r="R30" s="48">
        <f t="shared" si="7"/>
        <v>2174</v>
      </c>
      <c r="S30" s="48">
        <f t="shared" si="8"/>
        <v>0</v>
      </c>
      <c r="T30" s="48" t="str">
        <f t="shared" si="9"/>
        <v/>
      </c>
      <c r="U30" s="48" t="str">
        <f t="shared" si="10"/>
        <v/>
      </c>
      <c r="V30">
        <f t="shared" si="11"/>
        <v>2174</v>
      </c>
      <c r="W30">
        <f t="shared" si="12"/>
        <v>40703</v>
      </c>
      <c r="X30" t="str">
        <f t="shared" si="13"/>
        <v/>
      </c>
      <c r="Y30" t="str">
        <f t="shared" si="14"/>
        <v/>
      </c>
      <c r="Z30" s="39">
        <f t="shared" si="15"/>
        <v>1</v>
      </c>
      <c r="AA30" t="str">
        <f t="shared" si="23"/>
        <v>Alameda Dr &amp; Rural Rd_1</v>
      </c>
      <c r="AB30" t="str">
        <f t="shared" si="23"/>
        <v/>
      </c>
      <c r="AC30" t="str">
        <f t="shared" si="23"/>
        <v/>
      </c>
      <c r="AD30" t="str">
        <f t="shared" si="23"/>
        <v/>
      </c>
      <c r="AE30" t="str">
        <f t="shared" si="24"/>
        <v>Alameda Dr</v>
      </c>
      <c r="AF30" t="str">
        <f t="shared" si="24"/>
        <v>Rural Rd</v>
      </c>
      <c r="AG30" t="str">
        <f t="shared" si="25"/>
        <v>Alameda Dr &amp; Rural Rd</v>
      </c>
    </row>
    <row r="31" spans="1:33" x14ac:dyDescent="0.3">
      <c r="A31" s="18">
        <v>130</v>
      </c>
      <c r="B31" s="20" t="s">
        <v>90</v>
      </c>
      <c r="C31" s="18" t="s">
        <v>143</v>
      </c>
      <c r="D31" s="53" t="str">
        <f t="shared" si="20"/>
        <v/>
      </c>
      <c r="E31" s="53" t="str">
        <f t="shared" si="21"/>
        <v/>
      </c>
      <c r="F31" s="53" t="str">
        <f t="shared" si="22"/>
        <v/>
      </c>
      <c r="G31" s="56" t="str">
        <f>IF(LEN(AA31)&gt;0,IF(NOT(ISERROR(MATCH(AA31,TC_concat,0))),MOD(MATCH(AA31,TC_concat,0)-1,1+MAX(TCID!$A:$A)),""),"")</f>
        <v/>
      </c>
      <c r="H31" s="56" t="str">
        <f>IF(LEN(AB31)&gt;0,IF(NOT(ISERROR(MATCH(AB31,TC_concat,0))),MOD(MATCH(AB31,TC_concat,0)-1,1+MAX(TCID!$A:$A)),""),"")</f>
        <v/>
      </c>
      <c r="I31" s="56" t="str">
        <f>IF(LEN(AC31)&gt;0,IF(NOT(ISERROR(MATCH(AC31,TC_concat,0))),MOD(MATCH(AC31,TC_concat,0)-1,1+MAX(TCID!$A:$A)),""),"")</f>
        <v/>
      </c>
      <c r="J31" s="56" t="str">
        <f>IF(LEN(AD31)&gt;0,IF(NOT(ISERROR(MATCH(AD31,TC_concat,0))),MOD(MATCH(AD31,TC_concat,0)-1,1+MAX(TCID!$A:$A)),""),"")</f>
        <v/>
      </c>
      <c r="K31" s="58"/>
      <c r="L31" s="48" t="str">
        <f t="shared" si="1"/>
        <v/>
      </c>
      <c r="M31" s="48" t="str">
        <f t="shared" si="2"/>
        <v/>
      </c>
      <c r="N31" s="48" t="str">
        <f t="shared" si="3"/>
        <v/>
      </c>
      <c r="O31" s="48" t="str">
        <f t="shared" si="4"/>
        <v/>
      </c>
      <c r="P31" s="48" t="str">
        <f t="shared" si="5"/>
        <v/>
      </c>
      <c r="Q31" s="48" t="str">
        <f t="shared" si="6"/>
        <v/>
      </c>
      <c r="R31" s="48" t="str">
        <f t="shared" si="7"/>
        <v/>
      </c>
      <c r="S31" s="48" t="str">
        <f t="shared" si="8"/>
        <v/>
      </c>
      <c r="T31" s="48" t="str">
        <f t="shared" si="9"/>
        <v/>
      </c>
      <c r="U31" s="48" t="str">
        <f t="shared" si="10"/>
        <v/>
      </c>
      <c r="V31" t="str">
        <f t="shared" si="11"/>
        <v/>
      </c>
      <c r="W31" t="str">
        <f t="shared" si="12"/>
        <v/>
      </c>
      <c r="X31" t="str">
        <f t="shared" si="13"/>
        <v/>
      </c>
      <c r="Y31" t="str">
        <f t="shared" si="14"/>
        <v/>
      </c>
      <c r="Z31" s="39">
        <f t="shared" si="15"/>
        <v>0</v>
      </c>
      <c r="AA31" t="str">
        <f t="shared" si="23"/>
        <v/>
      </c>
      <c r="AB31" t="str">
        <f t="shared" si="23"/>
        <v/>
      </c>
      <c r="AC31" t="str">
        <f t="shared" si="23"/>
        <v/>
      </c>
      <c r="AD31" t="str">
        <f t="shared" si="23"/>
        <v/>
      </c>
      <c r="AE31" t="str">
        <f t="shared" si="24"/>
        <v>Alameda Dr</v>
      </c>
      <c r="AF31" t="str">
        <f t="shared" si="24"/>
        <v>Country Club Wy</v>
      </c>
      <c r="AG31" t="str">
        <f t="shared" si="25"/>
        <v>Alameda Dr &amp; Country Club Wy</v>
      </c>
    </row>
    <row r="32" spans="1:33" x14ac:dyDescent="0.3">
      <c r="A32" s="18">
        <v>131</v>
      </c>
      <c r="B32" s="20" t="s">
        <v>71</v>
      </c>
      <c r="C32" s="20" t="s">
        <v>57</v>
      </c>
      <c r="D32" s="53">
        <f t="shared" si="20"/>
        <v>45442</v>
      </c>
      <c r="E32" s="53">
        <f t="shared" si="21"/>
        <v>45442</v>
      </c>
      <c r="F32" s="53">
        <f t="shared" si="22"/>
        <v>21727</v>
      </c>
      <c r="G32" s="56">
        <f>IF(LEN(AA32)&gt;0,IF(NOT(ISERROR(MATCH(AA32,TC_concat,0))),MOD(MATCH(AA32,TC_concat,0)-1,1+MAX(TCID!$A:$A)),""),"")</f>
        <v>45</v>
      </c>
      <c r="H32" s="56">
        <f>IF(LEN(AB32)&gt;0,IF(NOT(ISERROR(MATCH(AB32,TC_concat,0))),MOD(MATCH(AB32,TC_concat,0)-1,1+MAX(TCID!$A:$A)),""),"")</f>
        <v>61</v>
      </c>
      <c r="I32" s="56">
        <f>IF(LEN(AC32)&gt;0,IF(NOT(ISERROR(MATCH(AC32,TC_concat,0))),MOD(MATCH(AC32,TC_concat,0)-1,1+MAX(TCID!$A:$A)),""),"")</f>
        <v>46</v>
      </c>
      <c r="J32" s="56">
        <f>IF(LEN(AD32)&gt;0,IF(NOT(ISERROR(MATCH(AD32,TC_concat,0))),MOD(MATCH(AD32,TC_concat,0)-1,1+MAX(TCID!$A:$A)),""),"")</f>
        <v>48</v>
      </c>
      <c r="K32" s="48">
        <f t="shared" si="0"/>
        <v>45442</v>
      </c>
      <c r="L32" s="48">
        <f t="shared" si="1"/>
        <v>45442</v>
      </c>
      <c r="M32" s="48">
        <f t="shared" si="2"/>
        <v>21727</v>
      </c>
      <c r="N32" s="48">
        <f t="shared" si="3"/>
        <v>0</v>
      </c>
      <c r="O32" s="48">
        <f t="shared" si="4"/>
        <v>45442</v>
      </c>
      <c r="P32" s="48">
        <f t="shared" si="5"/>
        <v>40479</v>
      </c>
      <c r="Q32" s="48">
        <f t="shared" si="6"/>
        <v>0</v>
      </c>
      <c r="R32" s="48">
        <f t="shared" si="7"/>
        <v>19385</v>
      </c>
      <c r="S32" s="48">
        <f t="shared" si="8"/>
        <v>0</v>
      </c>
      <c r="T32" s="48">
        <f t="shared" si="9"/>
        <v>0</v>
      </c>
      <c r="U32" s="48">
        <f t="shared" si="10"/>
        <v>21727</v>
      </c>
      <c r="V32">
        <f t="shared" si="11"/>
        <v>19385</v>
      </c>
      <c r="W32">
        <f t="shared" si="12"/>
        <v>45442</v>
      </c>
      <c r="X32">
        <f t="shared" si="13"/>
        <v>40479</v>
      </c>
      <c r="Y32">
        <f t="shared" si="14"/>
        <v>21727</v>
      </c>
      <c r="Z32" s="39">
        <f t="shared" si="15"/>
        <v>4</v>
      </c>
      <c r="AA32" t="str">
        <f t="shared" si="23"/>
        <v>Apache Blvd &amp; Rural Rd_1</v>
      </c>
      <c r="AB32" t="str">
        <f t="shared" si="23"/>
        <v>Apache Blvd &amp; Rural Rd_2</v>
      </c>
      <c r="AC32" t="str">
        <f t="shared" si="23"/>
        <v>Apache Blvd &amp; Rural Rd_3</v>
      </c>
      <c r="AD32" t="str">
        <f t="shared" si="23"/>
        <v>Apache Blvd &amp; Rural Rd_4</v>
      </c>
      <c r="AE32" t="str">
        <f t="shared" si="24"/>
        <v>Apache Blvd</v>
      </c>
      <c r="AF32" t="str">
        <f t="shared" si="24"/>
        <v>Rural Rd</v>
      </c>
      <c r="AG32" t="str">
        <f t="shared" si="25"/>
        <v>Apache Blvd &amp; Rural Rd</v>
      </c>
    </row>
    <row r="33" spans="1:33" x14ac:dyDescent="0.3">
      <c r="A33" s="18">
        <v>132</v>
      </c>
      <c r="B33" s="20" t="s">
        <v>71</v>
      </c>
      <c r="C33" s="18" t="s">
        <v>144</v>
      </c>
      <c r="D33" s="53">
        <f t="shared" si="20"/>
        <v>19385</v>
      </c>
      <c r="E33" s="53" t="str">
        <f t="shared" si="21"/>
        <v/>
      </c>
      <c r="F33" s="53">
        <f t="shared" si="22"/>
        <v>19385</v>
      </c>
      <c r="G33" s="51">
        <v>45</v>
      </c>
      <c r="H33" s="56" t="str">
        <f>IF(LEN(AB33)&gt;0,IF(NOT(ISERROR(MATCH(AB33,TC_concat,0))),MOD(MATCH(AB33,TC_concat,0)-1,1+MAX(TCID!$A:$A)),""),"")</f>
        <v/>
      </c>
      <c r="I33" s="56" t="str">
        <f>IF(LEN(AC33)&gt;0,IF(NOT(ISERROR(MATCH(AC33,TC_concat,0))),MOD(MATCH(AC33,TC_concat,0)-1,1+MAX(TCID!$A:$A)),""),"")</f>
        <v/>
      </c>
      <c r="J33" s="56" t="str">
        <f>IF(LEN(AD33)&gt;0,IF(NOT(ISERROR(MATCH(AD33,TC_concat,0))),MOD(MATCH(AD33,TC_concat,0)-1,1+MAX(TCID!$A:$A)),""),"")</f>
        <v/>
      </c>
      <c r="K33" s="48">
        <f t="shared" si="0"/>
        <v>19385</v>
      </c>
      <c r="L33" s="48" t="str">
        <f t="shared" si="1"/>
        <v/>
      </c>
      <c r="M33" s="48">
        <f t="shared" si="2"/>
        <v>19385</v>
      </c>
      <c r="N33" s="48">
        <f t="shared" si="3"/>
        <v>0</v>
      </c>
      <c r="O33" s="48" t="str">
        <f t="shared" si="4"/>
        <v/>
      </c>
      <c r="P33" s="48" t="str">
        <f t="shared" si="5"/>
        <v/>
      </c>
      <c r="Q33" s="48" t="str">
        <f t="shared" si="6"/>
        <v/>
      </c>
      <c r="R33" s="48">
        <f t="shared" si="7"/>
        <v>19385</v>
      </c>
      <c r="S33" s="48" t="str">
        <f t="shared" si="8"/>
        <v/>
      </c>
      <c r="T33" s="48" t="str">
        <f t="shared" si="9"/>
        <v/>
      </c>
      <c r="U33" s="48" t="str">
        <f t="shared" si="10"/>
        <v/>
      </c>
      <c r="V33">
        <f t="shared" si="11"/>
        <v>19385</v>
      </c>
      <c r="W33" t="str">
        <f t="shared" si="12"/>
        <v/>
      </c>
      <c r="X33" t="str">
        <f t="shared" si="13"/>
        <v/>
      </c>
      <c r="Y33" t="str">
        <f t="shared" si="14"/>
        <v/>
      </c>
      <c r="Z33" s="39">
        <f t="shared" si="15"/>
        <v>0</v>
      </c>
      <c r="AA33" t="str">
        <f t="shared" si="23"/>
        <v/>
      </c>
      <c r="AB33" t="str">
        <f t="shared" si="23"/>
        <v/>
      </c>
      <c r="AC33" t="str">
        <f t="shared" si="23"/>
        <v/>
      </c>
      <c r="AD33" t="str">
        <f t="shared" si="23"/>
        <v/>
      </c>
      <c r="AE33" t="str">
        <f t="shared" si="24"/>
        <v>Apache Blvd</v>
      </c>
      <c r="AF33" t="str">
        <f t="shared" si="24"/>
        <v>S Dorsey Ln</v>
      </c>
      <c r="AG33" t="str">
        <f t="shared" si="25"/>
        <v>Apache Blvd &amp; S Dorsey Ln</v>
      </c>
    </row>
    <row r="34" spans="1:33" x14ac:dyDescent="0.3">
      <c r="A34" s="18">
        <v>133</v>
      </c>
      <c r="B34" s="20" t="s">
        <v>71</v>
      </c>
      <c r="C34" s="18" t="s">
        <v>30</v>
      </c>
      <c r="D34" s="53">
        <f t="shared" si="20"/>
        <v>21727</v>
      </c>
      <c r="E34" s="53">
        <f t="shared" si="21"/>
        <v>5047</v>
      </c>
      <c r="F34" s="53">
        <f t="shared" si="22"/>
        <v>21727</v>
      </c>
      <c r="G34" s="56">
        <f>IF(LEN(AA34)&gt;0,IF(NOT(ISERROR(MATCH(AA34,TC_concat,0))),MOD(MATCH(AA34,TC_concat,0)-1,1+MAX(TCID!$A:$A)),""),"")</f>
        <v>60</v>
      </c>
      <c r="H34" s="51">
        <v>48</v>
      </c>
      <c r="I34" s="56" t="str">
        <f>IF(LEN(AC34)&gt;0,IF(NOT(ISERROR(MATCH(AC34,TC_concat,0))),MOD(MATCH(AC34,TC_concat,0)-1,1+MAX(TCID!$A:$A)),""),"")</f>
        <v/>
      </c>
      <c r="J34" s="56" t="str">
        <f>IF(LEN(AD34)&gt;0,IF(NOT(ISERROR(MATCH(AD34,TC_concat,0))),MOD(MATCH(AD34,TC_concat,0)-1,1+MAX(TCID!$A:$A)),""),"")</f>
        <v/>
      </c>
      <c r="K34" s="48">
        <f t="shared" si="0"/>
        <v>21727</v>
      </c>
      <c r="L34" s="48">
        <f t="shared" si="1"/>
        <v>5047</v>
      </c>
      <c r="M34" s="48">
        <f t="shared" si="2"/>
        <v>21727</v>
      </c>
      <c r="N34" s="48">
        <f t="shared" ref="N34:N65" si="26">IF(LEN(G34)&gt;0,INDEX(TC_Dir,G34+1)*V34,"")</f>
        <v>5047</v>
      </c>
      <c r="O34" s="48">
        <f t="shared" ref="O34:O65" si="27">IF(LEN(H34)&gt;0,INDEX(TC_Dir,H34+1)*W34,"")</f>
        <v>0</v>
      </c>
      <c r="P34" s="48" t="str">
        <f t="shared" ref="P34:P65" si="28">IF(LEN(I34)&gt;0,INDEX(TC_Dir,I34+1)*X34,"")</f>
        <v/>
      </c>
      <c r="Q34" s="48" t="str">
        <f t="shared" ref="Q34:Q65" si="29">IF(LEN(J34)&gt;0,INDEX(TC_Dir,J34+1)*Y34,"")</f>
        <v/>
      </c>
      <c r="R34" s="48">
        <f t="shared" ref="R34:R65" si="30">IF(LEN(G34)&gt;0,NOT(INDEX(TC_Dir,G34+1))*V34,"")</f>
        <v>0</v>
      </c>
      <c r="S34" s="48">
        <f t="shared" ref="S34:S65" si="31">IF(LEN(H34)&gt;0,NOT(INDEX(TC_Dir,H34+1))*W34,"")</f>
        <v>21727</v>
      </c>
      <c r="T34" s="48" t="str">
        <f t="shared" ref="T34:T65" si="32">IF(LEN(I34)&gt;0,NOT(INDEX(TC_Dir,I34+1))*X34,"")</f>
        <v/>
      </c>
      <c r="U34" s="48" t="str">
        <f t="shared" ref="U34:U65" si="33">IF(LEN(J34)&gt;0,NOT(INDEX(TC_Dir,J34+1))*Y34,"")</f>
        <v/>
      </c>
      <c r="V34">
        <f t="shared" ref="V34:V65" si="34">IF(ISNUMBER(G34),INDEX(TrfCnt,G34+1),"")</f>
        <v>5047</v>
      </c>
      <c r="W34">
        <f t="shared" ref="W34:W65" si="35">IF(ISNUMBER(H34),INDEX(TrfCnt,H34+1),"")</f>
        <v>21727</v>
      </c>
      <c r="X34" t="str">
        <f t="shared" ref="X34:X65" si="36">IF(ISNUMBER(I34),INDEX(TrfCnt,I34+1),"")</f>
        <v/>
      </c>
      <c r="Y34" t="str">
        <f t="shared" ref="Y34:Y65" si="37">IF(ISNUMBER(J34),INDEX(TrfCnt,J34+1),"")</f>
        <v/>
      </c>
      <c r="Z34" s="39">
        <f t="shared" ref="Z34:Z65" si="38">COUNTIF(ConcFrom,AG34)+COUNTIF(ConcTo,AG34)</f>
        <v>1</v>
      </c>
      <c r="AA34" t="str">
        <f t="shared" si="23"/>
        <v>Apache Blvd &amp; College Ave_1</v>
      </c>
      <c r="AB34" t="str">
        <f t="shared" si="23"/>
        <v/>
      </c>
      <c r="AC34" t="str">
        <f t="shared" si="23"/>
        <v/>
      </c>
      <c r="AD34" t="str">
        <f t="shared" si="23"/>
        <v/>
      </c>
      <c r="AE34" t="str">
        <f t="shared" si="24"/>
        <v>Apache Blvd</v>
      </c>
      <c r="AF34" t="str">
        <f t="shared" si="24"/>
        <v>College Ave</v>
      </c>
      <c r="AG34" t="str">
        <f t="shared" si="25"/>
        <v>Apache Blvd &amp; College Ave</v>
      </c>
    </row>
    <row r="35" spans="1:33" x14ac:dyDescent="0.3">
      <c r="A35" s="18">
        <v>134</v>
      </c>
      <c r="B35" s="18" t="s">
        <v>71</v>
      </c>
      <c r="C35" s="18" t="s">
        <v>145</v>
      </c>
      <c r="D35" s="53">
        <f t="shared" si="20"/>
        <v>21727</v>
      </c>
      <c r="E35" s="53" t="str">
        <f t="shared" si="21"/>
        <v/>
      </c>
      <c r="F35" s="53">
        <f t="shared" si="22"/>
        <v>21727</v>
      </c>
      <c r="G35" s="51">
        <v>48</v>
      </c>
      <c r="H35" s="56" t="str">
        <f>IF(LEN(AB35)&gt;0,IF(NOT(ISERROR(MATCH(AB35,TC_concat,0))),MOD(MATCH(AB35,TC_concat,0)-1,1+MAX(TCID!$A:$A)),""),"")</f>
        <v/>
      </c>
      <c r="I35" s="56" t="str">
        <f>IF(LEN(AC35)&gt;0,IF(NOT(ISERROR(MATCH(AC35,TC_concat,0))),MOD(MATCH(AC35,TC_concat,0)-1,1+MAX(TCID!$A:$A)),""),"")</f>
        <v/>
      </c>
      <c r="J35" s="56" t="str">
        <f>IF(LEN(AD35)&gt;0,IF(NOT(ISERROR(MATCH(AD35,TC_concat,0))),MOD(MATCH(AD35,TC_concat,0)-1,1+MAX(TCID!$A:$A)),""),"")</f>
        <v/>
      </c>
      <c r="K35" s="48">
        <f t="shared" si="0"/>
        <v>21727</v>
      </c>
      <c r="L35" s="48" t="str">
        <f t="shared" si="1"/>
        <v/>
      </c>
      <c r="M35" s="48">
        <f t="shared" si="2"/>
        <v>21727</v>
      </c>
      <c r="N35" s="48">
        <f t="shared" si="26"/>
        <v>0</v>
      </c>
      <c r="O35" s="48" t="str">
        <f t="shared" si="27"/>
        <v/>
      </c>
      <c r="P35" s="48" t="str">
        <f t="shared" si="28"/>
        <v/>
      </c>
      <c r="Q35" s="48" t="str">
        <f t="shared" si="29"/>
        <v/>
      </c>
      <c r="R35" s="48">
        <f t="shared" si="30"/>
        <v>21727</v>
      </c>
      <c r="S35" s="48" t="str">
        <f t="shared" si="31"/>
        <v/>
      </c>
      <c r="T35" s="48" t="str">
        <f t="shared" si="32"/>
        <v/>
      </c>
      <c r="U35" s="48" t="str">
        <f t="shared" si="33"/>
        <v/>
      </c>
      <c r="V35">
        <f t="shared" si="34"/>
        <v>21727</v>
      </c>
      <c r="W35" t="str">
        <f t="shared" si="35"/>
        <v/>
      </c>
      <c r="X35" t="str">
        <f t="shared" si="36"/>
        <v/>
      </c>
      <c r="Y35" t="str">
        <f t="shared" si="37"/>
        <v/>
      </c>
      <c r="Z35" s="39">
        <f t="shared" si="38"/>
        <v>0</v>
      </c>
      <c r="AA35" t="str">
        <f t="shared" ref="AA35:AD79" si="39">IF($Z35&gt;=AA$1,$AG35&amp;"_"&amp;AA$1,"")</f>
        <v/>
      </c>
      <c r="AB35" t="str">
        <f t="shared" si="39"/>
        <v/>
      </c>
      <c r="AC35" t="str">
        <f t="shared" si="39"/>
        <v/>
      </c>
      <c r="AD35" t="str">
        <f t="shared" si="39"/>
        <v/>
      </c>
      <c r="AE35" t="str">
        <f t="shared" si="24"/>
        <v>Apache Blvd</v>
      </c>
      <c r="AF35" t="str">
        <f t="shared" si="24"/>
        <v>Paseo Del Saber</v>
      </c>
      <c r="AG35" t="str">
        <f t="shared" si="25"/>
        <v>Apache Blvd &amp; Paseo Del Saber</v>
      </c>
    </row>
    <row r="36" spans="1:33" x14ac:dyDescent="0.3">
      <c r="A36" s="18">
        <v>135</v>
      </c>
      <c r="B36" s="20" t="s">
        <v>146</v>
      </c>
      <c r="C36" s="18" t="s">
        <v>57</v>
      </c>
      <c r="D36" s="53">
        <f t="shared" si="20"/>
        <v>40479</v>
      </c>
      <c r="E36" s="53">
        <f t="shared" si="21"/>
        <v>40479</v>
      </c>
      <c r="F36" s="53" t="str">
        <f t="shared" si="22"/>
        <v/>
      </c>
      <c r="G36" s="51">
        <v>46</v>
      </c>
      <c r="H36" s="56" t="str">
        <f>IF(LEN(AB36)&gt;0,IF(NOT(ISERROR(MATCH(AB36,TC_concat,0))),MOD(MATCH(AB36,TC_concat,0)-1,1+MAX(TCID!$A:$A)),""),"")</f>
        <v/>
      </c>
      <c r="I36" s="56" t="str">
        <f>IF(LEN(AC36)&gt;0,IF(NOT(ISERROR(MATCH(AC36,TC_concat,0))),MOD(MATCH(AC36,TC_concat,0)-1,1+MAX(TCID!$A:$A)),""),"")</f>
        <v/>
      </c>
      <c r="J36" s="56" t="str">
        <f>IF(LEN(AD36)&gt;0,IF(NOT(ISERROR(MATCH(AD36,TC_concat,0))),MOD(MATCH(AD36,TC_concat,0)-1,1+MAX(TCID!$A:$A)),""),"")</f>
        <v/>
      </c>
      <c r="K36" s="48">
        <f t="shared" si="0"/>
        <v>40479</v>
      </c>
      <c r="L36" s="48">
        <f t="shared" si="1"/>
        <v>40479</v>
      </c>
      <c r="M36" s="48" t="str">
        <f t="shared" si="2"/>
        <v/>
      </c>
      <c r="N36" s="48">
        <f t="shared" si="26"/>
        <v>40479</v>
      </c>
      <c r="O36" s="48" t="str">
        <f t="shared" si="27"/>
        <v/>
      </c>
      <c r="P36" s="48" t="str">
        <f t="shared" si="28"/>
        <v/>
      </c>
      <c r="Q36" s="48" t="str">
        <f t="shared" si="29"/>
        <v/>
      </c>
      <c r="R36" s="48">
        <f t="shared" si="30"/>
        <v>0</v>
      </c>
      <c r="S36" s="48" t="str">
        <f t="shared" si="31"/>
        <v/>
      </c>
      <c r="T36" s="48" t="str">
        <f t="shared" si="32"/>
        <v/>
      </c>
      <c r="U36" s="48" t="str">
        <f t="shared" si="33"/>
        <v/>
      </c>
      <c r="V36">
        <f t="shared" si="34"/>
        <v>40479</v>
      </c>
      <c r="W36" t="str">
        <f t="shared" si="35"/>
        <v/>
      </c>
      <c r="X36" t="str">
        <f t="shared" si="36"/>
        <v/>
      </c>
      <c r="Y36" t="str">
        <f t="shared" si="37"/>
        <v/>
      </c>
      <c r="Z36" s="39">
        <f t="shared" si="38"/>
        <v>0</v>
      </c>
      <c r="AA36" t="str">
        <f t="shared" si="39"/>
        <v/>
      </c>
      <c r="AB36" t="str">
        <f t="shared" si="39"/>
        <v/>
      </c>
      <c r="AC36" t="str">
        <f t="shared" si="39"/>
        <v/>
      </c>
      <c r="AD36" t="str">
        <f t="shared" si="39"/>
        <v/>
      </c>
      <c r="AE36" t="str">
        <f t="shared" si="24"/>
        <v>Lemon St</v>
      </c>
      <c r="AF36" t="str">
        <f t="shared" si="24"/>
        <v>Rural Rd</v>
      </c>
      <c r="AG36" t="str">
        <f t="shared" si="25"/>
        <v>Lemon St &amp; Rural Rd</v>
      </c>
    </row>
    <row r="37" spans="1:33" x14ac:dyDescent="0.3">
      <c r="A37" s="18">
        <v>136</v>
      </c>
      <c r="B37" s="19" t="s">
        <v>147</v>
      </c>
      <c r="C37" s="18" t="s">
        <v>57</v>
      </c>
      <c r="D37" s="53">
        <f t="shared" si="20"/>
        <v>45442</v>
      </c>
      <c r="E37" s="53">
        <f t="shared" si="21"/>
        <v>45442</v>
      </c>
      <c r="F37" s="53" t="str">
        <f t="shared" si="22"/>
        <v/>
      </c>
      <c r="G37" s="51">
        <v>61</v>
      </c>
      <c r="H37" s="56" t="str">
        <f>IF(LEN(AB37)&gt;0,IF(NOT(ISERROR(MATCH(AB37,TC_concat,0))),MOD(MATCH(AB37,TC_concat,0)-1,1+MAX(TCID!$A:$A)),""),"")</f>
        <v/>
      </c>
      <c r="I37" s="56" t="str">
        <f>IF(LEN(AC37)&gt;0,IF(NOT(ISERROR(MATCH(AC37,TC_concat,0))),MOD(MATCH(AC37,TC_concat,0)-1,1+MAX(TCID!$A:$A)),""),"")</f>
        <v/>
      </c>
      <c r="J37" s="56" t="str">
        <f>IF(LEN(AD37)&gt;0,IF(NOT(ISERROR(MATCH(AD37,TC_concat,0))),MOD(MATCH(AD37,TC_concat,0)-1,1+MAX(TCID!$A:$A)),""),"")</f>
        <v/>
      </c>
      <c r="K37" s="48">
        <f t="shared" si="0"/>
        <v>45442</v>
      </c>
      <c r="L37" s="48">
        <f t="shared" si="1"/>
        <v>45442</v>
      </c>
      <c r="M37" s="48" t="str">
        <f t="shared" si="2"/>
        <v/>
      </c>
      <c r="N37" s="48">
        <f t="shared" si="26"/>
        <v>45442</v>
      </c>
      <c r="O37" s="48" t="str">
        <f t="shared" si="27"/>
        <v/>
      </c>
      <c r="P37" s="48" t="str">
        <f t="shared" si="28"/>
        <v/>
      </c>
      <c r="Q37" s="48" t="str">
        <f t="shared" si="29"/>
        <v/>
      </c>
      <c r="R37" s="48">
        <f t="shared" si="30"/>
        <v>0</v>
      </c>
      <c r="S37" s="48" t="str">
        <f t="shared" si="31"/>
        <v/>
      </c>
      <c r="T37" s="48" t="str">
        <f t="shared" si="32"/>
        <v/>
      </c>
      <c r="U37" s="48" t="str">
        <f t="shared" si="33"/>
        <v/>
      </c>
      <c r="V37">
        <f t="shared" si="34"/>
        <v>45442</v>
      </c>
      <c r="W37" t="str">
        <f t="shared" si="35"/>
        <v/>
      </c>
      <c r="X37" t="str">
        <f t="shared" si="36"/>
        <v/>
      </c>
      <c r="Y37" t="str">
        <f t="shared" si="37"/>
        <v/>
      </c>
      <c r="Z37" s="39">
        <f t="shared" si="38"/>
        <v>0</v>
      </c>
      <c r="AA37" t="str">
        <f t="shared" si="39"/>
        <v/>
      </c>
      <c r="AB37" t="str">
        <f t="shared" si="39"/>
        <v/>
      </c>
      <c r="AC37" t="str">
        <f t="shared" si="39"/>
        <v/>
      </c>
      <c r="AD37" t="str">
        <f t="shared" si="39"/>
        <v/>
      </c>
      <c r="AE37" t="str">
        <f t="shared" si="24"/>
        <v>Spence St</v>
      </c>
      <c r="AF37" t="str">
        <f t="shared" si="24"/>
        <v>Rural Rd</v>
      </c>
      <c r="AG37" t="str">
        <f t="shared" si="25"/>
        <v>Spence St &amp; Rural Rd</v>
      </c>
    </row>
    <row r="38" spans="1:33" x14ac:dyDescent="0.3">
      <c r="A38" s="18">
        <v>137</v>
      </c>
      <c r="B38" s="20" t="s">
        <v>79</v>
      </c>
      <c r="C38" s="20" t="s">
        <v>46</v>
      </c>
      <c r="D38" s="53">
        <f t="shared" si="20"/>
        <v>40732</v>
      </c>
      <c r="E38" s="53">
        <f t="shared" si="21"/>
        <v>33085</v>
      </c>
      <c r="F38" s="53">
        <f t="shared" si="22"/>
        <v>40732</v>
      </c>
      <c r="G38" s="56">
        <f>IF(LEN(AA38)&gt;0,IF(NOT(ISERROR(MATCH(AA38,TC_concat,0))),MOD(MATCH(AA38,TC_concat,0)-1,1+MAX(TCID!$A:$A)),""),"")</f>
        <v>56</v>
      </c>
      <c r="H38" s="56">
        <f>IF(LEN(AB38)&gt;0,IF(NOT(ISERROR(MATCH(AB38,TC_concat,0))),MOD(MATCH(AB38,TC_concat,0)-1,1+MAX(TCID!$A:$A)),""),"")</f>
        <v>81</v>
      </c>
      <c r="I38" s="56">
        <f>IF(LEN(AC38)&gt;0,IF(NOT(ISERROR(MATCH(AC38,TC_concat,0))),MOD(MATCH(AC38,TC_concat,0)-1,1+MAX(TCID!$A:$A)),""),"")</f>
        <v>52</v>
      </c>
      <c r="J38" s="56">
        <f>IF(LEN(AD38)&gt;0,IF(NOT(ISERROR(MATCH(AD38,TC_concat,0))),MOD(MATCH(AD38,TC_concat,0)-1,1+MAX(TCID!$A:$A)),""),"")</f>
        <v>55</v>
      </c>
      <c r="K38" s="48">
        <f t="shared" si="0"/>
        <v>40732</v>
      </c>
      <c r="L38" s="48">
        <f t="shared" si="1"/>
        <v>33085</v>
      </c>
      <c r="M38" s="48">
        <f t="shared" si="2"/>
        <v>40732</v>
      </c>
      <c r="N38" s="48">
        <f t="shared" si="26"/>
        <v>0</v>
      </c>
      <c r="O38" s="48">
        <f t="shared" si="27"/>
        <v>33085</v>
      </c>
      <c r="P38" s="48">
        <f t="shared" si="28"/>
        <v>30254</v>
      </c>
      <c r="Q38" s="48">
        <f t="shared" si="29"/>
        <v>0</v>
      </c>
      <c r="R38" s="48">
        <f t="shared" si="30"/>
        <v>35399</v>
      </c>
      <c r="S38" s="48">
        <f t="shared" si="31"/>
        <v>0</v>
      </c>
      <c r="T38" s="48">
        <f t="shared" si="32"/>
        <v>0</v>
      </c>
      <c r="U38" s="48">
        <f t="shared" si="33"/>
        <v>40732</v>
      </c>
      <c r="V38">
        <f t="shared" si="34"/>
        <v>35399</v>
      </c>
      <c r="W38">
        <f t="shared" si="35"/>
        <v>33085</v>
      </c>
      <c r="X38">
        <f t="shared" si="36"/>
        <v>30254</v>
      </c>
      <c r="Y38">
        <f t="shared" si="37"/>
        <v>40732</v>
      </c>
      <c r="Z38" s="39">
        <f t="shared" si="38"/>
        <v>4</v>
      </c>
      <c r="AA38" t="str">
        <f t="shared" si="39"/>
        <v>Broadway Rd &amp; Priest Dr_1</v>
      </c>
      <c r="AB38" t="str">
        <f t="shared" si="39"/>
        <v>Broadway Rd &amp; Priest Dr_2</v>
      </c>
      <c r="AC38" t="str">
        <f t="shared" si="39"/>
        <v>Broadway Rd &amp; Priest Dr_3</v>
      </c>
      <c r="AD38" t="str">
        <f t="shared" si="39"/>
        <v>Broadway Rd &amp; Priest Dr_4</v>
      </c>
      <c r="AE38" t="str">
        <f t="shared" si="24"/>
        <v>Broadway Rd</v>
      </c>
      <c r="AF38" t="str">
        <f t="shared" si="24"/>
        <v>Priest Dr</v>
      </c>
      <c r="AG38" t="str">
        <f t="shared" si="25"/>
        <v>Broadway Rd &amp; Priest Dr</v>
      </c>
    </row>
    <row r="39" spans="1:33" x14ac:dyDescent="0.3">
      <c r="A39" s="18">
        <v>138</v>
      </c>
      <c r="B39" s="20" t="s">
        <v>79</v>
      </c>
      <c r="C39" s="18" t="s">
        <v>57</v>
      </c>
      <c r="D39" s="53">
        <f t="shared" si="20"/>
        <v>45442</v>
      </c>
      <c r="E39" s="53">
        <f t="shared" si="21"/>
        <v>45442</v>
      </c>
      <c r="F39" s="53">
        <f t="shared" si="22"/>
        <v>32423</v>
      </c>
      <c r="G39" s="56">
        <f>IF(LEN(AA39)&gt;0,IF(NOT(ISERROR(MATCH(AA39,TC_concat,0))),MOD(MATCH(AA39,TC_concat,0)-1,1+MAX(TCID!$A:$A)),""),"")</f>
        <v>63</v>
      </c>
      <c r="H39" s="56">
        <f>IF(LEN(AB39)&gt;0,IF(NOT(ISERROR(MATCH(AB39,TC_concat,0))),MOD(MATCH(AB39,TC_concat,0)-1,1+MAX(TCID!$A:$A)),""),"")</f>
        <v>74</v>
      </c>
      <c r="I39" s="56">
        <f>IF(LEN(AC39)&gt;0,IF(NOT(ISERROR(MATCH(AC39,TC_concat,0))),MOD(MATCH(AC39,TC_concat,0)-1,1+MAX(TCID!$A:$A)),""),"")</f>
        <v>61</v>
      </c>
      <c r="J39" s="56">
        <f>IF(LEN(AD39)&gt;0,IF(NOT(ISERROR(MATCH(AD39,TC_concat,0))),MOD(MATCH(AD39,TC_concat,0)-1,1+MAX(TCID!$A:$A)),""),"")</f>
        <v>62</v>
      </c>
      <c r="K39" s="48">
        <f t="shared" si="0"/>
        <v>45442</v>
      </c>
      <c r="L39" s="48">
        <f t="shared" si="1"/>
        <v>45442</v>
      </c>
      <c r="M39" s="48">
        <f t="shared" si="2"/>
        <v>32423</v>
      </c>
      <c r="N39" s="48">
        <f t="shared" si="26"/>
        <v>0</v>
      </c>
      <c r="O39" s="48">
        <f t="shared" si="27"/>
        <v>40703</v>
      </c>
      <c r="P39" s="48">
        <f t="shared" si="28"/>
        <v>45442</v>
      </c>
      <c r="Q39" s="48">
        <f t="shared" si="29"/>
        <v>0</v>
      </c>
      <c r="R39" s="48">
        <f t="shared" si="30"/>
        <v>32423</v>
      </c>
      <c r="S39" s="48">
        <f t="shared" si="31"/>
        <v>0</v>
      </c>
      <c r="T39" s="48">
        <f t="shared" si="32"/>
        <v>0</v>
      </c>
      <c r="U39" s="48">
        <f t="shared" si="33"/>
        <v>25755</v>
      </c>
      <c r="V39">
        <f t="shared" si="34"/>
        <v>32423</v>
      </c>
      <c r="W39">
        <f t="shared" si="35"/>
        <v>40703</v>
      </c>
      <c r="X39">
        <f t="shared" si="36"/>
        <v>45442</v>
      </c>
      <c r="Y39">
        <f t="shared" si="37"/>
        <v>25755</v>
      </c>
      <c r="Z39" s="39">
        <f t="shared" si="38"/>
        <v>4</v>
      </c>
      <c r="AA39" t="str">
        <f t="shared" si="39"/>
        <v>Broadway Rd &amp; Rural Rd_1</v>
      </c>
      <c r="AB39" t="str">
        <f t="shared" si="39"/>
        <v>Broadway Rd &amp; Rural Rd_2</v>
      </c>
      <c r="AC39" t="str">
        <f t="shared" si="39"/>
        <v>Broadway Rd &amp; Rural Rd_3</v>
      </c>
      <c r="AD39" t="str">
        <f t="shared" si="39"/>
        <v>Broadway Rd &amp; Rural Rd_4</v>
      </c>
      <c r="AE39" t="str">
        <f t="shared" si="24"/>
        <v>Broadway Rd</v>
      </c>
      <c r="AF39" t="str">
        <f t="shared" si="24"/>
        <v>Rural Rd</v>
      </c>
      <c r="AG39" t="str">
        <f t="shared" si="25"/>
        <v>Broadway Rd &amp; Rural Rd</v>
      </c>
    </row>
    <row r="40" spans="1:33" x14ac:dyDescent="0.3">
      <c r="A40" s="18">
        <v>139</v>
      </c>
      <c r="B40" s="20" t="s">
        <v>79</v>
      </c>
      <c r="C40" s="18" t="s">
        <v>30</v>
      </c>
      <c r="D40" s="53">
        <f t="shared" si="20"/>
        <v>25755</v>
      </c>
      <c r="E40" s="53">
        <f t="shared" si="21"/>
        <v>5047</v>
      </c>
      <c r="F40" s="53">
        <f t="shared" si="22"/>
        <v>25755</v>
      </c>
      <c r="G40" s="56">
        <f>IF(LEN(AA40)&gt;0,IF(NOT(ISERROR(MATCH(AA40,TC_concat,0))),MOD(MATCH(AA40,TC_concat,0)-1,1+MAX(TCID!$A:$A)),""),"")</f>
        <v>76</v>
      </c>
      <c r="H40" s="56">
        <f>IF(LEN(AB40)&gt;0,IF(NOT(ISERROR(MATCH(AB40,TC_concat,0))),MOD(MATCH(AB40,TC_concat,0)-1,1+MAX(TCID!$A:$A)),""),"")</f>
        <v>60</v>
      </c>
      <c r="I40" s="51">
        <v>62</v>
      </c>
      <c r="J40" s="56" t="str">
        <f>IF(LEN(AD40)&gt;0,IF(NOT(ISERROR(MATCH(AD40,TC_concat,0))),MOD(MATCH(AD40,TC_concat,0)-1,1+MAX(TCID!$A:$A)),""),"")</f>
        <v/>
      </c>
      <c r="K40" s="48">
        <f t="shared" si="0"/>
        <v>25755</v>
      </c>
      <c r="L40" s="48">
        <f t="shared" si="1"/>
        <v>5047</v>
      </c>
      <c r="M40" s="48">
        <f t="shared" si="2"/>
        <v>25755</v>
      </c>
      <c r="N40" s="48">
        <f t="shared" si="26"/>
        <v>2860</v>
      </c>
      <c r="O40" s="48">
        <f t="shared" si="27"/>
        <v>5047</v>
      </c>
      <c r="P40" s="48">
        <f t="shared" si="28"/>
        <v>0</v>
      </c>
      <c r="Q40" s="48" t="str">
        <f t="shared" si="29"/>
        <v/>
      </c>
      <c r="R40" s="48">
        <f t="shared" si="30"/>
        <v>0</v>
      </c>
      <c r="S40" s="48">
        <f t="shared" si="31"/>
        <v>0</v>
      </c>
      <c r="T40" s="48">
        <f t="shared" si="32"/>
        <v>25755</v>
      </c>
      <c r="U40" s="48" t="str">
        <f t="shared" si="33"/>
        <v/>
      </c>
      <c r="V40">
        <f t="shared" si="34"/>
        <v>2860</v>
      </c>
      <c r="W40">
        <f t="shared" si="35"/>
        <v>5047</v>
      </c>
      <c r="X40">
        <f t="shared" si="36"/>
        <v>25755</v>
      </c>
      <c r="Y40" t="str">
        <f t="shared" si="37"/>
        <v/>
      </c>
      <c r="Z40" s="39">
        <f t="shared" si="38"/>
        <v>2</v>
      </c>
      <c r="AA40" t="str">
        <f t="shared" si="39"/>
        <v>Broadway Rd &amp; College Ave_1</v>
      </c>
      <c r="AB40" t="str">
        <f t="shared" si="39"/>
        <v>Broadway Rd &amp; College Ave_2</v>
      </c>
      <c r="AC40" t="str">
        <f t="shared" si="39"/>
        <v/>
      </c>
      <c r="AD40" t="str">
        <f t="shared" si="39"/>
        <v/>
      </c>
      <c r="AE40" t="str">
        <f t="shared" si="24"/>
        <v>Broadway Rd</v>
      </c>
      <c r="AF40" t="str">
        <f t="shared" si="24"/>
        <v>College Ave</v>
      </c>
      <c r="AG40" t="str">
        <f t="shared" si="25"/>
        <v>Broadway Rd &amp; College Ave</v>
      </c>
    </row>
    <row r="41" spans="1:33" x14ac:dyDescent="0.3">
      <c r="A41" s="18">
        <v>140</v>
      </c>
      <c r="B41" s="18" t="s">
        <v>87</v>
      </c>
      <c r="C41" s="20" t="s">
        <v>46</v>
      </c>
      <c r="D41" s="53">
        <f t="shared" si="20"/>
        <v>41984</v>
      </c>
      <c r="E41" s="53">
        <f t="shared" si="21"/>
        <v>41984</v>
      </c>
      <c r="F41" s="53">
        <f t="shared" si="22"/>
        <v>31853</v>
      </c>
      <c r="G41" s="56">
        <f>IF(LEN(AA41)&gt;0,IF(NOT(ISERROR(MATCH(AA41,TC_concat,0))),MOD(MATCH(AA41,TC_concat,0)-1,1+MAX(TCID!$A:$A)),""),"")</f>
        <v>85</v>
      </c>
      <c r="H41" s="56">
        <f>IF(LEN(AB41)&gt;0,IF(NOT(ISERROR(MATCH(AB41,TC_concat,0))),MOD(MATCH(AB41,TC_concat,0)-1,1+MAX(TCID!$A:$A)),""),"")</f>
        <v>154</v>
      </c>
      <c r="I41" s="56">
        <f>IF(LEN(AC41)&gt;0,IF(NOT(ISERROR(MATCH(AC41,TC_concat,0))),MOD(MATCH(AC41,TC_concat,0)-1,1+MAX(TCID!$A:$A)),""),"")</f>
        <v>81</v>
      </c>
      <c r="J41" s="56">
        <f>IF(LEN(AD41)&gt;0,IF(NOT(ISERROR(MATCH(AD41,TC_concat,0))),MOD(MATCH(AD41,TC_concat,0)-1,1+MAX(TCID!$A:$A)),""),"")</f>
        <v>84</v>
      </c>
      <c r="K41" s="48">
        <f t="shared" si="0"/>
        <v>41984</v>
      </c>
      <c r="L41" s="48">
        <f t="shared" si="1"/>
        <v>41984</v>
      </c>
      <c r="M41" s="48">
        <f t="shared" si="2"/>
        <v>31853</v>
      </c>
      <c r="N41" s="48">
        <f t="shared" si="26"/>
        <v>0</v>
      </c>
      <c r="O41" s="48">
        <f t="shared" si="27"/>
        <v>41984</v>
      </c>
      <c r="P41" s="48">
        <f t="shared" si="28"/>
        <v>33085</v>
      </c>
      <c r="Q41" s="48">
        <f t="shared" si="29"/>
        <v>0</v>
      </c>
      <c r="R41" s="48">
        <f t="shared" si="30"/>
        <v>31641</v>
      </c>
      <c r="S41" s="48">
        <f t="shared" si="31"/>
        <v>0</v>
      </c>
      <c r="T41" s="48">
        <f t="shared" si="32"/>
        <v>0</v>
      </c>
      <c r="U41" s="48">
        <f t="shared" si="33"/>
        <v>31853</v>
      </c>
      <c r="V41">
        <f t="shared" si="34"/>
        <v>31641</v>
      </c>
      <c r="W41">
        <f t="shared" si="35"/>
        <v>41984</v>
      </c>
      <c r="X41">
        <f t="shared" si="36"/>
        <v>33085</v>
      </c>
      <c r="Y41">
        <f t="shared" si="37"/>
        <v>31853</v>
      </c>
      <c r="Z41" s="39">
        <f t="shared" si="38"/>
        <v>4</v>
      </c>
      <c r="AA41" t="str">
        <f t="shared" si="39"/>
        <v>Southern Ave &amp; Priest Dr_1</v>
      </c>
      <c r="AB41" t="str">
        <f t="shared" si="39"/>
        <v>Southern Ave &amp; Priest Dr_2</v>
      </c>
      <c r="AC41" t="str">
        <f t="shared" si="39"/>
        <v>Southern Ave &amp; Priest Dr_3</v>
      </c>
      <c r="AD41" t="str">
        <f t="shared" si="39"/>
        <v>Southern Ave &amp; Priest Dr_4</v>
      </c>
      <c r="AE41" t="str">
        <f t="shared" si="24"/>
        <v>Southern Ave</v>
      </c>
      <c r="AF41" t="str">
        <f t="shared" si="24"/>
        <v>Priest Dr</v>
      </c>
      <c r="AG41" t="str">
        <f t="shared" si="25"/>
        <v>Southern Ave &amp; Priest Dr</v>
      </c>
    </row>
    <row r="42" spans="1:33" x14ac:dyDescent="0.3">
      <c r="A42" s="18">
        <v>141</v>
      </c>
      <c r="B42" s="23" t="s">
        <v>87</v>
      </c>
      <c r="C42" s="23" t="s">
        <v>30</v>
      </c>
      <c r="D42" s="53">
        <f t="shared" si="20"/>
        <v>33369</v>
      </c>
      <c r="E42" s="53">
        <f t="shared" si="21"/>
        <v>2860</v>
      </c>
      <c r="F42" s="53">
        <f t="shared" si="22"/>
        <v>33369</v>
      </c>
      <c r="G42" s="56">
        <f>IF(LEN(AA42)&gt;0,IF(NOT(ISERROR(MATCH(AA42,TC_concat,0))),MOD(MATCH(AA42,TC_concat,0)-1,1+MAX(TCID!$A:$A)),""),"")</f>
        <v>90</v>
      </c>
      <c r="H42" s="56">
        <f>IF(LEN(AB42)&gt;0,IF(NOT(ISERROR(MATCH(AB42,TC_concat,0))),MOD(MATCH(AB42,TC_concat,0)-1,1+MAX(TCID!$A:$A)),""),"")</f>
        <v>76</v>
      </c>
      <c r="I42" s="51">
        <v>86</v>
      </c>
      <c r="J42" s="56" t="str">
        <f>IF(LEN(AD42)&gt;0,IF(NOT(ISERROR(MATCH(AD42,TC_concat,0))),MOD(MATCH(AD42,TC_concat,0)-1,1+MAX(TCID!$A:$A)),""),"")</f>
        <v/>
      </c>
      <c r="K42" s="48">
        <f t="shared" si="0"/>
        <v>33369</v>
      </c>
      <c r="L42" s="48">
        <f t="shared" si="1"/>
        <v>2860</v>
      </c>
      <c r="M42" s="48">
        <f t="shared" si="2"/>
        <v>33369</v>
      </c>
      <c r="N42" s="48">
        <f t="shared" si="26"/>
        <v>1860</v>
      </c>
      <c r="O42" s="48">
        <f t="shared" si="27"/>
        <v>2860</v>
      </c>
      <c r="P42" s="48">
        <f t="shared" si="28"/>
        <v>0</v>
      </c>
      <c r="Q42" s="48" t="str">
        <f t="shared" si="29"/>
        <v/>
      </c>
      <c r="R42" s="48">
        <f t="shared" si="30"/>
        <v>0</v>
      </c>
      <c r="S42" s="48">
        <f t="shared" si="31"/>
        <v>0</v>
      </c>
      <c r="T42" s="48">
        <f t="shared" si="32"/>
        <v>33369</v>
      </c>
      <c r="U42" s="48" t="str">
        <f t="shared" si="33"/>
        <v/>
      </c>
      <c r="V42">
        <f t="shared" si="34"/>
        <v>1860</v>
      </c>
      <c r="W42">
        <f t="shared" si="35"/>
        <v>2860</v>
      </c>
      <c r="X42">
        <f t="shared" si="36"/>
        <v>33369</v>
      </c>
      <c r="Y42" t="str">
        <f t="shared" si="37"/>
        <v/>
      </c>
      <c r="Z42" s="39">
        <f t="shared" si="38"/>
        <v>2</v>
      </c>
      <c r="AA42" t="str">
        <f t="shared" si="39"/>
        <v>Southern Ave &amp; College Ave_1</v>
      </c>
      <c r="AB42" t="str">
        <f t="shared" si="39"/>
        <v>Southern Ave &amp; College Ave_2</v>
      </c>
      <c r="AC42" t="str">
        <f t="shared" si="39"/>
        <v/>
      </c>
      <c r="AD42" t="str">
        <f t="shared" si="39"/>
        <v/>
      </c>
      <c r="AE42" t="str">
        <f t="shared" si="24"/>
        <v>Southern Ave</v>
      </c>
      <c r="AF42" t="str">
        <f t="shared" si="24"/>
        <v>College Ave</v>
      </c>
      <c r="AG42" t="str">
        <f t="shared" si="25"/>
        <v>Southern Ave &amp; College Ave</v>
      </c>
    </row>
    <row r="43" spans="1:33" x14ac:dyDescent="0.3">
      <c r="A43" s="18">
        <v>142</v>
      </c>
      <c r="B43" s="23" t="s">
        <v>87</v>
      </c>
      <c r="C43" s="23" t="s">
        <v>57</v>
      </c>
      <c r="D43" s="53">
        <f t="shared" si="20"/>
        <v>45241</v>
      </c>
      <c r="E43" s="53">
        <f t="shared" si="21"/>
        <v>45241</v>
      </c>
      <c r="F43" s="53">
        <f t="shared" si="22"/>
        <v>33369</v>
      </c>
      <c r="G43" s="56">
        <f>IF(LEN(AA43)&gt;0,IF(NOT(ISERROR(MATCH(AA43,TC_concat,0))),MOD(MATCH(AA43,TC_concat,0)-1,1+MAX(TCID!$A:$A)),""),"")</f>
        <v>73</v>
      </c>
      <c r="H43" s="56">
        <f>IF(LEN(AB43)&gt;0,IF(NOT(ISERROR(MATCH(AB43,TC_concat,0))),MOD(MATCH(AB43,TC_concat,0)-1,1+MAX(TCID!$A:$A)),""),"")</f>
        <v>91</v>
      </c>
      <c r="I43" s="56">
        <f>IF(LEN(AC43)&gt;0,IF(NOT(ISERROR(MATCH(AC43,TC_concat,0))),MOD(MATCH(AC43,TC_concat,0)-1,1+MAX(TCID!$A:$A)),""),"")</f>
        <v>74</v>
      </c>
      <c r="J43" s="56">
        <f>IF(LEN(AD43)&gt;0,IF(NOT(ISERROR(MATCH(AD43,TC_concat,0))),MOD(MATCH(AD43,TC_concat,0)-1,1+MAX(TCID!$A:$A)),""),"")</f>
        <v>86</v>
      </c>
      <c r="K43" s="48">
        <f t="shared" si="0"/>
        <v>45241</v>
      </c>
      <c r="L43" s="48">
        <f t="shared" si="1"/>
        <v>45241</v>
      </c>
      <c r="M43" s="48">
        <f t="shared" si="2"/>
        <v>33369</v>
      </c>
      <c r="N43" s="48">
        <f t="shared" si="26"/>
        <v>0</v>
      </c>
      <c r="O43" s="48">
        <f t="shared" si="27"/>
        <v>45241</v>
      </c>
      <c r="P43" s="48">
        <f t="shared" si="28"/>
        <v>40703</v>
      </c>
      <c r="Q43" s="48">
        <f t="shared" si="29"/>
        <v>0</v>
      </c>
      <c r="R43" s="48">
        <f t="shared" si="30"/>
        <v>28796</v>
      </c>
      <c r="S43" s="48">
        <f t="shared" si="31"/>
        <v>0</v>
      </c>
      <c r="T43" s="48">
        <f t="shared" si="32"/>
        <v>0</v>
      </c>
      <c r="U43" s="48">
        <f t="shared" si="33"/>
        <v>33369</v>
      </c>
      <c r="V43">
        <f t="shared" si="34"/>
        <v>28796</v>
      </c>
      <c r="W43">
        <f t="shared" si="35"/>
        <v>45241</v>
      </c>
      <c r="X43">
        <f t="shared" si="36"/>
        <v>40703</v>
      </c>
      <c r="Y43">
        <f t="shared" si="37"/>
        <v>33369</v>
      </c>
      <c r="Z43" s="39">
        <f t="shared" si="38"/>
        <v>4</v>
      </c>
      <c r="AA43" t="str">
        <f t="shared" si="39"/>
        <v>Southern Ave &amp; Rural Rd_1</v>
      </c>
      <c r="AB43" t="str">
        <f t="shared" si="39"/>
        <v>Southern Ave &amp; Rural Rd_2</v>
      </c>
      <c r="AC43" t="str">
        <f t="shared" si="39"/>
        <v>Southern Ave &amp; Rural Rd_3</v>
      </c>
      <c r="AD43" t="str">
        <f t="shared" si="39"/>
        <v>Southern Ave &amp; Rural Rd_4</v>
      </c>
      <c r="AE43" t="str">
        <f t="shared" si="24"/>
        <v>Southern Ave</v>
      </c>
      <c r="AF43" t="str">
        <f t="shared" si="24"/>
        <v>Rural Rd</v>
      </c>
      <c r="AG43" t="str">
        <f t="shared" si="25"/>
        <v>Southern Ave &amp; Rural Rd</v>
      </c>
    </row>
    <row r="44" spans="1:33" x14ac:dyDescent="0.3">
      <c r="A44" s="18">
        <v>143</v>
      </c>
      <c r="B44" s="23" t="s">
        <v>87</v>
      </c>
      <c r="C44" s="23" t="s">
        <v>64</v>
      </c>
      <c r="D44" s="53">
        <f t="shared" si="20"/>
        <v>31641</v>
      </c>
      <c r="E44" s="53">
        <f t="shared" si="21"/>
        <v>13042</v>
      </c>
      <c r="F44" s="53">
        <f t="shared" si="22"/>
        <v>31641</v>
      </c>
      <c r="G44" s="56">
        <f>IF(LEN(AA44)&gt;0,IF(NOT(ISERROR(MATCH(AA44,TC_concat,0))),MOD(MATCH(AA44,TC_concat,0)-1,1+MAX(TCID!$A:$A)),""),"")</f>
        <v>105</v>
      </c>
      <c r="H44" s="56">
        <f>IF(LEN(AB44)&gt;0,IF(NOT(ISERROR(MATCH(AB44,TC_concat,0))),MOD(MATCH(AB44,TC_concat,0)-1,1+MAX(TCID!$A:$A)),""),"")</f>
        <v>79</v>
      </c>
      <c r="I44" s="51">
        <v>85</v>
      </c>
      <c r="J44" s="56" t="str">
        <f>IF(LEN(AD44)&gt;0,IF(NOT(ISERROR(MATCH(AD44,TC_concat,0))),MOD(MATCH(AD44,TC_concat,0)-1,1+MAX(TCID!$A:$A)),""),"")</f>
        <v/>
      </c>
      <c r="K44" s="48">
        <f t="shared" si="0"/>
        <v>31641</v>
      </c>
      <c r="L44" s="48">
        <f t="shared" si="1"/>
        <v>13042</v>
      </c>
      <c r="M44" s="48">
        <f t="shared" si="2"/>
        <v>31641</v>
      </c>
      <c r="N44" s="48">
        <f t="shared" si="26"/>
        <v>12047</v>
      </c>
      <c r="O44" s="48">
        <f t="shared" si="27"/>
        <v>13042</v>
      </c>
      <c r="P44" s="48">
        <f t="shared" si="28"/>
        <v>0</v>
      </c>
      <c r="Q44" s="48" t="str">
        <f t="shared" si="29"/>
        <v/>
      </c>
      <c r="R44" s="48">
        <f t="shared" si="30"/>
        <v>0</v>
      </c>
      <c r="S44" s="48">
        <f t="shared" si="31"/>
        <v>0</v>
      </c>
      <c r="T44" s="48">
        <f t="shared" si="32"/>
        <v>31641</v>
      </c>
      <c r="U44" s="48" t="str">
        <f t="shared" si="33"/>
        <v/>
      </c>
      <c r="V44">
        <f t="shared" si="34"/>
        <v>12047</v>
      </c>
      <c r="W44">
        <f t="shared" si="35"/>
        <v>13042</v>
      </c>
      <c r="X44">
        <f t="shared" si="36"/>
        <v>31641</v>
      </c>
      <c r="Y44" t="str">
        <f t="shared" si="37"/>
        <v/>
      </c>
      <c r="Z44" s="39">
        <f t="shared" si="38"/>
        <v>2</v>
      </c>
      <c r="AA44" t="str">
        <f t="shared" si="39"/>
        <v>Southern Ave &amp; Hardy Dr_1</v>
      </c>
      <c r="AB44" t="str">
        <f t="shared" si="39"/>
        <v>Southern Ave &amp; Hardy Dr_2</v>
      </c>
      <c r="AC44" t="str">
        <f t="shared" si="39"/>
        <v/>
      </c>
      <c r="AD44" t="str">
        <f t="shared" si="39"/>
        <v/>
      </c>
      <c r="AE44" t="str">
        <f t="shared" si="24"/>
        <v>Southern Ave</v>
      </c>
      <c r="AF44" t="str">
        <f t="shared" si="24"/>
        <v>Hardy Dr</v>
      </c>
      <c r="AG44" t="str">
        <f t="shared" si="25"/>
        <v>Southern Ave &amp; Hardy Dr</v>
      </c>
    </row>
    <row r="45" spans="1:33" x14ac:dyDescent="0.3">
      <c r="A45" s="18">
        <v>144</v>
      </c>
      <c r="B45" s="23" t="s">
        <v>87</v>
      </c>
      <c r="C45" s="23" t="s">
        <v>41</v>
      </c>
      <c r="D45" s="53">
        <f t="shared" si="20"/>
        <v>33369</v>
      </c>
      <c r="E45" s="53">
        <f t="shared" si="21"/>
        <v>31988</v>
      </c>
      <c r="F45" s="53">
        <f t="shared" si="22"/>
        <v>33369</v>
      </c>
      <c r="G45" s="56">
        <f>IF(LEN(AA45)&gt;0,IF(NOT(ISERROR(MATCH(AA45,TC_concat,0))),MOD(MATCH(AA45,TC_concat,0)-1,1+MAX(TCID!$A:$A)),""),"")</f>
        <v>86</v>
      </c>
      <c r="H45" s="56">
        <f>IF(LEN(AB45)&gt;0,IF(NOT(ISERROR(MATCH(AB45,TC_concat,0))),MOD(MATCH(AB45,TC_concat,0)-1,1+MAX(TCID!$A:$A)),""),"")</f>
        <v>89</v>
      </c>
      <c r="I45" s="56">
        <f>IF(LEN(AC45)&gt;0,IF(NOT(ISERROR(MATCH(AC45,TC_concat,0))),MOD(MATCH(AC45,TC_concat,0)-1,1+MAX(TCID!$A:$A)),""),"")</f>
        <v>77</v>
      </c>
      <c r="J45" s="56">
        <f>IF(LEN(AD45)&gt;0,IF(NOT(ISERROR(MATCH(AD45,TC_concat,0))),MOD(MATCH(AD45,TC_concat,0)-1,1+MAX(TCID!$A:$A)),""),"")</f>
        <v>85</v>
      </c>
      <c r="K45" s="48">
        <f t="shared" si="0"/>
        <v>33369</v>
      </c>
      <c r="L45" s="48">
        <f t="shared" si="1"/>
        <v>31988</v>
      </c>
      <c r="M45" s="48">
        <f t="shared" si="2"/>
        <v>33369</v>
      </c>
      <c r="N45" s="48">
        <f t="shared" si="26"/>
        <v>0</v>
      </c>
      <c r="O45" s="48">
        <f t="shared" si="27"/>
        <v>30960</v>
      </c>
      <c r="P45" s="48">
        <f t="shared" si="28"/>
        <v>31988</v>
      </c>
      <c r="Q45" s="48">
        <f t="shared" si="29"/>
        <v>0</v>
      </c>
      <c r="R45" s="48">
        <f t="shared" si="30"/>
        <v>33369</v>
      </c>
      <c r="S45" s="48">
        <f t="shared" si="31"/>
        <v>0</v>
      </c>
      <c r="T45" s="48">
        <f t="shared" si="32"/>
        <v>0</v>
      </c>
      <c r="U45" s="48">
        <f t="shared" si="33"/>
        <v>31641</v>
      </c>
      <c r="V45">
        <f t="shared" si="34"/>
        <v>33369</v>
      </c>
      <c r="W45">
        <f t="shared" si="35"/>
        <v>30960</v>
      </c>
      <c r="X45">
        <f t="shared" si="36"/>
        <v>31988</v>
      </c>
      <c r="Y45">
        <f t="shared" si="37"/>
        <v>31641</v>
      </c>
      <c r="Z45" s="39">
        <f t="shared" si="38"/>
        <v>4</v>
      </c>
      <c r="AA45" t="str">
        <f t="shared" si="39"/>
        <v>Southern Ave &amp; Mill Ave_1</v>
      </c>
      <c r="AB45" t="str">
        <f t="shared" si="39"/>
        <v>Southern Ave &amp; Mill Ave_2</v>
      </c>
      <c r="AC45" t="str">
        <f t="shared" si="39"/>
        <v>Southern Ave &amp; Mill Ave_3</v>
      </c>
      <c r="AD45" t="str">
        <f t="shared" si="39"/>
        <v>Southern Ave &amp; Mill Ave_4</v>
      </c>
      <c r="AE45" t="str">
        <f t="shared" si="24"/>
        <v>Southern Ave</v>
      </c>
      <c r="AF45" t="str">
        <f t="shared" si="24"/>
        <v>Mill Ave</v>
      </c>
      <c r="AG45" t="str">
        <f t="shared" si="25"/>
        <v>Southern Ave &amp; Mill Ave</v>
      </c>
    </row>
    <row r="46" spans="1:33" x14ac:dyDescent="0.3">
      <c r="A46" s="18">
        <v>145</v>
      </c>
      <c r="B46" s="22" t="s">
        <v>90</v>
      </c>
      <c r="C46" s="23" t="s">
        <v>41</v>
      </c>
      <c r="D46" s="53">
        <f t="shared" si="20"/>
        <v>31988</v>
      </c>
      <c r="E46" s="53">
        <f t="shared" si="21"/>
        <v>31988</v>
      </c>
      <c r="F46" s="53">
        <f t="shared" si="22"/>
        <v>2174</v>
      </c>
      <c r="G46" s="56">
        <f>IF(LEN(AA46)&gt;0,IF(NOT(ISERROR(MATCH(AA46,TC_concat,0))),MOD(MATCH(AA46,TC_concat,0)-1,1+MAX(TCID!$A:$A)),""),"")</f>
        <v>75</v>
      </c>
      <c r="H46" s="51">
        <v>77</v>
      </c>
      <c r="I46" s="56" t="str">
        <f>IF(LEN(AC46)&gt;0,IF(NOT(ISERROR(MATCH(AC46,TC_concat,0))),MOD(MATCH(AC46,TC_concat,0)-1,1+MAX(TCID!$A:$A)),""),"")</f>
        <v/>
      </c>
      <c r="J46" s="56" t="str">
        <f>IF(LEN(AD46)&gt;0,IF(NOT(ISERROR(MATCH(AD46,TC_concat,0))),MOD(MATCH(AD46,TC_concat,0)-1,1+MAX(TCID!$A:$A)),""),"")</f>
        <v/>
      </c>
      <c r="K46" s="48">
        <f t="shared" si="0"/>
        <v>31988</v>
      </c>
      <c r="L46" s="48">
        <f t="shared" si="1"/>
        <v>31988</v>
      </c>
      <c r="M46" s="48">
        <f t="shared" si="2"/>
        <v>2174</v>
      </c>
      <c r="N46" s="48">
        <f t="shared" si="26"/>
        <v>0</v>
      </c>
      <c r="O46" s="48">
        <f t="shared" si="27"/>
        <v>31988</v>
      </c>
      <c r="P46" s="48" t="str">
        <f t="shared" si="28"/>
        <v/>
      </c>
      <c r="Q46" s="48" t="str">
        <f t="shared" si="29"/>
        <v/>
      </c>
      <c r="R46" s="48">
        <f t="shared" si="30"/>
        <v>2174</v>
      </c>
      <c r="S46" s="48">
        <f t="shared" si="31"/>
        <v>0</v>
      </c>
      <c r="T46" s="48" t="str">
        <f t="shared" si="32"/>
        <v/>
      </c>
      <c r="U46" s="48" t="str">
        <f t="shared" si="33"/>
        <v/>
      </c>
      <c r="V46">
        <f t="shared" si="34"/>
        <v>2174</v>
      </c>
      <c r="W46">
        <f t="shared" si="35"/>
        <v>31988</v>
      </c>
      <c r="X46" t="str">
        <f t="shared" si="36"/>
        <v/>
      </c>
      <c r="Y46" t="str">
        <f t="shared" si="37"/>
        <v/>
      </c>
      <c r="Z46" s="39">
        <f t="shared" si="38"/>
        <v>1</v>
      </c>
      <c r="AA46" t="str">
        <f t="shared" si="39"/>
        <v>Alameda Dr &amp; Mill Ave_1</v>
      </c>
      <c r="AB46" t="str">
        <f t="shared" si="39"/>
        <v/>
      </c>
      <c r="AC46" t="str">
        <f t="shared" si="39"/>
        <v/>
      </c>
      <c r="AD46" t="str">
        <f t="shared" si="39"/>
        <v/>
      </c>
      <c r="AE46" t="str">
        <f t="shared" si="24"/>
        <v>Alameda Dr</v>
      </c>
      <c r="AF46" t="str">
        <f t="shared" si="24"/>
        <v>Mill Ave</v>
      </c>
      <c r="AG46" t="str">
        <f t="shared" si="25"/>
        <v>Alameda Dr &amp; Mill Ave</v>
      </c>
    </row>
    <row r="47" spans="1:33" x14ac:dyDescent="0.3">
      <c r="A47" s="18">
        <v>146</v>
      </c>
      <c r="B47" s="19" t="s">
        <v>79</v>
      </c>
      <c r="C47" s="23" t="s">
        <v>41</v>
      </c>
      <c r="D47" s="53">
        <f t="shared" si="20"/>
        <v>35399</v>
      </c>
      <c r="E47" s="53">
        <f t="shared" si="21"/>
        <v>31988</v>
      </c>
      <c r="F47" s="53">
        <f t="shared" si="22"/>
        <v>35399</v>
      </c>
      <c r="G47" s="56">
        <f>IF(LEN(AA47)&gt;0,IF(NOT(ISERROR(MATCH(AA47,TC_concat,0))),MOD(MATCH(AA47,TC_concat,0)-1,1+MAX(TCID!$A:$A)),""),"")</f>
        <v>62</v>
      </c>
      <c r="H47" s="56">
        <f>IF(LEN(AB47)&gt;0,IF(NOT(ISERROR(MATCH(AB47,TC_concat,0))),MOD(MATCH(AB47,TC_concat,0)-1,1+MAX(TCID!$A:$A)),""),"")</f>
        <v>77</v>
      </c>
      <c r="I47" s="56">
        <f>IF(LEN(AC47)&gt;0,IF(NOT(ISERROR(MATCH(AC47,TC_concat,0))),MOD(MATCH(AC47,TC_concat,0)-1,1+MAX(TCID!$A:$A)),""),"")</f>
        <v>56</v>
      </c>
      <c r="J47" s="56">
        <f>IF(LEN(AD47)&gt;0,IF(NOT(ISERROR(MATCH(AD47,TC_concat,0))),MOD(MATCH(AD47,TC_concat,0)-1,1+MAX(TCID!$A:$A)),""),"")</f>
        <v>59</v>
      </c>
      <c r="K47" s="48">
        <f t="shared" si="0"/>
        <v>35399</v>
      </c>
      <c r="L47" s="48">
        <f t="shared" si="1"/>
        <v>31988</v>
      </c>
      <c r="M47" s="48">
        <f t="shared" si="2"/>
        <v>35399</v>
      </c>
      <c r="N47" s="48">
        <f t="shared" si="26"/>
        <v>0</v>
      </c>
      <c r="O47" s="48">
        <f t="shared" si="27"/>
        <v>31988</v>
      </c>
      <c r="P47" s="48">
        <f t="shared" si="28"/>
        <v>0</v>
      </c>
      <c r="Q47" s="48">
        <f t="shared" si="29"/>
        <v>25881</v>
      </c>
      <c r="R47" s="48">
        <f t="shared" si="30"/>
        <v>25755</v>
      </c>
      <c r="S47" s="48">
        <f t="shared" si="31"/>
        <v>0</v>
      </c>
      <c r="T47" s="48">
        <f t="shared" si="32"/>
        <v>35399</v>
      </c>
      <c r="U47" s="48">
        <f t="shared" si="33"/>
        <v>0</v>
      </c>
      <c r="V47">
        <f t="shared" si="34"/>
        <v>25755</v>
      </c>
      <c r="W47">
        <f t="shared" si="35"/>
        <v>31988</v>
      </c>
      <c r="X47">
        <f t="shared" si="36"/>
        <v>35399</v>
      </c>
      <c r="Y47">
        <f t="shared" si="37"/>
        <v>25881</v>
      </c>
      <c r="Z47" s="39">
        <f t="shared" si="38"/>
        <v>4</v>
      </c>
      <c r="AA47" t="str">
        <f t="shared" si="39"/>
        <v>Broadway Rd &amp; Mill Ave_1</v>
      </c>
      <c r="AB47" t="str">
        <f t="shared" si="39"/>
        <v>Broadway Rd &amp; Mill Ave_2</v>
      </c>
      <c r="AC47" t="str">
        <f t="shared" si="39"/>
        <v>Broadway Rd &amp; Mill Ave_3</v>
      </c>
      <c r="AD47" t="str">
        <f t="shared" si="39"/>
        <v>Broadway Rd &amp; Mill Ave_4</v>
      </c>
      <c r="AE47" t="str">
        <f t="shared" si="24"/>
        <v>Broadway Rd</v>
      </c>
      <c r="AF47" t="str">
        <f t="shared" si="24"/>
        <v>Mill Ave</v>
      </c>
      <c r="AG47" t="str">
        <f t="shared" si="25"/>
        <v>Broadway Rd &amp; Mill Ave</v>
      </c>
    </row>
    <row r="48" spans="1:33" x14ac:dyDescent="0.3">
      <c r="A48" s="18">
        <v>147</v>
      </c>
      <c r="B48" s="22" t="s">
        <v>96</v>
      </c>
      <c r="C48" s="23" t="s">
        <v>41</v>
      </c>
      <c r="D48" s="53">
        <f t="shared" si="20"/>
        <v>34276</v>
      </c>
      <c r="E48" s="53">
        <f t="shared" si="21"/>
        <v>24210</v>
      </c>
      <c r="F48" s="53">
        <f t="shared" si="22"/>
        <v>34276</v>
      </c>
      <c r="G48" s="56">
        <f>IF(LEN(AA48)&gt;0,IF(NOT(ISERROR(MATCH(AA48,TC_concat,0))),MOD(MATCH(AA48,TC_concat,0)-1,1+MAX(TCID!$A:$A)),""),"")</f>
        <v>100</v>
      </c>
      <c r="H48" s="56">
        <f>IF(LEN(AB48)&gt;0,IF(NOT(ISERROR(MATCH(AB48,TC_concat,0))),MOD(MATCH(AB48,TC_concat,0)-1,1+MAX(TCID!$A:$A)),""),"")</f>
        <v>112</v>
      </c>
      <c r="I48" s="56">
        <f>IF(LEN(AC48)&gt;0,IF(NOT(ISERROR(MATCH(AC48,TC_concat,0))),MOD(MATCH(AC48,TC_concat,0)-1,1+MAX(TCID!$A:$A)),""),"")</f>
        <v>102</v>
      </c>
      <c r="J48" s="56" t="str">
        <f>IF(LEN(AD48)&gt;0,IF(NOT(ISERROR(MATCH(AD48,TC_concat,0))),MOD(MATCH(AD48,TC_concat,0)-1,1+MAX(TCID!$A:$A)),""),"")</f>
        <v/>
      </c>
      <c r="K48" s="48">
        <f t="shared" si="0"/>
        <v>34276</v>
      </c>
      <c r="L48" s="48">
        <f t="shared" si="1"/>
        <v>24210</v>
      </c>
      <c r="M48" s="48">
        <f t="shared" si="2"/>
        <v>34276</v>
      </c>
      <c r="N48" s="48">
        <f t="shared" si="26"/>
        <v>0</v>
      </c>
      <c r="O48" s="48">
        <f t="shared" si="27"/>
        <v>5159</v>
      </c>
      <c r="P48" s="48">
        <f t="shared" si="28"/>
        <v>24210</v>
      </c>
      <c r="Q48" s="48" t="str">
        <f t="shared" si="29"/>
        <v/>
      </c>
      <c r="R48" s="48">
        <f t="shared" si="30"/>
        <v>34276</v>
      </c>
      <c r="S48" s="48">
        <f t="shared" si="31"/>
        <v>0</v>
      </c>
      <c r="T48" s="48">
        <f t="shared" si="32"/>
        <v>0</v>
      </c>
      <c r="U48" s="48" t="str">
        <f t="shared" si="33"/>
        <v/>
      </c>
      <c r="V48">
        <f t="shared" si="34"/>
        <v>34276</v>
      </c>
      <c r="W48">
        <f t="shared" si="35"/>
        <v>5159</v>
      </c>
      <c r="X48">
        <f t="shared" si="36"/>
        <v>24210</v>
      </c>
      <c r="Y48" t="str">
        <f t="shared" si="37"/>
        <v/>
      </c>
      <c r="Z48" s="39">
        <f t="shared" si="38"/>
        <v>3</v>
      </c>
      <c r="AA48" t="str">
        <f t="shared" si="39"/>
        <v>Baseline Rd &amp; Mill Ave_1</v>
      </c>
      <c r="AB48" t="str">
        <f t="shared" si="39"/>
        <v>Baseline Rd &amp; Mill Ave_2</v>
      </c>
      <c r="AC48" t="str">
        <f t="shared" si="39"/>
        <v>Baseline Rd &amp; Mill Ave_3</v>
      </c>
      <c r="AD48" t="str">
        <f t="shared" si="39"/>
        <v/>
      </c>
      <c r="AE48" t="str">
        <f t="shared" si="24"/>
        <v>Baseline Rd</v>
      </c>
      <c r="AF48" t="str">
        <f t="shared" si="24"/>
        <v>Mill Ave</v>
      </c>
      <c r="AG48" t="str">
        <f t="shared" si="25"/>
        <v>Baseline Rd &amp; Mill Ave</v>
      </c>
    </row>
    <row r="49" spans="1:33" x14ac:dyDescent="0.3">
      <c r="A49" s="18">
        <v>148</v>
      </c>
      <c r="B49" s="22" t="s">
        <v>111</v>
      </c>
      <c r="C49" s="22" t="s">
        <v>99</v>
      </c>
      <c r="D49" s="53">
        <f t="shared" si="20"/>
        <v>26421</v>
      </c>
      <c r="E49" s="53">
        <f t="shared" si="21"/>
        <v>26421</v>
      </c>
      <c r="F49" s="53">
        <f t="shared" si="22"/>
        <v>22687</v>
      </c>
      <c r="G49" s="56">
        <f>IF(LEN(AA49)&gt;0,IF(NOT(ISERROR(MATCH(AA49,TC_concat,0))),MOD(MATCH(AA49,TC_concat,0)-1,1+MAX(TCID!$A:$A)),""),"")</f>
        <v>122</v>
      </c>
      <c r="H49" s="56">
        <f>IF(LEN(AB49)&gt;0,IF(NOT(ISERROR(MATCH(AB49,TC_concat,0))),MOD(MATCH(AB49,TC_concat,0)-1,1+MAX(TCID!$A:$A)),""),"")</f>
        <v>126</v>
      </c>
      <c r="I49" s="56">
        <f>IF(LEN(AC49)&gt;0,IF(NOT(ISERROR(MATCH(AC49,TC_concat,0))),MOD(MATCH(AC49,TC_concat,0)-1,1+MAX(TCID!$A:$A)),""),"")</f>
        <v>111</v>
      </c>
      <c r="J49" s="56">
        <f>IF(LEN(AD49)&gt;0,IF(NOT(ISERROR(MATCH(AD49,TC_concat,0))),MOD(MATCH(AD49,TC_concat,0)-1,1+MAX(TCID!$A:$A)),""),"")</f>
        <v>123</v>
      </c>
      <c r="K49" s="48">
        <f t="shared" si="0"/>
        <v>26421</v>
      </c>
      <c r="L49" s="48">
        <f t="shared" si="1"/>
        <v>26421</v>
      </c>
      <c r="M49" s="48">
        <f t="shared" si="2"/>
        <v>22687</v>
      </c>
      <c r="N49" s="48">
        <f t="shared" si="26"/>
        <v>0</v>
      </c>
      <c r="O49" s="48">
        <f t="shared" si="27"/>
        <v>26421</v>
      </c>
      <c r="P49" s="48">
        <f t="shared" si="28"/>
        <v>22883</v>
      </c>
      <c r="Q49" s="48">
        <f t="shared" si="29"/>
        <v>0</v>
      </c>
      <c r="R49" s="48">
        <f t="shared" si="30"/>
        <v>22687</v>
      </c>
      <c r="S49" s="48">
        <f t="shared" si="31"/>
        <v>0</v>
      </c>
      <c r="T49" s="48">
        <f t="shared" si="32"/>
        <v>0</v>
      </c>
      <c r="U49" s="48">
        <f t="shared" si="33"/>
        <v>13135</v>
      </c>
      <c r="V49">
        <f t="shared" si="34"/>
        <v>22687</v>
      </c>
      <c r="W49">
        <f t="shared" si="35"/>
        <v>26421</v>
      </c>
      <c r="X49">
        <f t="shared" si="36"/>
        <v>22883</v>
      </c>
      <c r="Y49">
        <f t="shared" si="37"/>
        <v>13135</v>
      </c>
      <c r="Z49" s="39">
        <f t="shared" si="38"/>
        <v>4</v>
      </c>
      <c r="AA49" t="str">
        <f t="shared" si="39"/>
        <v>Guadalupe Rd &amp; Kyrene Rd_1</v>
      </c>
      <c r="AB49" t="str">
        <f t="shared" si="39"/>
        <v>Guadalupe Rd &amp; Kyrene Rd_2</v>
      </c>
      <c r="AC49" t="str">
        <f t="shared" si="39"/>
        <v>Guadalupe Rd &amp; Kyrene Rd_3</v>
      </c>
      <c r="AD49" t="str">
        <f t="shared" si="39"/>
        <v>Guadalupe Rd &amp; Kyrene Rd_4</v>
      </c>
      <c r="AE49" t="str">
        <f t="shared" si="24"/>
        <v>Guadalupe Rd</v>
      </c>
      <c r="AF49" t="str">
        <f t="shared" si="24"/>
        <v>Kyrene Rd</v>
      </c>
      <c r="AG49" t="str">
        <f t="shared" si="25"/>
        <v>Guadalupe Rd &amp; Kyrene Rd</v>
      </c>
    </row>
    <row r="50" spans="1:33" x14ac:dyDescent="0.3">
      <c r="A50" s="18">
        <v>149</v>
      </c>
      <c r="B50" s="22" t="s">
        <v>111</v>
      </c>
      <c r="C50" s="24" t="s">
        <v>143</v>
      </c>
      <c r="D50" s="53">
        <f t="shared" si="20"/>
        <v>24378</v>
      </c>
      <c r="E50" s="53" t="str">
        <f t="shared" si="21"/>
        <v/>
      </c>
      <c r="F50" s="53">
        <f t="shared" si="22"/>
        <v>24378</v>
      </c>
      <c r="G50" s="57">
        <v>120</v>
      </c>
      <c r="H50" s="56" t="str">
        <f>IF(LEN(AB50)&gt;0,IF(NOT(ISERROR(MATCH(AB50,TC_concat,0))),MOD(MATCH(AB50,TC_concat,0)-1,1+MAX(TCID!$A:$A)),""),"")</f>
        <v/>
      </c>
      <c r="I50" s="56" t="str">
        <f>IF(LEN(AC50)&gt;0,IF(NOT(ISERROR(MATCH(AC50,TC_concat,0))),MOD(MATCH(AC50,TC_concat,0)-1,1+MAX(TCID!$A:$A)),""),"")</f>
        <v/>
      </c>
      <c r="J50" s="56" t="str">
        <f>IF(LEN(AD50)&gt;0,IF(NOT(ISERROR(MATCH(AD50,TC_concat,0))),MOD(MATCH(AD50,TC_concat,0)-1,1+MAX(TCID!$A:$A)),""),"")</f>
        <v/>
      </c>
      <c r="K50" s="48">
        <f t="shared" si="0"/>
        <v>24378</v>
      </c>
      <c r="L50" s="48" t="str">
        <f t="shared" si="1"/>
        <v/>
      </c>
      <c r="M50" s="48">
        <f t="shared" si="2"/>
        <v>24378</v>
      </c>
      <c r="N50" s="48">
        <f t="shared" si="26"/>
        <v>0</v>
      </c>
      <c r="O50" s="48" t="str">
        <f t="shared" si="27"/>
        <v/>
      </c>
      <c r="P50" s="48" t="str">
        <f t="shared" si="28"/>
        <v/>
      </c>
      <c r="Q50" s="48" t="str">
        <f t="shared" si="29"/>
        <v/>
      </c>
      <c r="R50" s="48">
        <f t="shared" si="30"/>
        <v>24378</v>
      </c>
      <c r="S50" s="48" t="str">
        <f t="shared" si="31"/>
        <v/>
      </c>
      <c r="T50" s="48" t="str">
        <f t="shared" si="32"/>
        <v/>
      </c>
      <c r="U50" s="48" t="str">
        <f t="shared" si="33"/>
        <v/>
      </c>
      <c r="V50">
        <f t="shared" si="34"/>
        <v>24378</v>
      </c>
      <c r="W50" t="str">
        <f t="shared" si="35"/>
        <v/>
      </c>
      <c r="X50" t="str">
        <f t="shared" si="36"/>
        <v/>
      </c>
      <c r="Y50" t="str">
        <f t="shared" si="37"/>
        <v/>
      </c>
      <c r="Z50" s="39">
        <f t="shared" si="38"/>
        <v>0</v>
      </c>
      <c r="AA50" t="str">
        <f t="shared" si="39"/>
        <v/>
      </c>
      <c r="AB50" t="str">
        <f t="shared" si="39"/>
        <v/>
      </c>
      <c r="AC50" t="str">
        <f t="shared" si="39"/>
        <v/>
      </c>
      <c r="AD50" t="str">
        <f t="shared" si="39"/>
        <v/>
      </c>
      <c r="AE50" t="str">
        <f t="shared" si="24"/>
        <v>Guadalupe Rd</v>
      </c>
      <c r="AF50" t="str">
        <f t="shared" si="24"/>
        <v>Country Club Wy</v>
      </c>
      <c r="AG50" t="str">
        <f t="shared" si="25"/>
        <v>Guadalupe Rd &amp; Country Club Wy</v>
      </c>
    </row>
    <row r="51" spans="1:33" x14ac:dyDescent="0.3">
      <c r="A51" s="18">
        <v>150</v>
      </c>
      <c r="B51" s="22" t="s">
        <v>111</v>
      </c>
      <c r="C51" s="23" t="s">
        <v>97</v>
      </c>
      <c r="D51" s="53">
        <f t="shared" si="20"/>
        <v>20605</v>
      </c>
      <c r="E51" s="53" t="str">
        <f t="shared" si="21"/>
        <v/>
      </c>
      <c r="F51" s="53">
        <f t="shared" si="22"/>
        <v>20605</v>
      </c>
      <c r="G51" s="57">
        <v>121</v>
      </c>
      <c r="H51" s="56" t="str">
        <f>IF(LEN(AB51)&gt;0,IF(NOT(ISERROR(MATCH(AB51,TC_concat,0))),MOD(MATCH(AB51,TC_concat,0)-1,1+MAX(TCID!$A:$A)),""),"")</f>
        <v/>
      </c>
      <c r="I51" s="56" t="str">
        <f>IF(LEN(AC51)&gt;0,IF(NOT(ISERROR(MATCH(AC51,TC_concat,0))),MOD(MATCH(AC51,TC_concat,0)-1,1+MAX(TCID!$A:$A)),""),"")</f>
        <v/>
      </c>
      <c r="J51" s="56" t="str">
        <f>IF(LEN(AD51)&gt;0,IF(NOT(ISERROR(MATCH(AD51,TC_concat,0))),MOD(MATCH(AD51,TC_concat,0)-1,1+MAX(TCID!$A:$A)),""),"")</f>
        <v/>
      </c>
      <c r="K51" s="48">
        <f t="shared" si="0"/>
        <v>20605</v>
      </c>
      <c r="L51" s="48" t="str">
        <f t="shared" si="1"/>
        <v/>
      </c>
      <c r="M51" s="48">
        <f t="shared" si="2"/>
        <v>20605</v>
      </c>
      <c r="N51" s="48">
        <f t="shared" si="26"/>
        <v>0</v>
      </c>
      <c r="O51" s="48" t="str">
        <f t="shared" si="27"/>
        <v/>
      </c>
      <c r="P51" s="48" t="str">
        <f t="shared" si="28"/>
        <v/>
      </c>
      <c r="Q51" s="48" t="str">
        <f t="shared" si="29"/>
        <v/>
      </c>
      <c r="R51" s="48">
        <f t="shared" si="30"/>
        <v>20605</v>
      </c>
      <c r="S51" s="48" t="str">
        <f t="shared" si="31"/>
        <v/>
      </c>
      <c r="T51" s="48" t="str">
        <f t="shared" si="32"/>
        <v/>
      </c>
      <c r="U51" s="48" t="str">
        <f t="shared" si="33"/>
        <v/>
      </c>
      <c r="V51">
        <f t="shared" si="34"/>
        <v>20605</v>
      </c>
      <c r="W51" t="str">
        <f t="shared" si="35"/>
        <v/>
      </c>
      <c r="X51" t="str">
        <f t="shared" si="36"/>
        <v/>
      </c>
      <c r="Y51" t="str">
        <f t="shared" si="37"/>
        <v/>
      </c>
      <c r="Z51" s="39">
        <f t="shared" si="38"/>
        <v>0</v>
      </c>
      <c r="AA51" t="str">
        <f t="shared" si="39"/>
        <v/>
      </c>
      <c r="AB51" t="str">
        <f t="shared" si="39"/>
        <v/>
      </c>
      <c r="AC51" t="str">
        <f t="shared" si="39"/>
        <v/>
      </c>
      <c r="AD51" t="str">
        <f t="shared" si="39"/>
        <v/>
      </c>
      <c r="AE51" t="str">
        <f t="shared" si="24"/>
        <v>Guadalupe Rd</v>
      </c>
      <c r="AF51" t="str">
        <f t="shared" si="24"/>
        <v>Lakeshore Dr</v>
      </c>
      <c r="AG51" t="str">
        <f t="shared" si="25"/>
        <v>Guadalupe Rd &amp; Lakeshore Dr</v>
      </c>
    </row>
    <row r="52" spans="1:33" x14ac:dyDescent="0.3">
      <c r="A52" s="18">
        <v>151</v>
      </c>
      <c r="B52" s="20" t="s">
        <v>62</v>
      </c>
      <c r="C52" s="18" t="s">
        <v>135</v>
      </c>
      <c r="D52" s="53">
        <f t="shared" si="20"/>
        <v>30051</v>
      </c>
      <c r="E52" s="53" t="str">
        <f t="shared" si="21"/>
        <v/>
      </c>
      <c r="F52" s="53">
        <f t="shared" si="22"/>
        <v>30051</v>
      </c>
      <c r="G52" s="57">
        <v>38</v>
      </c>
      <c r="H52" s="56" t="str">
        <f>IF(LEN(AB52)&gt;0,IF(NOT(ISERROR(MATCH(AB52,TC_concat,0))),MOD(MATCH(AB52,TC_concat,0)-1,1+MAX(TCID!$A:$A)),""),"")</f>
        <v/>
      </c>
      <c r="I52" s="56" t="str">
        <f>IF(LEN(AC52)&gt;0,IF(NOT(ISERROR(MATCH(AC52,TC_concat,0))),MOD(MATCH(AC52,TC_concat,0)-1,1+MAX(TCID!$A:$A)),""),"")</f>
        <v/>
      </c>
      <c r="J52" s="56" t="str">
        <f>IF(LEN(AD52)&gt;0,IF(NOT(ISERROR(MATCH(AD52,TC_concat,0))),MOD(MATCH(AD52,TC_concat,0)-1,1+MAX(TCID!$A:$A)),""),"")</f>
        <v/>
      </c>
      <c r="K52" s="48">
        <f t="shared" si="0"/>
        <v>30051</v>
      </c>
      <c r="L52" s="48" t="str">
        <f t="shared" si="1"/>
        <v/>
      </c>
      <c r="M52" s="48">
        <f t="shared" si="2"/>
        <v>30051</v>
      </c>
      <c r="N52" s="48">
        <f t="shared" si="26"/>
        <v>0</v>
      </c>
      <c r="O52" s="48" t="str">
        <f t="shared" si="27"/>
        <v/>
      </c>
      <c r="P52" s="48" t="str">
        <f t="shared" si="28"/>
        <v/>
      </c>
      <c r="Q52" s="48" t="str">
        <f t="shared" si="29"/>
        <v/>
      </c>
      <c r="R52" s="48">
        <f t="shared" si="30"/>
        <v>30051</v>
      </c>
      <c r="S52" s="48" t="str">
        <f t="shared" si="31"/>
        <v/>
      </c>
      <c r="T52" s="48" t="str">
        <f t="shared" si="32"/>
        <v/>
      </c>
      <c r="U52" s="48" t="str">
        <f t="shared" si="33"/>
        <v/>
      </c>
      <c r="V52">
        <f t="shared" si="34"/>
        <v>30051</v>
      </c>
      <c r="W52" t="str">
        <f t="shared" si="35"/>
        <v/>
      </c>
      <c r="X52" t="str">
        <f t="shared" si="36"/>
        <v/>
      </c>
      <c r="Y52" t="str">
        <f t="shared" si="37"/>
        <v/>
      </c>
      <c r="Z52" s="39">
        <f t="shared" si="38"/>
        <v>0</v>
      </c>
      <c r="AA52" t="str">
        <f t="shared" si="39"/>
        <v/>
      </c>
      <c r="AB52" t="str">
        <f t="shared" si="39"/>
        <v/>
      </c>
      <c r="AC52" t="str">
        <f t="shared" si="39"/>
        <v/>
      </c>
      <c r="AD52" t="str">
        <f t="shared" si="39"/>
        <v/>
      </c>
      <c r="AE52" t="str">
        <f t="shared" si="24"/>
        <v>University Dr</v>
      </c>
      <c r="AF52" t="str">
        <f t="shared" si="24"/>
        <v>Forest Ave</v>
      </c>
      <c r="AG52" t="str">
        <f t="shared" si="25"/>
        <v>University Dr &amp; Forest Ave</v>
      </c>
    </row>
    <row r="53" spans="1:33" x14ac:dyDescent="0.3">
      <c r="A53" s="18">
        <v>152</v>
      </c>
      <c r="B53" s="24" t="s">
        <v>148</v>
      </c>
      <c r="C53" s="23" t="s">
        <v>149</v>
      </c>
      <c r="D53" s="53">
        <f t="shared" si="20"/>
        <v>0</v>
      </c>
      <c r="E53" s="53">
        <f t="shared" si="21"/>
        <v>0</v>
      </c>
      <c r="F53" s="53">
        <f t="shared" si="22"/>
        <v>0</v>
      </c>
      <c r="G53" s="56" t="str">
        <f>IF(LEN(AA53)&gt;0,IF(NOT(ISERROR(MATCH(AA53,TC_concat,0))),MOD(MATCH(AA53,TC_concat,0)-1,1+MAX(TCID!$A:$A)),""),"")</f>
        <v/>
      </c>
      <c r="H53" s="56" t="str">
        <f>IF(LEN(AB53)&gt;0,IF(NOT(ISERROR(MATCH(AB53,TC_concat,0))),MOD(MATCH(AB53,TC_concat,0)-1,1+MAX(TCID!$A:$A)),""),"")</f>
        <v/>
      </c>
      <c r="I53" s="56" t="str">
        <f>IF(LEN(AC53)&gt;0,IF(NOT(ISERROR(MATCH(AC53,TC_concat,0))),MOD(MATCH(AC53,TC_concat,0)-1,1+MAX(TCID!$A:$A)),""),"")</f>
        <v/>
      </c>
      <c r="J53" s="56" t="str">
        <f>IF(LEN(AD53)&gt;0,IF(NOT(ISERROR(MATCH(AD53,TC_concat,0))),MOD(MATCH(AD53,TC_concat,0)-1,1+MAX(TCID!$A:$A)),""),"")</f>
        <v/>
      </c>
      <c r="K53" s="58">
        <v>0</v>
      </c>
      <c r="L53" s="58">
        <v>0</v>
      </c>
      <c r="M53" s="58">
        <v>0</v>
      </c>
      <c r="N53" s="48" t="str">
        <f t="shared" si="26"/>
        <v/>
      </c>
      <c r="O53" s="48" t="str">
        <f t="shared" si="27"/>
        <v/>
      </c>
      <c r="P53" s="48" t="str">
        <f t="shared" si="28"/>
        <v/>
      </c>
      <c r="Q53" s="48" t="str">
        <f t="shared" si="29"/>
        <v/>
      </c>
      <c r="R53" s="48" t="str">
        <f t="shared" si="30"/>
        <v/>
      </c>
      <c r="S53" s="48" t="str">
        <f t="shared" si="31"/>
        <v/>
      </c>
      <c r="T53" s="48" t="str">
        <f t="shared" si="32"/>
        <v/>
      </c>
      <c r="U53" s="48" t="str">
        <f t="shared" si="33"/>
        <v/>
      </c>
      <c r="V53" t="str">
        <f t="shared" si="34"/>
        <v/>
      </c>
      <c r="W53" t="str">
        <f t="shared" si="35"/>
        <v/>
      </c>
      <c r="X53" t="str">
        <f t="shared" si="36"/>
        <v/>
      </c>
      <c r="Y53" t="str">
        <f t="shared" si="37"/>
        <v/>
      </c>
      <c r="Z53" s="39">
        <f t="shared" si="38"/>
        <v>0</v>
      </c>
      <c r="AA53" t="str">
        <f t="shared" si="39"/>
        <v/>
      </c>
      <c r="AB53" t="str">
        <f t="shared" si="39"/>
        <v/>
      </c>
      <c r="AC53" t="str">
        <f t="shared" si="39"/>
        <v/>
      </c>
      <c r="AD53" t="str">
        <f t="shared" si="39"/>
        <v/>
      </c>
      <c r="AE53" t="str">
        <f t="shared" si="24"/>
        <v>Tempe Lake S.</v>
      </c>
      <c r="AF53" t="str">
        <f t="shared" si="24"/>
        <v>TCA Bridge</v>
      </c>
      <c r="AG53" t="str">
        <f t="shared" si="25"/>
        <v>Tempe Lake S. &amp; TCA Bridge</v>
      </c>
    </row>
    <row r="54" spans="1:33" x14ac:dyDescent="0.3">
      <c r="A54" s="18">
        <v>153</v>
      </c>
      <c r="B54" s="24" t="s">
        <v>71</v>
      </c>
      <c r="C54" s="24" t="s">
        <v>67</v>
      </c>
      <c r="D54" s="53">
        <f t="shared" si="20"/>
        <v>21727</v>
      </c>
      <c r="E54" s="53">
        <f t="shared" si="21"/>
        <v>2065</v>
      </c>
      <c r="F54" s="53">
        <f t="shared" si="22"/>
        <v>21727</v>
      </c>
      <c r="G54" s="51">
        <v>48</v>
      </c>
      <c r="H54" s="57">
        <v>47</v>
      </c>
      <c r="I54" s="56" t="str">
        <f>IF(LEN(AC54)&gt;0,IF(NOT(ISERROR(MATCH(AC54,TC_concat,0))),MOD(MATCH(AC54,TC_concat,0)-1,1+MAX(TCID!$A:$A)),""),"")</f>
        <v/>
      </c>
      <c r="J54" s="56" t="str">
        <f>IF(LEN(AD54)&gt;0,IF(NOT(ISERROR(MATCH(AD54,TC_concat,0))),MOD(MATCH(AD54,TC_concat,0)-1,1+MAX(TCID!$A:$A)),""),"")</f>
        <v/>
      </c>
      <c r="K54" s="48">
        <f t="shared" si="0"/>
        <v>21727</v>
      </c>
      <c r="L54" s="48">
        <f t="shared" si="1"/>
        <v>2065</v>
      </c>
      <c r="M54" s="48">
        <f t="shared" si="2"/>
        <v>21727</v>
      </c>
      <c r="N54" s="48">
        <f t="shared" si="26"/>
        <v>0</v>
      </c>
      <c r="O54" s="48">
        <f t="shared" si="27"/>
        <v>2065</v>
      </c>
      <c r="P54" s="48" t="str">
        <f t="shared" si="28"/>
        <v/>
      </c>
      <c r="Q54" s="48" t="str">
        <f t="shared" si="29"/>
        <v/>
      </c>
      <c r="R54" s="48">
        <f t="shared" si="30"/>
        <v>21727</v>
      </c>
      <c r="S54" s="48">
        <f t="shared" si="31"/>
        <v>0</v>
      </c>
      <c r="T54" s="48" t="str">
        <f t="shared" si="32"/>
        <v/>
      </c>
      <c r="U54" s="48" t="str">
        <f t="shared" si="33"/>
        <v/>
      </c>
      <c r="V54">
        <f t="shared" si="34"/>
        <v>21727</v>
      </c>
      <c r="W54">
        <f t="shared" si="35"/>
        <v>2065</v>
      </c>
      <c r="X54" t="str">
        <f t="shared" si="36"/>
        <v/>
      </c>
      <c r="Y54" t="str">
        <f t="shared" si="37"/>
        <v/>
      </c>
      <c r="Z54" s="39">
        <f t="shared" si="38"/>
        <v>1</v>
      </c>
      <c r="AA54" t="str">
        <f t="shared" si="39"/>
        <v>Apache Blvd &amp; McAllister Ave_1</v>
      </c>
      <c r="AB54" t="str">
        <f t="shared" si="39"/>
        <v/>
      </c>
      <c r="AC54" t="str">
        <f t="shared" si="39"/>
        <v/>
      </c>
      <c r="AD54" t="str">
        <f t="shared" si="39"/>
        <v/>
      </c>
      <c r="AE54" t="str">
        <f t="shared" si="24"/>
        <v>Apache Blvd</v>
      </c>
      <c r="AF54" t="str">
        <f t="shared" si="24"/>
        <v>McAllister Ave</v>
      </c>
      <c r="AG54" t="str">
        <f t="shared" si="25"/>
        <v>Apache Blvd &amp; McAllister Ave</v>
      </c>
    </row>
    <row r="55" spans="1:33" x14ac:dyDescent="0.3">
      <c r="A55" s="18">
        <v>154</v>
      </c>
      <c r="B55" s="24" t="s">
        <v>150</v>
      </c>
      <c r="C55" s="23" t="s">
        <v>57</v>
      </c>
      <c r="D55" s="53">
        <f t="shared" si="20"/>
        <v>40479</v>
      </c>
      <c r="E55" s="53">
        <f t="shared" si="21"/>
        <v>40479</v>
      </c>
      <c r="F55" s="53" t="str">
        <f t="shared" si="22"/>
        <v/>
      </c>
      <c r="G55" s="51">
        <v>46</v>
      </c>
      <c r="H55" s="56" t="str">
        <f>IF(LEN(AB55)&gt;0,IF(NOT(ISERROR(MATCH(AB55,TC_concat,0))),MOD(MATCH(AB55,TC_concat,0)-1,1+MAX(TCID!$A:$A)),""),"")</f>
        <v/>
      </c>
      <c r="I55" s="56" t="str">
        <f>IF(LEN(AC55)&gt;0,IF(NOT(ISERROR(MATCH(AC55,TC_concat,0))),MOD(MATCH(AC55,TC_concat,0)-1,1+MAX(TCID!$A:$A)),""),"")</f>
        <v/>
      </c>
      <c r="J55" s="56" t="str">
        <f>IF(LEN(AD55)&gt;0,IF(NOT(ISERROR(MATCH(AD55,TC_concat,0))),MOD(MATCH(AD55,TC_concat,0)-1,1+MAX(TCID!$A:$A)),""),"")</f>
        <v/>
      </c>
      <c r="K55" s="48">
        <f t="shared" si="0"/>
        <v>40479</v>
      </c>
      <c r="L55" s="48">
        <f t="shared" si="1"/>
        <v>40479</v>
      </c>
      <c r="M55" s="48" t="str">
        <f t="shared" si="2"/>
        <v/>
      </c>
      <c r="N55" s="48">
        <f t="shared" si="26"/>
        <v>40479</v>
      </c>
      <c r="O55" s="48" t="str">
        <f t="shared" si="27"/>
        <v/>
      </c>
      <c r="P55" s="48" t="str">
        <f t="shared" si="28"/>
        <v/>
      </c>
      <c r="Q55" s="48" t="str">
        <f t="shared" si="29"/>
        <v/>
      </c>
      <c r="R55" s="48">
        <f t="shared" si="30"/>
        <v>0</v>
      </c>
      <c r="S55" s="48" t="str">
        <f t="shared" si="31"/>
        <v/>
      </c>
      <c r="T55" s="48" t="str">
        <f t="shared" si="32"/>
        <v/>
      </c>
      <c r="U55" s="48" t="str">
        <f t="shared" si="33"/>
        <v/>
      </c>
      <c r="V55">
        <f t="shared" si="34"/>
        <v>40479</v>
      </c>
      <c r="W55" t="str">
        <f t="shared" si="35"/>
        <v/>
      </c>
      <c r="X55" t="str">
        <f t="shared" si="36"/>
        <v/>
      </c>
      <c r="Y55" t="str">
        <f t="shared" si="37"/>
        <v/>
      </c>
      <c r="Z55" s="39">
        <f t="shared" si="38"/>
        <v>0</v>
      </c>
      <c r="AA55" t="str">
        <f t="shared" si="39"/>
        <v/>
      </c>
      <c r="AB55" t="str">
        <f t="shared" si="39"/>
        <v/>
      </c>
      <c r="AC55" t="str">
        <f t="shared" si="39"/>
        <v/>
      </c>
      <c r="AD55" t="str">
        <f t="shared" si="39"/>
        <v/>
      </c>
      <c r="AE55" t="str">
        <f t="shared" si="24"/>
        <v>Terrace Rd</v>
      </c>
      <c r="AF55" t="str">
        <f t="shared" si="24"/>
        <v>Rural Rd</v>
      </c>
      <c r="AG55" t="str">
        <f t="shared" si="25"/>
        <v>Terrace Rd &amp; Rural Rd</v>
      </c>
    </row>
    <row r="56" spans="1:33" x14ac:dyDescent="0.3">
      <c r="A56" s="18">
        <v>155</v>
      </c>
      <c r="B56" s="20" t="s">
        <v>62</v>
      </c>
      <c r="C56" s="23" t="s">
        <v>38</v>
      </c>
      <c r="D56" s="53">
        <f t="shared" si="20"/>
        <v>37413</v>
      </c>
      <c r="E56" s="53">
        <f t="shared" si="21"/>
        <v>32685</v>
      </c>
      <c r="F56" s="53">
        <f t="shared" si="22"/>
        <v>37413</v>
      </c>
      <c r="G56" s="56">
        <f>IF(LEN(AA56)&gt;0,IF(NOT(ISERROR(MATCH(AA56,TC_concat,0))),MOD(MATCH(AA56,TC_concat,0)-1,1+MAX(TCID!$A:$A)),""),"")</f>
        <v>30</v>
      </c>
      <c r="H56" s="56">
        <f>IF(LEN(AB56)&gt;0,IF(NOT(ISERROR(MATCH(AB56,TC_concat,0))),MOD(MATCH(AB56,TC_concat,0)-1,1+MAX(TCID!$A:$A)),""),"")</f>
        <v>40</v>
      </c>
      <c r="I56" s="56">
        <f>IF(LEN(AC56)&gt;0,IF(NOT(ISERROR(MATCH(AC56,TC_concat,0))),MOD(MATCH(AC56,TC_concat,0)-1,1+MAX(TCID!$A:$A)),""),"")</f>
        <v>31</v>
      </c>
      <c r="J56" s="56">
        <f>IF(LEN(AD56)&gt;0,IF(NOT(ISERROR(MATCH(AD56,TC_concat,0))),MOD(MATCH(AD56,TC_concat,0)-1,1+MAX(TCID!$A:$A)),""),"")</f>
        <v>32</v>
      </c>
      <c r="K56" s="48">
        <f t="shared" si="0"/>
        <v>37413</v>
      </c>
      <c r="L56" s="48">
        <f t="shared" si="1"/>
        <v>32685</v>
      </c>
      <c r="M56" s="48">
        <f t="shared" si="2"/>
        <v>37413</v>
      </c>
      <c r="N56" s="48">
        <f t="shared" si="26"/>
        <v>0</v>
      </c>
      <c r="O56" s="48">
        <f t="shared" si="27"/>
        <v>31878</v>
      </c>
      <c r="P56" s="48">
        <f t="shared" si="28"/>
        <v>32685</v>
      </c>
      <c r="Q56" s="48">
        <f t="shared" si="29"/>
        <v>0</v>
      </c>
      <c r="R56" s="48">
        <f t="shared" si="30"/>
        <v>37413</v>
      </c>
      <c r="S56" s="48">
        <f t="shared" si="31"/>
        <v>0</v>
      </c>
      <c r="T56" s="48">
        <f t="shared" si="32"/>
        <v>0</v>
      </c>
      <c r="U56" s="48">
        <f t="shared" si="33"/>
        <v>34703</v>
      </c>
      <c r="V56">
        <f t="shared" si="34"/>
        <v>37413</v>
      </c>
      <c r="W56">
        <f t="shared" si="35"/>
        <v>31878</v>
      </c>
      <c r="X56">
        <f t="shared" si="36"/>
        <v>32685</v>
      </c>
      <c r="Y56">
        <f t="shared" si="37"/>
        <v>34703</v>
      </c>
      <c r="Z56" s="39">
        <f t="shared" si="38"/>
        <v>4</v>
      </c>
      <c r="AA56" t="str">
        <f t="shared" si="39"/>
        <v>University Dr &amp; McClintock Dr_1</v>
      </c>
      <c r="AB56" t="str">
        <f t="shared" si="39"/>
        <v>University Dr &amp; McClintock Dr_2</v>
      </c>
      <c r="AC56" t="str">
        <f t="shared" si="39"/>
        <v>University Dr &amp; McClintock Dr_3</v>
      </c>
      <c r="AD56" t="str">
        <f t="shared" si="39"/>
        <v>University Dr &amp; McClintock Dr_4</v>
      </c>
      <c r="AE56" t="str">
        <f t="shared" si="24"/>
        <v>University Dr</v>
      </c>
      <c r="AF56" t="str">
        <f t="shared" si="24"/>
        <v>McClintock Dr</v>
      </c>
      <c r="AG56" t="str">
        <f t="shared" si="25"/>
        <v>University Dr &amp; McClintock Dr</v>
      </c>
    </row>
    <row r="57" spans="1:33" x14ac:dyDescent="0.3">
      <c r="A57" s="25">
        <v>156</v>
      </c>
      <c r="B57" s="21" t="s">
        <v>151</v>
      </c>
      <c r="C57" s="21" t="s">
        <v>41</v>
      </c>
      <c r="D57" s="53">
        <f t="shared" si="20"/>
        <v>15577</v>
      </c>
      <c r="E57" s="53">
        <f t="shared" si="21"/>
        <v>15577</v>
      </c>
      <c r="F57" s="53">
        <f t="shared" si="22"/>
        <v>0</v>
      </c>
      <c r="G57" s="54">
        <v>11</v>
      </c>
      <c r="H57" s="54">
        <v>17</v>
      </c>
      <c r="I57" s="56" t="str">
        <f>IF(LEN(AC57)&gt;0,IF(NOT(ISERROR(MATCH(AC57,TC_concat,0))),MOD(MATCH(AC57,TC_concat,0)-1,1+MAX(TCID!$A:$A)),""),"")</f>
        <v/>
      </c>
      <c r="J57" s="56" t="str">
        <f>IF(LEN(AD57)&gt;0,IF(NOT(ISERROR(MATCH(AD57,TC_concat,0))),MOD(MATCH(AD57,TC_concat,0)-1,1+MAX(TCID!$A:$A)),""),"")</f>
        <v/>
      </c>
      <c r="K57" s="60">
        <f t="shared" si="0"/>
        <v>15577</v>
      </c>
      <c r="L57" s="60">
        <f t="shared" si="1"/>
        <v>15577</v>
      </c>
      <c r="M57" s="58">
        <v>0</v>
      </c>
      <c r="N57" s="60">
        <f t="shared" si="26"/>
        <v>10368</v>
      </c>
      <c r="O57" s="60">
        <f t="shared" si="27"/>
        <v>15577</v>
      </c>
      <c r="P57" s="60" t="str">
        <f t="shared" si="28"/>
        <v/>
      </c>
      <c r="Q57" s="60" t="str">
        <f t="shared" si="29"/>
        <v/>
      </c>
      <c r="R57" s="60">
        <f t="shared" si="30"/>
        <v>0</v>
      </c>
      <c r="S57" s="60">
        <f t="shared" si="31"/>
        <v>0</v>
      </c>
      <c r="T57" s="60" t="str">
        <f t="shared" si="32"/>
        <v/>
      </c>
      <c r="U57" s="60" t="str">
        <f t="shared" si="33"/>
        <v/>
      </c>
      <c r="V57" s="61">
        <f t="shared" si="34"/>
        <v>10368</v>
      </c>
      <c r="W57" s="61">
        <f t="shared" si="35"/>
        <v>15577</v>
      </c>
      <c r="X57" s="61" t="str">
        <f t="shared" si="36"/>
        <v/>
      </c>
      <c r="Y57" s="61" t="str">
        <f t="shared" si="37"/>
        <v/>
      </c>
      <c r="Z57" s="63">
        <f t="shared" si="38"/>
        <v>0</v>
      </c>
      <c r="AA57" t="str">
        <f t="shared" si="39"/>
        <v/>
      </c>
      <c r="AB57" t="str">
        <f t="shared" si="39"/>
        <v/>
      </c>
      <c r="AC57" t="str">
        <f t="shared" si="39"/>
        <v/>
      </c>
      <c r="AD57" t="str">
        <f t="shared" si="39"/>
        <v/>
      </c>
      <c r="AE57" t="str">
        <f t="shared" si="24"/>
        <v>Crosscut Canal</v>
      </c>
      <c r="AF57" t="str">
        <f t="shared" si="24"/>
        <v>Mill Ave</v>
      </c>
      <c r="AG57" t="str">
        <f t="shared" si="25"/>
        <v>Crosscut Canal &amp; Mill Ave</v>
      </c>
    </row>
    <row r="58" spans="1:33" x14ac:dyDescent="0.3">
      <c r="A58" s="25">
        <v>157</v>
      </c>
      <c r="B58" s="26" t="s">
        <v>39</v>
      </c>
      <c r="C58" s="27" t="s">
        <v>30</v>
      </c>
      <c r="D58" s="53">
        <f t="shared" si="20"/>
        <v>16270</v>
      </c>
      <c r="E58" s="53">
        <f t="shared" si="21"/>
        <v>6636</v>
      </c>
      <c r="F58" s="53">
        <f t="shared" si="22"/>
        <v>16270</v>
      </c>
      <c r="G58" s="56">
        <f>IF(LEN(AA58)&gt;0,IF(NOT(ISERROR(MATCH(AA58,TC_concat,0))),MOD(MATCH(AA58,TC_concat,0)-1,1+MAX(TCID!$A:$A)),""),"")</f>
        <v>9</v>
      </c>
      <c r="H58" s="56">
        <f>IF(LEN(AB58)&gt;0,IF(NOT(ISERROR(MATCH(AB58,TC_concat,0))),MOD(MATCH(AB58,TC_concat,0)-1,1+MAX(TCID!$A:$A)),""),"")</f>
        <v>5</v>
      </c>
      <c r="I58" s="56">
        <f>IF(LEN(AC58)&gt;0,IF(NOT(ISERROR(MATCH(AC58,TC_concat,0))),MOD(MATCH(AC58,TC_concat,0)-1,1+MAX(TCID!$A:$A)),""),"")</f>
        <v>10</v>
      </c>
      <c r="J58" s="56" t="str">
        <f>IF(LEN(AD58)&gt;0,IF(NOT(ISERROR(MATCH(AD58,TC_concat,0))),MOD(MATCH(AD58,TC_concat,0)-1,1+MAX(TCID!$A:$A)),""),"")</f>
        <v/>
      </c>
      <c r="K58" s="60">
        <f t="shared" si="0"/>
        <v>16270</v>
      </c>
      <c r="L58" s="60">
        <f t="shared" si="1"/>
        <v>6636</v>
      </c>
      <c r="M58" s="60">
        <f t="shared" si="2"/>
        <v>16270</v>
      </c>
      <c r="N58" s="60">
        <f t="shared" si="26"/>
        <v>0</v>
      </c>
      <c r="O58" s="60">
        <f t="shared" si="27"/>
        <v>6636</v>
      </c>
      <c r="P58" s="60">
        <f t="shared" si="28"/>
        <v>0</v>
      </c>
      <c r="Q58" s="60" t="str">
        <f t="shared" si="29"/>
        <v/>
      </c>
      <c r="R58" s="60">
        <f t="shared" si="30"/>
        <v>14613</v>
      </c>
      <c r="S58" s="60">
        <f t="shared" si="31"/>
        <v>0</v>
      </c>
      <c r="T58" s="60">
        <f t="shared" si="32"/>
        <v>16270</v>
      </c>
      <c r="U58" s="60" t="str">
        <f t="shared" si="33"/>
        <v/>
      </c>
      <c r="V58" s="61">
        <f t="shared" si="34"/>
        <v>14613</v>
      </c>
      <c r="W58" s="61">
        <f t="shared" si="35"/>
        <v>6636</v>
      </c>
      <c r="X58" s="61">
        <f t="shared" si="36"/>
        <v>16270</v>
      </c>
      <c r="Y58" s="61" t="str">
        <f t="shared" si="37"/>
        <v/>
      </c>
      <c r="Z58" s="63">
        <f t="shared" si="38"/>
        <v>3</v>
      </c>
      <c r="AA58" t="str">
        <f t="shared" si="39"/>
        <v>Curry Rd &amp; College Ave_1</v>
      </c>
      <c r="AB58" t="str">
        <f t="shared" si="39"/>
        <v>Curry Rd &amp; College Ave_2</v>
      </c>
      <c r="AC58" t="str">
        <f t="shared" si="39"/>
        <v>Curry Rd &amp; College Ave_3</v>
      </c>
      <c r="AD58" t="str">
        <f t="shared" si="39"/>
        <v/>
      </c>
      <c r="AE58" t="str">
        <f t="shared" si="24"/>
        <v>Curry Rd</v>
      </c>
      <c r="AF58" t="str">
        <f t="shared" si="24"/>
        <v>College Ave</v>
      </c>
      <c r="AG58" t="str">
        <f t="shared" si="25"/>
        <v>Curry Rd &amp; College Ave</v>
      </c>
    </row>
    <row r="59" spans="1:33" x14ac:dyDescent="0.3">
      <c r="A59" s="25">
        <v>158</v>
      </c>
      <c r="B59" s="21" t="s">
        <v>43</v>
      </c>
      <c r="C59" s="27" t="s">
        <v>46</v>
      </c>
      <c r="D59" s="53">
        <f t="shared" si="20"/>
        <v>25458</v>
      </c>
      <c r="E59" s="53">
        <f t="shared" si="21"/>
        <v>25458</v>
      </c>
      <c r="F59" s="53">
        <f t="shared" si="22"/>
        <v>14472</v>
      </c>
      <c r="G59" s="56">
        <f>IF(LEN(AA59)&gt;0,IF(NOT(ISERROR(MATCH(AA59,TC_concat,0))),MOD(MATCH(AA59,TC_concat,0)-1,1+MAX(TCID!$A:$A)),""),"")</f>
        <v>12</v>
      </c>
      <c r="H59" s="56">
        <f>IF(LEN(AB59)&gt;0,IF(NOT(ISERROR(MATCH(AB59,TC_concat,0))),MOD(MATCH(AB59,TC_concat,0)-1,1+MAX(TCID!$A:$A)),""),"")</f>
        <v>15</v>
      </c>
      <c r="I59" s="56">
        <f>IF(LEN(AC59)&gt;0,IF(NOT(ISERROR(MATCH(AC59,TC_concat,0))),MOD(MATCH(AC59,TC_concat,0)-1,1+MAX(TCID!$A:$A)),""),"")</f>
        <v>13</v>
      </c>
      <c r="J59" s="56">
        <f>IF(LEN(AD59)&gt;0,IF(NOT(ISERROR(MATCH(AD59,TC_concat,0))),MOD(MATCH(AD59,TC_concat,0)-1,1+MAX(TCID!$A:$A)),""),"")</f>
        <v>14</v>
      </c>
      <c r="K59" s="60">
        <f t="shared" si="0"/>
        <v>25458</v>
      </c>
      <c r="L59" s="60">
        <f t="shared" si="1"/>
        <v>25458</v>
      </c>
      <c r="M59" s="60">
        <f t="shared" si="2"/>
        <v>14472</v>
      </c>
      <c r="N59" s="60">
        <f t="shared" si="26"/>
        <v>0</v>
      </c>
      <c r="O59" s="60">
        <f t="shared" si="27"/>
        <v>25458</v>
      </c>
      <c r="P59" s="60">
        <f t="shared" si="28"/>
        <v>0</v>
      </c>
      <c r="Q59" s="60">
        <f t="shared" si="29"/>
        <v>13270</v>
      </c>
      <c r="R59" s="60">
        <f t="shared" si="30"/>
        <v>11352</v>
      </c>
      <c r="S59" s="60">
        <f t="shared" si="31"/>
        <v>0</v>
      </c>
      <c r="T59" s="60">
        <f t="shared" si="32"/>
        <v>14472</v>
      </c>
      <c r="U59" s="60">
        <f t="shared" si="33"/>
        <v>0</v>
      </c>
      <c r="V59" s="61">
        <f t="shared" si="34"/>
        <v>11352</v>
      </c>
      <c r="W59" s="61">
        <f t="shared" si="35"/>
        <v>25458</v>
      </c>
      <c r="X59" s="61">
        <f t="shared" si="36"/>
        <v>14472</v>
      </c>
      <c r="Y59" s="61">
        <f t="shared" si="37"/>
        <v>13270</v>
      </c>
      <c r="Z59" s="63">
        <f t="shared" si="38"/>
        <v>4</v>
      </c>
      <c r="AA59" t="str">
        <f t="shared" si="39"/>
        <v>Washington St &amp; Priest Dr_1</v>
      </c>
      <c r="AB59" t="str">
        <f t="shared" si="39"/>
        <v>Washington St &amp; Priest Dr_2</v>
      </c>
      <c r="AC59" t="str">
        <f t="shared" si="39"/>
        <v>Washington St &amp; Priest Dr_3</v>
      </c>
      <c r="AD59" t="str">
        <f t="shared" si="39"/>
        <v>Washington St &amp; Priest Dr_4</v>
      </c>
      <c r="AE59" t="str">
        <f t="shared" si="24"/>
        <v>Washington St</v>
      </c>
      <c r="AF59" t="str">
        <f t="shared" si="24"/>
        <v>Priest Dr</v>
      </c>
      <c r="AG59" t="str">
        <f t="shared" si="25"/>
        <v>Washington St &amp; Priest Dr</v>
      </c>
    </row>
    <row r="60" spans="1:33" x14ac:dyDescent="0.3">
      <c r="A60" s="25">
        <v>159</v>
      </c>
      <c r="B60" s="26" t="s">
        <v>79</v>
      </c>
      <c r="C60" s="27" t="s">
        <v>38</v>
      </c>
      <c r="D60" s="53">
        <f t="shared" si="20"/>
        <v>32423</v>
      </c>
      <c r="E60" s="53">
        <f t="shared" si="21"/>
        <v>30881</v>
      </c>
      <c r="F60" s="53">
        <f t="shared" si="22"/>
        <v>32423</v>
      </c>
      <c r="G60" s="56">
        <f>IF(LEN(AA60)&gt;0,IF(NOT(ISERROR(MATCH(AA60,TC_concat,0))),MOD(MATCH(AA60,TC_concat,0)-1,1+MAX(TCID!$A:$A)),""),"")</f>
        <v>65</v>
      </c>
      <c r="H60" s="56">
        <f>IF(LEN(AB60)&gt;0,IF(NOT(ISERROR(MATCH(AB60,TC_concat,0))),MOD(MATCH(AB60,TC_concat,0)-1,1+MAX(TCID!$A:$A)),""),"")</f>
        <v>71</v>
      </c>
      <c r="I60" s="56">
        <f>IF(LEN(AC60)&gt;0,IF(NOT(ISERROR(MATCH(AC60,TC_concat,0))),MOD(MATCH(AC60,TC_concat,0)-1,1+MAX(TCID!$A:$A)),""),"")</f>
        <v>63</v>
      </c>
      <c r="J60" s="56">
        <f>IF(LEN(AD60)&gt;0,IF(NOT(ISERROR(MATCH(AD60,TC_concat,0))),MOD(MATCH(AD60,TC_concat,0)-1,1+MAX(TCID!$A:$A)),""),"")</f>
        <v>64</v>
      </c>
      <c r="K60" s="60">
        <f t="shared" si="0"/>
        <v>32423</v>
      </c>
      <c r="L60" s="60">
        <f t="shared" si="1"/>
        <v>30881</v>
      </c>
      <c r="M60" s="60">
        <f t="shared" si="2"/>
        <v>32423</v>
      </c>
      <c r="N60" s="60">
        <f t="shared" si="26"/>
        <v>0</v>
      </c>
      <c r="O60" s="60">
        <f t="shared" si="27"/>
        <v>30881</v>
      </c>
      <c r="P60" s="60">
        <f t="shared" si="28"/>
        <v>0</v>
      </c>
      <c r="Q60" s="60">
        <f t="shared" si="29"/>
        <v>30288</v>
      </c>
      <c r="R60" s="60">
        <f t="shared" si="30"/>
        <v>27069</v>
      </c>
      <c r="S60" s="60">
        <f t="shared" si="31"/>
        <v>0</v>
      </c>
      <c r="T60" s="60">
        <f t="shared" si="32"/>
        <v>32423</v>
      </c>
      <c r="U60" s="60">
        <f t="shared" si="33"/>
        <v>0</v>
      </c>
      <c r="V60" s="61">
        <f t="shared" si="34"/>
        <v>27069</v>
      </c>
      <c r="W60" s="61">
        <f t="shared" si="35"/>
        <v>30881</v>
      </c>
      <c r="X60" s="61">
        <f t="shared" si="36"/>
        <v>32423</v>
      </c>
      <c r="Y60" s="61">
        <f t="shared" si="37"/>
        <v>30288</v>
      </c>
      <c r="Z60" s="63">
        <f t="shared" si="38"/>
        <v>4</v>
      </c>
      <c r="AA60" t="str">
        <f t="shared" si="39"/>
        <v>Broadway Rd &amp; McClintock Dr_1</v>
      </c>
      <c r="AB60" t="str">
        <f t="shared" si="39"/>
        <v>Broadway Rd &amp; McClintock Dr_2</v>
      </c>
      <c r="AC60" t="str">
        <f t="shared" si="39"/>
        <v>Broadway Rd &amp; McClintock Dr_3</v>
      </c>
      <c r="AD60" t="str">
        <f t="shared" si="39"/>
        <v>Broadway Rd &amp; McClintock Dr_4</v>
      </c>
      <c r="AE60" t="str">
        <f t="shared" si="24"/>
        <v>Broadway Rd</v>
      </c>
      <c r="AF60" t="str">
        <f t="shared" si="24"/>
        <v>McClintock Dr</v>
      </c>
      <c r="AG60" t="str">
        <f t="shared" si="25"/>
        <v>Broadway Rd &amp; McClintock Dr</v>
      </c>
    </row>
    <row r="61" spans="1:33" x14ac:dyDescent="0.3">
      <c r="A61" s="25">
        <v>160</v>
      </c>
      <c r="B61" s="26" t="s">
        <v>79</v>
      </c>
      <c r="C61" s="28" t="s">
        <v>64</v>
      </c>
      <c r="D61" s="53">
        <f t="shared" si="20"/>
        <v>35399</v>
      </c>
      <c r="E61" s="53">
        <f t="shared" si="21"/>
        <v>13042</v>
      </c>
      <c r="F61" s="53">
        <f t="shared" si="22"/>
        <v>35399</v>
      </c>
      <c r="G61" s="56">
        <f>IF(LEN(AA61)&gt;0,IF(NOT(ISERROR(MATCH(AA61,TC_concat,0))),MOD(MATCH(AA61,TC_concat,0)-1,1+MAX(TCID!$A:$A)),""),"")</f>
        <v>79</v>
      </c>
      <c r="H61" s="56">
        <f>IF(LEN(AB61)&gt;0,IF(NOT(ISERROR(MATCH(AB61,TC_concat,0))),MOD(MATCH(AB61,TC_concat,0)-1,1+MAX(TCID!$A:$A)),""),"")</f>
        <v>50</v>
      </c>
      <c r="I61" s="57">
        <v>56</v>
      </c>
      <c r="J61" s="56" t="str">
        <f>IF(LEN(AD61)&gt;0,IF(NOT(ISERROR(MATCH(AD61,TC_concat,0))),MOD(MATCH(AD61,TC_concat,0)-1,1+MAX(TCID!$A:$A)),""),"")</f>
        <v/>
      </c>
      <c r="K61" s="60">
        <f t="shared" si="0"/>
        <v>35399</v>
      </c>
      <c r="L61" s="60">
        <f t="shared" si="1"/>
        <v>13042</v>
      </c>
      <c r="M61" s="60">
        <f t="shared" si="2"/>
        <v>35399</v>
      </c>
      <c r="N61" s="60">
        <f t="shared" si="26"/>
        <v>13042</v>
      </c>
      <c r="O61" s="60">
        <f t="shared" si="27"/>
        <v>9884</v>
      </c>
      <c r="P61" s="60">
        <f t="shared" si="28"/>
        <v>0</v>
      </c>
      <c r="Q61" s="60" t="str">
        <f t="shared" si="29"/>
        <v/>
      </c>
      <c r="R61" s="60">
        <f t="shared" si="30"/>
        <v>0</v>
      </c>
      <c r="S61" s="60">
        <f t="shared" si="31"/>
        <v>0</v>
      </c>
      <c r="T61" s="60">
        <f t="shared" si="32"/>
        <v>35399</v>
      </c>
      <c r="U61" s="60" t="str">
        <f t="shared" si="33"/>
        <v/>
      </c>
      <c r="V61" s="61">
        <f t="shared" si="34"/>
        <v>13042</v>
      </c>
      <c r="W61" s="61">
        <f t="shared" si="35"/>
        <v>9884</v>
      </c>
      <c r="X61" s="61">
        <f t="shared" si="36"/>
        <v>35399</v>
      </c>
      <c r="Y61" s="61" t="str">
        <f t="shared" si="37"/>
        <v/>
      </c>
      <c r="Z61" s="63">
        <f t="shared" si="38"/>
        <v>2</v>
      </c>
      <c r="AA61" t="str">
        <f t="shared" si="39"/>
        <v>Broadway Rd &amp; Hardy Dr_1</v>
      </c>
      <c r="AB61" t="str">
        <f t="shared" si="39"/>
        <v>Broadway Rd &amp; Hardy Dr_2</v>
      </c>
      <c r="AC61" t="str">
        <f t="shared" si="39"/>
        <v/>
      </c>
      <c r="AD61" t="str">
        <f t="shared" si="39"/>
        <v/>
      </c>
      <c r="AE61" t="str">
        <f t="shared" si="24"/>
        <v>Broadway Rd</v>
      </c>
      <c r="AF61" t="str">
        <f t="shared" si="24"/>
        <v>Hardy Dr</v>
      </c>
      <c r="AG61" t="str">
        <f t="shared" si="25"/>
        <v>Broadway Rd &amp; Hardy Dr</v>
      </c>
    </row>
    <row r="62" spans="1:33" x14ac:dyDescent="0.3">
      <c r="A62" s="25">
        <v>161</v>
      </c>
      <c r="B62" s="26" t="s">
        <v>62</v>
      </c>
      <c r="C62" s="27" t="s">
        <v>152</v>
      </c>
      <c r="D62" s="53">
        <f t="shared" si="20"/>
        <v>37413</v>
      </c>
      <c r="E62" s="53">
        <f t="shared" si="21"/>
        <v>11371</v>
      </c>
      <c r="F62" s="53">
        <f t="shared" si="22"/>
        <v>37413</v>
      </c>
      <c r="G62" s="56">
        <f>IF(LEN(AA62)&gt;0,IF(NOT(ISERROR(MATCH(AA62,TC_concat,0))),MOD(MATCH(AA62,TC_concat,0)-1,1+MAX(TCID!$A:$A)),""),"")</f>
        <v>41</v>
      </c>
      <c r="H62" s="56">
        <f>IF(LEN(AB62)&gt;0,IF(NOT(ISERROR(MATCH(AB62,TC_concat,0))),MOD(MATCH(AB62,TC_concat,0)-1,1+MAX(TCID!$A:$A)),""),"")</f>
        <v>42</v>
      </c>
      <c r="I62" s="56">
        <f>IF(LEN(AC62)&gt;0,IF(NOT(ISERROR(MATCH(AC62,TC_concat,0))),MOD(MATCH(AC62,TC_concat,0)-1,1+MAX(TCID!$A:$A)),""),"")</f>
        <v>29</v>
      </c>
      <c r="J62" s="56">
        <f>IF(LEN(AD62)&gt;0,IF(NOT(ISERROR(MATCH(AD62,TC_concat,0))),MOD(MATCH(AD62,TC_concat,0)-1,1+MAX(TCID!$A:$A)),""),"")</f>
        <v>30</v>
      </c>
      <c r="K62" s="60">
        <f t="shared" si="0"/>
        <v>37413</v>
      </c>
      <c r="L62" s="60">
        <f t="shared" si="1"/>
        <v>11371</v>
      </c>
      <c r="M62" s="60">
        <f t="shared" si="2"/>
        <v>37413</v>
      </c>
      <c r="N62" s="60">
        <f t="shared" si="26"/>
        <v>0</v>
      </c>
      <c r="O62" s="60">
        <f t="shared" si="27"/>
        <v>7014</v>
      </c>
      <c r="P62" s="60">
        <f t="shared" si="28"/>
        <v>11371</v>
      </c>
      <c r="Q62" s="60">
        <f t="shared" si="29"/>
        <v>0</v>
      </c>
      <c r="R62" s="60">
        <f t="shared" si="30"/>
        <v>30327</v>
      </c>
      <c r="S62" s="60">
        <f t="shared" si="31"/>
        <v>0</v>
      </c>
      <c r="T62" s="60">
        <f t="shared" si="32"/>
        <v>0</v>
      </c>
      <c r="U62" s="60">
        <f t="shared" si="33"/>
        <v>37413</v>
      </c>
      <c r="V62" s="61">
        <f t="shared" si="34"/>
        <v>30327</v>
      </c>
      <c r="W62" s="61">
        <f t="shared" si="35"/>
        <v>7014</v>
      </c>
      <c r="X62" s="61">
        <f t="shared" si="36"/>
        <v>11371</v>
      </c>
      <c r="Y62" s="61">
        <f t="shared" si="37"/>
        <v>37413</v>
      </c>
      <c r="Z62" s="63">
        <f t="shared" si="38"/>
        <v>4</v>
      </c>
      <c r="AA62" t="str">
        <f t="shared" si="39"/>
        <v>University Dr &amp; Price Rd_1</v>
      </c>
      <c r="AB62" t="str">
        <f t="shared" si="39"/>
        <v>University Dr &amp; Price Rd_2</v>
      </c>
      <c r="AC62" t="str">
        <f t="shared" si="39"/>
        <v>University Dr &amp; Price Rd_3</v>
      </c>
      <c r="AD62" t="str">
        <f t="shared" si="39"/>
        <v>University Dr &amp; Price Rd_4</v>
      </c>
      <c r="AE62" t="str">
        <f t="shared" si="24"/>
        <v>University Dr</v>
      </c>
      <c r="AF62" t="str">
        <f t="shared" si="24"/>
        <v>Price Rd</v>
      </c>
      <c r="AG62" t="str">
        <f t="shared" si="25"/>
        <v>University Dr &amp; Price Rd</v>
      </c>
    </row>
    <row r="63" spans="1:33" x14ac:dyDescent="0.3">
      <c r="A63" s="25">
        <v>162</v>
      </c>
      <c r="B63" s="26" t="s">
        <v>79</v>
      </c>
      <c r="C63" s="27" t="s">
        <v>81</v>
      </c>
      <c r="D63" s="53">
        <f t="shared" si="20"/>
        <v>35399</v>
      </c>
      <c r="E63" s="53">
        <f t="shared" si="21"/>
        <v>6703</v>
      </c>
      <c r="F63" s="53">
        <f t="shared" si="22"/>
        <v>35399</v>
      </c>
      <c r="G63" s="56">
        <f>IF(LEN(AA63)&gt;0,IF(NOT(ISERROR(MATCH(AA63,TC_concat,0))),MOD(MATCH(AA63,TC_concat,0)-1,1+MAX(TCID!$A:$A)),""),"")</f>
        <v>78</v>
      </c>
      <c r="H63" s="56">
        <f>IF(LEN(AB63)&gt;0,IF(NOT(ISERROR(MATCH(AB63,TC_concat,0))),MOD(MATCH(AB63,TC_concat,0)-1,1+MAX(TCID!$A:$A)),""),"")</f>
        <v>57</v>
      </c>
      <c r="I63" s="57">
        <v>56</v>
      </c>
      <c r="J63" s="56" t="str">
        <f>IF(LEN(AD63)&gt;0,IF(NOT(ISERROR(MATCH(AD63,TC_concat,0))),MOD(MATCH(AD63,TC_concat,0)-1,1+MAX(TCID!$A:$A)),""),"")</f>
        <v/>
      </c>
      <c r="K63" s="60">
        <f t="shared" si="0"/>
        <v>35399</v>
      </c>
      <c r="L63" s="60">
        <f t="shared" si="1"/>
        <v>6703</v>
      </c>
      <c r="M63" s="60">
        <f t="shared" si="2"/>
        <v>35399</v>
      </c>
      <c r="N63" s="60">
        <f t="shared" si="26"/>
        <v>6703</v>
      </c>
      <c r="O63" s="60">
        <f t="shared" si="27"/>
        <v>3412</v>
      </c>
      <c r="P63" s="60">
        <f t="shared" si="28"/>
        <v>0</v>
      </c>
      <c r="Q63" s="60" t="str">
        <f t="shared" si="29"/>
        <v/>
      </c>
      <c r="R63" s="60">
        <f t="shared" si="30"/>
        <v>0</v>
      </c>
      <c r="S63" s="60">
        <f t="shared" si="31"/>
        <v>0</v>
      </c>
      <c r="T63" s="60">
        <f t="shared" si="32"/>
        <v>35399</v>
      </c>
      <c r="U63" s="60" t="str">
        <f t="shared" si="33"/>
        <v/>
      </c>
      <c r="V63" s="61">
        <f t="shared" si="34"/>
        <v>6703</v>
      </c>
      <c r="W63" s="61">
        <f t="shared" si="35"/>
        <v>3412</v>
      </c>
      <c r="X63" s="61">
        <f t="shared" si="36"/>
        <v>35399</v>
      </c>
      <c r="Y63" s="61" t="str">
        <f t="shared" si="37"/>
        <v/>
      </c>
      <c r="Z63" s="63">
        <f t="shared" si="38"/>
        <v>2</v>
      </c>
      <c r="AA63" t="str">
        <f t="shared" si="39"/>
        <v>Broadway Rd &amp; Roosevelt St_1</v>
      </c>
      <c r="AB63" t="str">
        <f t="shared" si="39"/>
        <v>Broadway Rd &amp; Roosevelt St_2</v>
      </c>
      <c r="AC63" t="str">
        <f t="shared" si="39"/>
        <v/>
      </c>
      <c r="AD63" t="str">
        <f t="shared" si="39"/>
        <v/>
      </c>
      <c r="AE63" t="str">
        <f t="shared" si="24"/>
        <v>Broadway Rd</v>
      </c>
      <c r="AF63" t="str">
        <f t="shared" si="24"/>
        <v>Roosevelt St</v>
      </c>
      <c r="AG63" t="str">
        <f t="shared" si="25"/>
        <v>Broadway Rd &amp; Roosevelt St</v>
      </c>
    </row>
    <row r="64" spans="1:33" x14ac:dyDescent="0.3">
      <c r="A64" s="25">
        <v>163</v>
      </c>
      <c r="B64" s="26" t="s">
        <v>62</v>
      </c>
      <c r="C64" s="27" t="s">
        <v>136</v>
      </c>
      <c r="D64" s="53">
        <f t="shared" si="20"/>
        <v>31195</v>
      </c>
      <c r="E64" s="53" t="str">
        <f t="shared" si="21"/>
        <v/>
      </c>
      <c r="F64" s="53">
        <f t="shared" si="22"/>
        <v>31195</v>
      </c>
      <c r="G64" s="57">
        <v>37</v>
      </c>
      <c r="H64" s="56" t="str">
        <f>IF(LEN(AB64)&gt;0,IF(NOT(ISERROR(MATCH(AB64,TC_concat,0))),MOD(MATCH(AB64,TC_concat,0)-1,1+MAX(TCID!$A:$A)),""),"")</f>
        <v/>
      </c>
      <c r="I64" s="56" t="str">
        <f>IF(LEN(AC64)&gt;0,IF(NOT(ISERROR(MATCH(AC64,TC_concat,0))),MOD(MATCH(AC64,TC_concat,0)-1,1+MAX(TCID!$A:$A)),""),"")</f>
        <v/>
      </c>
      <c r="J64" s="56" t="str">
        <f>IF(LEN(AD64)&gt;0,IF(NOT(ISERROR(MATCH(AD64,TC_concat,0))),MOD(MATCH(AD64,TC_concat,0)-1,1+MAX(TCID!$A:$A)),""),"")</f>
        <v/>
      </c>
      <c r="K64" s="60">
        <f t="shared" si="0"/>
        <v>31195</v>
      </c>
      <c r="L64" s="60" t="str">
        <f t="shared" si="1"/>
        <v/>
      </c>
      <c r="M64" s="60">
        <f t="shared" si="2"/>
        <v>31195</v>
      </c>
      <c r="N64" s="60">
        <f t="shared" si="26"/>
        <v>0</v>
      </c>
      <c r="O64" s="60" t="str">
        <f t="shared" si="27"/>
        <v/>
      </c>
      <c r="P64" s="60" t="str">
        <f t="shared" si="28"/>
        <v/>
      </c>
      <c r="Q64" s="60" t="str">
        <f t="shared" si="29"/>
        <v/>
      </c>
      <c r="R64" s="60">
        <f t="shared" si="30"/>
        <v>31195</v>
      </c>
      <c r="S64" s="60" t="str">
        <f t="shared" si="31"/>
        <v/>
      </c>
      <c r="T64" s="60" t="str">
        <f t="shared" si="32"/>
        <v/>
      </c>
      <c r="U64" s="60" t="str">
        <f t="shared" si="33"/>
        <v/>
      </c>
      <c r="V64" s="61">
        <f t="shared" si="34"/>
        <v>31195</v>
      </c>
      <c r="W64" s="61" t="str">
        <f t="shared" si="35"/>
        <v/>
      </c>
      <c r="X64" s="61" t="str">
        <f t="shared" si="36"/>
        <v/>
      </c>
      <c r="Y64" s="61" t="str">
        <f t="shared" si="37"/>
        <v/>
      </c>
      <c r="Z64" s="63">
        <f t="shared" si="38"/>
        <v>0</v>
      </c>
      <c r="AA64" t="str">
        <f t="shared" si="39"/>
        <v/>
      </c>
      <c r="AB64" t="str">
        <f t="shared" si="39"/>
        <v/>
      </c>
      <c r="AC64" t="str">
        <f t="shared" si="39"/>
        <v/>
      </c>
      <c r="AD64" t="str">
        <f t="shared" si="39"/>
        <v/>
      </c>
      <c r="AE64" t="str">
        <f t="shared" si="24"/>
        <v>University Dr</v>
      </c>
      <c r="AF64" t="str">
        <f t="shared" si="24"/>
        <v>Farmer Ave</v>
      </c>
      <c r="AG64" t="str">
        <f t="shared" si="25"/>
        <v>University Dr &amp; Farmer Ave</v>
      </c>
    </row>
    <row r="65" spans="1:33" x14ac:dyDescent="0.3">
      <c r="A65" s="25">
        <v>164</v>
      </c>
      <c r="B65" s="26" t="s">
        <v>87</v>
      </c>
      <c r="C65" s="27" t="s">
        <v>38</v>
      </c>
      <c r="D65" s="53">
        <f t="shared" si="20"/>
        <v>35624</v>
      </c>
      <c r="E65" s="53">
        <f t="shared" si="21"/>
        <v>35624</v>
      </c>
      <c r="F65" s="53">
        <f t="shared" si="22"/>
        <v>28796</v>
      </c>
      <c r="G65" s="56">
        <f>IF(LEN(AA65)&gt;0,IF(NOT(ISERROR(MATCH(AA65,TC_concat,0))),MOD(MATCH(AA65,TC_concat,0)-1,1+MAX(TCID!$A:$A)),""),"")</f>
        <v>70</v>
      </c>
      <c r="H65" s="56">
        <f>IF(LEN(AB65)&gt;0,IF(NOT(ISERROR(MATCH(AB65,TC_concat,0))),MOD(MATCH(AB65,TC_concat,0)-1,1+MAX(TCID!$A:$A)),""),"")</f>
        <v>92</v>
      </c>
      <c r="I65" s="56">
        <f>IF(LEN(AC65)&gt;0,IF(NOT(ISERROR(MATCH(AC65,TC_concat,0))),MOD(MATCH(AC65,TC_concat,0)-1,1+MAX(TCID!$A:$A)),""),"")</f>
        <v>71</v>
      </c>
      <c r="J65" s="56">
        <f>IF(LEN(AD65)&gt;0,IF(NOT(ISERROR(MATCH(AD65,TC_concat,0))),MOD(MATCH(AD65,TC_concat,0)-1,1+MAX(TCID!$A:$A)),""),"")</f>
        <v>73</v>
      </c>
      <c r="K65" s="60">
        <f t="shared" si="0"/>
        <v>35624</v>
      </c>
      <c r="L65" s="60">
        <f t="shared" si="1"/>
        <v>35624</v>
      </c>
      <c r="M65" s="60">
        <f t="shared" si="2"/>
        <v>28796</v>
      </c>
      <c r="N65" s="60">
        <f t="shared" si="26"/>
        <v>0</v>
      </c>
      <c r="O65" s="60">
        <f t="shared" si="27"/>
        <v>35624</v>
      </c>
      <c r="P65" s="60">
        <f t="shared" si="28"/>
        <v>30881</v>
      </c>
      <c r="Q65" s="60">
        <f t="shared" si="29"/>
        <v>0</v>
      </c>
      <c r="R65" s="60">
        <f t="shared" si="30"/>
        <v>24744</v>
      </c>
      <c r="S65" s="60">
        <f t="shared" si="31"/>
        <v>0</v>
      </c>
      <c r="T65" s="60">
        <f t="shared" si="32"/>
        <v>0</v>
      </c>
      <c r="U65" s="60">
        <f t="shared" si="33"/>
        <v>28796</v>
      </c>
      <c r="V65" s="61">
        <f t="shared" si="34"/>
        <v>24744</v>
      </c>
      <c r="W65" s="61">
        <f t="shared" si="35"/>
        <v>35624</v>
      </c>
      <c r="X65" s="61">
        <f t="shared" si="36"/>
        <v>30881</v>
      </c>
      <c r="Y65" s="61">
        <f t="shared" si="37"/>
        <v>28796</v>
      </c>
      <c r="Z65" s="63">
        <f t="shared" si="38"/>
        <v>4</v>
      </c>
      <c r="AA65" t="str">
        <f t="shared" si="39"/>
        <v>Southern Ave &amp; McClintock Dr_1</v>
      </c>
      <c r="AB65" t="str">
        <f t="shared" si="39"/>
        <v>Southern Ave &amp; McClintock Dr_2</v>
      </c>
      <c r="AC65" t="str">
        <f t="shared" si="39"/>
        <v>Southern Ave &amp; McClintock Dr_3</v>
      </c>
      <c r="AD65" t="str">
        <f t="shared" si="39"/>
        <v>Southern Ave &amp; McClintock Dr_4</v>
      </c>
      <c r="AE65" t="str">
        <f t="shared" si="24"/>
        <v>Southern Ave</v>
      </c>
      <c r="AF65" t="str">
        <f t="shared" si="24"/>
        <v>McClintock Dr</v>
      </c>
      <c r="AG65" t="str">
        <f t="shared" si="25"/>
        <v>Southern Ave &amp; McClintock Dr</v>
      </c>
    </row>
    <row r="66" spans="1:33" x14ac:dyDescent="0.3">
      <c r="A66" s="25">
        <v>165</v>
      </c>
      <c r="B66" s="26" t="s">
        <v>62</v>
      </c>
      <c r="C66" s="27" t="s">
        <v>46</v>
      </c>
      <c r="D66" s="53">
        <f t="shared" si="20"/>
        <v>34169</v>
      </c>
      <c r="E66" s="53">
        <f t="shared" si="21"/>
        <v>34169</v>
      </c>
      <c r="F66" s="53">
        <f t="shared" si="22"/>
        <v>31195</v>
      </c>
      <c r="G66" s="56">
        <f>IF(LEN(AA66)&gt;0,IF(NOT(ISERROR(MATCH(AA66,TC_concat,0))),MOD(MATCH(AA66,TC_concat,0)-1,1+MAX(TCID!$A:$A)),""),"")</f>
        <v>37</v>
      </c>
      <c r="H66" s="56">
        <f>IF(LEN(AB66)&gt;0,IF(NOT(ISERROR(MATCH(AB66,TC_concat,0))),MOD(MATCH(AB66,TC_concat,0)-1,1+MAX(TCID!$A:$A)),""),"")</f>
        <v>52</v>
      </c>
      <c r="I66" s="56">
        <f>IF(LEN(AC66)&gt;0,IF(NOT(ISERROR(MATCH(AC66,TC_concat,0))),MOD(MATCH(AC66,TC_concat,0)-1,1+MAX(TCID!$A:$A)),""),"")</f>
        <v>21</v>
      </c>
      <c r="J66" s="56">
        <f>IF(LEN(AD66)&gt;0,IF(NOT(ISERROR(MATCH(AD66,TC_concat,0))),MOD(MATCH(AD66,TC_concat,0)-1,1+MAX(TCID!$A:$A)),""),"")</f>
        <v>36</v>
      </c>
      <c r="K66" s="60">
        <f t="shared" ref="K66" si="40">IF(MAX(V66:Y66)&gt;0,MAX(V66:Y66),"")</f>
        <v>34169</v>
      </c>
      <c r="L66" s="60">
        <f t="shared" ref="L66:L79" si="41">IF(MAX(N66:Q66)&gt;0,MAX(N66:Q66),"")</f>
        <v>34169</v>
      </c>
      <c r="M66" s="60">
        <f t="shared" ref="M66:M79" si="42">IF(MAX(R66:U66)&gt;0,MAX(R66:U66),"")</f>
        <v>31195</v>
      </c>
      <c r="N66" s="60">
        <f t="shared" ref="N66:N79" si="43">IF(LEN(G66)&gt;0,INDEX(TC_Dir,G66+1)*V66,"")</f>
        <v>0</v>
      </c>
      <c r="O66" s="60">
        <f t="shared" ref="O66:O79" si="44">IF(LEN(H66)&gt;0,INDEX(TC_Dir,H66+1)*W66,"")</f>
        <v>30254</v>
      </c>
      <c r="P66" s="60">
        <f t="shared" ref="P66:P79" si="45">IF(LEN(I66)&gt;0,INDEX(TC_Dir,I66+1)*X66,"")</f>
        <v>34169</v>
      </c>
      <c r="Q66" s="60">
        <f t="shared" ref="Q66:Q79" si="46">IF(LEN(J66)&gt;0,INDEX(TC_Dir,J66+1)*Y66,"")</f>
        <v>0</v>
      </c>
      <c r="R66" s="60">
        <f t="shared" ref="R66:R79" si="47">IF(LEN(G66)&gt;0,NOT(INDEX(TC_Dir,G66+1))*V66,"")</f>
        <v>31195</v>
      </c>
      <c r="S66" s="60">
        <f t="shared" ref="S66:S79" si="48">IF(LEN(H66)&gt;0,NOT(INDEX(TC_Dir,H66+1))*W66,"")</f>
        <v>0</v>
      </c>
      <c r="T66" s="60">
        <f t="shared" ref="T66:T79" si="49">IF(LEN(I66)&gt;0,NOT(INDEX(TC_Dir,I66+1))*X66,"")</f>
        <v>0</v>
      </c>
      <c r="U66" s="60">
        <f t="shared" ref="U66:U79" si="50">IF(LEN(J66)&gt;0,NOT(INDEX(TC_Dir,J66+1))*Y66,"")</f>
        <v>28175</v>
      </c>
      <c r="V66" s="61">
        <f t="shared" ref="V66:V79" si="51">IF(ISNUMBER(G66),INDEX(TrfCnt,G66+1),"")</f>
        <v>31195</v>
      </c>
      <c r="W66" s="61">
        <f t="shared" ref="W66:W79" si="52">IF(ISNUMBER(H66),INDEX(TrfCnt,H66+1),"")</f>
        <v>30254</v>
      </c>
      <c r="X66" s="61">
        <f t="shared" ref="X66:X79" si="53">IF(ISNUMBER(I66),INDEX(TrfCnt,I66+1),"")</f>
        <v>34169</v>
      </c>
      <c r="Y66" s="61">
        <f t="shared" ref="Y66:Y79" si="54">IF(ISNUMBER(J66),INDEX(TrfCnt,J66+1),"")</f>
        <v>28175</v>
      </c>
      <c r="Z66" s="63">
        <f t="shared" ref="Z66:Z79" si="55">COUNTIF(ConcFrom,AG66)+COUNTIF(ConcTo,AG66)</f>
        <v>4</v>
      </c>
      <c r="AA66" t="str">
        <f t="shared" si="39"/>
        <v>University Dr &amp; Priest Dr_1</v>
      </c>
      <c r="AB66" t="str">
        <f t="shared" si="39"/>
        <v>University Dr &amp; Priest Dr_2</v>
      </c>
      <c r="AC66" t="str">
        <f t="shared" si="39"/>
        <v>University Dr &amp; Priest Dr_3</v>
      </c>
      <c r="AD66" t="str">
        <f t="shared" si="39"/>
        <v>University Dr &amp; Priest Dr_4</v>
      </c>
      <c r="AE66" t="str">
        <f t="shared" si="24"/>
        <v>University Dr</v>
      </c>
      <c r="AF66" t="str">
        <f t="shared" si="24"/>
        <v>Priest Dr</v>
      </c>
      <c r="AG66" t="str">
        <f t="shared" si="25"/>
        <v>University Dr &amp; Priest Dr</v>
      </c>
    </row>
    <row r="67" spans="1:33" x14ac:dyDescent="0.3">
      <c r="A67" s="25">
        <v>166</v>
      </c>
      <c r="B67" s="26" t="s">
        <v>153</v>
      </c>
      <c r="C67" s="27" t="s">
        <v>139</v>
      </c>
      <c r="D67" s="53" t="str">
        <f t="shared" ref="D67:D79" si="56">IF(ISNUMBER(K67),K67,"")</f>
        <v/>
      </c>
      <c r="E67" s="53" t="str">
        <f t="shared" ref="E67:E79" si="57">IF(ISNUMBER(L67),L67,"")</f>
        <v/>
      </c>
      <c r="F67" s="53" t="str">
        <f t="shared" ref="F67:F79" si="58">IF(ISNUMBER(M67),M67,"")</f>
        <v/>
      </c>
      <c r="G67" s="56" t="str">
        <f>IF(LEN(AA67)&gt;0,IF(NOT(ISERROR(MATCH(AA67,TC_concat,0))),MOD(MATCH(AA67,TC_concat,0)-1,1+MAX(TCID!$A:$A)),""),"")</f>
        <v/>
      </c>
      <c r="H67" s="56" t="str">
        <f>IF(LEN(AB67)&gt;0,IF(NOT(ISERROR(MATCH(AB67,TC_concat,0))),MOD(MATCH(AB67,TC_concat,0)-1,1+MAX(TCID!$A:$A)),""),"")</f>
        <v/>
      </c>
      <c r="I67" s="56" t="str">
        <f>IF(LEN(AC67)&gt;0,IF(NOT(ISERROR(MATCH(AC67,TC_concat,0))),MOD(MATCH(AC67,TC_concat,0)-1,1+MAX(TCID!$A:$A)),""),"")</f>
        <v/>
      </c>
      <c r="J67" s="56" t="str">
        <f>IF(LEN(AD67)&gt;0,IF(NOT(ISERROR(MATCH(AD67,TC_concat,0))),MOD(MATCH(AD67,TC_concat,0)-1,1+MAX(TCID!$A:$A)),""),"")</f>
        <v/>
      </c>
      <c r="K67" s="58"/>
      <c r="L67" s="60" t="str">
        <f t="shared" si="41"/>
        <v/>
      </c>
      <c r="M67" s="60" t="str">
        <f t="shared" si="42"/>
        <v/>
      </c>
      <c r="N67" s="60" t="str">
        <f t="shared" si="43"/>
        <v/>
      </c>
      <c r="O67" s="60" t="str">
        <f t="shared" si="44"/>
        <v/>
      </c>
      <c r="P67" s="60" t="str">
        <f t="shared" si="45"/>
        <v/>
      </c>
      <c r="Q67" s="60" t="str">
        <f t="shared" si="46"/>
        <v/>
      </c>
      <c r="R67" s="60" t="str">
        <f t="shared" si="47"/>
        <v/>
      </c>
      <c r="S67" s="60" t="str">
        <f t="shared" si="48"/>
        <v/>
      </c>
      <c r="T67" s="60" t="str">
        <f t="shared" si="49"/>
        <v/>
      </c>
      <c r="U67" s="60" t="str">
        <f t="shared" si="50"/>
        <v/>
      </c>
      <c r="V67" s="61" t="str">
        <f t="shared" si="51"/>
        <v/>
      </c>
      <c r="W67" s="61" t="str">
        <f t="shared" si="52"/>
        <v/>
      </c>
      <c r="X67" s="61" t="str">
        <f t="shared" si="53"/>
        <v/>
      </c>
      <c r="Y67" s="61" t="str">
        <f t="shared" si="54"/>
        <v/>
      </c>
      <c r="Z67" s="63">
        <f t="shared" si="55"/>
        <v>0</v>
      </c>
      <c r="AA67" t="str">
        <f t="shared" si="39"/>
        <v/>
      </c>
      <c r="AB67" t="str">
        <f t="shared" si="39"/>
        <v/>
      </c>
      <c r="AC67" t="str">
        <f t="shared" si="39"/>
        <v/>
      </c>
      <c r="AD67" t="str">
        <f t="shared" si="39"/>
        <v/>
      </c>
      <c r="AE67" t="str">
        <f t="shared" ref="AE67:AF79" si="59">B67</f>
        <v>8th St</v>
      </c>
      <c r="AF67" t="str">
        <f t="shared" si="59"/>
        <v>Dorsey Ln</v>
      </c>
      <c r="AG67" t="str">
        <f t="shared" ref="AG67:AG79" si="60">B67&amp;" &amp; "&amp;C67</f>
        <v>8th St &amp; Dorsey Ln</v>
      </c>
    </row>
    <row r="68" spans="1:33" x14ac:dyDescent="0.3">
      <c r="A68" s="25">
        <v>167</v>
      </c>
      <c r="B68" s="26" t="s">
        <v>154</v>
      </c>
      <c r="C68" s="27" t="s">
        <v>46</v>
      </c>
      <c r="D68" s="53">
        <f t="shared" si="56"/>
        <v>44869</v>
      </c>
      <c r="E68" s="53">
        <f t="shared" si="57"/>
        <v>44869</v>
      </c>
      <c r="F68" s="53" t="str">
        <f t="shared" si="58"/>
        <v/>
      </c>
      <c r="G68" s="57">
        <v>155</v>
      </c>
      <c r="H68" s="56" t="str">
        <f>IF(LEN(AB68)&gt;0,IF(NOT(ISERROR(MATCH(AB68,TC_concat,0))),MOD(MATCH(AB68,TC_concat,0)-1,1+MAX(TCID!$A:$A)),""),"")</f>
        <v/>
      </c>
      <c r="I68" s="56" t="str">
        <f>IF(LEN(AC68)&gt;0,IF(NOT(ISERROR(MATCH(AC68,TC_concat,0))),MOD(MATCH(AC68,TC_concat,0)-1,1+MAX(TCID!$A:$A)),""),"")</f>
        <v/>
      </c>
      <c r="J68" s="56" t="str">
        <f>IF(LEN(AD68)&gt;0,IF(NOT(ISERROR(MATCH(AD68,TC_concat,0))),MOD(MATCH(AD68,TC_concat,0)-1,1+MAX(TCID!$A:$A)),""),"")</f>
        <v/>
      </c>
      <c r="K68" s="60">
        <f t="shared" ref="K68:K79" si="61">IF(MAX(V68:Y68)&gt;0,MAX(V68:Y68),"")</f>
        <v>44869</v>
      </c>
      <c r="L68" s="60">
        <f t="shared" si="41"/>
        <v>44869</v>
      </c>
      <c r="M68" s="60" t="str">
        <f t="shared" si="42"/>
        <v/>
      </c>
      <c r="N68" s="60">
        <f t="shared" si="43"/>
        <v>44869</v>
      </c>
      <c r="O68" s="60" t="str">
        <f t="shared" si="44"/>
        <v/>
      </c>
      <c r="P68" s="60" t="str">
        <f t="shared" si="45"/>
        <v/>
      </c>
      <c r="Q68" s="60" t="str">
        <f t="shared" si="46"/>
        <v/>
      </c>
      <c r="R68" s="60">
        <f t="shared" si="47"/>
        <v>0</v>
      </c>
      <c r="S68" s="60" t="str">
        <f t="shared" si="48"/>
        <v/>
      </c>
      <c r="T68" s="60" t="str">
        <f t="shared" si="49"/>
        <v/>
      </c>
      <c r="U68" s="60" t="str">
        <f t="shared" si="50"/>
        <v/>
      </c>
      <c r="V68" s="61">
        <f t="shared" si="51"/>
        <v>44869</v>
      </c>
      <c r="W68" s="61" t="str">
        <f t="shared" si="52"/>
        <v/>
      </c>
      <c r="X68" s="61" t="str">
        <f t="shared" si="53"/>
        <v/>
      </c>
      <c r="Y68" s="61" t="str">
        <f t="shared" si="54"/>
        <v/>
      </c>
      <c r="Z68" s="63">
        <f t="shared" si="55"/>
        <v>0</v>
      </c>
      <c r="AA68" t="str">
        <f t="shared" si="39"/>
        <v/>
      </c>
      <c r="AB68" t="str">
        <f t="shared" si="39"/>
        <v/>
      </c>
      <c r="AC68" t="str">
        <f t="shared" si="39"/>
        <v/>
      </c>
      <c r="AD68" t="str">
        <f t="shared" si="39"/>
        <v/>
      </c>
      <c r="AE68" t="str">
        <f t="shared" si="59"/>
        <v>Town Lake Path S</v>
      </c>
      <c r="AF68" t="str">
        <f t="shared" si="59"/>
        <v>Priest Dr</v>
      </c>
      <c r="AG68" t="str">
        <f t="shared" si="60"/>
        <v>Town Lake Path S &amp; Priest Dr</v>
      </c>
    </row>
    <row r="69" spans="1:33" x14ac:dyDescent="0.3">
      <c r="A69" s="29">
        <v>168</v>
      </c>
      <c r="B69" s="30" t="s">
        <v>96</v>
      </c>
      <c r="C69" s="31" t="s">
        <v>46</v>
      </c>
      <c r="D69" s="53">
        <f t="shared" si="56"/>
        <v>44484</v>
      </c>
      <c r="E69" s="53">
        <f t="shared" si="57"/>
        <v>23872</v>
      </c>
      <c r="F69" s="53">
        <f t="shared" si="58"/>
        <v>44484</v>
      </c>
      <c r="G69" s="56">
        <f>IF(LEN(AA69)&gt;0,IF(NOT(ISERROR(MATCH(AA69,TC_concat,0))),MOD(MATCH(AA69,TC_concat,0)-1,1+MAX(TCID!$A:$A)),""),"")</f>
        <v>106</v>
      </c>
      <c r="H69" s="56">
        <f>IF(LEN(AB69)&gt;0,IF(NOT(ISERROR(MATCH(AB69,TC_concat,0))),MOD(MATCH(AB69,TC_concat,0)-1,1+MAX(TCID!$A:$A)),""),"")</f>
        <v>109</v>
      </c>
      <c r="I69" s="56">
        <f>IF(LEN(AC69)&gt;0,IF(NOT(ISERROR(MATCH(AC69,TC_concat,0))),MOD(MATCH(AC69,TC_concat,0)-1,1+MAX(TCID!$A:$A)),""),"")</f>
        <v>88</v>
      </c>
      <c r="J69" s="56">
        <f>IF(LEN(AD69)&gt;0,IF(NOT(ISERROR(MATCH(AD69,TC_concat,0))),MOD(MATCH(AD69,TC_concat,0)-1,1+MAX(TCID!$A:$A)),""),"")</f>
        <v>107</v>
      </c>
      <c r="K69" s="60">
        <f t="shared" si="61"/>
        <v>44484</v>
      </c>
      <c r="L69" s="60">
        <f t="shared" si="41"/>
        <v>23872</v>
      </c>
      <c r="M69" s="60">
        <f t="shared" si="42"/>
        <v>44484</v>
      </c>
      <c r="N69" s="60">
        <f t="shared" si="43"/>
        <v>0</v>
      </c>
      <c r="O69" s="60">
        <f t="shared" si="44"/>
        <v>16012</v>
      </c>
      <c r="P69" s="60">
        <f t="shared" si="45"/>
        <v>23872</v>
      </c>
      <c r="Q69" s="60">
        <f t="shared" si="46"/>
        <v>0</v>
      </c>
      <c r="R69" s="60">
        <f t="shared" si="47"/>
        <v>31478</v>
      </c>
      <c r="S69" s="60">
        <f t="shared" si="48"/>
        <v>0</v>
      </c>
      <c r="T69" s="60">
        <f t="shared" si="49"/>
        <v>0</v>
      </c>
      <c r="U69" s="60">
        <f t="shared" si="50"/>
        <v>44484</v>
      </c>
      <c r="V69" s="61">
        <f t="shared" si="51"/>
        <v>31478</v>
      </c>
      <c r="W69" s="61">
        <f t="shared" si="52"/>
        <v>16012</v>
      </c>
      <c r="X69" s="61">
        <f t="shared" si="53"/>
        <v>23872</v>
      </c>
      <c r="Y69" s="61">
        <f t="shared" si="54"/>
        <v>44484</v>
      </c>
      <c r="Z69" s="63">
        <f t="shared" si="55"/>
        <v>4</v>
      </c>
      <c r="AA69" t="str">
        <f t="shared" si="39"/>
        <v>Baseline Rd &amp; Priest Dr_1</v>
      </c>
      <c r="AB69" t="str">
        <f t="shared" si="39"/>
        <v>Baseline Rd &amp; Priest Dr_2</v>
      </c>
      <c r="AC69" t="str">
        <f t="shared" si="39"/>
        <v>Baseline Rd &amp; Priest Dr_3</v>
      </c>
      <c r="AD69" t="str">
        <f t="shared" si="39"/>
        <v>Baseline Rd &amp; Priest Dr_4</v>
      </c>
      <c r="AE69" t="str">
        <f t="shared" si="59"/>
        <v>Baseline Rd</v>
      </c>
      <c r="AF69" t="str">
        <f t="shared" si="59"/>
        <v>Priest Dr</v>
      </c>
      <c r="AG69" t="str">
        <f t="shared" si="60"/>
        <v>Baseline Rd &amp; Priest Dr</v>
      </c>
    </row>
    <row r="70" spans="1:33" x14ac:dyDescent="0.3">
      <c r="A70" s="29">
        <v>169</v>
      </c>
      <c r="B70" s="30" t="s">
        <v>96</v>
      </c>
      <c r="C70" s="31" t="s">
        <v>99</v>
      </c>
      <c r="D70" s="53">
        <f t="shared" si="56"/>
        <v>42459</v>
      </c>
      <c r="E70" s="53">
        <f t="shared" si="57"/>
        <v>22883</v>
      </c>
      <c r="F70" s="53">
        <f t="shared" si="58"/>
        <v>42459</v>
      </c>
      <c r="G70" s="56">
        <f>IF(LEN(AA70)&gt;0,IF(NOT(ISERROR(MATCH(AA70,TC_concat,0))),MOD(MATCH(AA70,TC_concat,0)-1,1+MAX(TCID!$A:$A)),""),"")</f>
        <v>111</v>
      </c>
      <c r="H70" s="56">
        <f>IF(LEN(AB70)&gt;0,IF(NOT(ISERROR(MATCH(AB70,TC_concat,0))),MOD(MATCH(AB70,TC_concat,0)-1,1+MAX(TCID!$A:$A)),""),"")</f>
        <v>103</v>
      </c>
      <c r="I70" s="56">
        <f>IF(LEN(AC70)&gt;0,IF(NOT(ISERROR(MATCH(AC70,TC_concat,0))),MOD(MATCH(AC70,TC_concat,0)-1,1+MAX(TCID!$A:$A)),""),"")</f>
        <v>104</v>
      </c>
      <c r="J70" s="56" t="str">
        <f>IF(LEN(AD70)&gt;0,IF(NOT(ISERROR(MATCH(AD70,TC_concat,0))),MOD(MATCH(AD70,TC_concat,0)-1,1+MAX(TCID!$A:$A)),""),"")</f>
        <v/>
      </c>
      <c r="K70" s="60">
        <f t="shared" si="61"/>
        <v>42459</v>
      </c>
      <c r="L70" s="60">
        <f t="shared" si="41"/>
        <v>22883</v>
      </c>
      <c r="M70" s="60">
        <f t="shared" si="42"/>
        <v>42459</v>
      </c>
      <c r="N70" s="60">
        <f t="shared" si="43"/>
        <v>22883</v>
      </c>
      <c r="O70" s="60">
        <f t="shared" si="44"/>
        <v>5344</v>
      </c>
      <c r="P70" s="60">
        <f t="shared" si="45"/>
        <v>0</v>
      </c>
      <c r="Q70" s="60" t="str">
        <f t="shared" si="46"/>
        <v/>
      </c>
      <c r="R70" s="60">
        <f t="shared" si="47"/>
        <v>0</v>
      </c>
      <c r="S70" s="60">
        <f t="shared" si="48"/>
        <v>0</v>
      </c>
      <c r="T70" s="60">
        <f t="shared" si="49"/>
        <v>42459</v>
      </c>
      <c r="U70" s="60" t="str">
        <f t="shared" si="50"/>
        <v/>
      </c>
      <c r="V70" s="61">
        <f t="shared" si="51"/>
        <v>22883</v>
      </c>
      <c r="W70" s="61">
        <f t="shared" si="52"/>
        <v>5344</v>
      </c>
      <c r="X70" s="61">
        <f t="shared" si="53"/>
        <v>42459</v>
      </c>
      <c r="Y70" s="61" t="str">
        <f t="shared" si="54"/>
        <v/>
      </c>
      <c r="Z70" s="63">
        <f t="shared" si="55"/>
        <v>3</v>
      </c>
      <c r="AA70" t="str">
        <f t="shared" si="39"/>
        <v>Baseline Rd &amp; Kyrene Rd_1</v>
      </c>
      <c r="AB70" t="str">
        <f t="shared" si="39"/>
        <v>Baseline Rd &amp; Kyrene Rd_2</v>
      </c>
      <c r="AC70" t="str">
        <f t="shared" si="39"/>
        <v>Baseline Rd &amp; Kyrene Rd_3</v>
      </c>
      <c r="AD70" t="str">
        <f t="shared" si="39"/>
        <v/>
      </c>
      <c r="AE70" t="str">
        <f t="shared" si="59"/>
        <v>Baseline Rd</v>
      </c>
      <c r="AF70" t="str">
        <f t="shared" si="59"/>
        <v>Kyrene Rd</v>
      </c>
      <c r="AG70" t="str">
        <f t="shared" si="60"/>
        <v>Baseline Rd &amp; Kyrene Rd</v>
      </c>
    </row>
    <row r="71" spans="1:33" x14ac:dyDescent="0.3">
      <c r="A71" s="29">
        <v>170</v>
      </c>
      <c r="B71" s="30" t="s">
        <v>155</v>
      </c>
      <c r="C71" s="31" t="s">
        <v>46</v>
      </c>
      <c r="D71" s="53">
        <f t="shared" si="56"/>
        <v>22291</v>
      </c>
      <c r="E71" s="53">
        <f t="shared" si="57"/>
        <v>22291</v>
      </c>
      <c r="F71" s="53" t="str">
        <f t="shared" si="58"/>
        <v/>
      </c>
      <c r="G71" s="57">
        <v>145</v>
      </c>
      <c r="H71" s="56" t="str">
        <f>IF(LEN(AB71)&gt;0,IF(NOT(ISERROR(MATCH(AB71,TC_concat,0))),MOD(MATCH(AB71,TC_concat,0)-1,1+MAX(TCID!$A:$A)),""),"")</f>
        <v/>
      </c>
      <c r="I71" s="56" t="str">
        <f>IF(LEN(AC71)&gt;0,IF(NOT(ISERROR(MATCH(AC71,TC_concat,0))),MOD(MATCH(AC71,TC_concat,0)-1,1+MAX(TCID!$A:$A)),""),"")</f>
        <v/>
      </c>
      <c r="J71" s="56" t="str">
        <f>IF(LEN(AD71)&gt;0,IF(NOT(ISERROR(MATCH(AD71,TC_concat,0))),MOD(MATCH(AD71,TC_concat,0)-1,1+MAX(TCID!$A:$A)),""),"")</f>
        <v/>
      </c>
      <c r="K71" s="60">
        <f t="shared" si="61"/>
        <v>22291</v>
      </c>
      <c r="L71" s="60">
        <f t="shared" si="41"/>
        <v>22291</v>
      </c>
      <c r="M71" s="60" t="str">
        <f t="shared" si="42"/>
        <v/>
      </c>
      <c r="N71" s="60">
        <f t="shared" si="43"/>
        <v>22291</v>
      </c>
      <c r="O71" s="60" t="str">
        <f t="shared" si="44"/>
        <v/>
      </c>
      <c r="P71" s="60" t="str">
        <f t="shared" si="45"/>
        <v/>
      </c>
      <c r="Q71" s="60" t="str">
        <f t="shared" si="46"/>
        <v/>
      </c>
      <c r="R71" s="60">
        <f t="shared" si="47"/>
        <v>0</v>
      </c>
      <c r="S71" s="60" t="str">
        <f t="shared" si="48"/>
        <v/>
      </c>
      <c r="T71" s="60" t="str">
        <f t="shared" si="49"/>
        <v/>
      </c>
      <c r="U71" s="60" t="str">
        <f t="shared" si="50"/>
        <v/>
      </c>
      <c r="V71" s="61">
        <f t="shared" si="51"/>
        <v>22291</v>
      </c>
      <c r="W71" s="61" t="str">
        <f t="shared" si="52"/>
        <v/>
      </c>
      <c r="X71" s="61" t="str">
        <f t="shared" si="53"/>
        <v/>
      </c>
      <c r="Y71" s="61" t="str">
        <f t="shared" si="54"/>
        <v/>
      </c>
      <c r="Z71" s="63">
        <f t="shared" si="55"/>
        <v>0</v>
      </c>
      <c r="AA71" t="str">
        <f t="shared" si="39"/>
        <v/>
      </c>
      <c r="AB71" t="str">
        <f t="shared" si="39"/>
        <v/>
      </c>
      <c r="AC71" t="str">
        <f t="shared" si="39"/>
        <v/>
      </c>
      <c r="AD71" t="str">
        <f t="shared" si="39"/>
        <v/>
      </c>
      <c r="AE71" t="str">
        <f t="shared" si="59"/>
        <v>Knox Rd</v>
      </c>
      <c r="AF71" t="str">
        <f t="shared" si="59"/>
        <v>Priest Dr</v>
      </c>
      <c r="AG71" t="str">
        <f t="shared" si="60"/>
        <v>Knox Rd &amp; Priest Dr</v>
      </c>
    </row>
    <row r="72" spans="1:33" x14ac:dyDescent="0.3">
      <c r="A72" s="29">
        <v>171</v>
      </c>
      <c r="B72" s="30" t="s">
        <v>155</v>
      </c>
      <c r="C72" s="31" t="s">
        <v>97</v>
      </c>
      <c r="D72" s="53" t="str">
        <f t="shared" si="56"/>
        <v/>
      </c>
      <c r="E72" s="53" t="str">
        <f t="shared" si="57"/>
        <v/>
      </c>
      <c r="F72" s="53" t="str">
        <f t="shared" si="58"/>
        <v/>
      </c>
      <c r="G72" s="56" t="str">
        <f>IF(LEN(AA72)&gt;0,IF(NOT(ISERROR(MATCH(AA72,TC_concat,0))),MOD(MATCH(AA72,TC_concat,0)-1,1+MAX(TCID!$A:$A)),""),"")</f>
        <v/>
      </c>
      <c r="H72" s="56" t="str">
        <f>IF(LEN(AB72)&gt;0,IF(NOT(ISERROR(MATCH(AB72,TC_concat,0))),MOD(MATCH(AB72,TC_concat,0)-1,1+MAX(TCID!$A:$A)),""),"")</f>
        <v/>
      </c>
      <c r="I72" s="56" t="str">
        <f>IF(LEN(AC72)&gt;0,IF(NOT(ISERROR(MATCH(AC72,TC_concat,0))),MOD(MATCH(AC72,TC_concat,0)-1,1+MAX(TCID!$A:$A)),""),"")</f>
        <v/>
      </c>
      <c r="J72" s="56" t="str">
        <f>IF(LEN(AD72)&gt;0,IF(NOT(ISERROR(MATCH(AD72,TC_concat,0))),MOD(MATCH(AD72,TC_concat,0)-1,1+MAX(TCID!$A:$A)),""),"")</f>
        <v/>
      </c>
      <c r="K72" s="60" t="str">
        <f t="shared" si="61"/>
        <v/>
      </c>
      <c r="L72" s="60" t="str">
        <f t="shared" si="41"/>
        <v/>
      </c>
      <c r="M72" s="60" t="str">
        <f t="shared" si="42"/>
        <v/>
      </c>
      <c r="N72" s="60" t="str">
        <f t="shared" si="43"/>
        <v/>
      </c>
      <c r="O72" s="60" t="str">
        <f t="shared" si="44"/>
        <v/>
      </c>
      <c r="P72" s="60" t="str">
        <f t="shared" si="45"/>
        <v/>
      </c>
      <c r="Q72" s="60" t="str">
        <f t="shared" si="46"/>
        <v/>
      </c>
      <c r="R72" s="60" t="str">
        <f t="shared" si="47"/>
        <v/>
      </c>
      <c r="S72" s="60" t="str">
        <f t="shared" si="48"/>
        <v/>
      </c>
      <c r="T72" s="60" t="str">
        <f t="shared" si="49"/>
        <v/>
      </c>
      <c r="U72" s="60" t="str">
        <f t="shared" si="50"/>
        <v/>
      </c>
      <c r="V72" s="61" t="str">
        <f t="shared" si="51"/>
        <v/>
      </c>
      <c r="W72" s="61" t="str">
        <f t="shared" si="52"/>
        <v/>
      </c>
      <c r="X72" s="61" t="str">
        <f t="shared" si="53"/>
        <v/>
      </c>
      <c r="Y72" s="61" t="str">
        <f t="shared" si="54"/>
        <v/>
      </c>
      <c r="Z72" s="63">
        <f t="shared" si="55"/>
        <v>0</v>
      </c>
      <c r="AA72" t="str">
        <f t="shared" si="39"/>
        <v/>
      </c>
      <c r="AB72" t="str">
        <f t="shared" si="39"/>
        <v/>
      </c>
      <c r="AC72" t="str">
        <f t="shared" si="39"/>
        <v/>
      </c>
      <c r="AD72" t="str">
        <f t="shared" si="39"/>
        <v/>
      </c>
      <c r="AE72" t="str">
        <f t="shared" si="59"/>
        <v>Knox Rd</v>
      </c>
      <c r="AF72" t="str">
        <f t="shared" si="59"/>
        <v>Lakeshore Dr</v>
      </c>
      <c r="AG72" t="str">
        <f t="shared" si="60"/>
        <v>Knox Rd &amp; Lakeshore Dr</v>
      </c>
    </row>
    <row r="73" spans="1:33" x14ac:dyDescent="0.3">
      <c r="A73" s="29">
        <v>172</v>
      </c>
      <c r="B73" s="30" t="s">
        <v>90</v>
      </c>
      <c r="C73" s="31" t="s">
        <v>30</v>
      </c>
      <c r="D73" s="53">
        <f t="shared" si="56"/>
        <v>2860</v>
      </c>
      <c r="E73" s="53">
        <f t="shared" si="57"/>
        <v>2860</v>
      </c>
      <c r="F73" s="53">
        <f t="shared" si="58"/>
        <v>2174</v>
      </c>
      <c r="G73" s="57">
        <v>76</v>
      </c>
      <c r="H73" s="57">
        <v>75</v>
      </c>
      <c r="I73" s="56" t="str">
        <f>IF(LEN(AC73)&gt;0,IF(NOT(ISERROR(MATCH(AC73,TC_concat,0))),MOD(MATCH(AC73,TC_concat,0)-1,1+MAX(TCID!$A:$A)),""),"")</f>
        <v/>
      </c>
      <c r="J73" s="56" t="str">
        <f>IF(LEN(AD73)&gt;0,IF(NOT(ISERROR(MATCH(AD73,TC_concat,0))),MOD(MATCH(AD73,TC_concat,0)-1,1+MAX(TCID!$A:$A)),""),"")</f>
        <v/>
      </c>
      <c r="K73" s="60">
        <f t="shared" si="61"/>
        <v>2860</v>
      </c>
      <c r="L73" s="60">
        <f t="shared" si="41"/>
        <v>2860</v>
      </c>
      <c r="M73" s="60">
        <f t="shared" si="42"/>
        <v>2174</v>
      </c>
      <c r="N73" s="60">
        <f t="shared" si="43"/>
        <v>2860</v>
      </c>
      <c r="O73" s="60">
        <f t="shared" si="44"/>
        <v>0</v>
      </c>
      <c r="P73" s="60" t="str">
        <f t="shared" si="45"/>
        <v/>
      </c>
      <c r="Q73" s="60" t="str">
        <f t="shared" si="46"/>
        <v/>
      </c>
      <c r="R73" s="60">
        <f t="shared" si="47"/>
        <v>0</v>
      </c>
      <c r="S73" s="60">
        <f t="shared" si="48"/>
        <v>2174</v>
      </c>
      <c r="T73" s="60" t="str">
        <f t="shared" si="49"/>
        <v/>
      </c>
      <c r="U73" s="60" t="str">
        <f t="shared" si="50"/>
        <v/>
      </c>
      <c r="V73" s="61">
        <f t="shared" si="51"/>
        <v>2860</v>
      </c>
      <c r="W73" s="61">
        <f t="shared" si="52"/>
        <v>2174</v>
      </c>
      <c r="X73" s="61" t="str">
        <f t="shared" si="53"/>
        <v/>
      </c>
      <c r="Y73" s="61" t="str">
        <f t="shared" si="54"/>
        <v/>
      </c>
      <c r="Z73" s="63">
        <f t="shared" si="55"/>
        <v>0</v>
      </c>
      <c r="AA73" t="str">
        <f t="shared" si="39"/>
        <v/>
      </c>
      <c r="AB73" t="str">
        <f t="shared" si="39"/>
        <v/>
      </c>
      <c r="AC73" t="str">
        <f t="shared" si="39"/>
        <v/>
      </c>
      <c r="AD73" t="str">
        <f t="shared" si="39"/>
        <v/>
      </c>
      <c r="AE73" t="str">
        <f t="shared" si="59"/>
        <v>Alameda Dr</v>
      </c>
      <c r="AF73" t="str">
        <f t="shared" si="59"/>
        <v>College Ave</v>
      </c>
      <c r="AG73" t="str">
        <f t="shared" si="60"/>
        <v>Alameda Dr &amp; College Ave</v>
      </c>
    </row>
    <row r="74" spans="1:33" x14ac:dyDescent="0.3">
      <c r="A74" s="29">
        <v>173</v>
      </c>
      <c r="B74" s="30" t="s">
        <v>71</v>
      </c>
      <c r="C74" s="31" t="s">
        <v>38</v>
      </c>
      <c r="D74" s="53">
        <f t="shared" si="56"/>
        <v>31878</v>
      </c>
      <c r="E74" s="53">
        <f t="shared" si="57"/>
        <v>31878</v>
      </c>
      <c r="F74" s="53">
        <f t="shared" si="58"/>
        <v>19938</v>
      </c>
      <c r="G74" s="56">
        <f>IF(LEN(AA74)&gt;0,IF(NOT(ISERROR(MATCH(AA74,TC_concat,0))),MOD(MATCH(AA74,TC_concat,0)-1,1+MAX(TCID!$A:$A)),""),"")</f>
        <v>44</v>
      </c>
      <c r="H74" s="56">
        <f>IF(LEN(AB74)&gt;0,IF(NOT(ISERROR(MATCH(AB74,TC_concat,0))),MOD(MATCH(AB74,TC_concat,0)-1,1+MAX(TCID!$A:$A)),""),"")</f>
        <v>64</v>
      </c>
      <c r="I74" s="56">
        <f>IF(LEN(AC74)&gt;0,IF(NOT(ISERROR(MATCH(AC74,TC_concat,0))),MOD(MATCH(AC74,TC_concat,0)-1,1+MAX(TCID!$A:$A)),""),"")</f>
        <v>40</v>
      </c>
      <c r="J74" s="56">
        <f>IF(LEN(AD74)&gt;0,IF(NOT(ISERROR(MATCH(AD74,TC_concat,0))),MOD(MATCH(AD74,TC_concat,0)-1,1+MAX(TCID!$A:$A)),""),"")</f>
        <v>45</v>
      </c>
      <c r="K74" s="60">
        <f t="shared" si="61"/>
        <v>31878</v>
      </c>
      <c r="L74" s="60">
        <f t="shared" si="41"/>
        <v>31878</v>
      </c>
      <c r="M74" s="60">
        <f t="shared" si="42"/>
        <v>19938</v>
      </c>
      <c r="N74" s="60">
        <f t="shared" si="43"/>
        <v>0</v>
      </c>
      <c r="O74" s="60">
        <f t="shared" si="44"/>
        <v>30288</v>
      </c>
      <c r="P74" s="60">
        <f t="shared" si="45"/>
        <v>31878</v>
      </c>
      <c r="Q74" s="60">
        <f t="shared" si="46"/>
        <v>0</v>
      </c>
      <c r="R74" s="60">
        <f t="shared" si="47"/>
        <v>19938</v>
      </c>
      <c r="S74" s="60">
        <f t="shared" si="48"/>
        <v>0</v>
      </c>
      <c r="T74" s="60">
        <f t="shared" si="49"/>
        <v>0</v>
      </c>
      <c r="U74" s="60">
        <f t="shared" si="50"/>
        <v>19385</v>
      </c>
      <c r="V74" s="61">
        <f t="shared" si="51"/>
        <v>19938</v>
      </c>
      <c r="W74" s="61">
        <f t="shared" si="52"/>
        <v>30288</v>
      </c>
      <c r="X74" s="61">
        <f t="shared" si="53"/>
        <v>31878</v>
      </c>
      <c r="Y74" s="61">
        <f t="shared" si="54"/>
        <v>19385</v>
      </c>
      <c r="Z74" s="63">
        <f t="shared" si="55"/>
        <v>4</v>
      </c>
      <c r="AA74" t="str">
        <f t="shared" si="39"/>
        <v>Apache Blvd &amp; McClintock Dr_1</v>
      </c>
      <c r="AB74" t="str">
        <f t="shared" si="39"/>
        <v>Apache Blvd &amp; McClintock Dr_2</v>
      </c>
      <c r="AC74" t="str">
        <f t="shared" si="39"/>
        <v>Apache Blvd &amp; McClintock Dr_3</v>
      </c>
      <c r="AD74" t="str">
        <f t="shared" si="39"/>
        <v>Apache Blvd &amp; McClintock Dr_4</v>
      </c>
      <c r="AE74" t="str">
        <f t="shared" si="59"/>
        <v>Apache Blvd</v>
      </c>
      <c r="AF74" t="str">
        <f t="shared" si="59"/>
        <v>McClintock Dr</v>
      </c>
      <c r="AG74" t="str">
        <f t="shared" si="60"/>
        <v>Apache Blvd &amp; McClintock Dr</v>
      </c>
    </row>
    <row r="75" spans="1:33" x14ac:dyDescent="0.3">
      <c r="A75" s="29">
        <v>174</v>
      </c>
      <c r="B75" s="30" t="s">
        <v>96</v>
      </c>
      <c r="C75" s="31" t="s">
        <v>38</v>
      </c>
      <c r="D75" s="53">
        <f t="shared" si="56"/>
        <v>34964</v>
      </c>
      <c r="E75" s="53">
        <f t="shared" si="57"/>
        <v>34964</v>
      </c>
      <c r="F75" s="53">
        <f t="shared" si="58"/>
        <v>30104</v>
      </c>
      <c r="G75" s="56">
        <f>IF(LEN(AA75)&gt;0,IF(NOT(ISERROR(MATCH(AA75,TC_concat,0))),MOD(MATCH(AA75,TC_concat,0)-1,1+MAX(TCID!$A:$A)),""),"")</f>
        <v>95</v>
      </c>
      <c r="H75" s="56">
        <f>IF(LEN(AB75)&gt;0,IF(NOT(ISERROR(MATCH(AB75,TC_concat,0))),MOD(MATCH(AB75,TC_concat,0)-1,1+MAX(TCID!$A:$A)),""),"")</f>
        <v>118</v>
      </c>
      <c r="I75" s="56">
        <f>IF(LEN(AC75)&gt;0,IF(NOT(ISERROR(MATCH(AC75,TC_concat,0))),MOD(MATCH(AC75,TC_concat,0)-1,1+MAX(TCID!$A:$A)),""),"")</f>
        <v>96</v>
      </c>
      <c r="J75" s="56">
        <f>IF(LEN(AD75)&gt;0,IF(NOT(ISERROR(MATCH(AD75,TC_concat,0))),MOD(MATCH(AD75,TC_concat,0)-1,1+MAX(TCID!$A:$A)),""),"")</f>
        <v>97</v>
      </c>
      <c r="K75" s="60">
        <f t="shared" si="61"/>
        <v>34964</v>
      </c>
      <c r="L75" s="60">
        <f t="shared" si="41"/>
        <v>34964</v>
      </c>
      <c r="M75" s="60">
        <f t="shared" si="42"/>
        <v>30104</v>
      </c>
      <c r="N75" s="60">
        <f t="shared" si="43"/>
        <v>0</v>
      </c>
      <c r="O75" s="60">
        <f t="shared" si="44"/>
        <v>29155</v>
      </c>
      <c r="P75" s="60">
        <f t="shared" si="45"/>
        <v>34964</v>
      </c>
      <c r="Q75" s="60">
        <f t="shared" si="46"/>
        <v>0</v>
      </c>
      <c r="R75" s="60">
        <f t="shared" si="47"/>
        <v>25827</v>
      </c>
      <c r="S75" s="60">
        <f t="shared" si="48"/>
        <v>0</v>
      </c>
      <c r="T75" s="60">
        <f t="shared" si="49"/>
        <v>0</v>
      </c>
      <c r="U75" s="60">
        <f t="shared" si="50"/>
        <v>30104</v>
      </c>
      <c r="V75" s="61">
        <f t="shared" si="51"/>
        <v>25827</v>
      </c>
      <c r="W75" s="61">
        <f t="shared" si="52"/>
        <v>29155</v>
      </c>
      <c r="X75" s="61">
        <f t="shared" si="53"/>
        <v>34964</v>
      </c>
      <c r="Y75" s="61">
        <f t="shared" si="54"/>
        <v>30104</v>
      </c>
      <c r="Z75" s="63">
        <f t="shared" si="55"/>
        <v>4</v>
      </c>
      <c r="AA75" t="str">
        <f t="shared" si="39"/>
        <v>Baseline Rd &amp; McClintock Dr_1</v>
      </c>
      <c r="AB75" t="str">
        <f t="shared" si="39"/>
        <v>Baseline Rd &amp; McClintock Dr_2</v>
      </c>
      <c r="AC75" t="str">
        <f t="shared" si="39"/>
        <v>Baseline Rd &amp; McClintock Dr_3</v>
      </c>
      <c r="AD75" t="str">
        <f t="shared" si="39"/>
        <v>Baseline Rd &amp; McClintock Dr_4</v>
      </c>
      <c r="AE75" t="str">
        <f t="shared" si="59"/>
        <v>Baseline Rd</v>
      </c>
      <c r="AF75" t="str">
        <f t="shared" si="59"/>
        <v>McClintock Dr</v>
      </c>
      <c r="AG75" t="str">
        <f t="shared" si="60"/>
        <v>Baseline Rd &amp; McClintock Dr</v>
      </c>
    </row>
    <row r="76" spans="1:33" x14ac:dyDescent="0.3">
      <c r="A76" s="29">
        <v>175</v>
      </c>
      <c r="B76" s="30" t="s">
        <v>111</v>
      </c>
      <c r="C76" s="31" t="s">
        <v>38</v>
      </c>
      <c r="D76" s="53">
        <f t="shared" si="56"/>
        <v>29155</v>
      </c>
      <c r="E76" s="53">
        <f t="shared" si="57"/>
        <v>29155</v>
      </c>
      <c r="F76" s="53">
        <f t="shared" si="58"/>
        <v>24378</v>
      </c>
      <c r="G76" s="56">
        <f>IF(LEN(AA76)&gt;0,IF(NOT(ISERROR(MATCH(AA76,TC_concat,0))),MOD(MATCH(AA76,TC_concat,0)-1,1+MAX(TCID!$A:$A)),""),"")</f>
        <v>120</v>
      </c>
      <c r="H76" s="56">
        <f>IF(LEN(AB76)&gt;0,IF(NOT(ISERROR(MATCH(AB76,TC_concat,0))),MOD(MATCH(AB76,TC_concat,0)-1,1+MAX(TCID!$A:$A)),""),"")</f>
        <v>128</v>
      </c>
      <c r="I76" s="56">
        <f>IF(LEN(AC76)&gt;0,IF(NOT(ISERROR(MATCH(AC76,TC_concat,0))),MOD(MATCH(AC76,TC_concat,0)-1,1+MAX(TCID!$A:$A)),""),"")</f>
        <v>118</v>
      </c>
      <c r="J76" s="56">
        <f>IF(LEN(AD76)&gt;0,IF(NOT(ISERROR(MATCH(AD76,TC_concat,0))),MOD(MATCH(AD76,TC_concat,0)-1,1+MAX(TCID!$A:$A)),""),"")</f>
        <v>121</v>
      </c>
      <c r="K76" s="60">
        <f t="shared" si="61"/>
        <v>29155</v>
      </c>
      <c r="L76" s="60">
        <f t="shared" si="41"/>
        <v>29155</v>
      </c>
      <c r="M76" s="60">
        <f t="shared" si="42"/>
        <v>24378</v>
      </c>
      <c r="N76" s="60">
        <f t="shared" si="43"/>
        <v>0</v>
      </c>
      <c r="O76" s="60">
        <f t="shared" si="44"/>
        <v>27297</v>
      </c>
      <c r="P76" s="60">
        <f t="shared" si="45"/>
        <v>29155</v>
      </c>
      <c r="Q76" s="60">
        <f t="shared" si="46"/>
        <v>0</v>
      </c>
      <c r="R76" s="60">
        <f t="shared" si="47"/>
        <v>24378</v>
      </c>
      <c r="S76" s="60">
        <f t="shared" si="48"/>
        <v>0</v>
      </c>
      <c r="T76" s="60">
        <f t="shared" si="49"/>
        <v>0</v>
      </c>
      <c r="U76" s="60">
        <f t="shared" si="50"/>
        <v>20605</v>
      </c>
      <c r="V76" s="61">
        <f t="shared" si="51"/>
        <v>24378</v>
      </c>
      <c r="W76" s="61">
        <f t="shared" si="52"/>
        <v>27297</v>
      </c>
      <c r="X76" s="61">
        <f t="shared" si="53"/>
        <v>29155</v>
      </c>
      <c r="Y76" s="61">
        <f t="shared" si="54"/>
        <v>20605</v>
      </c>
      <c r="Z76" s="63">
        <f t="shared" si="55"/>
        <v>4</v>
      </c>
      <c r="AA76" t="str">
        <f t="shared" si="39"/>
        <v>Guadalupe Rd &amp; McClintock Dr_1</v>
      </c>
      <c r="AB76" t="str">
        <f t="shared" si="39"/>
        <v>Guadalupe Rd &amp; McClintock Dr_2</v>
      </c>
      <c r="AC76" t="str">
        <f t="shared" si="39"/>
        <v>Guadalupe Rd &amp; McClintock Dr_3</v>
      </c>
      <c r="AD76" t="str">
        <f t="shared" si="39"/>
        <v>Guadalupe Rd &amp; McClintock Dr_4</v>
      </c>
      <c r="AE76" t="str">
        <f t="shared" si="59"/>
        <v>Guadalupe Rd</v>
      </c>
      <c r="AF76" t="str">
        <f t="shared" si="59"/>
        <v>McClintock Dr</v>
      </c>
      <c r="AG76" t="str">
        <f t="shared" si="60"/>
        <v>Guadalupe Rd &amp; McClintock Dr</v>
      </c>
    </row>
    <row r="77" spans="1:33" x14ac:dyDescent="0.3">
      <c r="A77" s="29">
        <v>176</v>
      </c>
      <c r="B77" s="30" t="s">
        <v>120</v>
      </c>
      <c r="C77" s="31" t="s">
        <v>38</v>
      </c>
      <c r="D77" s="53">
        <f t="shared" si="56"/>
        <v>33701</v>
      </c>
      <c r="E77" s="53">
        <f t="shared" si="57"/>
        <v>22447</v>
      </c>
      <c r="F77" s="53">
        <f t="shared" si="58"/>
        <v>33701</v>
      </c>
      <c r="G77" s="56">
        <f>IF(LEN(AA77)&gt;0,IF(NOT(ISERROR(MATCH(AA77,TC_concat,0))),MOD(MATCH(AA77,TC_concat,0)-1,1+MAX(TCID!$A:$A)),""),"")</f>
        <v>140</v>
      </c>
      <c r="H77" s="56">
        <f>IF(LEN(AB77)&gt;0,IF(NOT(ISERROR(MATCH(AB77,TC_concat,0))),MOD(MATCH(AB77,TC_concat,0)-1,1+MAX(TCID!$A:$A)),""),"")</f>
        <v>148</v>
      </c>
      <c r="I77" s="56">
        <f>IF(LEN(AC77)&gt;0,IF(NOT(ISERROR(MATCH(AC77,TC_concat,0))),MOD(MATCH(AC77,TC_concat,0)-1,1+MAX(TCID!$A:$A)),""),"")</f>
        <v>138</v>
      </c>
      <c r="J77" s="56">
        <f>IF(LEN(AD77)&gt;0,IF(NOT(ISERROR(MATCH(AD77,TC_concat,0))),MOD(MATCH(AD77,TC_concat,0)-1,1+MAX(TCID!$A:$A)),""),"")</f>
        <v>141</v>
      </c>
      <c r="K77" s="60">
        <f t="shared" si="61"/>
        <v>33701</v>
      </c>
      <c r="L77" s="60">
        <f t="shared" si="41"/>
        <v>22447</v>
      </c>
      <c r="M77" s="60">
        <f t="shared" si="42"/>
        <v>33701</v>
      </c>
      <c r="N77" s="60">
        <f t="shared" si="43"/>
        <v>0</v>
      </c>
      <c r="O77" s="60">
        <f t="shared" si="44"/>
        <v>21509</v>
      </c>
      <c r="P77" s="60">
        <f t="shared" si="45"/>
        <v>22447</v>
      </c>
      <c r="Q77" s="60">
        <f t="shared" si="46"/>
        <v>0</v>
      </c>
      <c r="R77" s="60">
        <f t="shared" si="47"/>
        <v>33701</v>
      </c>
      <c r="S77" s="60">
        <f t="shared" si="48"/>
        <v>0</v>
      </c>
      <c r="T77" s="60">
        <f t="shared" si="49"/>
        <v>0</v>
      </c>
      <c r="U77" s="60">
        <f t="shared" si="50"/>
        <v>28078</v>
      </c>
      <c r="V77" s="61">
        <f t="shared" si="51"/>
        <v>33701</v>
      </c>
      <c r="W77" s="61">
        <f t="shared" si="52"/>
        <v>21509</v>
      </c>
      <c r="X77" s="61">
        <f t="shared" si="53"/>
        <v>22447</v>
      </c>
      <c r="Y77" s="61">
        <f t="shared" si="54"/>
        <v>28078</v>
      </c>
      <c r="Z77" s="63">
        <f t="shared" si="55"/>
        <v>4</v>
      </c>
      <c r="AA77" t="str">
        <f t="shared" si="39"/>
        <v>Warner Rd &amp; McClintock Dr_1</v>
      </c>
      <c r="AB77" t="str">
        <f t="shared" si="39"/>
        <v>Warner Rd &amp; McClintock Dr_2</v>
      </c>
      <c r="AC77" t="str">
        <f t="shared" si="39"/>
        <v>Warner Rd &amp; McClintock Dr_3</v>
      </c>
      <c r="AD77" t="str">
        <f t="shared" si="39"/>
        <v>Warner Rd &amp; McClintock Dr_4</v>
      </c>
      <c r="AE77" t="str">
        <f t="shared" si="59"/>
        <v>Warner Rd</v>
      </c>
      <c r="AF77" t="str">
        <f t="shared" si="59"/>
        <v>McClintock Dr</v>
      </c>
      <c r="AG77" t="str">
        <f t="shared" si="60"/>
        <v>Warner Rd &amp; McClintock Dr</v>
      </c>
    </row>
    <row r="78" spans="1:33" x14ac:dyDescent="0.3">
      <c r="A78" s="29">
        <v>177</v>
      </c>
      <c r="B78" s="30" t="s">
        <v>156</v>
      </c>
      <c r="C78" s="31" t="s">
        <v>38</v>
      </c>
      <c r="D78" s="53">
        <f t="shared" si="56"/>
        <v>34964</v>
      </c>
      <c r="E78" s="53">
        <f t="shared" si="57"/>
        <v>34964</v>
      </c>
      <c r="F78" s="53" t="str">
        <f t="shared" si="58"/>
        <v/>
      </c>
      <c r="G78" s="57">
        <v>96</v>
      </c>
      <c r="H78" s="56" t="str">
        <f>IF(LEN(AB78)&gt;0,IF(NOT(ISERROR(MATCH(AB78,TC_concat,0))),MOD(MATCH(AB78,TC_concat,0)-1,1+MAX(TCID!$A:$A)),""),"")</f>
        <v/>
      </c>
      <c r="I78" s="56" t="str">
        <f>IF(LEN(AC78)&gt;0,IF(NOT(ISERROR(MATCH(AC78,TC_concat,0))),MOD(MATCH(AC78,TC_concat,0)-1,1+MAX(TCID!$A:$A)),""),"")</f>
        <v/>
      </c>
      <c r="J78" s="56" t="str">
        <f>IF(LEN(AD78)&gt;0,IF(NOT(ISERROR(MATCH(AD78,TC_concat,0))),MOD(MATCH(AD78,TC_concat,0)-1,1+MAX(TCID!$A:$A)),""),"")</f>
        <v/>
      </c>
      <c r="K78" s="60">
        <f t="shared" si="61"/>
        <v>34964</v>
      </c>
      <c r="L78" s="60">
        <f t="shared" si="41"/>
        <v>34964</v>
      </c>
      <c r="M78" s="60" t="str">
        <f t="shared" si="42"/>
        <v/>
      </c>
      <c r="N78" s="60">
        <f t="shared" si="43"/>
        <v>34964</v>
      </c>
      <c r="O78" s="60" t="str">
        <f t="shared" si="44"/>
        <v/>
      </c>
      <c r="P78" s="60" t="str">
        <f t="shared" si="45"/>
        <v/>
      </c>
      <c r="Q78" s="60" t="str">
        <f t="shared" si="46"/>
        <v/>
      </c>
      <c r="R78" s="60">
        <f t="shared" si="47"/>
        <v>0</v>
      </c>
      <c r="S78" s="60" t="str">
        <f t="shared" si="48"/>
        <v/>
      </c>
      <c r="T78" s="60" t="str">
        <f t="shared" si="49"/>
        <v/>
      </c>
      <c r="U78" s="60" t="str">
        <f t="shared" si="50"/>
        <v/>
      </c>
      <c r="V78" s="61">
        <f t="shared" si="51"/>
        <v>34964</v>
      </c>
      <c r="W78" s="61" t="str">
        <f t="shared" si="52"/>
        <v/>
      </c>
      <c r="X78" s="61" t="str">
        <f t="shared" si="53"/>
        <v/>
      </c>
      <c r="Y78" s="61" t="str">
        <f t="shared" si="54"/>
        <v/>
      </c>
      <c r="Z78" s="63">
        <f t="shared" si="55"/>
        <v>0</v>
      </c>
      <c r="AA78" t="str">
        <f t="shared" si="39"/>
        <v/>
      </c>
      <c r="AB78" t="str">
        <f t="shared" si="39"/>
        <v/>
      </c>
      <c r="AC78" t="str">
        <f t="shared" si="39"/>
        <v/>
      </c>
      <c r="AD78" t="str">
        <f t="shared" si="39"/>
        <v/>
      </c>
      <c r="AE78" t="str">
        <f t="shared" si="59"/>
        <v>La Vieve Ln</v>
      </c>
      <c r="AF78" t="str">
        <f t="shared" si="59"/>
        <v>McClintock Dr</v>
      </c>
      <c r="AG78" t="str">
        <f t="shared" si="60"/>
        <v>La Vieve Ln &amp; McClintock Dr</v>
      </c>
    </row>
    <row r="79" spans="1:33" x14ac:dyDescent="0.3">
      <c r="A79" s="32">
        <v>178</v>
      </c>
      <c r="B79" s="33" t="s">
        <v>39</v>
      </c>
      <c r="C79" s="34" t="s">
        <v>32</v>
      </c>
      <c r="D79" s="53">
        <f t="shared" si="56"/>
        <v>51749</v>
      </c>
      <c r="E79" s="53">
        <f t="shared" si="57"/>
        <v>51749</v>
      </c>
      <c r="F79" s="53">
        <f t="shared" si="58"/>
        <v>14613</v>
      </c>
      <c r="G79" s="56">
        <f>IF(LEN(AA79)&gt;0,IF(NOT(ISERROR(MATCH(AA79,TC_concat,0))),MOD(MATCH(AA79,TC_concat,0)-1,1+MAX(TCID!$A:$A)),""),"")</f>
        <v>8</v>
      </c>
      <c r="H79" s="56">
        <f>IF(LEN(AB79)&gt;0,IF(NOT(ISERROR(MATCH(AB79,TC_concat,0))),MOD(MATCH(AB79,TC_concat,0)-1,1+MAX(TCID!$A:$A)),""),"")</f>
        <v>18</v>
      </c>
      <c r="I79" s="56">
        <f>IF(LEN(AC79)&gt;0,IF(NOT(ISERROR(MATCH(AC79,TC_concat,0))),MOD(MATCH(AC79,TC_concat,0)-1,1+MAX(TCID!$A:$A)),""),"")</f>
        <v>6</v>
      </c>
      <c r="J79" s="56">
        <f>IF(LEN(AD79)&gt;0,IF(NOT(ISERROR(MATCH(AD79,TC_concat,0))),MOD(MATCH(AD79,TC_concat,0)-1,1+MAX(TCID!$A:$A)),""),"")</f>
        <v>9</v>
      </c>
      <c r="K79" s="60">
        <f t="shared" si="61"/>
        <v>51749</v>
      </c>
      <c r="L79" s="60">
        <f t="shared" si="41"/>
        <v>51749</v>
      </c>
      <c r="M79" s="60">
        <f t="shared" si="42"/>
        <v>14613</v>
      </c>
      <c r="N79" s="60">
        <f t="shared" si="43"/>
        <v>0</v>
      </c>
      <c r="O79" s="60">
        <f t="shared" si="44"/>
        <v>51749</v>
      </c>
      <c r="P79" s="60">
        <f t="shared" si="45"/>
        <v>42396</v>
      </c>
      <c r="Q79" s="60">
        <f t="shared" si="46"/>
        <v>0</v>
      </c>
      <c r="R79" s="60">
        <f t="shared" si="47"/>
        <v>10082</v>
      </c>
      <c r="S79" s="60">
        <f t="shared" si="48"/>
        <v>0</v>
      </c>
      <c r="T79" s="60">
        <f t="shared" si="49"/>
        <v>0</v>
      </c>
      <c r="U79" s="60">
        <f t="shared" si="50"/>
        <v>14613</v>
      </c>
      <c r="V79" s="61">
        <f t="shared" si="51"/>
        <v>10082</v>
      </c>
      <c r="W79" s="61">
        <f t="shared" si="52"/>
        <v>51749</v>
      </c>
      <c r="X79" s="61">
        <f t="shared" si="53"/>
        <v>42396</v>
      </c>
      <c r="Y79" s="61">
        <f t="shared" si="54"/>
        <v>14613</v>
      </c>
      <c r="Z79" s="63">
        <f t="shared" si="55"/>
        <v>4</v>
      </c>
      <c r="AA79" t="str">
        <f t="shared" si="39"/>
        <v>Curry Rd &amp; Scottsdale Rd_1</v>
      </c>
      <c r="AB79" t="str">
        <f t="shared" si="39"/>
        <v>Curry Rd &amp; Scottsdale Rd_2</v>
      </c>
      <c r="AC79" t="str">
        <f t="shared" si="39"/>
        <v>Curry Rd &amp; Scottsdale Rd_3</v>
      </c>
      <c r="AD79" t="str">
        <f t="shared" si="39"/>
        <v>Curry Rd &amp; Scottsdale Rd_4</v>
      </c>
      <c r="AE79" t="str">
        <f t="shared" si="59"/>
        <v>Curry Rd</v>
      </c>
      <c r="AF79" t="str">
        <f t="shared" si="59"/>
        <v>Scottsdale Rd</v>
      </c>
      <c r="AG79" t="str">
        <f t="shared" si="60"/>
        <v>Curry Rd &amp; Scottsdale Rd</v>
      </c>
    </row>
    <row r="80" spans="1:33" x14ac:dyDescent="0.3">
      <c r="D80" s="62"/>
      <c r="E80" s="62"/>
      <c r="F80" s="62"/>
    </row>
    <row r="81" spans="4:21" x14ac:dyDescent="0.3">
      <c r="D81" s="62"/>
      <c r="E81" s="62"/>
      <c r="F81" s="62"/>
      <c r="N81" s="51" t="s">
        <v>333</v>
      </c>
      <c r="O81" s="51" t="s">
        <v>333</v>
      </c>
      <c r="P81" s="51" t="s">
        <v>333</v>
      </c>
      <c r="Q81" s="51" t="s">
        <v>333</v>
      </c>
      <c r="R81" s="52" t="s">
        <v>334</v>
      </c>
      <c r="S81" s="52" t="s">
        <v>334</v>
      </c>
      <c r="T81" s="52" t="s">
        <v>334</v>
      </c>
      <c r="U81" s="52" t="s">
        <v>334</v>
      </c>
    </row>
    <row r="82" spans="4:21" x14ac:dyDescent="0.3">
      <c r="D82" s="62"/>
      <c r="E82" s="62"/>
      <c r="F82" s="62"/>
    </row>
    <row r="83" spans="4:21" x14ac:dyDescent="0.3">
      <c r="D83" s="62"/>
      <c r="E83" s="62"/>
      <c r="F83" s="62"/>
    </row>
    <row r="84" spans="4:21" x14ac:dyDescent="0.3">
      <c r="D84" s="62"/>
      <c r="E84" s="62"/>
      <c r="F84" s="62"/>
    </row>
    <row r="85" spans="4:21" x14ac:dyDescent="0.3">
      <c r="D85" s="62"/>
      <c r="E85" s="62"/>
      <c r="F85" s="62"/>
    </row>
    <row r="86" spans="4:21" x14ac:dyDescent="0.3">
      <c r="D86" s="62"/>
      <c r="E86" s="62"/>
      <c r="F86" s="62"/>
    </row>
    <row r="87" spans="4:21" x14ac:dyDescent="0.3">
      <c r="D87" s="62"/>
      <c r="E87" s="62"/>
      <c r="F87" s="62"/>
    </row>
    <row r="88" spans="4:21" x14ac:dyDescent="0.3">
      <c r="D88" s="62"/>
      <c r="E88" s="62"/>
      <c r="F88" s="62"/>
    </row>
    <row r="89" spans="4:21" x14ac:dyDescent="0.3">
      <c r="D89" s="62"/>
      <c r="E89" s="62"/>
      <c r="F89" s="62"/>
    </row>
    <row r="90" spans="4:21" x14ac:dyDescent="0.3">
      <c r="D90" s="62"/>
      <c r="E90" s="62"/>
      <c r="F90" s="62"/>
    </row>
    <row r="91" spans="4:21" x14ac:dyDescent="0.3">
      <c r="D91" s="62"/>
      <c r="E91" s="62"/>
      <c r="F91" s="62"/>
    </row>
    <row r="92" spans="4:21" x14ac:dyDescent="0.3">
      <c r="D92" s="62"/>
      <c r="E92" s="62"/>
      <c r="F92" s="62"/>
    </row>
    <row r="93" spans="4:21" x14ac:dyDescent="0.3">
      <c r="D93" s="62"/>
      <c r="E93" s="62"/>
      <c r="F93" s="62"/>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6"/>
  <sheetViews>
    <sheetView zoomScale="70" zoomScaleNormal="70" workbookViewId="0"/>
  </sheetViews>
  <sheetFormatPr defaultRowHeight="14.4" x14ac:dyDescent="0.3"/>
  <cols>
    <col min="1" max="1" width="6.6640625" customWidth="1"/>
    <col min="2" max="2" width="28.5546875" style="12" customWidth="1"/>
    <col min="3" max="4" width="14.33203125" bestFit="1" customWidth="1"/>
    <col min="5" max="5" width="34.33203125" bestFit="1" customWidth="1"/>
    <col min="6" max="6" width="7" style="39" customWidth="1"/>
    <col min="7" max="8" width="29.88671875" customWidth="1"/>
  </cols>
  <sheetData>
    <row r="1" spans="1:9" s="4" customFormat="1" ht="13.2" x14ac:dyDescent="0.25">
      <c r="A1" s="1" t="s">
        <v>0</v>
      </c>
      <c r="B1" s="2" t="s">
        <v>1</v>
      </c>
      <c r="C1" s="2" t="s">
        <v>157</v>
      </c>
      <c r="D1" s="2" t="s">
        <v>158</v>
      </c>
      <c r="E1" s="2" t="s">
        <v>2</v>
      </c>
      <c r="F1" s="35" t="s">
        <v>159</v>
      </c>
      <c r="G1" s="4" t="s">
        <v>160</v>
      </c>
      <c r="H1" s="4" t="s">
        <v>161</v>
      </c>
      <c r="I1" s="4" t="s">
        <v>162</v>
      </c>
    </row>
    <row r="2" spans="1:9" x14ac:dyDescent="0.3">
      <c r="A2">
        <v>0</v>
      </c>
      <c r="B2" s="5" t="s">
        <v>28</v>
      </c>
      <c r="C2" s="36" t="s">
        <v>30</v>
      </c>
      <c r="D2" s="36" t="s">
        <v>67</v>
      </c>
      <c r="E2" s="5" t="s">
        <v>29</v>
      </c>
      <c r="F2" s="35" t="b">
        <v>0</v>
      </c>
      <c r="G2" t="s">
        <v>163</v>
      </c>
      <c r="H2" t="s">
        <v>163</v>
      </c>
    </row>
    <row r="3" spans="1:9" x14ac:dyDescent="0.3">
      <c r="A3">
        <v>1</v>
      </c>
      <c r="B3" s="8" t="s">
        <v>30</v>
      </c>
      <c r="C3" s="36" t="s">
        <v>28</v>
      </c>
      <c r="D3" s="36" t="s">
        <v>34</v>
      </c>
      <c r="E3" s="8" t="s">
        <v>31</v>
      </c>
      <c r="F3" s="35" t="b">
        <v>1</v>
      </c>
      <c r="G3" t="s">
        <v>164</v>
      </c>
      <c r="H3" t="s">
        <v>165</v>
      </c>
    </row>
    <row r="4" spans="1:9" x14ac:dyDescent="0.3">
      <c r="A4">
        <v>2</v>
      </c>
      <c r="B4" s="8" t="s">
        <v>32</v>
      </c>
      <c r="C4" s="36" t="s">
        <v>166</v>
      </c>
      <c r="D4" s="36" t="s">
        <v>34</v>
      </c>
      <c r="E4" s="8" t="s">
        <v>33</v>
      </c>
      <c r="F4" s="35" t="b">
        <v>1</v>
      </c>
      <c r="G4" t="s">
        <v>163</v>
      </c>
      <c r="H4" t="s">
        <v>163</v>
      </c>
    </row>
    <row r="5" spans="1:9" x14ac:dyDescent="0.3">
      <c r="A5">
        <v>3</v>
      </c>
      <c r="B5" s="8" t="s">
        <v>34</v>
      </c>
      <c r="C5" s="36" t="s">
        <v>32</v>
      </c>
      <c r="D5" s="36" t="s">
        <v>38</v>
      </c>
      <c r="E5" s="8" t="s">
        <v>35</v>
      </c>
      <c r="F5" s="35" t="b">
        <v>0</v>
      </c>
      <c r="G5" t="s">
        <v>167</v>
      </c>
      <c r="H5" t="s">
        <v>168</v>
      </c>
      <c r="I5" t="s">
        <v>169</v>
      </c>
    </row>
    <row r="6" spans="1:9" x14ac:dyDescent="0.3">
      <c r="A6">
        <v>4</v>
      </c>
      <c r="B6" s="8" t="s">
        <v>34</v>
      </c>
      <c r="C6" s="36" t="s">
        <v>30</v>
      </c>
      <c r="D6" s="36" t="s">
        <v>32</v>
      </c>
      <c r="E6" s="8" t="s">
        <v>36</v>
      </c>
      <c r="F6" s="35" t="b">
        <v>0</v>
      </c>
      <c r="G6" t="s">
        <v>165</v>
      </c>
      <c r="H6" t="s">
        <v>167</v>
      </c>
    </row>
    <row r="7" spans="1:9" x14ac:dyDescent="0.3">
      <c r="A7">
        <v>5</v>
      </c>
      <c r="B7" s="8" t="s">
        <v>30</v>
      </c>
      <c r="C7" s="36" t="s">
        <v>34</v>
      </c>
      <c r="D7" s="36" t="s">
        <v>39</v>
      </c>
      <c r="E7" s="8" t="s">
        <v>37</v>
      </c>
      <c r="F7" s="35" t="b">
        <v>1</v>
      </c>
      <c r="G7" t="s">
        <v>165</v>
      </c>
      <c r="H7" t="s">
        <v>170</v>
      </c>
    </row>
    <row r="8" spans="1:9" x14ac:dyDescent="0.3">
      <c r="A8">
        <v>6</v>
      </c>
      <c r="B8" s="8" t="s">
        <v>32</v>
      </c>
      <c r="C8" s="36" t="s">
        <v>34</v>
      </c>
      <c r="D8" s="36" t="s">
        <v>39</v>
      </c>
      <c r="E8" s="8" t="s">
        <v>37</v>
      </c>
      <c r="F8" s="35" t="b">
        <v>1</v>
      </c>
      <c r="G8" t="s">
        <v>163</v>
      </c>
      <c r="H8" t="s">
        <v>163</v>
      </c>
    </row>
    <row r="9" spans="1:9" x14ac:dyDescent="0.3">
      <c r="A9">
        <v>7</v>
      </c>
      <c r="B9" s="8" t="s">
        <v>38</v>
      </c>
      <c r="C9" s="36" t="s">
        <v>34</v>
      </c>
      <c r="D9" s="36" t="s">
        <v>39</v>
      </c>
      <c r="E9" s="8" t="s">
        <v>37</v>
      </c>
      <c r="F9" s="35" t="b">
        <v>1</v>
      </c>
      <c r="G9" t="s">
        <v>168</v>
      </c>
      <c r="H9" t="s">
        <v>171</v>
      </c>
    </row>
    <row r="10" spans="1:9" x14ac:dyDescent="0.3">
      <c r="A10">
        <v>8</v>
      </c>
      <c r="B10" s="8" t="s">
        <v>39</v>
      </c>
      <c r="C10" s="36" t="s">
        <v>32</v>
      </c>
      <c r="D10" s="36" t="s">
        <v>38</v>
      </c>
      <c r="E10" s="8" t="s">
        <v>35</v>
      </c>
      <c r="F10" s="35" t="b">
        <v>0</v>
      </c>
      <c r="G10" t="s">
        <v>163</v>
      </c>
      <c r="H10" t="s">
        <v>163</v>
      </c>
    </row>
    <row r="11" spans="1:9" x14ac:dyDescent="0.3">
      <c r="A11">
        <v>9</v>
      </c>
      <c r="B11" s="8" t="s">
        <v>39</v>
      </c>
      <c r="C11" s="36" t="s">
        <v>30</v>
      </c>
      <c r="D11" s="36" t="s">
        <v>32</v>
      </c>
      <c r="E11" s="8" t="s">
        <v>36</v>
      </c>
      <c r="F11" s="35" t="b">
        <v>0</v>
      </c>
      <c r="G11" t="s">
        <v>163</v>
      </c>
      <c r="H11" t="s">
        <v>163</v>
      </c>
    </row>
    <row r="12" spans="1:9" x14ac:dyDescent="0.3">
      <c r="A12">
        <v>10</v>
      </c>
      <c r="B12" s="8" t="s">
        <v>39</v>
      </c>
      <c r="C12" s="36" t="s">
        <v>41</v>
      </c>
      <c r="D12" s="36" t="s">
        <v>30</v>
      </c>
      <c r="E12" s="8" t="s">
        <v>40</v>
      </c>
      <c r="F12" s="35" t="b">
        <v>0</v>
      </c>
      <c r="G12" t="s">
        <v>163</v>
      </c>
      <c r="H12" t="s">
        <v>163</v>
      </c>
    </row>
    <row r="13" spans="1:9" x14ac:dyDescent="0.3">
      <c r="A13">
        <v>11</v>
      </c>
      <c r="B13" s="8" t="s">
        <v>41</v>
      </c>
      <c r="C13" s="36" t="s">
        <v>172</v>
      </c>
      <c r="D13" s="36" t="s">
        <v>43</v>
      </c>
      <c r="E13" s="8" t="s">
        <v>42</v>
      </c>
      <c r="F13" s="35" t="b">
        <v>1</v>
      </c>
      <c r="G13" t="s">
        <v>173</v>
      </c>
      <c r="H13" t="s">
        <v>174</v>
      </c>
    </row>
    <row r="14" spans="1:9" x14ac:dyDescent="0.3">
      <c r="A14">
        <v>12</v>
      </c>
      <c r="B14" s="8" t="s">
        <v>43</v>
      </c>
      <c r="C14" s="36" t="s">
        <v>46</v>
      </c>
      <c r="D14" s="36" t="s">
        <v>41</v>
      </c>
      <c r="E14" s="8" t="s">
        <v>44</v>
      </c>
      <c r="F14" s="35" t="b">
        <v>0</v>
      </c>
      <c r="G14" t="s">
        <v>163</v>
      </c>
      <c r="H14" t="s">
        <v>163</v>
      </c>
    </row>
    <row r="15" spans="1:9" x14ac:dyDescent="0.3">
      <c r="A15">
        <v>13</v>
      </c>
      <c r="B15" s="8" t="s">
        <v>43</v>
      </c>
      <c r="C15" s="36" t="s">
        <v>175</v>
      </c>
      <c r="D15" s="36" t="s">
        <v>46</v>
      </c>
      <c r="E15" s="8" t="s">
        <v>45</v>
      </c>
      <c r="F15" s="35" t="b">
        <v>0</v>
      </c>
      <c r="G15" t="s">
        <v>163</v>
      </c>
      <c r="H15" t="s">
        <v>163</v>
      </c>
    </row>
    <row r="16" spans="1:9" x14ac:dyDescent="0.3">
      <c r="A16">
        <v>14</v>
      </c>
      <c r="B16" s="8" t="s">
        <v>46</v>
      </c>
      <c r="C16" s="36" t="s">
        <v>176</v>
      </c>
      <c r="D16" s="36" t="s">
        <v>43</v>
      </c>
      <c r="E16" s="8" t="s">
        <v>47</v>
      </c>
      <c r="F16" s="35" t="b">
        <v>1</v>
      </c>
      <c r="G16" t="s">
        <v>177</v>
      </c>
      <c r="H16" t="s">
        <v>178</v>
      </c>
    </row>
    <row r="17" spans="1:10" x14ac:dyDescent="0.3">
      <c r="A17">
        <v>15</v>
      </c>
      <c r="B17" s="8" t="s">
        <v>46</v>
      </c>
      <c r="C17" s="36" t="s">
        <v>43</v>
      </c>
      <c r="D17" s="36" t="s">
        <v>179</v>
      </c>
      <c r="E17" s="8" t="s">
        <v>48</v>
      </c>
      <c r="F17" s="35" t="b">
        <v>1</v>
      </c>
      <c r="G17" t="s">
        <v>178</v>
      </c>
      <c r="H17" t="s">
        <v>180</v>
      </c>
    </row>
    <row r="18" spans="1:10" x14ac:dyDescent="0.3">
      <c r="A18">
        <v>16</v>
      </c>
      <c r="B18" s="9" t="s">
        <v>49</v>
      </c>
      <c r="C18" s="36" t="s">
        <v>46</v>
      </c>
      <c r="D18" s="36" t="s">
        <v>64</v>
      </c>
      <c r="E18" s="8" t="s">
        <v>50</v>
      </c>
      <c r="F18" s="35" t="b">
        <v>0</v>
      </c>
      <c r="G18" t="s">
        <v>181</v>
      </c>
      <c r="H18" t="s">
        <v>182</v>
      </c>
    </row>
    <row r="19" spans="1:10" x14ac:dyDescent="0.3">
      <c r="A19">
        <v>17</v>
      </c>
      <c r="B19" s="8" t="s">
        <v>41</v>
      </c>
      <c r="C19" s="36" t="s">
        <v>39</v>
      </c>
      <c r="D19" s="36" t="s">
        <v>62</v>
      </c>
      <c r="E19" s="8" t="s">
        <v>51</v>
      </c>
      <c r="F19" s="35" t="b">
        <v>1</v>
      </c>
      <c r="G19" t="s">
        <v>183</v>
      </c>
      <c r="H19" t="s">
        <v>184</v>
      </c>
      <c r="I19" t="s">
        <v>49</v>
      </c>
      <c r="J19" t="s">
        <v>55</v>
      </c>
    </row>
    <row r="20" spans="1:10" x14ac:dyDescent="0.3">
      <c r="A20">
        <v>18</v>
      </c>
      <c r="B20" s="8" t="s">
        <v>32</v>
      </c>
      <c r="C20" s="36" t="s">
        <v>39</v>
      </c>
      <c r="D20" s="9" t="s">
        <v>49</v>
      </c>
      <c r="E20" s="9" t="s">
        <v>185</v>
      </c>
      <c r="F20" s="35" t="b">
        <v>1</v>
      </c>
      <c r="G20" t="s">
        <v>163</v>
      </c>
      <c r="H20" t="s">
        <v>163</v>
      </c>
    </row>
    <row r="21" spans="1:10" x14ac:dyDescent="0.3">
      <c r="A21">
        <v>19</v>
      </c>
      <c r="B21" s="8" t="s">
        <v>38</v>
      </c>
      <c r="C21" s="36" t="s">
        <v>39</v>
      </c>
      <c r="D21" s="9" t="s">
        <v>49</v>
      </c>
      <c r="E21" s="9" t="s">
        <v>185</v>
      </c>
      <c r="F21" s="35" t="b">
        <v>1</v>
      </c>
      <c r="G21" t="s">
        <v>171</v>
      </c>
      <c r="H21" t="s">
        <v>186</v>
      </c>
    </row>
    <row r="22" spans="1:10" x14ac:dyDescent="0.3">
      <c r="A22">
        <v>20</v>
      </c>
      <c r="B22" s="9" t="s">
        <v>49</v>
      </c>
      <c r="C22" s="36" t="s">
        <v>64</v>
      </c>
      <c r="D22" s="36" t="s">
        <v>41</v>
      </c>
      <c r="E22" s="8" t="s">
        <v>53</v>
      </c>
      <c r="F22" s="35" t="b">
        <v>0</v>
      </c>
      <c r="G22" t="s">
        <v>182</v>
      </c>
      <c r="H22" t="s">
        <v>187</v>
      </c>
    </row>
    <row r="23" spans="1:10" x14ac:dyDescent="0.3">
      <c r="A23">
        <v>21</v>
      </c>
      <c r="B23" s="8" t="s">
        <v>46</v>
      </c>
      <c r="C23" s="9" t="s">
        <v>49</v>
      </c>
      <c r="D23" s="36" t="s">
        <v>62</v>
      </c>
      <c r="E23" s="8" t="s">
        <v>54</v>
      </c>
      <c r="F23" s="35" t="b">
        <v>1</v>
      </c>
      <c r="G23" t="s">
        <v>188</v>
      </c>
      <c r="H23" t="s">
        <v>189</v>
      </c>
    </row>
    <row r="24" spans="1:10" x14ac:dyDescent="0.3">
      <c r="A24">
        <v>22</v>
      </c>
      <c r="B24" s="8" t="s">
        <v>55</v>
      </c>
      <c r="C24" s="36" t="s">
        <v>46</v>
      </c>
      <c r="D24" s="36" t="s">
        <v>64</v>
      </c>
      <c r="E24" s="8" t="s">
        <v>50</v>
      </c>
      <c r="F24" s="35" t="b">
        <v>0</v>
      </c>
      <c r="G24" t="s">
        <v>190</v>
      </c>
      <c r="H24" t="s">
        <v>191</v>
      </c>
    </row>
    <row r="25" spans="1:10" x14ac:dyDescent="0.3">
      <c r="A25">
        <v>23</v>
      </c>
      <c r="B25" s="8" t="s">
        <v>55</v>
      </c>
      <c r="C25" s="36" t="s">
        <v>64</v>
      </c>
      <c r="D25" s="36" t="s">
        <v>41</v>
      </c>
      <c r="E25" s="8" t="s">
        <v>53</v>
      </c>
      <c r="F25" s="35" t="b">
        <v>0</v>
      </c>
      <c r="G25" t="s">
        <v>191</v>
      </c>
      <c r="H25" t="s">
        <v>192</v>
      </c>
    </row>
    <row r="26" spans="1:10" x14ac:dyDescent="0.3">
      <c r="A26">
        <v>24</v>
      </c>
      <c r="B26" s="8" t="s">
        <v>55</v>
      </c>
      <c r="C26" s="36" t="s">
        <v>41</v>
      </c>
      <c r="D26" s="36" t="s">
        <v>30</v>
      </c>
      <c r="E26" s="8" t="s">
        <v>40</v>
      </c>
      <c r="F26" s="35" t="b">
        <v>0</v>
      </c>
      <c r="G26" t="s">
        <v>192</v>
      </c>
      <c r="H26" t="s">
        <v>193</v>
      </c>
    </row>
    <row r="27" spans="1:10" x14ac:dyDescent="0.3">
      <c r="A27">
        <v>25</v>
      </c>
      <c r="B27" s="9" t="s">
        <v>49</v>
      </c>
      <c r="C27" s="36" t="s">
        <v>41</v>
      </c>
      <c r="D27" s="36" t="s">
        <v>57</v>
      </c>
      <c r="E27" s="5" t="s">
        <v>56</v>
      </c>
      <c r="F27" s="35" t="b">
        <v>0</v>
      </c>
      <c r="G27" t="s">
        <v>187</v>
      </c>
      <c r="H27" t="s">
        <v>194</v>
      </c>
    </row>
    <row r="28" spans="1:10" x14ac:dyDescent="0.3">
      <c r="A28">
        <v>26</v>
      </c>
      <c r="B28" s="5" t="s">
        <v>57</v>
      </c>
      <c r="C28" s="9" t="s">
        <v>49</v>
      </c>
      <c r="D28" s="36" t="s">
        <v>62</v>
      </c>
      <c r="E28" s="9" t="s">
        <v>129</v>
      </c>
      <c r="F28" s="35" t="b">
        <v>1</v>
      </c>
      <c r="G28" s="9" t="s">
        <v>194</v>
      </c>
      <c r="H28" t="s">
        <v>195</v>
      </c>
    </row>
    <row r="29" spans="1:10" x14ac:dyDescent="0.3">
      <c r="A29">
        <v>27</v>
      </c>
      <c r="B29" s="9" t="s">
        <v>49</v>
      </c>
      <c r="C29" s="36" t="s">
        <v>57</v>
      </c>
      <c r="D29" s="36" t="s">
        <v>38</v>
      </c>
      <c r="E29" s="5" t="s">
        <v>59</v>
      </c>
      <c r="F29" s="35" t="b">
        <v>0</v>
      </c>
      <c r="G29" t="s">
        <v>194</v>
      </c>
      <c r="H29" t="s">
        <v>186</v>
      </c>
    </row>
    <row r="30" spans="1:10" x14ac:dyDescent="0.3">
      <c r="A30">
        <v>28</v>
      </c>
      <c r="B30" s="9" t="s">
        <v>49</v>
      </c>
      <c r="C30" s="36" t="s">
        <v>38</v>
      </c>
      <c r="D30" s="36" t="s">
        <v>152</v>
      </c>
      <c r="E30" s="5" t="s">
        <v>60</v>
      </c>
      <c r="F30" s="35" t="b">
        <v>0</v>
      </c>
      <c r="G30" t="s">
        <v>186</v>
      </c>
      <c r="H30" t="s">
        <v>196</v>
      </c>
    </row>
    <row r="31" spans="1:10" x14ac:dyDescent="0.3">
      <c r="A31">
        <v>29</v>
      </c>
      <c r="B31" s="5" t="s">
        <v>152</v>
      </c>
      <c r="C31" s="9" t="s">
        <v>49</v>
      </c>
      <c r="D31" s="36" t="s">
        <v>62</v>
      </c>
      <c r="E31" s="9" t="s">
        <v>129</v>
      </c>
      <c r="F31" s="35" t="b">
        <v>1</v>
      </c>
      <c r="G31" t="s">
        <v>163</v>
      </c>
      <c r="H31" t="s">
        <v>163</v>
      </c>
    </row>
    <row r="32" spans="1:10" x14ac:dyDescent="0.3">
      <c r="A32">
        <v>30</v>
      </c>
      <c r="B32" s="8" t="s">
        <v>62</v>
      </c>
      <c r="C32" s="36" t="s">
        <v>38</v>
      </c>
      <c r="D32" s="36" t="s">
        <v>152</v>
      </c>
      <c r="E32" s="8" t="s">
        <v>60</v>
      </c>
      <c r="F32" s="35" t="b">
        <v>0</v>
      </c>
      <c r="G32" t="s">
        <v>197</v>
      </c>
      <c r="H32" t="s">
        <v>198</v>
      </c>
    </row>
    <row r="33" spans="1:8" x14ac:dyDescent="0.3">
      <c r="A33">
        <v>31</v>
      </c>
      <c r="B33" s="8" t="s">
        <v>38</v>
      </c>
      <c r="C33" s="9" t="s">
        <v>49</v>
      </c>
      <c r="D33" s="36" t="s">
        <v>62</v>
      </c>
      <c r="E33" s="9" t="s">
        <v>129</v>
      </c>
      <c r="F33" s="35" t="b">
        <v>1</v>
      </c>
      <c r="G33" s="9" t="s">
        <v>186</v>
      </c>
      <c r="H33" t="s">
        <v>197</v>
      </c>
    </row>
    <row r="34" spans="1:8" x14ac:dyDescent="0.3">
      <c r="A34">
        <v>32</v>
      </c>
      <c r="B34" s="8" t="s">
        <v>62</v>
      </c>
      <c r="C34" s="36" t="s">
        <v>57</v>
      </c>
      <c r="D34" s="36" t="s">
        <v>38</v>
      </c>
      <c r="E34" s="8" t="s">
        <v>59</v>
      </c>
      <c r="F34" s="35" t="b">
        <v>0</v>
      </c>
      <c r="G34" t="s">
        <v>195</v>
      </c>
      <c r="H34" t="s">
        <v>197</v>
      </c>
    </row>
    <row r="35" spans="1:8" x14ac:dyDescent="0.3">
      <c r="A35">
        <v>33</v>
      </c>
      <c r="B35" s="8" t="s">
        <v>30</v>
      </c>
      <c r="C35" s="36" t="s">
        <v>55</v>
      </c>
      <c r="D35" s="36" t="s">
        <v>62</v>
      </c>
      <c r="E35" s="8" t="s">
        <v>63</v>
      </c>
      <c r="F35" s="35" t="b">
        <v>1</v>
      </c>
      <c r="G35" t="s">
        <v>193</v>
      </c>
      <c r="H35" t="s">
        <v>199</v>
      </c>
    </row>
    <row r="36" spans="1:8" x14ac:dyDescent="0.3">
      <c r="A36">
        <v>34</v>
      </c>
      <c r="B36" s="8" t="s">
        <v>64</v>
      </c>
      <c r="C36" s="9" t="s">
        <v>49</v>
      </c>
      <c r="D36" s="36" t="s">
        <v>62</v>
      </c>
      <c r="E36" s="8" t="s">
        <v>54</v>
      </c>
      <c r="F36" s="35" t="b">
        <v>1</v>
      </c>
      <c r="G36" t="s">
        <v>200</v>
      </c>
      <c r="H36" t="s">
        <v>201</v>
      </c>
    </row>
    <row r="37" spans="1:8" x14ac:dyDescent="0.3">
      <c r="A37">
        <v>35</v>
      </c>
      <c r="B37" s="8" t="s">
        <v>65</v>
      </c>
      <c r="C37" s="36" t="s">
        <v>55</v>
      </c>
      <c r="D37" s="36" t="s">
        <v>62</v>
      </c>
      <c r="E37" s="8" t="s">
        <v>63</v>
      </c>
      <c r="F37" s="35" t="b">
        <v>1</v>
      </c>
      <c r="G37" t="s">
        <v>163</v>
      </c>
      <c r="H37" t="s">
        <v>163</v>
      </c>
    </row>
    <row r="38" spans="1:8" x14ac:dyDescent="0.3">
      <c r="A38">
        <v>36</v>
      </c>
      <c r="B38" s="8" t="s">
        <v>62</v>
      </c>
      <c r="C38" s="36" t="s">
        <v>93</v>
      </c>
      <c r="D38" s="36" t="s">
        <v>46</v>
      </c>
      <c r="E38" s="8" t="s">
        <v>66</v>
      </c>
      <c r="F38" s="35" t="b">
        <v>0</v>
      </c>
      <c r="G38" t="s">
        <v>202</v>
      </c>
      <c r="H38" t="s">
        <v>189</v>
      </c>
    </row>
    <row r="39" spans="1:8" x14ac:dyDescent="0.3">
      <c r="A39">
        <v>37</v>
      </c>
      <c r="B39" s="8" t="s">
        <v>62</v>
      </c>
      <c r="C39" s="36" t="s">
        <v>46</v>
      </c>
      <c r="D39" s="36" t="s">
        <v>41</v>
      </c>
      <c r="E39" s="8" t="s">
        <v>44</v>
      </c>
      <c r="F39" s="35" t="b">
        <v>0</v>
      </c>
      <c r="G39" t="s">
        <v>189</v>
      </c>
      <c r="H39" t="s">
        <v>184</v>
      </c>
    </row>
    <row r="40" spans="1:8" x14ac:dyDescent="0.3">
      <c r="A40">
        <v>38</v>
      </c>
      <c r="B40" s="8" t="s">
        <v>62</v>
      </c>
      <c r="C40" s="36" t="s">
        <v>41</v>
      </c>
      <c r="D40" s="36" t="s">
        <v>57</v>
      </c>
      <c r="E40" s="8" t="s">
        <v>56</v>
      </c>
      <c r="F40" s="35" t="b">
        <v>0</v>
      </c>
      <c r="G40" t="s">
        <v>184</v>
      </c>
      <c r="H40" t="s">
        <v>195</v>
      </c>
    </row>
    <row r="41" spans="1:8" x14ac:dyDescent="0.3">
      <c r="A41">
        <v>39</v>
      </c>
      <c r="B41" s="8" t="s">
        <v>67</v>
      </c>
      <c r="C41" s="36" t="s">
        <v>203</v>
      </c>
      <c r="D41" s="36" t="s">
        <v>62</v>
      </c>
      <c r="E41" s="8" t="s">
        <v>68</v>
      </c>
      <c r="F41" s="35" t="b">
        <v>1</v>
      </c>
      <c r="G41" t="s">
        <v>163</v>
      </c>
      <c r="H41" t="s">
        <v>163</v>
      </c>
    </row>
    <row r="42" spans="1:8" x14ac:dyDescent="0.3">
      <c r="A42">
        <v>40</v>
      </c>
      <c r="B42" s="8" t="s">
        <v>38</v>
      </c>
      <c r="C42" s="36" t="s">
        <v>62</v>
      </c>
      <c r="D42" s="36" t="s">
        <v>71</v>
      </c>
      <c r="E42" s="8" t="s">
        <v>69</v>
      </c>
      <c r="F42" s="35" t="b">
        <v>1</v>
      </c>
      <c r="G42" t="s">
        <v>197</v>
      </c>
      <c r="H42" t="s">
        <v>204</v>
      </c>
    </row>
    <row r="43" spans="1:8" x14ac:dyDescent="0.3">
      <c r="A43">
        <v>41</v>
      </c>
      <c r="B43" s="8" t="s">
        <v>62</v>
      </c>
      <c r="C43" s="36" t="s">
        <v>152</v>
      </c>
      <c r="D43" s="36" t="s">
        <v>205</v>
      </c>
      <c r="E43" s="8" t="s">
        <v>70</v>
      </c>
      <c r="F43" s="35" t="b">
        <v>0</v>
      </c>
      <c r="G43" t="s">
        <v>198</v>
      </c>
      <c r="H43" t="s">
        <v>206</v>
      </c>
    </row>
    <row r="44" spans="1:8" x14ac:dyDescent="0.3">
      <c r="A44">
        <v>42</v>
      </c>
      <c r="B44" s="8" t="s">
        <v>152</v>
      </c>
      <c r="C44" s="36" t="s">
        <v>62</v>
      </c>
      <c r="D44" s="36" t="s">
        <v>71</v>
      </c>
      <c r="E44" s="8" t="s">
        <v>69</v>
      </c>
      <c r="F44" s="35" t="b">
        <v>1</v>
      </c>
      <c r="G44" t="s">
        <v>163</v>
      </c>
      <c r="H44" t="s">
        <v>163</v>
      </c>
    </row>
    <row r="45" spans="1:8" x14ac:dyDescent="0.3">
      <c r="A45">
        <v>43</v>
      </c>
      <c r="B45" s="8" t="s">
        <v>71</v>
      </c>
      <c r="C45" s="36" t="s">
        <v>152</v>
      </c>
      <c r="D45" s="36" t="s">
        <v>205</v>
      </c>
      <c r="E45" s="8" t="s">
        <v>70</v>
      </c>
      <c r="F45" s="35" t="b">
        <v>0</v>
      </c>
      <c r="G45" t="s">
        <v>207</v>
      </c>
      <c r="H45" t="s">
        <v>208</v>
      </c>
    </row>
    <row r="46" spans="1:8" x14ac:dyDescent="0.3">
      <c r="A46">
        <v>44</v>
      </c>
      <c r="B46" s="8" t="s">
        <v>71</v>
      </c>
      <c r="C46" s="9" t="s">
        <v>38</v>
      </c>
      <c r="D46" s="36" t="s">
        <v>152</v>
      </c>
      <c r="E46" s="8" t="s">
        <v>73</v>
      </c>
      <c r="F46" s="35" t="b">
        <v>0</v>
      </c>
      <c r="G46" t="s">
        <v>209</v>
      </c>
      <c r="H46" t="s">
        <v>207</v>
      </c>
    </row>
    <row r="47" spans="1:8" x14ac:dyDescent="0.3">
      <c r="A47">
        <v>45</v>
      </c>
      <c r="B47" s="5" t="s">
        <v>71</v>
      </c>
      <c r="C47" s="36" t="s">
        <v>57</v>
      </c>
      <c r="D47" s="36" t="s">
        <v>38</v>
      </c>
      <c r="E47" s="5" t="s">
        <v>59</v>
      </c>
      <c r="F47" s="35" t="b">
        <v>0</v>
      </c>
      <c r="G47" t="s">
        <v>210</v>
      </c>
      <c r="H47" t="s">
        <v>204</v>
      </c>
    </row>
    <row r="48" spans="1:8" x14ac:dyDescent="0.3">
      <c r="A48">
        <v>46</v>
      </c>
      <c r="B48" s="5" t="s">
        <v>57</v>
      </c>
      <c r="C48" s="36" t="s">
        <v>62</v>
      </c>
      <c r="D48" s="36" t="s">
        <v>71</v>
      </c>
      <c r="E48" s="5" t="s">
        <v>69</v>
      </c>
      <c r="F48" s="35" t="b">
        <v>1</v>
      </c>
      <c r="G48" t="s">
        <v>195</v>
      </c>
      <c r="H48" t="s">
        <v>210</v>
      </c>
    </row>
    <row r="49" spans="1:10" x14ac:dyDescent="0.3">
      <c r="A49">
        <v>47</v>
      </c>
      <c r="B49" s="8" t="s">
        <v>67</v>
      </c>
      <c r="C49" s="36" t="s">
        <v>71</v>
      </c>
      <c r="D49" s="36" t="s">
        <v>203</v>
      </c>
      <c r="E49" s="8" t="s">
        <v>74</v>
      </c>
      <c r="F49" s="35" t="b">
        <v>1</v>
      </c>
      <c r="G49" t="s">
        <v>211</v>
      </c>
      <c r="H49" t="s">
        <v>163</v>
      </c>
    </row>
    <row r="50" spans="1:10" x14ac:dyDescent="0.3">
      <c r="A50">
        <v>48</v>
      </c>
      <c r="B50" s="8" t="s">
        <v>71</v>
      </c>
      <c r="C50" s="36" t="s">
        <v>41</v>
      </c>
      <c r="D50" s="36" t="s">
        <v>57</v>
      </c>
      <c r="E50" s="8" t="s">
        <v>56</v>
      </c>
      <c r="F50" s="35" t="b">
        <v>0</v>
      </c>
      <c r="G50" t="s">
        <v>212</v>
      </c>
      <c r="H50" t="s">
        <v>210</v>
      </c>
    </row>
    <row r="51" spans="1:10" x14ac:dyDescent="0.3">
      <c r="A51">
        <v>49</v>
      </c>
      <c r="B51" s="8" t="s">
        <v>41</v>
      </c>
      <c r="C51" s="36" t="s">
        <v>62</v>
      </c>
      <c r="D51" s="36" t="s">
        <v>71</v>
      </c>
      <c r="E51" s="8" t="s">
        <v>69</v>
      </c>
      <c r="F51" s="35" t="b">
        <v>1</v>
      </c>
      <c r="G51" t="s">
        <v>184</v>
      </c>
      <c r="H51" t="s">
        <v>212</v>
      </c>
      <c r="I51" t="s">
        <v>137</v>
      </c>
      <c r="J51" t="s">
        <v>76</v>
      </c>
    </row>
    <row r="52" spans="1:10" x14ac:dyDescent="0.3">
      <c r="A52">
        <v>50</v>
      </c>
      <c r="B52" s="8" t="s">
        <v>64</v>
      </c>
      <c r="C52" s="36" t="s">
        <v>62</v>
      </c>
      <c r="D52" s="36" t="s">
        <v>79</v>
      </c>
      <c r="E52" s="8" t="s">
        <v>75</v>
      </c>
      <c r="F52" s="35" t="b">
        <v>1</v>
      </c>
      <c r="G52" t="s">
        <v>201</v>
      </c>
      <c r="H52" t="s">
        <v>213</v>
      </c>
    </row>
    <row r="53" spans="1:10" x14ac:dyDescent="0.3">
      <c r="A53">
        <v>51</v>
      </c>
      <c r="B53" s="8" t="s">
        <v>76</v>
      </c>
      <c r="C53" s="36" t="s">
        <v>46</v>
      </c>
      <c r="D53" s="36" t="s">
        <v>64</v>
      </c>
      <c r="E53" s="8" t="s">
        <v>50</v>
      </c>
      <c r="F53" s="35" t="b">
        <v>0</v>
      </c>
      <c r="G53" t="s">
        <v>214</v>
      </c>
      <c r="H53" t="s">
        <v>215</v>
      </c>
    </row>
    <row r="54" spans="1:10" x14ac:dyDescent="0.3">
      <c r="A54">
        <v>52</v>
      </c>
      <c r="B54" s="8" t="s">
        <v>46</v>
      </c>
      <c r="C54" s="36" t="s">
        <v>62</v>
      </c>
      <c r="D54" s="36" t="s">
        <v>79</v>
      </c>
      <c r="E54" s="8" t="s">
        <v>75</v>
      </c>
      <c r="F54" s="35" t="b">
        <v>1</v>
      </c>
      <c r="G54" t="s">
        <v>189</v>
      </c>
      <c r="H54" t="s">
        <v>216</v>
      </c>
    </row>
    <row r="55" spans="1:10" x14ac:dyDescent="0.3">
      <c r="A55">
        <v>53</v>
      </c>
      <c r="B55" s="8" t="s">
        <v>65</v>
      </c>
      <c r="C55" s="36" t="s">
        <v>62</v>
      </c>
      <c r="D55" s="36" t="s">
        <v>79</v>
      </c>
      <c r="E55" s="8" t="s">
        <v>75</v>
      </c>
      <c r="F55" s="35" t="b">
        <v>1</v>
      </c>
      <c r="G55" t="s">
        <v>163</v>
      </c>
      <c r="H55" t="s">
        <v>163</v>
      </c>
    </row>
    <row r="56" spans="1:10" x14ac:dyDescent="0.3">
      <c r="A56">
        <v>54</v>
      </c>
      <c r="B56" s="5" t="s">
        <v>77</v>
      </c>
      <c r="C56" s="36" t="s">
        <v>65</v>
      </c>
      <c r="D56" s="36" t="s">
        <v>46</v>
      </c>
      <c r="E56" s="5" t="s">
        <v>78</v>
      </c>
      <c r="F56" s="35" t="b">
        <v>0</v>
      </c>
      <c r="G56" t="s">
        <v>163</v>
      </c>
      <c r="H56" t="s">
        <v>163</v>
      </c>
    </row>
    <row r="57" spans="1:10" x14ac:dyDescent="0.3">
      <c r="A57">
        <v>55</v>
      </c>
      <c r="B57" s="5" t="s">
        <v>79</v>
      </c>
      <c r="C57" s="36" t="s">
        <v>217</v>
      </c>
      <c r="D57" s="36" t="s">
        <v>46</v>
      </c>
      <c r="E57" s="5" t="s">
        <v>80</v>
      </c>
      <c r="F57" s="35" t="b">
        <v>0</v>
      </c>
      <c r="G57" t="s">
        <v>218</v>
      </c>
      <c r="H57" t="s">
        <v>216</v>
      </c>
    </row>
    <row r="58" spans="1:10" x14ac:dyDescent="0.3">
      <c r="A58">
        <v>56</v>
      </c>
      <c r="B58" s="8" t="s">
        <v>79</v>
      </c>
      <c r="C58" s="36" t="s">
        <v>46</v>
      </c>
      <c r="D58" s="36" t="s">
        <v>41</v>
      </c>
      <c r="E58" s="8" t="s">
        <v>44</v>
      </c>
      <c r="F58" s="35" t="b">
        <v>0</v>
      </c>
      <c r="G58" t="s">
        <v>216</v>
      </c>
      <c r="H58" t="s">
        <v>219</v>
      </c>
    </row>
    <row r="59" spans="1:10" x14ac:dyDescent="0.3">
      <c r="A59">
        <v>57</v>
      </c>
      <c r="B59" s="8" t="s">
        <v>81</v>
      </c>
      <c r="C59" s="36" t="s">
        <v>76</v>
      </c>
      <c r="D59" s="36" t="s">
        <v>79</v>
      </c>
      <c r="E59" s="8" t="s">
        <v>82</v>
      </c>
      <c r="F59" s="35" t="b">
        <v>1</v>
      </c>
      <c r="G59" t="s">
        <v>220</v>
      </c>
      <c r="H59" t="s">
        <v>221</v>
      </c>
    </row>
    <row r="60" spans="1:10" x14ac:dyDescent="0.3">
      <c r="A60">
        <v>58</v>
      </c>
      <c r="B60" s="8" t="s">
        <v>76</v>
      </c>
      <c r="C60" s="36" t="s">
        <v>64</v>
      </c>
      <c r="D60" s="36" t="s">
        <v>41</v>
      </c>
      <c r="E60" s="8" t="s">
        <v>53</v>
      </c>
      <c r="F60" s="35" t="b">
        <v>0</v>
      </c>
      <c r="G60" t="s">
        <v>215</v>
      </c>
      <c r="H60" t="s">
        <v>222</v>
      </c>
    </row>
    <row r="61" spans="1:10" x14ac:dyDescent="0.3">
      <c r="A61">
        <v>59</v>
      </c>
      <c r="B61" s="8" t="s">
        <v>41</v>
      </c>
      <c r="C61" s="36" t="s">
        <v>71</v>
      </c>
      <c r="D61" s="36" t="s">
        <v>79</v>
      </c>
      <c r="E61" s="8" t="s">
        <v>83</v>
      </c>
      <c r="F61" s="35" t="b">
        <v>1</v>
      </c>
      <c r="G61" t="s">
        <v>212</v>
      </c>
      <c r="H61" t="s">
        <v>219</v>
      </c>
    </row>
    <row r="62" spans="1:10" x14ac:dyDescent="0.3">
      <c r="A62">
        <v>60</v>
      </c>
      <c r="B62" s="8" t="s">
        <v>30</v>
      </c>
      <c r="C62" s="36" t="s">
        <v>71</v>
      </c>
      <c r="D62" s="36" t="s">
        <v>79</v>
      </c>
      <c r="E62" s="8" t="s">
        <v>83</v>
      </c>
      <c r="F62" s="35" t="b">
        <v>1</v>
      </c>
      <c r="G62" t="s">
        <v>223</v>
      </c>
      <c r="H62" t="s">
        <v>224</v>
      </c>
    </row>
    <row r="63" spans="1:10" x14ac:dyDescent="0.3">
      <c r="A63">
        <v>61</v>
      </c>
      <c r="B63" s="8" t="s">
        <v>57</v>
      </c>
      <c r="C63" s="36" t="s">
        <v>71</v>
      </c>
      <c r="D63" s="36" t="s">
        <v>79</v>
      </c>
      <c r="E63" s="8" t="s">
        <v>83</v>
      </c>
      <c r="F63" s="35" t="b">
        <v>1</v>
      </c>
      <c r="G63" t="s">
        <v>210</v>
      </c>
      <c r="H63" t="s">
        <v>225</v>
      </c>
    </row>
    <row r="64" spans="1:10" x14ac:dyDescent="0.3">
      <c r="A64">
        <v>62</v>
      </c>
      <c r="B64" s="8" t="s">
        <v>79</v>
      </c>
      <c r="C64" s="36" t="s">
        <v>41</v>
      </c>
      <c r="D64" s="36" t="s">
        <v>57</v>
      </c>
      <c r="E64" s="8" t="s">
        <v>56</v>
      </c>
      <c r="F64" s="35" t="b">
        <v>0</v>
      </c>
      <c r="G64" t="s">
        <v>219</v>
      </c>
      <c r="H64" t="s">
        <v>225</v>
      </c>
    </row>
    <row r="65" spans="1:8" x14ac:dyDescent="0.3">
      <c r="A65">
        <v>63</v>
      </c>
      <c r="B65" s="8" t="s">
        <v>79</v>
      </c>
      <c r="C65" s="36" t="s">
        <v>57</v>
      </c>
      <c r="D65" s="9" t="s">
        <v>38</v>
      </c>
      <c r="E65" s="8" t="s">
        <v>84</v>
      </c>
      <c r="F65" s="35" t="b">
        <v>0</v>
      </c>
      <c r="G65" t="s">
        <v>225</v>
      </c>
      <c r="H65" t="s">
        <v>226</v>
      </c>
    </row>
    <row r="66" spans="1:8" x14ac:dyDescent="0.3">
      <c r="A66">
        <v>64</v>
      </c>
      <c r="B66" s="8" t="s">
        <v>38</v>
      </c>
      <c r="C66" s="36" t="s">
        <v>71</v>
      </c>
      <c r="D66" s="36" t="s">
        <v>79</v>
      </c>
      <c r="E66" s="8" t="s">
        <v>83</v>
      </c>
      <c r="F66" s="35" t="b">
        <v>1</v>
      </c>
      <c r="G66" t="s">
        <v>204</v>
      </c>
      <c r="H66" t="s">
        <v>227</v>
      </c>
    </row>
    <row r="67" spans="1:8" x14ac:dyDescent="0.3">
      <c r="A67">
        <v>65</v>
      </c>
      <c r="B67" s="8" t="s">
        <v>79</v>
      </c>
      <c r="C67" s="36" t="s">
        <v>38</v>
      </c>
      <c r="D67" s="36" t="s">
        <v>228</v>
      </c>
      <c r="E67" s="8" t="s">
        <v>85</v>
      </c>
      <c r="F67" s="35" t="b">
        <v>0</v>
      </c>
      <c r="G67" t="s">
        <v>227</v>
      </c>
      <c r="H67" t="s">
        <v>229</v>
      </c>
    </row>
    <row r="68" spans="1:8" x14ac:dyDescent="0.3">
      <c r="A68">
        <v>66</v>
      </c>
      <c r="B68" s="8" t="s">
        <v>152</v>
      </c>
      <c r="C68" s="36" t="s">
        <v>71</v>
      </c>
      <c r="D68" s="36" t="s">
        <v>79</v>
      </c>
      <c r="E68" s="8" t="s">
        <v>83</v>
      </c>
      <c r="F68" s="35" t="b">
        <v>1</v>
      </c>
      <c r="G68" t="s">
        <v>163</v>
      </c>
      <c r="H68" t="s">
        <v>163</v>
      </c>
    </row>
    <row r="69" spans="1:8" x14ac:dyDescent="0.3">
      <c r="A69">
        <v>67</v>
      </c>
      <c r="B69" s="8" t="s">
        <v>79</v>
      </c>
      <c r="C69" s="36" t="s">
        <v>152</v>
      </c>
      <c r="D69" s="36" t="s">
        <v>230</v>
      </c>
      <c r="E69" s="8" t="s">
        <v>72</v>
      </c>
      <c r="F69" s="35" t="b">
        <v>0</v>
      </c>
      <c r="G69" t="s">
        <v>231</v>
      </c>
      <c r="H69" t="s">
        <v>232</v>
      </c>
    </row>
    <row r="70" spans="1:8" x14ac:dyDescent="0.3">
      <c r="A70">
        <v>68</v>
      </c>
      <c r="B70" s="8" t="s">
        <v>152</v>
      </c>
      <c r="C70" s="36" t="s">
        <v>79</v>
      </c>
      <c r="D70" s="9" t="s">
        <v>87</v>
      </c>
      <c r="E70" s="8" t="s">
        <v>86</v>
      </c>
      <c r="F70" s="35" t="b">
        <v>1</v>
      </c>
      <c r="G70" t="s">
        <v>163</v>
      </c>
      <c r="H70" t="s">
        <v>163</v>
      </c>
    </row>
    <row r="71" spans="1:8" x14ac:dyDescent="0.3">
      <c r="A71">
        <v>69</v>
      </c>
      <c r="B71" s="8" t="s">
        <v>87</v>
      </c>
      <c r="C71" s="36" t="s">
        <v>152</v>
      </c>
      <c r="D71" s="9" t="s">
        <v>230</v>
      </c>
      <c r="E71" s="8" t="s">
        <v>233</v>
      </c>
      <c r="F71" s="35" t="b">
        <v>0</v>
      </c>
      <c r="G71" t="s">
        <v>234</v>
      </c>
      <c r="H71" t="s">
        <v>235</v>
      </c>
    </row>
    <row r="72" spans="1:8" x14ac:dyDescent="0.3">
      <c r="A72">
        <v>70</v>
      </c>
      <c r="B72" s="5" t="s">
        <v>87</v>
      </c>
      <c r="C72" s="36" t="s">
        <v>38</v>
      </c>
      <c r="D72" s="36" t="s">
        <v>152</v>
      </c>
      <c r="E72" s="5" t="s">
        <v>60</v>
      </c>
      <c r="F72" s="35" t="b">
        <v>0</v>
      </c>
      <c r="G72" t="s">
        <v>236</v>
      </c>
      <c r="H72" t="s">
        <v>234</v>
      </c>
    </row>
    <row r="73" spans="1:8" x14ac:dyDescent="0.3">
      <c r="A73">
        <v>71</v>
      </c>
      <c r="B73" s="5" t="s">
        <v>38</v>
      </c>
      <c r="C73" s="36" t="s">
        <v>79</v>
      </c>
      <c r="D73" s="36" t="s">
        <v>87</v>
      </c>
      <c r="E73" s="5" t="s">
        <v>88</v>
      </c>
      <c r="F73" s="35" t="b">
        <v>1</v>
      </c>
      <c r="G73" t="s">
        <v>227</v>
      </c>
      <c r="H73" t="s">
        <v>236</v>
      </c>
    </row>
    <row r="74" spans="1:8" x14ac:dyDescent="0.3">
      <c r="A74">
        <v>72</v>
      </c>
      <c r="B74" s="8" t="s">
        <v>89</v>
      </c>
      <c r="C74" s="36" t="s">
        <v>79</v>
      </c>
      <c r="D74" s="36" t="s">
        <v>87</v>
      </c>
      <c r="E74" s="8" t="s">
        <v>88</v>
      </c>
      <c r="F74" s="35" t="b">
        <v>1</v>
      </c>
      <c r="G74" t="s">
        <v>163</v>
      </c>
      <c r="H74" t="s">
        <v>163</v>
      </c>
    </row>
    <row r="75" spans="1:8" x14ac:dyDescent="0.3">
      <c r="A75">
        <v>73</v>
      </c>
      <c r="B75" s="5" t="s">
        <v>87</v>
      </c>
      <c r="C75" s="36" t="s">
        <v>57</v>
      </c>
      <c r="D75" s="36" t="s">
        <v>38</v>
      </c>
      <c r="E75" s="5" t="s">
        <v>59</v>
      </c>
      <c r="F75" s="35" t="b">
        <v>0</v>
      </c>
      <c r="G75" t="s">
        <v>237</v>
      </c>
      <c r="H75" t="s">
        <v>236</v>
      </c>
    </row>
    <row r="76" spans="1:8" x14ac:dyDescent="0.3">
      <c r="A76">
        <v>74</v>
      </c>
      <c r="B76" s="5" t="s">
        <v>57</v>
      </c>
      <c r="C76" s="36" t="s">
        <v>79</v>
      </c>
      <c r="D76" s="36" t="s">
        <v>87</v>
      </c>
      <c r="E76" s="5" t="s">
        <v>88</v>
      </c>
      <c r="F76" s="35" t="b">
        <v>1</v>
      </c>
      <c r="G76" t="s">
        <v>225</v>
      </c>
      <c r="H76" t="s">
        <v>237</v>
      </c>
    </row>
    <row r="77" spans="1:8" x14ac:dyDescent="0.3">
      <c r="A77">
        <v>75</v>
      </c>
      <c r="B77" s="5" t="s">
        <v>90</v>
      </c>
      <c r="C77" s="36" t="s">
        <v>41</v>
      </c>
      <c r="D77" s="36" t="s">
        <v>57</v>
      </c>
      <c r="E77" s="5" t="s">
        <v>56</v>
      </c>
      <c r="F77" s="35" t="b">
        <v>0</v>
      </c>
      <c r="G77" t="s">
        <v>238</v>
      </c>
      <c r="H77" t="s">
        <v>239</v>
      </c>
    </row>
    <row r="78" spans="1:8" x14ac:dyDescent="0.3">
      <c r="A78">
        <v>76</v>
      </c>
      <c r="B78" s="5" t="s">
        <v>30</v>
      </c>
      <c r="C78" s="36" t="s">
        <v>79</v>
      </c>
      <c r="D78" s="36" t="s">
        <v>87</v>
      </c>
      <c r="E78" s="5" t="s">
        <v>88</v>
      </c>
      <c r="F78" s="35" t="b">
        <v>1</v>
      </c>
      <c r="G78" t="s">
        <v>224</v>
      </c>
      <c r="H78" t="s">
        <v>240</v>
      </c>
    </row>
    <row r="79" spans="1:8" x14ac:dyDescent="0.3">
      <c r="A79">
        <v>77</v>
      </c>
      <c r="B79" s="8" t="s">
        <v>41</v>
      </c>
      <c r="C79" s="36" t="s">
        <v>79</v>
      </c>
      <c r="D79" s="36" t="s">
        <v>87</v>
      </c>
      <c r="E79" s="8" t="s">
        <v>88</v>
      </c>
      <c r="F79" s="35" t="b">
        <v>1</v>
      </c>
      <c r="G79" t="s">
        <v>219</v>
      </c>
      <c r="H79" t="s">
        <v>241</v>
      </c>
    </row>
    <row r="80" spans="1:8" x14ac:dyDescent="0.3">
      <c r="A80">
        <v>78</v>
      </c>
      <c r="B80" s="8" t="s">
        <v>81</v>
      </c>
      <c r="C80" s="36" t="s">
        <v>79</v>
      </c>
      <c r="D80" s="9" t="s">
        <v>87</v>
      </c>
      <c r="E80" s="9" t="s">
        <v>88</v>
      </c>
      <c r="F80" s="35" t="b">
        <v>1</v>
      </c>
      <c r="G80" t="s">
        <v>221</v>
      </c>
      <c r="H80" s="9" t="s">
        <v>242</v>
      </c>
    </row>
    <row r="81" spans="1:8" x14ac:dyDescent="0.3">
      <c r="A81">
        <v>79</v>
      </c>
      <c r="B81" s="8" t="s">
        <v>64</v>
      </c>
      <c r="C81" s="36" t="s">
        <v>79</v>
      </c>
      <c r="D81" s="36" t="s">
        <v>87</v>
      </c>
      <c r="E81" s="8" t="s">
        <v>88</v>
      </c>
      <c r="F81" s="35" t="b">
        <v>1</v>
      </c>
      <c r="G81" t="s">
        <v>213</v>
      </c>
      <c r="H81" t="s">
        <v>243</v>
      </c>
    </row>
    <row r="82" spans="1:8" x14ac:dyDescent="0.3">
      <c r="A82">
        <v>80</v>
      </c>
      <c r="B82" s="5" t="s">
        <v>90</v>
      </c>
      <c r="C82" s="36" t="s">
        <v>46</v>
      </c>
      <c r="D82" s="36" t="s">
        <v>81</v>
      </c>
      <c r="E82" s="5" t="s">
        <v>91</v>
      </c>
      <c r="F82" s="35" t="b">
        <v>0</v>
      </c>
      <c r="G82" t="s">
        <v>244</v>
      </c>
      <c r="H82" t="s">
        <v>245</v>
      </c>
    </row>
    <row r="83" spans="1:8" x14ac:dyDescent="0.3">
      <c r="A83">
        <v>81</v>
      </c>
      <c r="B83" s="5" t="s">
        <v>46</v>
      </c>
      <c r="C83" s="36" t="s">
        <v>79</v>
      </c>
      <c r="D83" s="36" t="s">
        <v>87</v>
      </c>
      <c r="E83" s="5" t="s">
        <v>88</v>
      </c>
      <c r="F83" s="35" t="b">
        <v>1</v>
      </c>
      <c r="G83" t="s">
        <v>216</v>
      </c>
      <c r="H83" t="s">
        <v>246</v>
      </c>
    </row>
    <row r="84" spans="1:8" x14ac:dyDescent="0.3">
      <c r="A84">
        <v>82</v>
      </c>
      <c r="B84" s="8" t="s">
        <v>79</v>
      </c>
      <c r="C84" s="36" t="s">
        <v>93</v>
      </c>
      <c r="D84" s="9" t="s">
        <v>217</v>
      </c>
      <c r="E84" s="8" t="s">
        <v>92</v>
      </c>
      <c r="F84" s="35" t="b">
        <v>0</v>
      </c>
      <c r="G84" t="s">
        <v>247</v>
      </c>
      <c r="H84" t="s">
        <v>248</v>
      </c>
    </row>
    <row r="85" spans="1:8" x14ac:dyDescent="0.3">
      <c r="A85">
        <v>83</v>
      </c>
      <c r="B85" s="8" t="s">
        <v>93</v>
      </c>
      <c r="C85" s="36" t="s">
        <v>79</v>
      </c>
      <c r="D85" s="36" t="s">
        <v>87</v>
      </c>
      <c r="E85" s="8" t="s">
        <v>88</v>
      </c>
      <c r="F85" s="35" t="b">
        <v>1</v>
      </c>
      <c r="G85" t="s">
        <v>163</v>
      </c>
      <c r="H85" t="s">
        <v>163</v>
      </c>
    </row>
    <row r="86" spans="1:8" x14ac:dyDescent="0.3">
      <c r="A86">
        <v>84</v>
      </c>
      <c r="B86" s="5" t="s">
        <v>87</v>
      </c>
      <c r="C86" s="36" t="s">
        <v>93</v>
      </c>
      <c r="D86" s="36" t="s">
        <v>46</v>
      </c>
      <c r="E86" s="5" t="s">
        <v>66</v>
      </c>
      <c r="F86" s="35" t="b">
        <v>0</v>
      </c>
      <c r="G86" t="s">
        <v>249</v>
      </c>
      <c r="H86" t="s">
        <v>246</v>
      </c>
    </row>
    <row r="87" spans="1:8" x14ac:dyDescent="0.3">
      <c r="A87">
        <v>85</v>
      </c>
      <c r="B87" s="5" t="s">
        <v>87</v>
      </c>
      <c r="C87" s="36" t="s">
        <v>46</v>
      </c>
      <c r="D87" s="36" t="s">
        <v>41</v>
      </c>
      <c r="E87" s="5" t="s">
        <v>44</v>
      </c>
      <c r="F87" s="35" t="b">
        <v>0</v>
      </c>
      <c r="G87" t="s">
        <v>246</v>
      </c>
      <c r="H87" t="s">
        <v>241</v>
      </c>
    </row>
    <row r="88" spans="1:8" x14ac:dyDescent="0.3">
      <c r="A88">
        <v>86</v>
      </c>
      <c r="B88" s="5" t="s">
        <v>87</v>
      </c>
      <c r="C88" s="36" t="s">
        <v>41</v>
      </c>
      <c r="D88" s="36" t="s">
        <v>57</v>
      </c>
      <c r="E88" s="5" t="s">
        <v>56</v>
      </c>
      <c r="F88" s="35" t="b">
        <v>0</v>
      </c>
      <c r="G88" t="s">
        <v>241</v>
      </c>
      <c r="H88" t="s">
        <v>237</v>
      </c>
    </row>
    <row r="89" spans="1:8" x14ac:dyDescent="0.3">
      <c r="A89">
        <v>87</v>
      </c>
      <c r="B89" s="5" t="s">
        <v>93</v>
      </c>
      <c r="C89" s="36" t="s">
        <v>138</v>
      </c>
      <c r="D89" s="36" t="s">
        <v>96</v>
      </c>
      <c r="E89" s="5" t="s">
        <v>94</v>
      </c>
      <c r="F89" s="35" t="b">
        <v>1</v>
      </c>
      <c r="G89" t="s">
        <v>163</v>
      </c>
      <c r="H89" t="s">
        <v>163</v>
      </c>
    </row>
    <row r="90" spans="1:8" x14ac:dyDescent="0.3">
      <c r="A90">
        <v>88</v>
      </c>
      <c r="B90" s="5" t="s">
        <v>46</v>
      </c>
      <c r="C90" s="36" t="s">
        <v>138</v>
      </c>
      <c r="D90" s="36" t="s">
        <v>96</v>
      </c>
      <c r="E90" s="5" t="s">
        <v>94</v>
      </c>
      <c r="F90" s="35" t="b">
        <v>1</v>
      </c>
      <c r="G90" t="s">
        <v>250</v>
      </c>
      <c r="H90" t="s">
        <v>251</v>
      </c>
    </row>
    <row r="91" spans="1:8" x14ac:dyDescent="0.3">
      <c r="A91">
        <v>89</v>
      </c>
      <c r="B91" s="8" t="s">
        <v>41</v>
      </c>
      <c r="C91" s="36" t="s">
        <v>87</v>
      </c>
      <c r="D91" s="36" t="s">
        <v>138</v>
      </c>
      <c r="E91" s="8" t="s">
        <v>95</v>
      </c>
      <c r="F91" s="35" t="b">
        <v>1</v>
      </c>
      <c r="G91" t="s">
        <v>241</v>
      </c>
      <c r="H91" t="s">
        <v>252</v>
      </c>
    </row>
    <row r="92" spans="1:8" x14ac:dyDescent="0.3">
      <c r="A92">
        <v>90</v>
      </c>
      <c r="B92" s="8" t="s">
        <v>30</v>
      </c>
      <c r="C92" s="36" t="s">
        <v>87</v>
      </c>
      <c r="D92" s="36" t="s">
        <v>138</v>
      </c>
      <c r="E92" s="8" t="s">
        <v>95</v>
      </c>
      <c r="F92" s="35" t="b">
        <v>1</v>
      </c>
      <c r="G92" t="s">
        <v>240</v>
      </c>
      <c r="H92" t="s">
        <v>253</v>
      </c>
    </row>
    <row r="93" spans="1:8" x14ac:dyDescent="0.3">
      <c r="A93">
        <v>91</v>
      </c>
      <c r="B93" s="5" t="s">
        <v>57</v>
      </c>
      <c r="C93" s="36" t="s">
        <v>87</v>
      </c>
      <c r="D93" s="36" t="s">
        <v>138</v>
      </c>
      <c r="E93" s="5" t="s">
        <v>95</v>
      </c>
      <c r="F93" s="35" t="b">
        <v>1</v>
      </c>
      <c r="G93" t="s">
        <v>237</v>
      </c>
      <c r="H93" t="s">
        <v>254</v>
      </c>
    </row>
    <row r="94" spans="1:8" x14ac:dyDescent="0.3">
      <c r="A94">
        <v>92</v>
      </c>
      <c r="B94" s="12" t="s">
        <v>38</v>
      </c>
      <c r="C94" s="36" t="s">
        <v>87</v>
      </c>
      <c r="D94" s="36" t="s">
        <v>138</v>
      </c>
      <c r="E94" t="s">
        <v>95</v>
      </c>
      <c r="F94" s="35" t="b">
        <v>1</v>
      </c>
      <c r="G94" t="s">
        <v>236</v>
      </c>
      <c r="H94" t="s">
        <v>255</v>
      </c>
    </row>
    <row r="95" spans="1:8" x14ac:dyDescent="0.3">
      <c r="A95">
        <v>93</v>
      </c>
      <c r="B95" s="12" t="s">
        <v>152</v>
      </c>
      <c r="C95" s="36" t="s">
        <v>87</v>
      </c>
      <c r="D95" s="36" t="s">
        <v>138</v>
      </c>
      <c r="E95" t="s">
        <v>95</v>
      </c>
      <c r="F95" s="35" t="b">
        <v>1</v>
      </c>
      <c r="G95" t="s">
        <v>163</v>
      </c>
      <c r="H95" t="s">
        <v>163</v>
      </c>
    </row>
    <row r="96" spans="1:8" x14ac:dyDescent="0.3">
      <c r="A96">
        <v>94</v>
      </c>
      <c r="B96" s="12" t="s">
        <v>152</v>
      </c>
      <c r="C96" s="36" t="s">
        <v>138</v>
      </c>
      <c r="D96" s="36" t="s">
        <v>96</v>
      </c>
      <c r="E96" t="s">
        <v>94</v>
      </c>
      <c r="F96" s="35" t="b">
        <v>1</v>
      </c>
      <c r="G96" t="s">
        <v>163</v>
      </c>
      <c r="H96" t="s">
        <v>163</v>
      </c>
    </row>
    <row r="97" spans="1:8" x14ac:dyDescent="0.3">
      <c r="A97">
        <v>95</v>
      </c>
      <c r="B97" s="12" t="s">
        <v>96</v>
      </c>
      <c r="C97" s="9" t="s">
        <v>38</v>
      </c>
      <c r="D97" s="36" t="s">
        <v>152</v>
      </c>
      <c r="E97" t="s">
        <v>73</v>
      </c>
      <c r="F97" s="35" t="b">
        <v>0</v>
      </c>
      <c r="G97" t="s">
        <v>256</v>
      </c>
      <c r="H97" t="s">
        <v>257</v>
      </c>
    </row>
    <row r="98" spans="1:8" x14ac:dyDescent="0.3">
      <c r="A98">
        <v>96</v>
      </c>
      <c r="B98" s="12" t="s">
        <v>38</v>
      </c>
      <c r="C98" s="36" t="s">
        <v>138</v>
      </c>
      <c r="D98" s="36" t="s">
        <v>96</v>
      </c>
      <c r="E98" t="s">
        <v>94</v>
      </c>
      <c r="F98" s="35" t="b">
        <v>1</v>
      </c>
      <c r="G98" t="s">
        <v>255</v>
      </c>
      <c r="H98" t="s">
        <v>258</v>
      </c>
    </row>
    <row r="99" spans="1:8" x14ac:dyDescent="0.3">
      <c r="A99">
        <v>97</v>
      </c>
      <c r="B99" s="12" t="s">
        <v>96</v>
      </c>
      <c r="C99" s="36" t="s">
        <v>57</v>
      </c>
      <c r="D99" s="36" t="s">
        <v>38</v>
      </c>
      <c r="E99" t="s">
        <v>59</v>
      </c>
      <c r="F99" s="35" t="b">
        <v>0</v>
      </c>
      <c r="G99" t="s">
        <v>259</v>
      </c>
      <c r="H99" t="s">
        <v>258</v>
      </c>
    </row>
    <row r="100" spans="1:8" x14ac:dyDescent="0.3">
      <c r="A100">
        <v>98</v>
      </c>
      <c r="B100" s="12" t="s">
        <v>97</v>
      </c>
      <c r="C100" s="36" t="s">
        <v>57</v>
      </c>
      <c r="D100" s="36" t="s">
        <v>96</v>
      </c>
      <c r="E100" t="s">
        <v>98</v>
      </c>
      <c r="F100" s="35" t="b">
        <v>1</v>
      </c>
      <c r="G100" t="s">
        <v>260</v>
      </c>
      <c r="H100" t="s">
        <v>261</v>
      </c>
    </row>
    <row r="101" spans="1:8" x14ac:dyDescent="0.3">
      <c r="A101">
        <v>99</v>
      </c>
      <c r="B101" s="12" t="s">
        <v>57</v>
      </c>
      <c r="C101" s="36" t="s">
        <v>138</v>
      </c>
      <c r="D101" s="36" t="s">
        <v>96</v>
      </c>
      <c r="E101" t="s">
        <v>94</v>
      </c>
      <c r="F101" s="35" t="b">
        <v>1</v>
      </c>
      <c r="G101" t="s">
        <v>254</v>
      </c>
      <c r="H101" t="s">
        <v>259</v>
      </c>
    </row>
    <row r="102" spans="1:8" x14ac:dyDescent="0.3">
      <c r="A102">
        <v>100</v>
      </c>
      <c r="B102" s="12" t="s">
        <v>96</v>
      </c>
      <c r="C102" s="36" t="s">
        <v>41</v>
      </c>
      <c r="D102" s="36" t="s">
        <v>57</v>
      </c>
      <c r="E102" t="s">
        <v>56</v>
      </c>
      <c r="F102" s="35" t="b">
        <v>0</v>
      </c>
      <c r="G102" t="s">
        <v>262</v>
      </c>
      <c r="H102" t="s">
        <v>259</v>
      </c>
    </row>
    <row r="103" spans="1:8" x14ac:dyDescent="0.3">
      <c r="A103">
        <v>101</v>
      </c>
      <c r="B103" s="12" t="s">
        <v>30</v>
      </c>
      <c r="C103" s="36" t="s">
        <v>138</v>
      </c>
      <c r="D103" s="36" t="s">
        <v>96</v>
      </c>
      <c r="E103" t="s">
        <v>94</v>
      </c>
      <c r="F103" s="35" t="b">
        <v>1</v>
      </c>
      <c r="G103" t="s">
        <v>253</v>
      </c>
      <c r="H103" t="s">
        <v>263</v>
      </c>
    </row>
    <row r="104" spans="1:8" x14ac:dyDescent="0.3">
      <c r="A104">
        <v>102</v>
      </c>
      <c r="B104" s="12" t="s">
        <v>41</v>
      </c>
      <c r="C104" s="36" t="s">
        <v>138</v>
      </c>
      <c r="D104" s="36" t="s">
        <v>96</v>
      </c>
      <c r="E104" t="s">
        <v>94</v>
      </c>
      <c r="F104" s="35" t="b">
        <v>1</v>
      </c>
      <c r="G104" t="s">
        <v>252</v>
      </c>
      <c r="H104" t="s">
        <v>262</v>
      </c>
    </row>
    <row r="105" spans="1:8" x14ac:dyDescent="0.3">
      <c r="A105">
        <v>103</v>
      </c>
      <c r="B105" s="12" t="s">
        <v>99</v>
      </c>
      <c r="C105" s="36" t="s">
        <v>87</v>
      </c>
      <c r="D105" s="36" t="s">
        <v>96</v>
      </c>
      <c r="E105" t="s">
        <v>100</v>
      </c>
      <c r="F105" s="35" t="b">
        <v>1</v>
      </c>
      <c r="G105" t="s">
        <v>264</v>
      </c>
      <c r="H105" t="s">
        <v>265</v>
      </c>
    </row>
    <row r="106" spans="1:8" x14ac:dyDescent="0.3">
      <c r="A106">
        <v>104</v>
      </c>
      <c r="B106" s="12" t="s">
        <v>96</v>
      </c>
      <c r="C106" s="36" t="s">
        <v>64</v>
      </c>
      <c r="D106" s="36" t="s">
        <v>99</v>
      </c>
      <c r="E106" t="s">
        <v>113</v>
      </c>
      <c r="F106" s="35" t="b">
        <v>0</v>
      </c>
      <c r="G106" t="s">
        <v>266</v>
      </c>
      <c r="H106" t="s">
        <v>265</v>
      </c>
    </row>
    <row r="107" spans="1:8" x14ac:dyDescent="0.3">
      <c r="A107">
        <v>105</v>
      </c>
      <c r="B107" s="12" t="s">
        <v>64</v>
      </c>
      <c r="C107" s="36" t="s">
        <v>87</v>
      </c>
      <c r="D107" s="36" t="s">
        <v>96</v>
      </c>
      <c r="E107" t="s">
        <v>100</v>
      </c>
      <c r="F107" s="35" t="b">
        <v>1</v>
      </c>
      <c r="G107" t="s">
        <v>243</v>
      </c>
      <c r="H107" t="s">
        <v>266</v>
      </c>
    </row>
    <row r="108" spans="1:8" x14ac:dyDescent="0.3">
      <c r="A108">
        <v>106</v>
      </c>
      <c r="B108" s="12" t="s">
        <v>96</v>
      </c>
      <c r="C108" s="36" t="s">
        <v>46</v>
      </c>
      <c r="D108" s="36" t="s">
        <v>64</v>
      </c>
      <c r="E108" t="s">
        <v>50</v>
      </c>
      <c r="F108" s="35" t="b">
        <v>0</v>
      </c>
      <c r="G108" t="s">
        <v>251</v>
      </c>
      <c r="H108" t="s">
        <v>266</v>
      </c>
    </row>
    <row r="109" spans="1:8" x14ac:dyDescent="0.3">
      <c r="A109">
        <v>107</v>
      </c>
      <c r="B109" s="12" t="s">
        <v>96</v>
      </c>
      <c r="C109" s="36" t="s">
        <v>217</v>
      </c>
      <c r="D109" s="36" t="s">
        <v>46</v>
      </c>
      <c r="E109" t="s">
        <v>80</v>
      </c>
      <c r="F109" s="35" t="b">
        <v>0</v>
      </c>
      <c r="G109" t="s">
        <v>267</v>
      </c>
      <c r="H109" t="s">
        <v>251</v>
      </c>
    </row>
    <row r="110" spans="1:8" x14ac:dyDescent="0.3">
      <c r="A110">
        <v>108</v>
      </c>
      <c r="B110" s="12" t="s">
        <v>96</v>
      </c>
      <c r="C110" s="36" t="s">
        <v>93</v>
      </c>
      <c r="D110" s="36" t="s">
        <v>217</v>
      </c>
      <c r="E110" t="s">
        <v>101</v>
      </c>
      <c r="F110" s="35" t="b">
        <v>0</v>
      </c>
      <c r="G110" t="s">
        <v>268</v>
      </c>
      <c r="H110" t="s">
        <v>267</v>
      </c>
    </row>
    <row r="111" spans="1:8" x14ac:dyDescent="0.3">
      <c r="A111">
        <v>109</v>
      </c>
      <c r="B111" s="12" t="s">
        <v>46</v>
      </c>
      <c r="C111" s="36" t="s">
        <v>96</v>
      </c>
      <c r="D111" s="36" t="s">
        <v>111</v>
      </c>
      <c r="E111" t="s">
        <v>103</v>
      </c>
      <c r="F111" s="35" t="b">
        <v>1</v>
      </c>
      <c r="G111" t="s">
        <v>251</v>
      </c>
      <c r="H111" t="s">
        <v>269</v>
      </c>
    </row>
    <row r="112" spans="1:8" x14ac:dyDescent="0.3">
      <c r="A112">
        <v>110</v>
      </c>
      <c r="B112" s="12" t="s">
        <v>64</v>
      </c>
      <c r="C112" s="36" t="s">
        <v>96</v>
      </c>
      <c r="D112" s="36" t="s">
        <v>111</v>
      </c>
      <c r="E112" t="s">
        <v>103</v>
      </c>
      <c r="F112" s="35" t="b">
        <v>1</v>
      </c>
      <c r="G112" t="s">
        <v>266</v>
      </c>
      <c r="H112" t="s">
        <v>270</v>
      </c>
    </row>
    <row r="113" spans="1:8" x14ac:dyDescent="0.3">
      <c r="A113">
        <v>111</v>
      </c>
      <c r="B113" s="12" t="s">
        <v>99</v>
      </c>
      <c r="C113" s="36" t="s">
        <v>96</v>
      </c>
      <c r="D113" s="36" t="s">
        <v>111</v>
      </c>
      <c r="E113" t="s">
        <v>103</v>
      </c>
      <c r="F113" s="35" t="b">
        <v>1</v>
      </c>
      <c r="G113" t="s">
        <v>265</v>
      </c>
      <c r="H113" t="s">
        <v>271</v>
      </c>
    </row>
    <row r="114" spans="1:8" x14ac:dyDescent="0.3">
      <c r="A114">
        <v>112</v>
      </c>
      <c r="B114" s="12" t="s">
        <v>41</v>
      </c>
      <c r="C114" s="36" t="s">
        <v>96</v>
      </c>
      <c r="D114" s="36" t="s">
        <v>272</v>
      </c>
      <c r="E114" t="s">
        <v>104</v>
      </c>
      <c r="F114" s="35" t="b">
        <v>1</v>
      </c>
      <c r="G114" t="s">
        <v>262</v>
      </c>
      <c r="H114" t="s">
        <v>273</v>
      </c>
    </row>
    <row r="115" spans="1:8" x14ac:dyDescent="0.3">
      <c r="A115">
        <v>113</v>
      </c>
      <c r="B115" s="12" t="s">
        <v>30</v>
      </c>
      <c r="C115" s="36" t="s">
        <v>96</v>
      </c>
      <c r="D115" s="36" t="s">
        <v>274</v>
      </c>
      <c r="E115" t="s">
        <v>105</v>
      </c>
      <c r="F115" s="35" t="b">
        <v>1</v>
      </c>
      <c r="G115" t="s">
        <v>263</v>
      </c>
      <c r="H115" t="s">
        <v>275</v>
      </c>
    </row>
    <row r="116" spans="1:8" x14ac:dyDescent="0.3">
      <c r="A116">
        <v>114</v>
      </c>
      <c r="B116" s="12" t="s">
        <v>106</v>
      </c>
      <c r="C116" s="36" t="s">
        <v>111</v>
      </c>
      <c r="D116" s="36" t="s">
        <v>274</v>
      </c>
      <c r="E116" t="s">
        <v>107</v>
      </c>
      <c r="F116" s="35" t="b">
        <v>1</v>
      </c>
      <c r="G116" t="s">
        <v>163</v>
      </c>
      <c r="H116" t="s">
        <v>163</v>
      </c>
    </row>
    <row r="117" spans="1:8" x14ac:dyDescent="0.3">
      <c r="A117">
        <v>115</v>
      </c>
      <c r="B117" s="12" t="s">
        <v>57</v>
      </c>
      <c r="C117" s="36" t="s">
        <v>96</v>
      </c>
      <c r="D117" s="36" t="s">
        <v>111</v>
      </c>
      <c r="E117" t="s">
        <v>103</v>
      </c>
      <c r="F117" s="35" t="b">
        <v>1</v>
      </c>
      <c r="G117" t="s">
        <v>259</v>
      </c>
      <c r="H117" t="s">
        <v>276</v>
      </c>
    </row>
    <row r="118" spans="1:8" x14ac:dyDescent="0.3">
      <c r="A118">
        <v>116</v>
      </c>
      <c r="B118" s="12" t="s">
        <v>108</v>
      </c>
      <c r="C118" s="36" t="s">
        <v>57</v>
      </c>
      <c r="D118" s="36" t="s">
        <v>38</v>
      </c>
      <c r="E118" t="s">
        <v>59</v>
      </c>
      <c r="F118" s="35" t="b">
        <v>0</v>
      </c>
      <c r="G118" t="s">
        <v>163</v>
      </c>
      <c r="H118" t="s">
        <v>163</v>
      </c>
    </row>
    <row r="119" spans="1:8" x14ac:dyDescent="0.3">
      <c r="A119">
        <v>117</v>
      </c>
      <c r="B119" s="12" t="s">
        <v>97</v>
      </c>
      <c r="C119" s="36" t="s">
        <v>96</v>
      </c>
      <c r="D119" s="36" t="s">
        <v>108</v>
      </c>
      <c r="E119" t="s">
        <v>109</v>
      </c>
      <c r="F119" s="35" t="b">
        <v>1</v>
      </c>
      <c r="G119" t="s">
        <v>261</v>
      </c>
      <c r="H119" t="s">
        <v>277</v>
      </c>
    </row>
    <row r="120" spans="1:8" x14ac:dyDescent="0.3">
      <c r="A120">
        <v>118</v>
      </c>
      <c r="B120" s="12" t="s">
        <v>38</v>
      </c>
      <c r="C120" s="36" t="s">
        <v>96</v>
      </c>
      <c r="D120" s="36" t="s">
        <v>111</v>
      </c>
      <c r="E120" t="s">
        <v>103</v>
      </c>
      <c r="F120" s="35" t="b">
        <v>1</v>
      </c>
      <c r="G120" t="s">
        <v>258</v>
      </c>
      <c r="H120" t="s">
        <v>278</v>
      </c>
    </row>
    <row r="121" spans="1:8" x14ac:dyDescent="0.3">
      <c r="A121">
        <v>119</v>
      </c>
      <c r="B121" s="12" t="s">
        <v>152</v>
      </c>
      <c r="C121" s="36" t="s">
        <v>96</v>
      </c>
      <c r="D121" s="9" t="s">
        <v>111</v>
      </c>
      <c r="E121" t="s">
        <v>110</v>
      </c>
      <c r="F121" s="35" t="b">
        <v>1</v>
      </c>
      <c r="G121" t="s">
        <v>163</v>
      </c>
      <c r="H121" t="s">
        <v>163</v>
      </c>
    </row>
    <row r="122" spans="1:8" x14ac:dyDescent="0.3">
      <c r="A122">
        <v>120</v>
      </c>
      <c r="B122" s="12" t="s">
        <v>111</v>
      </c>
      <c r="C122" s="36" t="s">
        <v>38</v>
      </c>
      <c r="D122" s="36" t="s">
        <v>152</v>
      </c>
      <c r="E122" t="s">
        <v>60</v>
      </c>
      <c r="F122" s="35" t="b">
        <v>0</v>
      </c>
      <c r="G122" t="s">
        <v>278</v>
      </c>
      <c r="H122" t="s">
        <v>279</v>
      </c>
    </row>
    <row r="123" spans="1:8" x14ac:dyDescent="0.3">
      <c r="A123">
        <v>121</v>
      </c>
      <c r="B123" s="12" t="s">
        <v>111</v>
      </c>
      <c r="C123" s="36" t="s">
        <v>57</v>
      </c>
      <c r="D123" s="36" t="s">
        <v>38</v>
      </c>
      <c r="E123" t="s">
        <v>59</v>
      </c>
      <c r="F123" s="35" t="b">
        <v>0</v>
      </c>
      <c r="G123" t="s">
        <v>276</v>
      </c>
      <c r="H123" t="s">
        <v>278</v>
      </c>
    </row>
    <row r="124" spans="1:8" x14ac:dyDescent="0.3">
      <c r="A124">
        <v>122</v>
      </c>
      <c r="B124" s="12" t="s">
        <v>111</v>
      </c>
      <c r="C124" s="36" t="s">
        <v>99</v>
      </c>
      <c r="D124" s="36" t="s">
        <v>57</v>
      </c>
      <c r="E124" t="s">
        <v>112</v>
      </c>
      <c r="F124" s="35" t="b">
        <v>0</v>
      </c>
      <c r="G124" t="s">
        <v>271</v>
      </c>
      <c r="H124" t="s">
        <v>276</v>
      </c>
    </row>
    <row r="125" spans="1:8" x14ac:dyDescent="0.3">
      <c r="A125">
        <v>123</v>
      </c>
      <c r="B125" s="12" t="s">
        <v>111</v>
      </c>
      <c r="C125" s="36" t="s">
        <v>64</v>
      </c>
      <c r="D125" s="36" t="s">
        <v>99</v>
      </c>
      <c r="E125" t="s">
        <v>113</v>
      </c>
      <c r="F125" s="35" t="b">
        <v>0</v>
      </c>
      <c r="G125" t="s">
        <v>270</v>
      </c>
      <c r="H125" t="s">
        <v>271</v>
      </c>
    </row>
    <row r="126" spans="1:8" ht="27" x14ac:dyDescent="0.3">
      <c r="A126">
        <v>124</v>
      </c>
      <c r="B126" s="12" t="s">
        <v>46</v>
      </c>
      <c r="C126" s="36" t="s">
        <v>280</v>
      </c>
      <c r="D126" s="36" t="s">
        <v>281</v>
      </c>
      <c r="E126" t="s">
        <v>282</v>
      </c>
      <c r="F126" s="35" t="b">
        <v>1</v>
      </c>
      <c r="G126" t="s">
        <v>283</v>
      </c>
      <c r="H126" t="s">
        <v>284</v>
      </c>
    </row>
    <row r="127" spans="1:8" x14ac:dyDescent="0.3">
      <c r="A127">
        <v>125</v>
      </c>
      <c r="B127" s="9" t="s">
        <v>281</v>
      </c>
      <c r="C127" s="36" t="s">
        <v>46</v>
      </c>
      <c r="D127" s="36" t="s">
        <v>99</v>
      </c>
      <c r="E127" t="s">
        <v>116</v>
      </c>
      <c r="F127" s="35" t="b">
        <v>0</v>
      </c>
      <c r="G127" t="s">
        <v>163</v>
      </c>
      <c r="H127" t="s">
        <v>163</v>
      </c>
    </row>
    <row r="128" spans="1:8" x14ac:dyDescent="0.3">
      <c r="A128">
        <v>126</v>
      </c>
      <c r="B128" s="12" t="s">
        <v>99</v>
      </c>
      <c r="C128" s="36" t="s">
        <v>111</v>
      </c>
      <c r="D128" s="36" t="s">
        <v>118</v>
      </c>
      <c r="E128" t="s">
        <v>117</v>
      </c>
      <c r="F128" s="35" t="b">
        <v>1</v>
      </c>
      <c r="G128" t="s">
        <v>271</v>
      </c>
      <c r="H128" t="s">
        <v>285</v>
      </c>
    </row>
    <row r="129" spans="1:8" x14ac:dyDescent="0.3">
      <c r="A129">
        <v>127</v>
      </c>
      <c r="B129" s="12" t="s">
        <v>57</v>
      </c>
      <c r="C129" s="36" t="s">
        <v>111</v>
      </c>
      <c r="D129" s="36" t="s">
        <v>118</v>
      </c>
      <c r="E129" t="s">
        <v>117</v>
      </c>
      <c r="F129" s="35" t="b">
        <v>1</v>
      </c>
      <c r="G129" t="s">
        <v>276</v>
      </c>
      <c r="H129" t="s">
        <v>286</v>
      </c>
    </row>
    <row r="130" spans="1:8" x14ac:dyDescent="0.3">
      <c r="A130">
        <v>128</v>
      </c>
      <c r="B130" s="12" t="s">
        <v>38</v>
      </c>
      <c r="C130" s="36" t="s">
        <v>111</v>
      </c>
      <c r="D130" s="36" t="s">
        <v>118</v>
      </c>
      <c r="E130" t="s">
        <v>117</v>
      </c>
      <c r="F130" s="35" t="b">
        <v>1</v>
      </c>
      <c r="G130" t="s">
        <v>278</v>
      </c>
      <c r="H130" t="s">
        <v>287</v>
      </c>
    </row>
    <row r="131" spans="1:8" x14ac:dyDescent="0.3">
      <c r="A131">
        <v>129</v>
      </c>
      <c r="B131" s="12" t="s">
        <v>152</v>
      </c>
      <c r="C131" s="36" t="s">
        <v>111</v>
      </c>
      <c r="D131" s="36" t="s">
        <v>118</v>
      </c>
      <c r="E131" t="s">
        <v>117</v>
      </c>
      <c r="F131" s="35" t="b">
        <v>1</v>
      </c>
      <c r="G131" t="s">
        <v>163</v>
      </c>
      <c r="H131" t="s">
        <v>163</v>
      </c>
    </row>
    <row r="132" spans="1:8" x14ac:dyDescent="0.3">
      <c r="A132">
        <v>130</v>
      </c>
      <c r="B132" s="12" t="s">
        <v>118</v>
      </c>
      <c r="C132" s="36" t="s">
        <v>38</v>
      </c>
      <c r="D132" s="36" t="s">
        <v>152</v>
      </c>
      <c r="E132" t="s">
        <v>60</v>
      </c>
      <c r="F132" s="35" t="b">
        <v>0</v>
      </c>
      <c r="G132" t="s">
        <v>287</v>
      </c>
      <c r="H132" t="s">
        <v>288</v>
      </c>
    </row>
    <row r="133" spans="1:8" x14ac:dyDescent="0.3">
      <c r="A133">
        <v>131</v>
      </c>
      <c r="B133" s="12" t="s">
        <v>118</v>
      </c>
      <c r="C133" s="36" t="s">
        <v>57</v>
      </c>
      <c r="D133" s="36" t="s">
        <v>38</v>
      </c>
      <c r="E133" t="s">
        <v>59</v>
      </c>
      <c r="F133" s="35" t="b">
        <v>0</v>
      </c>
      <c r="G133" t="s">
        <v>286</v>
      </c>
      <c r="H133" t="s">
        <v>287</v>
      </c>
    </row>
    <row r="134" spans="1:8" x14ac:dyDescent="0.3">
      <c r="A134">
        <v>132</v>
      </c>
      <c r="B134" s="12" t="s">
        <v>118</v>
      </c>
      <c r="C134" s="36" t="s">
        <v>99</v>
      </c>
      <c r="D134" s="36" t="s">
        <v>57</v>
      </c>
      <c r="E134" t="s">
        <v>112</v>
      </c>
      <c r="F134" s="35" t="b">
        <v>0</v>
      </c>
      <c r="G134" t="s">
        <v>285</v>
      </c>
      <c r="H134" t="s">
        <v>286</v>
      </c>
    </row>
    <row r="135" spans="1:8" x14ac:dyDescent="0.3">
      <c r="A135">
        <v>133</v>
      </c>
      <c r="B135" s="12" t="s">
        <v>118</v>
      </c>
      <c r="C135" s="36" t="s">
        <v>46</v>
      </c>
      <c r="D135" s="36" t="s">
        <v>99</v>
      </c>
      <c r="E135" t="s">
        <v>116</v>
      </c>
      <c r="F135" s="35" t="b">
        <v>0</v>
      </c>
      <c r="G135" t="s">
        <v>289</v>
      </c>
      <c r="H135" t="s">
        <v>285</v>
      </c>
    </row>
    <row r="136" spans="1:8" x14ac:dyDescent="0.3">
      <c r="A136">
        <v>134</v>
      </c>
      <c r="B136" s="12" t="s">
        <v>118</v>
      </c>
      <c r="C136" s="36" t="s">
        <v>217</v>
      </c>
      <c r="D136" s="36" t="s">
        <v>46</v>
      </c>
      <c r="E136" t="s">
        <v>80</v>
      </c>
      <c r="F136" s="35" t="b">
        <v>0</v>
      </c>
      <c r="G136" t="s">
        <v>290</v>
      </c>
      <c r="H136" t="s">
        <v>289</v>
      </c>
    </row>
    <row r="137" spans="1:8" x14ac:dyDescent="0.3">
      <c r="A137">
        <v>135</v>
      </c>
      <c r="B137" s="12" t="s">
        <v>46</v>
      </c>
      <c r="C137" s="36" t="s">
        <v>118</v>
      </c>
      <c r="D137" s="36" t="s">
        <v>120</v>
      </c>
      <c r="E137" t="s">
        <v>119</v>
      </c>
      <c r="F137" s="35" t="b">
        <v>1</v>
      </c>
      <c r="G137" t="s">
        <v>289</v>
      </c>
      <c r="H137" t="s">
        <v>291</v>
      </c>
    </row>
    <row r="138" spans="1:8" x14ac:dyDescent="0.3">
      <c r="A138">
        <v>136</v>
      </c>
      <c r="B138" s="12" t="s">
        <v>99</v>
      </c>
      <c r="C138" s="36" t="s">
        <v>118</v>
      </c>
      <c r="D138" s="36" t="s">
        <v>120</v>
      </c>
      <c r="E138" t="s">
        <v>119</v>
      </c>
      <c r="F138" s="35" t="b">
        <v>1</v>
      </c>
      <c r="G138" t="s">
        <v>285</v>
      </c>
      <c r="H138" t="s">
        <v>292</v>
      </c>
    </row>
    <row r="139" spans="1:8" x14ac:dyDescent="0.3">
      <c r="A139">
        <v>137</v>
      </c>
      <c r="B139" s="12" t="s">
        <v>57</v>
      </c>
      <c r="C139" s="36" t="s">
        <v>118</v>
      </c>
      <c r="D139" s="36" t="s">
        <v>120</v>
      </c>
      <c r="E139" t="s">
        <v>119</v>
      </c>
      <c r="F139" s="35" t="b">
        <v>1</v>
      </c>
      <c r="G139" t="s">
        <v>286</v>
      </c>
      <c r="H139" t="s">
        <v>293</v>
      </c>
    </row>
    <row r="140" spans="1:8" x14ac:dyDescent="0.3">
      <c r="A140">
        <v>138</v>
      </c>
      <c r="B140" s="12" t="s">
        <v>38</v>
      </c>
      <c r="C140" s="36" t="s">
        <v>118</v>
      </c>
      <c r="D140" s="36" t="s">
        <v>120</v>
      </c>
      <c r="E140" t="s">
        <v>119</v>
      </c>
      <c r="F140" s="35" t="b">
        <v>1</v>
      </c>
      <c r="G140" t="s">
        <v>287</v>
      </c>
      <c r="H140" t="s">
        <v>294</v>
      </c>
    </row>
    <row r="141" spans="1:8" x14ac:dyDescent="0.3">
      <c r="A141">
        <v>139</v>
      </c>
      <c r="B141" s="12" t="s">
        <v>152</v>
      </c>
      <c r="C141" s="36" t="s">
        <v>118</v>
      </c>
      <c r="D141" s="36" t="s">
        <v>120</v>
      </c>
      <c r="E141" t="s">
        <v>119</v>
      </c>
      <c r="F141" s="35" t="b">
        <v>1</v>
      </c>
      <c r="G141" t="s">
        <v>163</v>
      </c>
      <c r="H141" t="s">
        <v>163</v>
      </c>
    </row>
    <row r="142" spans="1:8" x14ac:dyDescent="0.3">
      <c r="A142">
        <v>140</v>
      </c>
      <c r="B142" s="12" t="s">
        <v>120</v>
      </c>
      <c r="C142" s="36" t="s">
        <v>38</v>
      </c>
      <c r="D142" s="36" t="s">
        <v>152</v>
      </c>
      <c r="E142" t="s">
        <v>60</v>
      </c>
      <c r="F142" s="35" t="b">
        <v>0</v>
      </c>
      <c r="G142" t="s">
        <v>163</v>
      </c>
      <c r="H142" t="s">
        <v>163</v>
      </c>
    </row>
    <row r="143" spans="1:8" x14ac:dyDescent="0.3">
      <c r="A143">
        <v>141</v>
      </c>
      <c r="B143" s="12" t="s">
        <v>120</v>
      </c>
      <c r="C143" s="36" t="s">
        <v>57</v>
      </c>
      <c r="D143" s="36" t="s">
        <v>38</v>
      </c>
      <c r="E143" t="s">
        <v>59</v>
      </c>
      <c r="F143" s="35" t="b">
        <v>0</v>
      </c>
      <c r="G143" t="s">
        <v>163</v>
      </c>
      <c r="H143" t="s">
        <v>163</v>
      </c>
    </row>
    <row r="144" spans="1:8" x14ac:dyDescent="0.3">
      <c r="A144">
        <v>142</v>
      </c>
      <c r="B144" s="12" t="s">
        <v>120</v>
      </c>
      <c r="C144" s="36" t="s">
        <v>99</v>
      </c>
      <c r="D144" s="36" t="s">
        <v>57</v>
      </c>
      <c r="E144" t="s">
        <v>112</v>
      </c>
      <c r="F144" s="35" t="b">
        <v>0</v>
      </c>
      <c r="G144" t="s">
        <v>163</v>
      </c>
      <c r="H144" t="s">
        <v>163</v>
      </c>
    </row>
    <row r="145" spans="1:8" x14ac:dyDescent="0.3">
      <c r="A145">
        <v>143</v>
      </c>
      <c r="B145" s="12" t="s">
        <v>120</v>
      </c>
      <c r="C145" s="36" t="s">
        <v>46</v>
      </c>
      <c r="D145" s="36" t="s">
        <v>99</v>
      </c>
      <c r="E145" t="s">
        <v>116</v>
      </c>
      <c r="F145" s="35" t="b">
        <v>0</v>
      </c>
      <c r="G145" t="s">
        <v>163</v>
      </c>
      <c r="H145" t="s">
        <v>163</v>
      </c>
    </row>
    <row r="146" spans="1:8" x14ac:dyDescent="0.3">
      <c r="A146">
        <v>144</v>
      </c>
      <c r="B146" s="12" t="s">
        <v>120</v>
      </c>
      <c r="C146" s="36" t="s">
        <v>217</v>
      </c>
      <c r="D146" s="36" t="s">
        <v>46</v>
      </c>
      <c r="E146" t="s">
        <v>80</v>
      </c>
      <c r="F146" s="35" t="b">
        <v>0</v>
      </c>
      <c r="G146" t="s">
        <v>163</v>
      </c>
      <c r="H146" t="s">
        <v>163</v>
      </c>
    </row>
    <row r="147" spans="1:8" x14ac:dyDescent="0.3">
      <c r="A147">
        <v>145</v>
      </c>
      <c r="B147" s="12" t="s">
        <v>46</v>
      </c>
      <c r="C147" s="36" t="s">
        <v>120</v>
      </c>
      <c r="D147" s="36" t="s">
        <v>295</v>
      </c>
      <c r="E147" t="s">
        <v>121</v>
      </c>
      <c r="F147" s="35" t="b">
        <v>1</v>
      </c>
      <c r="G147" t="s">
        <v>291</v>
      </c>
      <c r="H147" t="s">
        <v>296</v>
      </c>
    </row>
    <row r="148" spans="1:8" x14ac:dyDescent="0.3">
      <c r="A148">
        <v>146</v>
      </c>
      <c r="B148" s="12" t="s">
        <v>99</v>
      </c>
      <c r="C148" s="36" t="s">
        <v>120</v>
      </c>
      <c r="D148" s="36" t="s">
        <v>295</v>
      </c>
      <c r="E148" t="s">
        <v>121</v>
      </c>
      <c r="F148" s="35" t="b">
        <v>1</v>
      </c>
      <c r="G148" t="s">
        <v>292</v>
      </c>
      <c r="H148" t="s">
        <v>297</v>
      </c>
    </row>
    <row r="149" spans="1:8" x14ac:dyDescent="0.3">
      <c r="A149">
        <v>147</v>
      </c>
      <c r="B149" s="12" t="s">
        <v>57</v>
      </c>
      <c r="C149" s="36" t="s">
        <v>120</v>
      </c>
      <c r="D149" s="36" t="s">
        <v>295</v>
      </c>
      <c r="E149" t="s">
        <v>121</v>
      </c>
      <c r="F149" s="35" t="b">
        <v>1</v>
      </c>
      <c r="G149" t="s">
        <v>293</v>
      </c>
      <c r="H149" t="s">
        <v>298</v>
      </c>
    </row>
    <row r="150" spans="1:8" x14ac:dyDescent="0.3">
      <c r="A150">
        <v>148</v>
      </c>
      <c r="B150" s="12" t="s">
        <v>38</v>
      </c>
      <c r="C150" s="36" t="s">
        <v>120</v>
      </c>
      <c r="D150" s="36" t="s">
        <v>295</v>
      </c>
      <c r="E150" t="s">
        <v>121</v>
      </c>
      <c r="F150" s="35" t="b">
        <v>1</v>
      </c>
      <c r="G150" t="s">
        <v>294</v>
      </c>
      <c r="H150" t="s">
        <v>299</v>
      </c>
    </row>
    <row r="151" spans="1:8" x14ac:dyDescent="0.3">
      <c r="A151">
        <v>149</v>
      </c>
      <c r="B151" s="12" t="s">
        <v>152</v>
      </c>
      <c r="C151" s="36" t="s">
        <v>120</v>
      </c>
      <c r="D151" s="36" t="s">
        <v>295</v>
      </c>
      <c r="E151" t="s">
        <v>121</v>
      </c>
      <c r="F151" s="35" t="b">
        <v>1</v>
      </c>
      <c r="G151" t="s">
        <v>163</v>
      </c>
      <c r="H151" t="s">
        <v>163</v>
      </c>
    </row>
    <row r="152" spans="1:8" x14ac:dyDescent="0.3">
      <c r="A152">
        <v>150</v>
      </c>
      <c r="B152" s="9" t="s">
        <v>49</v>
      </c>
      <c r="C152" s="36" t="s">
        <v>65</v>
      </c>
      <c r="D152" s="36" t="s">
        <v>46</v>
      </c>
      <c r="E152" t="s">
        <v>78</v>
      </c>
      <c r="F152" s="35" t="b">
        <v>0</v>
      </c>
      <c r="G152" t="s">
        <v>300</v>
      </c>
      <c r="H152" t="s">
        <v>181</v>
      </c>
    </row>
    <row r="153" spans="1:8" x14ac:dyDescent="0.3">
      <c r="A153">
        <v>151</v>
      </c>
      <c r="B153" s="12" t="s">
        <v>64</v>
      </c>
      <c r="C153" s="36" t="s">
        <v>118</v>
      </c>
      <c r="D153" s="36" t="s">
        <v>120</v>
      </c>
      <c r="E153" t="s">
        <v>119</v>
      </c>
      <c r="F153" s="35" t="b">
        <v>1</v>
      </c>
      <c r="G153" t="s">
        <v>301</v>
      </c>
      <c r="H153" t="s">
        <v>302</v>
      </c>
    </row>
    <row r="154" spans="1:8" x14ac:dyDescent="0.3">
      <c r="A154">
        <v>152</v>
      </c>
      <c r="B154" s="12" t="s">
        <v>46</v>
      </c>
      <c r="C154" s="36" t="s">
        <v>118</v>
      </c>
      <c r="D154" s="36" t="s">
        <v>281</v>
      </c>
      <c r="E154" t="s">
        <v>303</v>
      </c>
      <c r="F154" s="35" t="b">
        <v>1</v>
      </c>
      <c r="G154" t="s">
        <v>289</v>
      </c>
      <c r="H154" t="s">
        <v>284</v>
      </c>
    </row>
    <row r="155" spans="1:8" x14ac:dyDescent="0.3">
      <c r="A155">
        <v>153</v>
      </c>
      <c r="B155" s="12" t="s">
        <v>125</v>
      </c>
      <c r="C155" s="36" t="s">
        <v>118</v>
      </c>
      <c r="D155" s="36" t="s">
        <v>120</v>
      </c>
      <c r="E155" t="s">
        <v>119</v>
      </c>
      <c r="F155" s="35" t="b">
        <v>1</v>
      </c>
      <c r="G155" t="s">
        <v>163</v>
      </c>
      <c r="H155" t="s">
        <v>163</v>
      </c>
    </row>
    <row r="156" spans="1:8" x14ac:dyDescent="0.3">
      <c r="A156">
        <v>154</v>
      </c>
      <c r="B156" s="37" t="s">
        <v>46</v>
      </c>
      <c r="C156" s="36" t="s">
        <v>87</v>
      </c>
      <c r="D156" s="36" t="s">
        <v>138</v>
      </c>
      <c r="E156" t="s">
        <v>95</v>
      </c>
      <c r="F156" s="35" t="b">
        <v>1</v>
      </c>
      <c r="G156" t="s">
        <v>163</v>
      </c>
      <c r="H156" t="s">
        <v>163</v>
      </c>
    </row>
    <row r="157" spans="1:8" x14ac:dyDescent="0.3">
      <c r="A157">
        <v>155</v>
      </c>
      <c r="B157" s="12" t="s">
        <v>46</v>
      </c>
      <c r="C157" s="36" t="s">
        <v>179</v>
      </c>
      <c r="D157" s="36" t="s">
        <v>49</v>
      </c>
      <c r="E157" s="16" t="s">
        <v>127</v>
      </c>
      <c r="F157" s="35" t="b">
        <v>1</v>
      </c>
      <c r="G157" t="s">
        <v>180</v>
      </c>
      <c r="H157" t="s">
        <v>181</v>
      </c>
    </row>
    <row r="158" spans="1:8" x14ac:dyDescent="0.3">
      <c r="A158">
        <v>156</v>
      </c>
      <c r="B158" s="12" t="s">
        <v>128</v>
      </c>
      <c r="C158" s="36" t="s">
        <v>49</v>
      </c>
      <c r="D158" s="36" t="s">
        <v>62</v>
      </c>
      <c r="E158" t="s">
        <v>129</v>
      </c>
      <c r="F158" s="35" t="b">
        <v>1</v>
      </c>
      <c r="G158" s="14"/>
      <c r="H158" s="14"/>
    </row>
    <row r="159" spans="1:8" x14ac:dyDescent="0.3">
      <c r="A159">
        <v>157</v>
      </c>
      <c r="B159" s="12" t="s">
        <v>128</v>
      </c>
      <c r="C159" s="36" t="s">
        <v>62</v>
      </c>
      <c r="D159" s="36" t="s">
        <v>71</v>
      </c>
      <c r="E159" t="s">
        <v>69</v>
      </c>
      <c r="F159" s="35" t="b">
        <v>1</v>
      </c>
      <c r="G159" s="14"/>
      <c r="H159" s="14"/>
    </row>
    <row r="160" spans="1:8" x14ac:dyDescent="0.3">
      <c r="A160">
        <v>158</v>
      </c>
      <c r="B160" s="12" t="s">
        <v>128</v>
      </c>
      <c r="C160" s="36" t="s">
        <v>71</v>
      </c>
      <c r="D160" s="36" t="s">
        <v>79</v>
      </c>
      <c r="E160" t="s">
        <v>83</v>
      </c>
      <c r="F160" s="35" t="b">
        <v>1</v>
      </c>
      <c r="G160" s="14"/>
      <c r="H160" s="14"/>
    </row>
    <row r="161" spans="1:8" x14ac:dyDescent="0.3">
      <c r="A161">
        <v>159</v>
      </c>
      <c r="B161" s="12" t="s">
        <v>128</v>
      </c>
      <c r="C161" s="36" t="s">
        <v>79</v>
      </c>
      <c r="D161" s="36" t="s">
        <v>87</v>
      </c>
      <c r="E161" t="s">
        <v>130</v>
      </c>
      <c r="F161" s="35" t="b">
        <v>1</v>
      </c>
      <c r="G161" s="14"/>
      <c r="H161" s="14"/>
    </row>
    <row r="162" spans="1:8" x14ac:dyDescent="0.3">
      <c r="A162">
        <v>160</v>
      </c>
      <c r="B162" s="12" t="s">
        <v>128</v>
      </c>
      <c r="C162" s="36" t="s">
        <v>87</v>
      </c>
      <c r="D162" s="36" t="s">
        <v>96</v>
      </c>
      <c r="E162" t="s">
        <v>100</v>
      </c>
      <c r="F162" s="35" t="b">
        <v>1</v>
      </c>
      <c r="G162" s="14"/>
      <c r="H162" s="14"/>
    </row>
    <row r="163" spans="1:8" x14ac:dyDescent="0.3">
      <c r="A163">
        <v>161</v>
      </c>
      <c r="B163" s="12" t="s">
        <v>128</v>
      </c>
      <c r="C163" s="36" t="s">
        <v>96</v>
      </c>
      <c r="D163" s="36" t="s">
        <v>111</v>
      </c>
      <c r="E163" t="s">
        <v>103</v>
      </c>
      <c r="F163" s="35" t="b">
        <v>1</v>
      </c>
      <c r="G163" s="14"/>
      <c r="H163" s="14"/>
    </row>
    <row r="164" spans="1:8" x14ac:dyDescent="0.3">
      <c r="A164">
        <v>162</v>
      </c>
      <c r="B164" s="12" t="s">
        <v>128</v>
      </c>
      <c r="C164" s="36" t="s">
        <v>111</v>
      </c>
      <c r="D164" s="36" t="s">
        <v>118</v>
      </c>
      <c r="E164" t="s">
        <v>117</v>
      </c>
      <c r="F164" s="35" t="b">
        <v>1</v>
      </c>
      <c r="G164" s="14"/>
      <c r="H164" s="14"/>
    </row>
    <row r="165" spans="1:8" x14ac:dyDescent="0.3">
      <c r="A165">
        <v>163</v>
      </c>
      <c r="B165" s="12" t="s">
        <v>128</v>
      </c>
      <c r="C165" s="36" t="s">
        <v>118</v>
      </c>
      <c r="D165" s="36" t="s">
        <v>120</v>
      </c>
      <c r="E165" t="s">
        <v>119</v>
      </c>
      <c r="F165" s="35" t="b">
        <v>1</v>
      </c>
      <c r="G165" s="14"/>
      <c r="H165" s="14"/>
    </row>
    <row r="166" spans="1:8" x14ac:dyDescent="0.3">
      <c r="E166" s="38" t="s">
        <v>304</v>
      </c>
    </row>
    <row r="167" spans="1:8" x14ac:dyDescent="0.3">
      <c r="B167" s="40" t="s">
        <v>305</v>
      </c>
      <c r="C167" s="41" t="str">
        <f>LEFT($E167,FIND(" to ",$E167)-1)</f>
        <v>Southern Ave</v>
      </c>
      <c r="D167" s="41" t="str">
        <f>MID($E167,FIND(" to ",$E167)+4,100)</f>
        <v>Superstition Fwy</v>
      </c>
      <c r="E167" s="41" t="s">
        <v>95</v>
      </c>
      <c r="G167" t="s">
        <v>306</v>
      </c>
    </row>
    <row r="168" spans="1:8" ht="27" x14ac:dyDescent="0.3">
      <c r="C168" s="42" t="s">
        <v>307</v>
      </c>
      <c r="D168" s="42" t="s">
        <v>159</v>
      </c>
      <c r="E168" t="s">
        <v>308</v>
      </c>
      <c r="F168" s="35" t="s">
        <v>160</v>
      </c>
    </row>
    <row r="169" spans="1:8" x14ac:dyDescent="0.3">
      <c r="A169">
        <v>0</v>
      </c>
      <c r="B169" t="str">
        <f t="shared" ref="B169:B232" si="0">IF($C169,$B2&amp;" &amp; "&amp;C2,IF($D169,C2&amp;" &amp; "&amp;$B2,""))</f>
        <v/>
      </c>
      <c r="C169" s="6" t="b">
        <f t="shared" ref="C169:C200" si="1">NOT(ISERROR(MATCH(B2,Loc_EW,0)))</f>
        <v>0</v>
      </c>
      <c r="D169" s="43" t="b">
        <f t="shared" ref="D169:D200" si="2">NOT(ISERROR(MATCH(B2,Loc_NS,0)))</f>
        <v>0</v>
      </c>
      <c r="E169" t="str">
        <f>IF(LEN(B169)&gt;0,B169&amp;"_"&amp;COUNTIF(B$169:B169,B169),"")</f>
        <v/>
      </c>
      <c r="G169">
        <f>COUNTIF(TC_concat,"&gt;"&amp;0)</f>
        <v>0</v>
      </c>
    </row>
    <row r="170" spans="1:8" x14ac:dyDescent="0.3">
      <c r="A170">
        <v>1</v>
      </c>
      <c r="B170" t="str">
        <f t="shared" si="0"/>
        <v>Continental Dr &amp; College Ave</v>
      </c>
      <c r="C170" s="6" t="b">
        <f t="shared" si="1"/>
        <v>0</v>
      </c>
      <c r="D170" s="43" t="b">
        <f t="shared" si="2"/>
        <v>1</v>
      </c>
      <c r="E170" t="str">
        <f>IF(LEN(B170)&gt;0,B170&amp;"_"&amp;COUNTIF(B$169:B170,B170),"")</f>
        <v>Continental Dr &amp; College Ave_1</v>
      </c>
    </row>
    <row r="171" spans="1:8" x14ac:dyDescent="0.3">
      <c r="A171">
        <v>2</v>
      </c>
      <c r="B171" t="str">
        <f t="shared" si="0"/>
        <v>Continental Rd &amp; Scottsdale Rd</v>
      </c>
      <c r="C171" s="6" t="b">
        <f t="shared" si="1"/>
        <v>0</v>
      </c>
      <c r="D171" s="43" t="b">
        <f t="shared" si="2"/>
        <v>1</v>
      </c>
      <c r="E171" t="str">
        <f>IF(LEN(B171)&gt;0,B171&amp;"_"&amp;COUNTIF(B$169:B171,B171),"")</f>
        <v>Continental Rd &amp; Scottsdale Rd_1</v>
      </c>
    </row>
    <row r="172" spans="1:8" x14ac:dyDescent="0.3">
      <c r="A172">
        <v>3</v>
      </c>
      <c r="B172" t="str">
        <f t="shared" si="0"/>
        <v>McKellips Rd &amp; Scottsdale Rd</v>
      </c>
      <c r="C172" s="6" t="b">
        <f t="shared" si="1"/>
        <v>1</v>
      </c>
      <c r="D172" s="43" t="b">
        <f t="shared" si="2"/>
        <v>0</v>
      </c>
      <c r="E172" t="str">
        <f>IF(LEN(B172)&gt;0,B172&amp;"_"&amp;COUNTIF(B$169:B172,B172),"")</f>
        <v>McKellips Rd &amp; Scottsdale Rd_1</v>
      </c>
    </row>
    <row r="173" spans="1:8" x14ac:dyDescent="0.3">
      <c r="A173">
        <v>4</v>
      </c>
      <c r="B173" t="str">
        <f t="shared" si="0"/>
        <v>McKellips Rd &amp; College Ave</v>
      </c>
      <c r="C173" s="6" t="b">
        <f t="shared" si="1"/>
        <v>1</v>
      </c>
      <c r="D173" s="43" t="b">
        <f t="shared" si="2"/>
        <v>0</v>
      </c>
      <c r="E173" t="str">
        <f>IF(LEN(B173)&gt;0,B173&amp;"_"&amp;COUNTIF(B$169:B173,B173),"")</f>
        <v>McKellips Rd &amp; College Ave_1</v>
      </c>
    </row>
    <row r="174" spans="1:8" x14ac:dyDescent="0.3">
      <c r="A174">
        <v>5</v>
      </c>
      <c r="B174" t="str">
        <f t="shared" si="0"/>
        <v>McKellips Rd &amp; College Ave</v>
      </c>
      <c r="C174" s="6" t="b">
        <f t="shared" si="1"/>
        <v>0</v>
      </c>
      <c r="D174" s="43" t="b">
        <f t="shared" si="2"/>
        <v>1</v>
      </c>
      <c r="E174" t="str">
        <f>IF(LEN(B174)&gt;0,B174&amp;"_"&amp;COUNTIF(B$169:B174,B174),"")</f>
        <v>McKellips Rd &amp; College Ave_2</v>
      </c>
    </row>
    <row r="175" spans="1:8" x14ac:dyDescent="0.3">
      <c r="A175">
        <v>6</v>
      </c>
      <c r="B175" t="str">
        <f t="shared" si="0"/>
        <v>McKellips Rd &amp; Scottsdale Rd</v>
      </c>
      <c r="C175" s="6" t="b">
        <f t="shared" si="1"/>
        <v>0</v>
      </c>
      <c r="D175" s="43" t="b">
        <f t="shared" si="2"/>
        <v>1</v>
      </c>
      <c r="E175" t="str">
        <f>IF(LEN(B175)&gt;0,B175&amp;"_"&amp;COUNTIF(B$169:B175,B175),"")</f>
        <v>McKellips Rd &amp; Scottsdale Rd_2</v>
      </c>
    </row>
    <row r="176" spans="1:8" x14ac:dyDescent="0.3">
      <c r="A176">
        <v>7</v>
      </c>
      <c r="B176" t="str">
        <f t="shared" si="0"/>
        <v>McKellips Rd &amp; McClintock Dr</v>
      </c>
      <c r="C176" s="6" t="b">
        <f t="shared" si="1"/>
        <v>0</v>
      </c>
      <c r="D176" s="43" t="b">
        <f t="shared" si="2"/>
        <v>1</v>
      </c>
      <c r="E176" t="str">
        <f>IF(LEN(B176)&gt;0,B176&amp;"_"&amp;COUNTIF(B$169:B176,B176),"")</f>
        <v>McKellips Rd &amp; McClintock Dr_1</v>
      </c>
    </row>
    <row r="177" spans="1:5" customFormat="1" x14ac:dyDescent="0.3">
      <c r="A177">
        <v>8</v>
      </c>
      <c r="B177" t="str">
        <f t="shared" si="0"/>
        <v>Curry Rd &amp; Scottsdale Rd</v>
      </c>
      <c r="C177" s="6" t="b">
        <f t="shared" si="1"/>
        <v>1</v>
      </c>
      <c r="D177" s="43" t="b">
        <f t="shared" si="2"/>
        <v>0</v>
      </c>
      <c r="E177" t="str">
        <f>IF(LEN(B177)&gt;0,B177&amp;"_"&amp;COUNTIF(B$169:B177,B177),"")</f>
        <v>Curry Rd &amp; Scottsdale Rd_1</v>
      </c>
    </row>
    <row r="178" spans="1:5" customFormat="1" x14ac:dyDescent="0.3">
      <c r="A178">
        <v>9</v>
      </c>
      <c r="B178" t="str">
        <f t="shared" si="0"/>
        <v>Curry Rd &amp; College Ave</v>
      </c>
      <c r="C178" s="6" t="b">
        <f t="shared" si="1"/>
        <v>1</v>
      </c>
      <c r="D178" s="43" t="b">
        <f t="shared" si="2"/>
        <v>0</v>
      </c>
      <c r="E178" t="str">
        <f>IF(LEN(B178)&gt;0,B178&amp;"_"&amp;COUNTIF(B$169:B178,B178),"")</f>
        <v>Curry Rd &amp; College Ave_1</v>
      </c>
    </row>
    <row r="179" spans="1:5" customFormat="1" x14ac:dyDescent="0.3">
      <c r="A179">
        <v>10</v>
      </c>
      <c r="B179" t="str">
        <f t="shared" si="0"/>
        <v>Curry Rd &amp; Mill Ave</v>
      </c>
      <c r="C179" s="6" t="b">
        <f t="shared" si="1"/>
        <v>1</v>
      </c>
      <c r="D179" s="43" t="b">
        <f t="shared" si="2"/>
        <v>0</v>
      </c>
      <c r="E179" t="str">
        <f>IF(LEN(B179)&gt;0,B179&amp;"_"&amp;COUNTIF(B$169:B179,B179),"")</f>
        <v>Curry Rd &amp; Mill Ave_1</v>
      </c>
    </row>
    <row r="180" spans="1:5" customFormat="1" x14ac:dyDescent="0.3">
      <c r="A180">
        <v>11</v>
      </c>
      <c r="B180" t="str">
        <f t="shared" si="0"/>
        <v>n/o  &amp; Mill Ave</v>
      </c>
      <c r="C180" s="6" t="b">
        <f t="shared" si="1"/>
        <v>0</v>
      </c>
      <c r="D180" s="43" t="b">
        <f t="shared" si="2"/>
        <v>1</v>
      </c>
      <c r="E180" t="str">
        <f>IF(LEN(B180)&gt;0,B180&amp;"_"&amp;COUNTIF(B$169:B180,B180),"")</f>
        <v>n/o  &amp; Mill Ave_1</v>
      </c>
    </row>
    <row r="181" spans="1:5" customFormat="1" x14ac:dyDescent="0.3">
      <c r="A181">
        <v>12</v>
      </c>
      <c r="B181" t="str">
        <f t="shared" si="0"/>
        <v>Washington St &amp; Priest Dr</v>
      </c>
      <c r="C181" s="6" t="b">
        <f t="shared" si="1"/>
        <v>1</v>
      </c>
      <c r="D181" s="43" t="b">
        <f t="shared" si="2"/>
        <v>0</v>
      </c>
      <c r="E181" t="str">
        <f>IF(LEN(B181)&gt;0,B181&amp;"_"&amp;COUNTIF(B$169:B181,B181),"")</f>
        <v>Washington St &amp; Priest Dr_1</v>
      </c>
    </row>
    <row r="182" spans="1:5" customFormat="1" x14ac:dyDescent="0.3">
      <c r="A182">
        <v>13</v>
      </c>
      <c r="B182" t="str">
        <f t="shared" si="0"/>
        <v>Washington St &amp; 56th St</v>
      </c>
      <c r="C182" s="6" t="b">
        <f t="shared" si="1"/>
        <v>1</v>
      </c>
      <c r="D182" s="43" t="b">
        <f t="shared" si="2"/>
        <v>0</v>
      </c>
      <c r="E182" t="str">
        <f>IF(LEN(B182)&gt;0,B182&amp;"_"&amp;COUNTIF(B$169:B182,B182),"")</f>
        <v>Washington St &amp; 56th St_1</v>
      </c>
    </row>
    <row r="183" spans="1:5" customFormat="1" x14ac:dyDescent="0.3">
      <c r="A183">
        <v>14</v>
      </c>
      <c r="B183" t="str">
        <f t="shared" si="0"/>
        <v>Van Buren St &amp; Priest Dr</v>
      </c>
      <c r="C183" s="6" t="b">
        <f t="shared" si="1"/>
        <v>0</v>
      </c>
      <c r="D183" s="43" t="b">
        <f t="shared" si="2"/>
        <v>1</v>
      </c>
      <c r="E183" t="str">
        <f>IF(LEN(B183)&gt;0,B183&amp;"_"&amp;COUNTIF(B$169:B183,B183),"")</f>
        <v>Van Buren St &amp; Priest Dr_1</v>
      </c>
    </row>
    <row r="184" spans="1:5" customFormat="1" x14ac:dyDescent="0.3">
      <c r="A184">
        <v>15</v>
      </c>
      <c r="B184" t="str">
        <f t="shared" si="0"/>
        <v>Washington St &amp; Priest Dr</v>
      </c>
      <c r="C184" s="6" t="b">
        <f t="shared" si="1"/>
        <v>0</v>
      </c>
      <c r="D184" s="43" t="b">
        <f t="shared" si="2"/>
        <v>1</v>
      </c>
      <c r="E184" t="str">
        <f>IF(LEN(B184)&gt;0,B184&amp;"_"&amp;COUNTIF(B$169:B184,B184),"")</f>
        <v>Washington St &amp; Priest Dr_2</v>
      </c>
    </row>
    <row r="185" spans="1:5" customFormat="1" x14ac:dyDescent="0.3">
      <c r="A185">
        <v>16</v>
      </c>
      <c r="B185" t="str">
        <f t="shared" si="0"/>
        <v>Rio Salado Pkwy &amp; Priest Dr</v>
      </c>
      <c r="C185" s="6" t="b">
        <f t="shared" si="1"/>
        <v>1</v>
      </c>
      <c r="D185" s="43" t="b">
        <f t="shared" si="2"/>
        <v>0</v>
      </c>
      <c r="E185" t="str">
        <f>IF(LEN(B185)&gt;0,B185&amp;"_"&amp;COUNTIF(B$169:B185,B185),"")</f>
        <v>Rio Salado Pkwy &amp; Priest Dr_1</v>
      </c>
    </row>
    <row r="186" spans="1:5" customFormat="1" x14ac:dyDescent="0.3">
      <c r="A186">
        <v>17</v>
      </c>
      <c r="B186" t="str">
        <f t="shared" si="0"/>
        <v>Curry Rd &amp; Mill Ave</v>
      </c>
      <c r="C186" s="6" t="b">
        <f t="shared" si="1"/>
        <v>0</v>
      </c>
      <c r="D186" s="43" t="b">
        <f t="shared" si="2"/>
        <v>1</v>
      </c>
      <c r="E186" t="str">
        <f>IF(LEN(B186)&gt;0,B186&amp;"_"&amp;COUNTIF(B$169:B186,B186),"")</f>
        <v>Curry Rd &amp; Mill Ave_2</v>
      </c>
    </row>
    <row r="187" spans="1:5" customFormat="1" x14ac:dyDescent="0.3">
      <c r="A187">
        <v>18</v>
      </c>
      <c r="B187" t="str">
        <f t="shared" si="0"/>
        <v>Curry Rd &amp; Scottsdale Rd</v>
      </c>
      <c r="C187" s="6" t="b">
        <f t="shared" si="1"/>
        <v>0</v>
      </c>
      <c r="D187" s="43" t="b">
        <f t="shared" si="2"/>
        <v>1</v>
      </c>
      <c r="E187" t="str">
        <f>IF(LEN(B187)&gt;0,B187&amp;"_"&amp;COUNTIF(B$169:B187,B187),"")</f>
        <v>Curry Rd &amp; Scottsdale Rd_2</v>
      </c>
    </row>
    <row r="188" spans="1:5" customFormat="1" x14ac:dyDescent="0.3">
      <c r="A188">
        <v>19</v>
      </c>
      <c r="B188" t="str">
        <f t="shared" si="0"/>
        <v>Curry Rd &amp; McClintock Dr</v>
      </c>
      <c r="C188" s="6" t="b">
        <f t="shared" si="1"/>
        <v>0</v>
      </c>
      <c r="D188" s="43" t="b">
        <f t="shared" si="2"/>
        <v>1</v>
      </c>
      <c r="E188" t="str">
        <f>IF(LEN(B188)&gt;0,B188&amp;"_"&amp;COUNTIF(B$169:B188,B188),"")</f>
        <v>Curry Rd &amp; McClintock Dr_1</v>
      </c>
    </row>
    <row r="189" spans="1:5" customFormat="1" x14ac:dyDescent="0.3">
      <c r="A189">
        <v>20</v>
      </c>
      <c r="B189" t="str">
        <f t="shared" si="0"/>
        <v>Rio Salado Pkwy &amp; Hardy Dr</v>
      </c>
      <c r="C189" s="6" t="b">
        <f t="shared" si="1"/>
        <v>1</v>
      </c>
      <c r="D189" s="43" t="b">
        <f t="shared" si="2"/>
        <v>0</v>
      </c>
      <c r="E189" t="str">
        <f>IF(LEN(B189)&gt;0,B189&amp;"_"&amp;COUNTIF(B$169:B189,B189),"")</f>
        <v>Rio Salado Pkwy &amp; Hardy Dr_1</v>
      </c>
    </row>
    <row r="190" spans="1:5" customFormat="1" x14ac:dyDescent="0.3">
      <c r="A190">
        <v>21</v>
      </c>
      <c r="B190" t="str">
        <f t="shared" si="0"/>
        <v>Rio Salado Pkwy &amp; Priest Dr</v>
      </c>
      <c r="C190" s="6" t="b">
        <f t="shared" si="1"/>
        <v>0</v>
      </c>
      <c r="D190" s="43" t="b">
        <f t="shared" si="2"/>
        <v>1</v>
      </c>
      <c r="E190" t="str">
        <f>IF(LEN(B190)&gt;0,B190&amp;"_"&amp;COUNTIF(B$169:B190,B190),"")</f>
        <v>Rio Salado Pkwy &amp; Priest Dr_2</v>
      </c>
    </row>
    <row r="191" spans="1:5" customFormat="1" x14ac:dyDescent="0.3">
      <c r="A191">
        <v>22</v>
      </c>
      <c r="B191" t="str">
        <f t="shared" si="0"/>
        <v>5th St &amp; Priest Dr</v>
      </c>
      <c r="C191" s="6" t="b">
        <f t="shared" si="1"/>
        <v>1</v>
      </c>
      <c r="D191" s="43" t="b">
        <f t="shared" si="2"/>
        <v>0</v>
      </c>
      <c r="E191" t="str">
        <f>IF(LEN(B191)&gt;0,B191&amp;"_"&amp;COUNTIF(B$169:B191,B191),"")</f>
        <v>5th St &amp; Priest Dr_1</v>
      </c>
    </row>
    <row r="192" spans="1:5" customFormat="1" x14ac:dyDescent="0.3">
      <c r="A192">
        <v>23</v>
      </c>
      <c r="B192" t="str">
        <f t="shared" si="0"/>
        <v>5th St &amp; Hardy Dr</v>
      </c>
      <c r="C192" s="6" t="b">
        <f t="shared" si="1"/>
        <v>1</v>
      </c>
      <c r="D192" s="43" t="b">
        <f t="shared" si="2"/>
        <v>0</v>
      </c>
      <c r="E192" t="str">
        <f>IF(LEN(B192)&gt;0,B192&amp;"_"&amp;COUNTIF(B$169:B192,B192),"")</f>
        <v>5th St &amp; Hardy Dr_1</v>
      </c>
    </row>
    <row r="193" spans="1:5" customFormat="1" x14ac:dyDescent="0.3">
      <c r="A193">
        <v>24</v>
      </c>
      <c r="B193" t="str">
        <f t="shared" si="0"/>
        <v>5th St &amp; Mill Ave</v>
      </c>
      <c r="C193" s="6" t="b">
        <f t="shared" si="1"/>
        <v>1</v>
      </c>
      <c r="D193" s="43" t="b">
        <f t="shared" si="2"/>
        <v>0</v>
      </c>
      <c r="E193" t="str">
        <f>IF(LEN(B193)&gt;0,B193&amp;"_"&amp;COUNTIF(B$169:B193,B193),"")</f>
        <v>5th St &amp; Mill Ave_1</v>
      </c>
    </row>
    <row r="194" spans="1:5" customFormat="1" x14ac:dyDescent="0.3">
      <c r="A194">
        <v>25</v>
      </c>
      <c r="B194" t="str">
        <f t="shared" si="0"/>
        <v>Rio Salado Pkwy &amp; Mill Ave</v>
      </c>
      <c r="C194" s="6" t="b">
        <f t="shared" si="1"/>
        <v>1</v>
      </c>
      <c r="D194" s="43" t="b">
        <f t="shared" si="2"/>
        <v>0</v>
      </c>
      <c r="E194" t="str">
        <f>IF(LEN(B194)&gt;0,B194&amp;"_"&amp;COUNTIF(B$169:B194,B194),"")</f>
        <v>Rio Salado Pkwy &amp; Mill Ave_1</v>
      </c>
    </row>
    <row r="195" spans="1:5" customFormat="1" x14ac:dyDescent="0.3">
      <c r="A195">
        <v>26</v>
      </c>
      <c r="B195" t="str">
        <f t="shared" si="0"/>
        <v>Rio Salado Pkwy &amp; Rural Rd</v>
      </c>
      <c r="C195" s="6" t="b">
        <f t="shared" si="1"/>
        <v>0</v>
      </c>
      <c r="D195" s="43" t="b">
        <f t="shared" si="2"/>
        <v>1</v>
      </c>
      <c r="E195" t="str">
        <f>IF(LEN(B195)&gt;0,B195&amp;"_"&amp;COUNTIF(B$169:B195,B195),"")</f>
        <v>Rio Salado Pkwy &amp; Rural Rd_1</v>
      </c>
    </row>
    <row r="196" spans="1:5" customFormat="1" x14ac:dyDescent="0.3">
      <c r="A196">
        <v>27</v>
      </c>
      <c r="B196" t="str">
        <f t="shared" si="0"/>
        <v>Rio Salado Pkwy &amp; Rural Rd</v>
      </c>
      <c r="C196" s="6" t="b">
        <f t="shared" si="1"/>
        <v>1</v>
      </c>
      <c r="D196" s="43" t="b">
        <f t="shared" si="2"/>
        <v>0</v>
      </c>
      <c r="E196" t="str">
        <f>IF(LEN(B196)&gt;0,B196&amp;"_"&amp;COUNTIF(B$169:B196,B196),"")</f>
        <v>Rio Salado Pkwy &amp; Rural Rd_2</v>
      </c>
    </row>
    <row r="197" spans="1:5" customFormat="1" x14ac:dyDescent="0.3">
      <c r="A197">
        <v>28</v>
      </c>
      <c r="B197" t="str">
        <f t="shared" si="0"/>
        <v>Rio Salado Pkwy &amp; McClintock Dr</v>
      </c>
      <c r="C197" s="6" t="b">
        <f t="shared" si="1"/>
        <v>1</v>
      </c>
      <c r="D197" s="43" t="b">
        <f t="shared" si="2"/>
        <v>0</v>
      </c>
      <c r="E197" t="str">
        <f>IF(LEN(B197)&gt;0,B197&amp;"_"&amp;COUNTIF(B$169:B197,B197),"")</f>
        <v>Rio Salado Pkwy &amp; McClintock Dr_1</v>
      </c>
    </row>
    <row r="198" spans="1:5" customFormat="1" x14ac:dyDescent="0.3">
      <c r="A198">
        <v>29</v>
      </c>
      <c r="B198" t="str">
        <f t="shared" si="0"/>
        <v>Rio Salado Pkwy &amp; Price Rd</v>
      </c>
      <c r="C198" s="6" t="b">
        <f t="shared" si="1"/>
        <v>0</v>
      </c>
      <c r="D198" s="43" t="b">
        <f t="shared" si="2"/>
        <v>1</v>
      </c>
      <c r="E198" t="str">
        <f>IF(LEN(B198)&gt;0,B198&amp;"_"&amp;COUNTIF(B$169:B198,B198),"")</f>
        <v>Rio Salado Pkwy &amp; Price Rd_1</v>
      </c>
    </row>
    <row r="199" spans="1:5" customFormat="1" x14ac:dyDescent="0.3">
      <c r="A199">
        <v>30</v>
      </c>
      <c r="B199" t="str">
        <f t="shared" si="0"/>
        <v>University Dr &amp; McClintock Dr</v>
      </c>
      <c r="C199" s="6" t="b">
        <f t="shared" si="1"/>
        <v>1</v>
      </c>
      <c r="D199" s="43" t="b">
        <f t="shared" si="2"/>
        <v>0</v>
      </c>
      <c r="E199" t="str">
        <f>IF(LEN(B199)&gt;0,B199&amp;"_"&amp;COUNTIF(B$169:B199,B199),"")</f>
        <v>University Dr &amp; McClintock Dr_1</v>
      </c>
    </row>
    <row r="200" spans="1:5" customFormat="1" x14ac:dyDescent="0.3">
      <c r="A200">
        <v>31</v>
      </c>
      <c r="B200" t="str">
        <f t="shared" si="0"/>
        <v>Rio Salado Pkwy &amp; McClintock Dr</v>
      </c>
      <c r="C200" s="6" t="b">
        <f t="shared" si="1"/>
        <v>0</v>
      </c>
      <c r="D200" s="43" t="b">
        <f t="shared" si="2"/>
        <v>1</v>
      </c>
      <c r="E200" t="str">
        <f>IF(LEN(B200)&gt;0,B200&amp;"_"&amp;COUNTIF(B$169:B200,B200),"")</f>
        <v>Rio Salado Pkwy &amp; McClintock Dr_2</v>
      </c>
    </row>
    <row r="201" spans="1:5" customFormat="1" x14ac:dyDescent="0.3">
      <c r="A201">
        <v>32</v>
      </c>
      <c r="B201" t="str">
        <f t="shared" si="0"/>
        <v>University Dr &amp; Rural Rd</v>
      </c>
      <c r="C201" s="6" t="b">
        <f t="shared" ref="C201:C232" si="3">NOT(ISERROR(MATCH(B34,Loc_EW,0)))</f>
        <v>1</v>
      </c>
      <c r="D201" s="43" t="b">
        <f t="shared" ref="D201:D232" si="4">NOT(ISERROR(MATCH(B34,Loc_NS,0)))</f>
        <v>0</v>
      </c>
      <c r="E201" t="str">
        <f>IF(LEN(B201)&gt;0,B201&amp;"_"&amp;COUNTIF(B$169:B201,B201),"")</f>
        <v>University Dr &amp; Rural Rd_1</v>
      </c>
    </row>
    <row r="202" spans="1:5" customFormat="1" x14ac:dyDescent="0.3">
      <c r="A202">
        <v>33</v>
      </c>
      <c r="B202" t="str">
        <f t="shared" si="0"/>
        <v>5th St &amp; College Ave</v>
      </c>
      <c r="C202" s="6" t="b">
        <f t="shared" si="3"/>
        <v>0</v>
      </c>
      <c r="D202" s="43" t="b">
        <f t="shared" si="4"/>
        <v>1</v>
      </c>
      <c r="E202" t="str">
        <f>IF(LEN(B202)&gt;0,B202&amp;"_"&amp;COUNTIF(B$169:B202,B202),"")</f>
        <v>5th St &amp; College Ave_1</v>
      </c>
    </row>
    <row r="203" spans="1:5" customFormat="1" x14ac:dyDescent="0.3">
      <c r="A203">
        <v>34</v>
      </c>
      <c r="B203" t="str">
        <f t="shared" si="0"/>
        <v>Rio Salado Pkwy &amp; Hardy Dr</v>
      </c>
      <c r="C203" s="6" t="b">
        <f t="shared" si="3"/>
        <v>0</v>
      </c>
      <c r="D203" s="43" t="b">
        <f t="shared" si="4"/>
        <v>1</v>
      </c>
      <c r="E203" t="str">
        <f>IF(LEN(B203)&gt;0,B203&amp;"_"&amp;COUNTIF(B$169:B203,B203),"")</f>
        <v>Rio Salado Pkwy &amp; Hardy Dr_2</v>
      </c>
    </row>
    <row r="204" spans="1:5" customFormat="1" x14ac:dyDescent="0.3">
      <c r="A204">
        <v>35</v>
      </c>
      <c r="B204" t="str">
        <f t="shared" si="0"/>
        <v/>
      </c>
      <c r="C204" s="6" t="b">
        <f t="shared" si="3"/>
        <v>0</v>
      </c>
      <c r="D204" s="43" t="b">
        <f t="shared" si="4"/>
        <v>0</v>
      </c>
      <c r="E204" t="str">
        <f>IF(LEN(B204)&gt;0,B204&amp;"_"&amp;COUNTIF(B$169:B204,B204),"")</f>
        <v/>
      </c>
    </row>
    <row r="205" spans="1:5" customFormat="1" x14ac:dyDescent="0.3">
      <c r="A205">
        <v>36</v>
      </c>
      <c r="B205" t="str">
        <f t="shared" si="0"/>
        <v>University Dr &amp; 48th St</v>
      </c>
      <c r="C205" s="6" t="b">
        <f t="shared" si="3"/>
        <v>1</v>
      </c>
      <c r="D205" s="43" t="b">
        <f t="shared" si="4"/>
        <v>0</v>
      </c>
      <c r="E205" t="str">
        <f>IF(LEN(B205)&gt;0,B205&amp;"_"&amp;COUNTIF(B$169:B205,B205),"")</f>
        <v>University Dr &amp; 48th St_1</v>
      </c>
    </row>
    <row r="206" spans="1:5" customFormat="1" x14ac:dyDescent="0.3">
      <c r="A206">
        <v>37</v>
      </c>
      <c r="B206" t="str">
        <f t="shared" si="0"/>
        <v>University Dr &amp; Priest Dr</v>
      </c>
      <c r="C206" s="6" t="b">
        <f t="shared" si="3"/>
        <v>1</v>
      </c>
      <c r="D206" s="43" t="b">
        <f t="shared" si="4"/>
        <v>0</v>
      </c>
      <c r="E206" t="str">
        <f>IF(LEN(B206)&gt;0,B206&amp;"_"&amp;COUNTIF(B$169:B206,B206),"")</f>
        <v>University Dr &amp; Priest Dr_1</v>
      </c>
    </row>
    <row r="207" spans="1:5" customFormat="1" x14ac:dyDescent="0.3">
      <c r="A207">
        <v>38</v>
      </c>
      <c r="B207" t="str">
        <f t="shared" si="0"/>
        <v>University Dr &amp; Mill Ave</v>
      </c>
      <c r="C207" s="6" t="b">
        <f t="shared" si="3"/>
        <v>1</v>
      </c>
      <c r="D207" s="43" t="b">
        <f t="shared" si="4"/>
        <v>0</v>
      </c>
      <c r="E207" t="str">
        <f>IF(LEN(B207)&gt;0,B207&amp;"_"&amp;COUNTIF(B$169:B207,B207),"")</f>
        <v>University Dr &amp; Mill Ave_1</v>
      </c>
    </row>
    <row r="208" spans="1:5" customFormat="1" x14ac:dyDescent="0.3">
      <c r="A208">
        <v>39</v>
      </c>
      <c r="B208" t="str">
        <f t="shared" si="0"/>
        <v>Terrace Lane &amp; McAllister Ave</v>
      </c>
      <c r="C208" s="6" t="b">
        <f t="shared" si="3"/>
        <v>0</v>
      </c>
      <c r="D208" s="43" t="b">
        <f t="shared" si="4"/>
        <v>1</v>
      </c>
      <c r="E208" t="str">
        <f>IF(LEN(B208)&gt;0,B208&amp;"_"&amp;COUNTIF(B$169:B208,B208),"")</f>
        <v>Terrace Lane &amp; McAllister Ave_1</v>
      </c>
    </row>
    <row r="209" spans="1:5" customFormat="1" x14ac:dyDescent="0.3">
      <c r="A209">
        <v>40</v>
      </c>
      <c r="B209" t="str">
        <f t="shared" si="0"/>
        <v>University Dr &amp; McClintock Dr</v>
      </c>
      <c r="C209" s="6" t="b">
        <f t="shared" si="3"/>
        <v>0</v>
      </c>
      <c r="D209" s="43" t="b">
        <f t="shared" si="4"/>
        <v>1</v>
      </c>
      <c r="E209" t="str">
        <f>IF(LEN(B209)&gt;0,B209&amp;"_"&amp;COUNTIF(B$169:B209,B209),"")</f>
        <v>University Dr &amp; McClintock Dr_2</v>
      </c>
    </row>
    <row r="210" spans="1:5" customFormat="1" x14ac:dyDescent="0.3">
      <c r="A210">
        <v>41</v>
      </c>
      <c r="B210" t="str">
        <f t="shared" si="0"/>
        <v>University Dr &amp; Price Rd</v>
      </c>
      <c r="C210" s="6" t="b">
        <f t="shared" si="3"/>
        <v>1</v>
      </c>
      <c r="D210" s="43" t="b">
        <f t="shared" si="4"/>
        <v>0</v>
      </c>
      <c r="E210" t="str">
        <f>IF(LEN(B210)&gt;0,B210&amp;"_"&amp;COUNTIF(B$169:B210,B210),"")</f>
        <v>University Dr &amp; Price Rd_1</v>
      </c>
    </row>
    <row r="211" spans="1:5" customFormat="1" x14ac:dyDescent="0.3">
      <c r="A211">
        <v>42</v>
      </c>
      <c r="B211" t="str">
        <f t="shared" si="0"/>
        <v>University Dr &amp; Price Rd</v>
      </c>
      <c r="C211" s="6" t="b">
        <f t="shared" si="3"/>
        <v>0</v>
      </c>
      <c r="D211" s="43" t="b">
        <f t="shared" si="4"/>
        <v>1</v>
      </c>
      <c r="E211" t="str">
        <f>IF(LEN(B211)&gt;0,B211&amp;"_"&amp;COUNTIF(B$169:B211,B211),"")</f>
        <v>University Dr &amp; Price Rd_2</v>
      </c>
    </row>
    <row r="212" spans="1:5" customFormat="1" x14ac:dyDescent="0.3">
      <c r="A212">
        <v>43</v>
      </c>
      <c r="B212" t="str">
        <f t="shared" si="0"/>
        <v>Apache Blvd &amp; Price Rd</v>
      </c>
      <c r="C212" s="6" t="b">
        <f t="shared" si="3"/>
        <v>1</v>
      </c>
      <c r="D212" s="43" t="b">
        <f t="shared" si="4"/>
        <v>0</v>
      </c>
      <c r="E212" t="str">
        <f>IF(LEN(B212)&gt;0,B212&amp;"_"&amp;COUNTIF(B$169:B212,B212),"")</f>
        <v>Apache Blvd &amp; Price Rd_1</v>
      </c>
    </row>
    <row r="213" spans="1:5" customFormat="1" x14ac:dyDescent="0.3">
      <c r="A213">
        <v>44</v>
      </c>
      <c r="B213" t="str">
        <f t="shared" si="0"/>
        <v>Apache Blvd &amp; McClintock Dr</v>
      </c>
      <c r="C213" s="6" t="b">
        <f t="shared" si="3"/>
        <v>1</v>
      </c>
      <c r="D213" s="43" t="b">
        <f t="shared" si="4"/>
        <v>0</v>
      </c>
      <c r="E213" t="str">
        <f>IF(LEN(B213)&gt;0,B213&amp;"_"&amp;COUNTIF(B$169:B213,B213),"")</f>
        <v>Apache Blvd &amp; McClintock Dr_1</v>
      </c>
    </row>
    <row r="214" spans="1:5" customFormat="1" x14ac:dyDescent="0.3">
      <c r="A214">
        <v>45</v>
      </c>
      <c r="B214" t="str">
        <f t="shared" si="0"/>
        <v>Apache Blvd &amp; Rural Rd</v>
      </c>
      <c r="C214" s="6" t="b">
        <f t="shared" si="3"/>
        <v>1</v>
      </c>
      <c r="D214" s="43" t="b">
        <f t="shared" si="4"/>
        <v>0</v>
      </c>
      <c r="E214" t="str">
        <f>IF(LEN(B214)&gt;0,B214&amp;"_"&amp;COUNTIF(B$169:B214,B214),"")</f>
        <v>Apache Blvd &amp; Rural Rd_1</v>
      </c>
    </row>
    <row r="215" spans="1:5" customFormat="1" x14ac:dyDescent="0.3">
      <c r="A215">
        <v>46</v>
      </c>
      <c r="B215" t="str">
        <f t="shared" si="0"/>
        <v>University Dr &amp; Rural Rd</v>
      </c>
      <c r="C215" s="6" t="b">
        <f t="shared" si="3"/>
        <v>0</v>
      </c>
      <c r="D215" s="43" t="b">
        <f t="shared" si="4"/>
        <v>1</v>
      </c>
      <c r="E215" t="str">
        <f>IF(LEN(B215)&gt;0,B215&amp;"_"&amp;COUNTIF(B$169:B215,B215),"")</f>
        <v>University Dr &amp; Rural Rd_2</v>
      </c>
    </row>
    <row r="216" spans="1:5" customFormat="1" x14ac:dyDescent="0.3">
      <c r="A216">
        <v>47</v>
      </c>
      <c r="B216" t="str">
        <f t="shared" si="0"/>
        <v>Apache Blvd &amp; McAllister Ave</v>
      </c>
      <c r="C216" s="6" t="b">
        <f t="shared" si="3"/>
        <v>0</v>
      </c>
      <c r="D216" s="43" t="b">
        <f t="shared" si="4"/>
        <v>1</v>
      </c>
      <c r="E216" t="str">
        <f>IF(LEN(B216)&gt;0,B216&amp;"_"&amp;COUNTIF(B$169:B216,B216),"")</f>
        <v>Apache Blvd &amp; McAllister Ave_1</v>
      </c>
    </row>
    <row r="217" spans="1:5" customFormat="1" x14ac:dyDescent="0.3">
      <c r="A217">
        <v>48</v>
      </c>
      <c r="B217" t="str">
        <f t="shared" si="0"/>
        <v>Apache Blvd &amp; Mill Ave</v>
      </c>
      <c r="C217" s="6" t="b">
        <f t="shared" si="3"/>
        <v>1</v>
      </c>
      <c r="D217" s="43" t="b">
        <f t="shared" si="4"/>
        <v>0</v>
      </c>
      <c r="E217" t="str">
        <f>IF(LEN(B217)&gt;0,B217&amp;"_"&amp;COUNTIF(B$169:B217,B217),"")</f>
        <v>Apache Blvd &amp; Mill Ave_1</v>
      </c>
    </row>
    <row r="218" spans="1:5" customFormat="1" x14ac:dyDescent="0.3">
      <c r="A218">
        <v>49</v>
      </c>
      <c r="B218" t="str">
        <f t="shared" si="0"/>
        <v>University Dr &amp; Mill Ave</v>
      </c>
      <c r="C218" s="6" t="b">
        <f t="shared" si="3"/>
        <v>0</v>
      </c>
      <c r="D218" s="43" t="b">
        <f t="shared" si="4"/>
        <v>1</v>
      </c>
      <c r="E218" t="str">
        <f>IF(LEN(B218)&gt;0,B218&amp;"_"&amp;COUNTIF(B$169:B218,B218),"")</f>
        <v>University Dr &amp; Mill Ave_2</v>
      </c>
    </row>
    <row r="219" spans="1:5" customFormat="1" x14ac:dyDescent="0.3">
      <c r="A219">
        <v>50</v>
      </c>
      <c r="B219" t="str">
        <f t="shared" si="0"/>
        <v>University Dr &amp; Hardy Dr</v>
      </c>
      <c r="C219" s="6" t="b">
        <f t="shared" si="3"/>
        <v>0</v>
      </c>
      <c r="D219" s="43" t="b">
        <f t="shared" si="4"/>
        <v>1</v>
      </c>
      <c r="E219" t="str">
        <f>IF(LEN(B219)&gt;0,B219&amp;"_"&amp;COUNTIF(B$169:B219,B219),"")</f>
        <v>University Dr &amp; Hardy Dr_1</v>
      </c>
    </row>
    <row r="220" spans="1:5" customFormat="1" x14ac:dyDescent="0.3">
      <c r="A220">
        <v>51</v>
      </c>
      <c r="B220" t="str">
        <f t="shared" si="0"/>
        <v>13th St &amp; Priest Dr</v>
      </c>
      <c r="C220" s="6" t="b">
        <f t="shared" si="3"/>
        <v>1</v>
      </c>
      <c r="D220" s="43" t="b">
        <f t="shared" si="4"/>
        <v>0</v>
      </c>
      <c r="E220" t="str">
        <f>IF(LEN(B220)&gt;0,B220&amp;"_"&amp;COUNTIF(B$169:B220,B220),"")</f>
        <v>13th St &amp; Priest Dr_1</v>
      </c>
    </row>
    <row r="221" spans="1:5" customFormat="1" x14ac:dyDescent="0.3">
      <c r="A221">
        <v>52</v>
      </c>
      <c r="B221" t="str">
        <f t="shared" si="0"/>
        <v>University Dr &amp; Priest Dr</v>
      </c>
      <c r="C221" s="6" t="b">
        <f t="shared" si="3"/>
        <v>0</v>
      </c>
      <c r="D221" s="43" t="b">
        <f t="shared" si="4"/>
        <v>1</v>
      </c>
      <c r="E221" t="str">
        <f>IF(LEN(B221)&gt;0,B221&amp;"_"&amp;COUNTIF(B$169:B221,B221),"")</f>
        <v>University Dr &amp; Priest Dr_2</v>
      </c>
    </row>
    <row r="222" spans="1:5" customFormat="1" x14ac:dyDescent="0.3">
      <c r="A222">
        <v>53</v>
      </c>
      <c r="B222" t="str">
        <f t="shared" si="0"/>
        <v/>
      </c>
      <c r="C222" s="6" t="b">
        <f t="shared" si="3"/>
        <v>0</v>
      </c>
      <c r="D222" s="43" t="b">
        <f t="shared" si="4"/>
        <v>0</v>
      </c>
      <c r="E222" t="str">
        <f>IF(LEN(B222)&gt;0,B222&amp;"_"&amp;COUNTIF(B$169:B222,B222),"")</f>
        <v/>
      </c>
    </row>
    <row r="223" spans="1:5" customFormat="1" x14ac:dyDescent="0.3">
      <c r="A223">
        <v>54</v>
      </c>
      <c r="B223" t="str">
        <f t="shared" si="0"/>
        <v/>
      </c>
      <c r="C223" s="6" t="b">
        <f t="shared" si="3"/>
        <v>0</v>
      </c>
      <c r="D223" s="43" t="b">
        <f t="shared" si="4"/>
        <v>0</v>
      </c>
      <c r="E223" t="str">
        <f>IF(LEN(B223)&gt;0,B223&amp;"_"&amp;COUNTIF(B$169:B223,B223),"")</f>
        <v/>
      </c>
    </row>
    <row r="224" spans="1:5" customFormat="1" x14ac:dyDescent="0.3">
      <c r="A224">
        <v>55</v>
      </c>
      <c r="B224" t="str">
        <f t="shared" si="0"/>
        <v>Broadway Rd &amp; I-10 Fwy</v>
      </c>
      <c r="C224" s="6" t="b">
        <f t="shared" si="3"/>
        <v>1</v>
      </c>
      <c r="D224" s="43" t="b">
        <f t="shared" si="4"/>
        <v>0</v>
      </c>
      <c r="E224" t="str">
        <f>IF(LEN(B224)&gt;0,B224&amp;"_"&amp;COUNTIF(B$169:B224,B224),"")</f>
        <v>Broadway Rd &amp; I-10 Fwy_1</v>
      </c>
    </row>
    <row r="225" spans="1:5" customFormat="1" x14ac:dyDescent="0.3">
      <c r="A225">
        <v>56</v>
      </c>
      <c r="B225" t="str">
        <f t="shared" si="0"/>
        <v>Broadway Rd &amp; Priest Dr</v>
      </c>
      <c r="C225" s="6" t="b">
        <f t="shared" si="3"/>
        <v>1</v>
      </c>
      <c r="D225" s="43" t="b">
        <f t="shared" si="4"/>
        <v>0</v>
      </c>
      <c r="E225" t="str">
        <f>IF(LEN(B225)&gt;0,B225&amp;"_"&amp;COUNTIF(B$169:B225,B225),"")</f>
        <v>Broadway Rd &amp; Priest Dr_1</v>
      </c>
    </row>
    <row r="226" spans="1:5" customFormat="1" x14ac:dyDescent="0.3">
      <c r="A226">
        <v>57</v>
      </c>
      <c r="B226" t="str">
        <f t="shared" si="0"/>
        <v>13th St &amp; Roosevelt St</v>
      </c>
      <c r="C226" s="6" t="b">
        <f t="shared" si="3"/>
        <v>0</v>
      </c>
      <c r="D226" s="43" t="b">
        <f t="shared" si="4"/>
        <v>1</v>
      </c>
      <c r="E226" t="str">
        <f>IF(LEN(B226)&gt;0,B226&amp;"_"&amp;COUNTIF(B$169:B226,B226),"")</f>
        <v>13th St &amp; Roosevelt St_1</v>
      </c>
    </row>
    <row r="227" spans="1:5" customFormat="1" x14ac:dyDescent="0.3">
      <c r="A227">
        <v>58</v>
      </c>
      <c r="B227" t="str">
        <f t="shared" si="0"/>
        <v>13th St &amp; Hardy Dr</v>
      </c>
      <c r="C227" s="6" t="b">
        <f t="shared" si="3"/>
        <v>1</v>
      </c>
      <c r="D227" s="43" t="b">
        <f t="shared" si="4"/>
        <v>0</v>
      </c>
      <c r="E227" t="str">
        <f>IF(LEN(B227)&gt;0,B227&amp;"_"&amp;COUNTIF(B$169:B227,B227),"")</f>
        <v>13th St &amp; Hardy Dr_1</v>
      </c>
    </row>
    <row r="228" spans="1:5" customFormat="1" x14ac:dyDescent="0.3">
      <c r="A228">
        <v>59</v>
      </c>
      <c r="B228" t="str">
        <f t="shared" si="0"/>
        <v>Apache Blvd &amp; Mill Ave</v>
      </c>
      <c r="C228" s="6" t="b">
        <f t="shared" si="3"/>
        <v>0</v>
      </c>
      <c r="D228" s="43" t="b">
        <f t="shared" si="4"/>
        <v>1</v>
      </c>
      <c r="E228" t="str">
        <f>IF(LEN(B228)&gt;0,B228&amp;"_"&amp;COUNTIF(B$169:B228,B228),"")</f>
        <v>Apache Blvd &amp; Mill Ave_2</v>
      </c>
    </row>
    <row r="229" spans="1:5" customFormat="1" x14ac:dyDescent="0.3">
      <c r="A229">
        <v>60</v>
      </c>
      <c r="B229" t="str">
        <f t="shared" si="0"/>
        <v>Apache Blvd &amp; College Ave</v>
      </c>
      <c r="C229" s="6" t="b">
        <f t="shared" si="3"/>
        <v>0</v>
      </c>
      <c r="D229" s="43" t="b">
        <f t="shared" si="4"/>
        <v>1</v>
      </c>
      <c r="E229" t="str">
        <f>IF(LEN(B229)&gt;0,B229&amp;"_"&amp;COUNTIF(B$169:B229,B229),"")</f>
        <v>Apache Blvd &amp; College Ave_1</v>
      </c>
    </row>
    <row r="230" spans="1:5" customFormat="1" x14ac:dyDescent="0.3">
      <c r="A230">
        <v>61</v>
      </c>
      <c r="B230" t="str">
        <f t="shared" si="0"/>
        <v>Apache Blvd &amp; Rural Rd</v>
      </c>
      <c r="C230" s="6" t="b">
        <f t="shared" si="3"/>
        <v>0</v>
      </c>
      <c r="D230" s="43" t="b">
        <f t="shared" si="4"/>
        <v>1</v>
      </c>
      <c r="E230" t="str">
        <f>IF(LEN(B230)&gt;0,B230&amp;"_"&amp;COUNTIF(B$169:B230,B230),"")</f>
        <v>Apache Blvd &amp; Rural Rd_2</v>
      </c>
    </row>
    <row r="231" spans="1:5" customFormat="1" x14ac:dyDescent="0.3">
      <c r="A231">
        <v>62</v>
      </c>
      <c r="B231" t="str">
        <f t="shared" si="0"/>
        <v>Broadway Rd &amp; Mill Ave</v>
      </c>
      <c r="C231" s="6" t="b">
        <f t="shared" si="3"/>
        <v>1</v>
      </c>
      <c r="D231" s="43" t="b">
        <f t="shared" si="4"/>
        <v>0</v>
      </c>
      <c r="E231" t="str">
        <f>IF(LEN(B231)&gt;0,B231&amp;"_"&amp;COUNTIF(B$169:B231,B231),"")</f>
        <v>Broadway Rd &amp; Mill Ave_1</v>
      </c>
    </row>
    <row r="232" spans="1:5" customFormat="1" x14ac:dyDescent="0.3">
      <c r="A232">
        <v>63</v>
      </c>
      <c r="B232" t="str">
        <f t="shared" si="0"/>
        <v>Broadway Rd &amp; Rural Rd</v>
      </c>
      <c r="C232" s="6" t="b">
        <f t="shared" si="3"/>
        <v>1</v>
      </c>
      <c r="D232" s="43" t="b">
        <f t="shared" si="4"/>
        <v>0</v>
      </c>
      <c r="E232" t="str">
        <f>IF(LEN(B232)&gt;0,B232&amp;"_"&amp;COUNTIF(B$169:B232,B232),"")</f>
        <v>Broadway Rd &amp; Rural Rd_1</v>
      </c>
    </row>
    <row r="233" spans="1:5" customFormat="1" x14ac:dyDescent="0.3">
      <c r="A233">
        <v>64</v>
      </c>
      <c r="B233" t="str">
        <f t="shared" ref="B233:B296" si="5">IF($C233,$B66&amp;" &amp; "&amp;C66,IF($D233,C66&amp;" &amp; "&amp;$B66,""))</f>
        <v>Apache Blvd &amp; McClintock Dr</v>
      </c>
      <c r="C233" s="6" t="b">
        <f t="shared" ref="C233:C264" si="6">NOT(ISERROR(MATCH(B66,Loc_EW,0)))</f>
        <v>0</v>
      </c>
      <c r="D233" s="43" t="b">
        <f t="shared" ref="D233:D264" si="7">NOT(ISERROR(MATCH(B66,Loc_NS,0)))</f>
        <v>1</v>
      </c>
      <c r="E233" t="str">
        <f>IF(LEN(B233)&gt;0,B233&amp;"_"&amp;COUNTIF(B$169:B233,B233),"")</f>
        <v>Apache Blvd &amp; McClintock Dr_2</v>
      </c>
    </row>
    <row r="234" spans="1:5" customFormat="1" x14ac:dyDescent="0.3">
      <c r="A234">
        <v>65</v>
      </c>
      <c r="B234" t="str">
        <f t="shared" si="5"/>
        <v>Broadway Rd &amp; McClintock Dr</v>
      </c>
      <c r="C234" s="6" t="b">
        <f t="shared" si="6"/>
        <v>1</v>
      </c>
      <c r="D234" s="43" t="b">
        <f t="shared" si="7"/>
        <v>0</v>
      </c>
      <c r="E234" t="str">
        <f>IF(LEN(B234)&gt;0,B234&amp;"_"&amp;COUNTIF(B$169:B234,B234),"")</f>
        <v>Broadway Rd &amp; McClintock Dr_1</v>
      </c>
    </row>
    <row r="235" spans="1:5" customFormat="1" x14ac:dyDescent="0.3">
      <c r="A235">
        <v>66</v>
      </c>
      <c r="B235" t="str">
        <f t="shared" si="5"/>
        <v>Apache Blvd &amp; Price Rd</v>
      </c>
      <c r="C235" s="6" t="b">
        <f t="shared" si="6"/>
        <v>0</v>
      </c>
      <c r="D235" s="43" t="b">
        <f t="shared" si="7"/>
        <v>1</v>
      </c>
      <c r="E235" t="str">
        <f>IF(LEN(B235)&gt;0,B235&amp;"_"&amp;COUNTIF(B$169:B235,B235),"")</f>
        <v>Apache Blvd &amp; Price Rd_2</v>
      </c>
    </row>
    <row r="236" spans="1:5" customFormat="1" x14ac:dyDescent="0.3">
      <c r="A236">
        <v>67</v>
      </c>
      <c r="B236" t="str">
        <f t="shared" si="5"/>
        <v>Broadway Rd &amp; Price Rd</v>
      </c>
      <c r="C236" s="6" t="b">
        <f t="shared" si="6"/>
        <v>1</v>
      </c>
      <c r="D236" s="43" t="b">
        <f t="shared" si="7"/>
        <v>0</v>
      </c>
      <c r="E236" t="str">
        <f>IF(LEN(B236)&gt;0,B236&amp;"_"&amp;COUNTIF(B$169:B236,B236),"")</f>
        <v>Broadway Rd &amp; Price Rd_1</v>
      </c>
    </row>
    <row r="237" spans="1:5" customFormat="1" x14ac:dyDescent="0.3">
      <c r="A237">
        <v>68</v>
      </c>
      <c r="B237" t="str">
        <f t="shared" si="5"/>
        <v>Broadway Rd &amp; Price Rd</v>
      </c>
      <c r="C237" s="6" t="b">
        <f t="shared" si="6"/>
        <v>0</v>
      </c>
      <c r="D237" s="43" t="b">
        <f t="shared" si="7"/>
        <v>1</v>
      </c>
      <c r="E237" t="str">
        <f>IF(LEN(B237)&gt;0,B237&amp;"_"&amp;COUNTIF(B$169:B237,B237),"")</f>
        <v>Broadway Rd &amp; Price Rd_2</v>
      </c>
    </row>
    <row r="238" spans="1:5" customFormat="1" x14ac:dyDescent="0.3">
      <c r="A238">
        <v>69</v>
      </c>
      <c r="B238" t="str">
        <f t="shared" si="5"/>
        <v>Southern Ave &amp; Price Rd</v>
      </c>
      <c r="C238" s="6" t="b">
        <f t="shared" si="6"/>
        <v>1</v>
      </c>
      <c r="D238" s="43" t="b">
        <f t="shared" si="7"/>
        <v>0</v>
      </c>
      <c r="E238" t="str">
        <f>IF(LEN(B238)&gt;0,B238&amp;"_"&amp;COUNTIF(B$169:B238,B238),"")</f>
        <v>Southern Ave &amp; Price Rd_1</v>
      </c>
    </row>
    <row r="239" spans="1:5" customFormat="1" x14ac:dyDescent="0.3">
      <c r="A239">
        <v>70</v>
      </c>
      <c r="B239" t="str">
        <f t="shared" si="5"/>
        <v>Southern Ave &amp; McClintock Dr</v>
      </c>
      <c r="C239" s="6" t="b">
        <f t="shared" si="6"/>
        <v>1</v>
      </c>
      <c r="D239" s="43" t="b">
        <f t="shared" si="7"/>
        <v>0</v>
      </c>
      <c r="E239" t="str">
        <f>IF(LEN(B239)&gt;0,B239&amp;"_"&amp;COUNTIF(B$169:B239,B239),"")</f>
        <v>Southern Ave &amp; McClintock Dr_1</v>
      </c>
    </row>
    <row r="240" spans="1:5" customFormat="1" x14ac:dyDescent="0.3">
      <c r="A240">
        <v>71</v>
      </c>
      <c r="B240" t="str">
        <f t="shared" si="5"/>
        <v>Broadway Rd &amp; McClintock Dr</v>
      </c>
      <c r="C240" s="6" t="b">
        <f t="shared" si="6"/>
        <v>0</v>
      </c>
      <c r="D240" s="43" t="b">
        <f t="shared" si="7"/>
        <v>1</v>
      </c>
      <c r="E240" t="str">
        <f>IF(LEN(B240)&gt;0,B240&amp;"_"&amp;COUNTIF(B$169:B240,B240),"")</f>
        <v>Broadway Rd &amp; McClintock Dr_2</v>
      </c>
    </row>
    <row r="241" spans="1:5" customFormat="1" x14ac:dyDescent="0.3">
      <c r="A241">
        <v>72</v>
      </c>
      <c r="B241" t="str">
        <f t="shared" si="5"/>
        <v/>
      </c>
      <c r="C241" s="6" t="b">
        <f t="shared" si="6"/>
        <v>0</v>
      </c>
      <c r="D241" s="43" t="b">
        <f t="shared" si="7"/>
        <v>0</v>
      </c>
      <c r="E241" t="str">
        <f>IF(LEN(B241)&gt;0,B241&amp;"_"&amp;COUNTIF(B$169:B241,B241),"")</f>
        <v/>
      </c>
    </row>
    <row r="242" spans="1:5" customFormat="1" x14ac:dyDescent="0.3">
      <c r="A242">
        <v>73</v>
      </c>
      <c r="B242" t="str">
        <f t="shared" si="5"/>
        <v>Southern Ave &amp; Rural Rd</v>
      </c>
      <c r="C242" s="6" t="b">
        <f t="shared" si="6"/>
        <v>1</v>
      </c>
      <c r="D242" s="43" t="b">
        <f t="shared" si="7"/>
        <v>0</v>
      </c>
      <c r="E242" t="str">
        <f>IF(LEN(B242)&gt;0,B242&amp;"_"&amp;COUNTIF(B$169:B242,B242),"")</f>
        <v>Southern Ave &amp; Rural Rd_1</v>
      </c>
    </row>
    <row r="243" spans="1:5" customFormat="1" x14ac:dyDescent="0.3">
      <c r="A243">
        <v>74</v>
      </c>
      <c r="B243" t="str">
        <f t="shared" si="5"/>
        <v>Broadway Rd &amp; Rural Rd</v>
      </c>
      <c r="C243" s="6" t="b">
        <f t="shared" si="6"/>
        <v>0</v>
      </c>
      <c r="D243" s="43" t="b">
        <f t="shared" si="7"/>
        <v>1</v>
      </c>
      <c r="E243" t="str">
        <f>IF(LEN(B243)&gt;0,B243&amp;"_"&amp;COUNTIF(B$169:B243,B243),"")</f>
        <v>Broadway Rd &amp; Rural Rd_2</v>
      </c>
    </row>
    <row r="244" spans="1:5" customFormat="1" x14ac:dyDescent="0.3">
      <c r="A244">
        <v>75</v>
      </c>
      <c r="B244" t="str">
        <f t="shared" si="5"/>
        <v>Alameda Dr &amp; Mill Ave</v>
      </c>
      <c r="C244" s="6" t="b">
        <f t="shared" si="6"/>
        <v>1</v>
      </c>
      <c r="D244" s="43" t="b">
        <f t="shared" si="7"/>
        <v>0</v>
      </c>
      <c r="E244" t="str">
        <f>IF(LEN(B244)&gt;0,B244&amp;"_"&amp;COUNTIF(B$169:B244,B244),"")</f>
        <v>Alameda Dr &amp; Mill Ave_1</v>
      </c>
    </row>
    <row r="245" spans="1:5" customFormat="1" x14ac:dyDescent="0.3">
      <c r="A245">
        <v>76</v>
      </c>
      <c r="B245" t="str">
        <f t="shared" si="5"/>
        <v>Broadway Rd &amp; College Ave</v>
      </c>
      <c r="C245" s="6" t="b">
        <f t="shared" si="6"/>
        <v>0</v>
      </c>
      <c r="D245" s="43" t="b">
        <f t="shared" si="7"/>
        <v>1</v>
      </c>
      <c r="E245" t="str">
        <f>IF(LEN(B245)&gt;0,B245&amp;"_"&amp;COUNTIF(B$169:B245,B245),"")</f>
        <v>Broadway Rd &amp; College Ave_1</v>
      </c>
    </row>
    <row r="246" spans="1:5" customFormat="1" x14ac:dyDescent="0.3">
      <c r="A246">
        <v>77</v>
      </c>
      <c r="B246" t="str">
        <f t="shared" si="5"/>
        <v>Broadway Rd &amp; Mill Ave</v>
      </c>
      <c r="C246" s="6" t="b">
        <f t="shared" si="6"/>
        <v>0</v>
      </c>
      <c r="D246" s="43" t="b">
        <f t="shared" si="7"/>
        <v>1</v>
      </c>
      <c r="E246" t="str">
        <f>IF(LEN(B246)&gt;0,B246&amp;"_"&amp;COUNTIF(B$169:B246,B246),"")</f>
        <v>Broadway Rd &amp; Mill Ave_2</v>
      </c>
    </row>
    <row r="247" spans="1:5" customFormat="1" x14ac:dyDescent="0.3">
      <c r="A247">
        <v>78</v>
      </c>
      <c r="B247" t="str">
        <f t="shared" si="5"/>
        <v>Broadway Rd &amp; Roosevelt St</v>
      </c>
      <c r="C247" s="6" t="b">
        <f t="shared" si="6"/>
        <v>0</v>
      </c>
      <c r="D247" s="43" t="b">
        <f t="shared" si="7"/>
        <v>1</v>
      </c>
      <c r="E247" t="str">
        <f>IF(LEN(B247)&gt;0,B247&amp;"_"&amp;COUNTIF(B$169:B247,B247),"")</f>
        <v>Broadway Rd &amp; Roosevelt St_1</v>
      </c>
    </row>
    <row r="248" spans="1:5" customFormat="1" x14ac:dyDescent="0.3">
      <c r="A248">
        <v>79</v>
      </c>
      <c r="B248" t="str">
        <f t="shared" si="5"/>
        <v>Broadway Rd &amp; Hardy Dr</v>
      </c>
      <c r="C248" s="6" t="b">
        <f t="shared" si="6"/>
        <v>0</v>
      </c>
      <c r="D248" s="43" t="b">
        <f t="shared" si="7"/>
        <v>1</v>
      </c>
      <c r="E248" t="str">
        <f>IF(LEN(B248)&gt;0,B248&amp;"_"&amp;COUNTIF(B$169:B248,B248),"")</f>
        <v>Broadway Rd &amp; Hardy Dr_1</v>
      </c>
    </row>
    <row r="249" spans="1:5" customFormat="1" x14ac:dyDescent="0.3">
      <c r="A249">
        <v>80</v>
      </c>
      <c r="B249" t="str">
        <f t="shared" si="5"/>
        <v>Alameda Dr &amp; Priest Dr</v>
      </c>
      <c r="C249" s="6" t="b">
        <f t="shared" si="6"/>
        <v>1</v>
      </c>
      <c r="D249" s="43" t="b">
        <f t="shared" si="7"/>
        <v>0</v>
      </c>
      <c r="E249" t="str">
        <f>IF(LEN(B249)&gt;0,B249&amp;"_"&amp;COUNTIF(B$169:B249,B249),"")</f>
        <v>Alameda Dr &amp; Priest Dr_1</v>
      </c>
    </row>
    <row r="250" spans="1:5" customFormat="1" x14ac:dyDescent="0.3">
      <c r="A250">
        <v>81</v>
      </c>
      <c r="B250" t="str">
        <f t="shared" si="5"/>
        <v>Broadway Rd &amp; Priest Dr</v>
      </c>
      <c r="C250" s="6" t="b">
        <f t="shared" si="6"/>
        <v>0</v>
      </c>
      <c r="D250" s="43" t="b">
        <f t="shared" si="7"/>
        <v>1</v>
      </c>
      <c r="E250" t="str">
        <f>IF(LEN(B250)&gt;0,B250&amp;"_"&amp;COUNTIF(B$169:B250,B250),"")</f>
        <v>Broadway Rd &amp; Priest Dr_2</v>
      </c>
    </row>
    <row r="251" spans="1:5" customFormat="1" x14ac:dyDescent="0.3">
      <c r="A251">
        <v>82</v>
      </c>
      <c r="B251" t="str">
        <f t="shared" si="5"/>
        <v>Broadway Rd &amp; 48th St</v>
      </c>
      <c r="C251" s="6" t="b">
        <f t="shared" si="6"/>
        <v>1</v>
      </c>
      <c r="D251" s="43" t="b">
        <f t="shared" si="7"/>
        <v>0</v>
      </c>
      <c r="E251" t="str">
        <f>IF(LEN(B251)&gt;0,B251&amp;"_"&amp;COUNTIF(B$169:B251,B251),"")</f>
        <v>Broadway Rd &amp; 48th St_1</v>
      </c>
    </row>
    <row r="252" spans="1:5" customFormat="1" x14ac:dyDescent="0.3">
      <c r="A252">
        <v>83</v>
      </c>
      <c r="B252" t="str">
        <f t="shared" si="5"/>
        <v/>
      </c>
      <c r="C252" s="6" t="b">
        <f t="shared" si="6"/>
        <v>0</v>
      </c>
      <c r="D252" s="43" t="b">
        <f t="shared" si="7"/>
        <v>0</v>
      </c>
      <c r="E252" t="str">
        <f>IF(LEN(B252)&gt;0,B252&amp;"_"&amp;COUNTIF(B$169:B252,B252),"")</f>
        <v/>
      </c>
    </row>
    <row r="253" spans="1:5" customFormat="1" x14ac:dyDescent="0.3">
      <c r="A253">
        <v>84</v>
      </c>
      <c r="B253" t="str">
        <f t="shared" si="5"/>
        <v>Southern Ave &amp; 48th St</v>
      </c>
      <c r="C253" s="6" t="b">
        <f t="shared" si="6"/>
        <v>1</v>
      </c>
      <c r="D253" s="43" t="b">
        <f t="shared" si="7"/>
        <v>0</v>
      </c>
      <c r="E253" t="str">
        <f>IF(LEN(B253)&gt;0,B253&amp;"_"&amp;COUNTIF(B$169:B253,B253),"")</f>
        <v>Southern Ave &amp; 48th St_1</v>
      </c>
    </row>
    <row r="254" spans="1:5" customFormat="1" x14ac:dyDescent="0.3">
      <c r="A254">
        <v>85</v>
      </c>
      <c r="B254" t="str">
        <f t="shared" si="5"/>
        <v>Southern Ave &amp; Priest Dr</v>
      </c>
      <c r="C254" s="6" t="b">
        <f t="shared" si="6"/>
        <v>1</v>
      </c>
      <c r="D254" s="43" t="b">
        <f t="shared" si="7"/>
        <v>0</v>
      </c>
      <c r="E254" t="str">
        <f>IF(LEN(B254)&gt;0,B254&amp;"_"&amp;COUNTIF(B$169:B254,B254),"")</f>
        <v>Southern Ave &amp; Priest Dr_1</v>
      </c>
    </row>
    <row r="255" spans="1:5" customFormat="1" x14ac:dyDescent="0.3">
      <c r="A255">
        <v>86</v>
      </c>
      <c r="B255" t="str">
        <f t="shared" si="5"/>
        <v>Southern Ave &amp; Mill Ave</v>
      </c>
      <c r="C255" s="6" t="b">
        <f t="shared" si="6"/>
        <v>1</v>
      </c>
      <c r="D255" s="43" t="b">
        <f t="shared" si="7"/>
        <v>0</v>
      </c>
      <c r="E255" t="str">
        <f>IF(LEN(B255)&gt;0,B255&amp;"_"&amp;COUNTIF(B$169:B255,B255),"")</f>
        <v>Southern Ave &amp; Mill Ave_1</v>
      </c>
    </row>
    <row r="256" spans="1:5" customFormat="1" x14ac:dyDescent="0.3">
      <c r="A256">
        <v>87</v>
      </c>
      <c r="B256" t="str">
        <f t="shared" si="5"/>
        <v/>
      </c>
      <c r="C256" s="6" t="b">
        <f t="shared" si="6"/>
        <v>0</v>
      </c>
      <c r="D256" s="43" t="b">
        <f t="shared" si="7"/>
        <v>0</v>
      </c>
      <c r="E256" t="str">
        <f>IF(LEN(B256)&gt;0,B256&amp;"_"&amp;COUNTIF(B$169:B256,B256),"")</f>
        <v/>
      </c>
    </row>
    <row r="257" spans="1:5" customFormat="1" x14ac:dyDescent="0.3">
      <c r="A257">
        <v>88</v>
      </c>
      <c r="B257" t="str">
        <f t="shared" si="5"/>
        <v>Superstition Fwy &amp; Priest Dr</v>
      </c>
      <c r="C257" s="6" t="b">
        <f t="shared" si="6"/>
        <v>0</v>
      </c>
      <c r="D257" s="43" t="b">
        <f t="shared" si="7"/>
        <v>1</v>
      </c>
      <c r="E257" t="str">
        <f>IF(LEN(B257)&gt;0,B257&amp;"_"&amp;COUNTIF(B$169:B257,B257),"")</f>
        <v>Superstition Fwy &amp; Priest Dr_1</v>
      </c>
    </row>
    <row r="258" spans="1:5" customFormat="1" x14ac:dyDescent="0.3">
      <c r="A258">
        <v>89</v>
      </c>
      <c r="B258" t="str">
        <f t="shared" si="5"/>
        <v>Southern Ave &amp; Mill Ave</v>
      </c>
      <c r="C258" s="6" t="b">
        <f t="shared" si="6"/>
        <v>0</v>
      </c>
      <c r="D258" s="43" t="b">
        <f t="shared" si="7"/>
        <v>1</v>
      </c>
      <c r="E258" t="str">
        <f>IF(LEN(B258)&gt;0,B258&amp;"_"&amp;COUNTIF(B$169:B258,B258),"")</f>
        <v>Southern Ave &amp; Mill Ave_2</v>
      </c>
    </row>
    <row r="259" spans="1:5" customFormat="1" x14ac:dyDescent="0.3">
      <c r="A259">
        <v>90</v>
      </c>
      <c r="B259" t="str">
        <f t="shared" si="5"/>
        <v>Southern Ave &amp; College Ave</v>
      </c>
      <c r="C259" s="6" t="b">
        <f t="shared" si="6"/>
        <v>0</v>
      </c>
      <c r="D259" s="43" t="b">
        <f t="shared" si="7"/>
        <v>1</v>
      </c>
      <c r="E259" t="str">
        <f>IF(LEN(B259)&gt;0,B259&amp;"_"&amp;COUNTIF(B$169:B259,B259),"")</f>
        <v>Southern Ave &amp; College Ave_1</v>
      </c>
    </row>
    <row r="260" spans="1:5" customFormat="1" x14ac:dyDescent="0.3">
      <c r="A260">
        <v>91</v>
      </c>
      <c r="B260" t="str">
        <f t="shared" si="5"/>
        <v>Southern Ave &amp; Rural Rd</v>
      </c>
      <c r="C260" s="6" t="b">
        <f t="shared" si="6"/>
        <v>0</v>
      </c>
      <c r="D260" s="43" t="b">
        <f t="shared" si="7"/>
        <v>1</v>
      </c>
      <c r="E260" t="str">
        <f>IF(LEN(B260)&gt;0,B260&amp;"_"&amp;COUNTIF(B$169:B260,B260),"")</f>
        <v>Southern Ave &amp; Rural Rd_2</v>
      </c>
    </row>
    <row r="261" spans="1:5" customFormat="1" x14ac:dyDescent="0.3">
      <c r="A261">
        <v>92</v>
      </c>
      <c r="B261" t="str">
        <f t="shared" si="5"/>
        <v>Southern Ave &amp; McClintock Dr</v>
      </c>
      <c r="C261" s="6" t="b">
        <f t="shared" si="6"/>
        <v>0</v>
      </c>
      <c r="D261" s="43" t="b">
        <f t="shared" si="7"/>
        <v>1</v>
      </c>
      <c r="E261" t="str">
        <f>IF(LEN(B261)&gt;0,B261&amp;"_"&amp;COUNTIF(B$169:B261,B261),"")</f>
        <v>Southern Ave &amp; McClintock Dr_2</v>
      </c>
    </row>
    <row r="262" spans="1:5" customFormat="1" x14ac:dyDescent="0.3">
      <c r="A262">
        <v>93</v>
      </c>
      <c r="B262" t="str">
        <f t="shared" si="5"/>
        <v>Southern Ave &amp; Price Rd</v>
      </c>
      <c r="C262" s="6" t="b">
        <f t="shared" si="6"/>
        <v>0</v>
      </c>
      <c r="D262" s="43" t="b">
        <f t="shared" si="7"/>
        <v>1</v>
      </c>
      <c r="E262" t="str">
        <f>IF(LEN(B262)&gt;0,B262&amp;"_"&amp;COUNTIF(B$169:B262,B262),"")</f>
        <v>Southern Ave &amp; Price Rd_2</v>
      </c>
    </row>
    <row r="263" spans="1:5" customFormat="1" x14ac:dyDescent="0.3">
      <c r="A263">
        <v>94</v>
      </c>
      <c r="B263" t="str">
        <f t="shared" si="5"/>
        <v>Superstition Fwy &amp; Price Rd</v>
      </c>
      <c r="C263" s="6" t="b">
        <f t="shared" si="6"/>
        <v>0</v>
      </c>
      <c r="D263" s="43" t="b">
        <f t="shared" si="7"/>
        <v>1</v>
      </c>
      <c r="E263" t="str">
        <f>IF(LEN(B263)&gt;0,B263&amp;"_"&amp;COUNTIF(B$169:B263,B263),"")</f>
        <v>Superstition Fwy &amp; Price Rd_1</v>
      </c>
    </row>
    <row r="264" spans="1:5" customFormat="1" x14ac:dyDescent="0.3">
      <c r="A264">
        <v>95</v>
      </c>
      <c r="B264" t="str">
        <f t="shared" si="5"/>
        <v>Baseline Rd &amp; McClintock Dr</v>
      </c>
      <c r="C264" s="6" t="b">
        <f t="shared" si="6"/>
        <v>1</v>
      </c>
      <c r="D264" s="43" t="b">
        <f t="shared" si="7"/>
        <v>0</v>
      </c>
      <c r="E264" t="str">
        <f>IF(LEN(B264)&gt;0,B264&amp;"_"&amp;COUNTIF(B$169:B264,B264),"")</f>
        <v>Baseline Rd &amp; McClintock Dr_1</v>
      </c>
    </row>
    <row r="265" spans="1:5" customFormat="1" x14ac:dyDescent="0.3">
      <c r="A265">
        <v>96</v>
      </c>
      <c r="B265" t="str">
        <f t="shared" si="5"/>
        <v>Superstition Fwy &amp; McClintock Dr</v>
      </c>
      <c r="C265" s="6" t="b">
        <f t="shared" ref="C265:C296" si="8">NOT(ISERROR(MATCH(B98,Loc_EW,0)))</f>
        <v>0</v>
      </c>
      <c r="D265" s="43" t="b">
        <f t="shared" ref="D265:D296" si="9">NOT(ISERROR(MATCH(B98,Loc_NS,0)))</f>
        <v>1</v>
      </c>
      <c r="E265" t="str">
        <f>IF(LEN(B265)&gt;0,B265&amp;"_"&amp;COUNTIF(B$169:B265,B265),"")</f>
        <v>Superstition Fwy &amp; McClintock Dr_1</v>
      </c>
    </row>
    <row r="266" spans="1:5" customFormat="1" x14ac:dyDescent="0.3">
      <c r="A266">
        <v>97</v>
      </c>
      <c r="B266" t="str">
        <f t="shared" si="5"/>
        <v>Baseline Rd &amp; Rural Rd</v>
      </c>
      <c r="C266" s="6" t="b">
        <f t="shared" si="8"/>
        <v>1</v>
      </c>
      <c r="D266" s="43" t="b">
        <f t="shared" si="9"/>
        <v>0</v>
      </c>
      <c r="E266" t="str">
        <f>IF(LEN(B266)&gt;0,B266&amp;"_"&amp;COUNTIF(B$169:B266,B266),"")</f>
        <v>Baseline Rd &amp; Rural Rd_1</v>
      </c>
    </row>
    <row r="267" spans="1:5" customFormat="1" x14ac:dyDescent="0.3">
      <c r="A267">
        <v>98</v>
      </c>
      <c r="B267" t="str">
        <f t="shared" si="5"/>
        <v>Rural Rd &amp; Lakeshore Dr</v>
      </c>
      <c r="C267" s="6" t="b">
        <f t="shared" si="8"/>
        <v>0</v>
      </c>
      <c r="D267" s="43" t="b">
        <f t="shared" si="9"/>
        <v>1</v>
      </c>
      <c r="E267" t="str">
        <f>IF(LEN(B267)&gt;0,B267&amp;"_"&amp;COUNTIF(B$169:B267,B267),"")</f>
        <v>Rural Rd &amp; Lakeshore Dr_1</v>
      </c>
    </row>
    <row r="268" spans="1:5" customFormat="1" x14ac:dyDescent="0.3">
      <c r="A268">
        <v>99</v>
      </c>
      <c r="B268" t="str">
        <f t="shared" si="5"/>
        <v>Superstition Fwy &amp; Rural Rd</v>
      </c>
      <c r="C268" s="6" t="b">
        <f t="shared" si="8"/>
        <v>0</v>
      </c>
      <c r="D268" s="43" t="b">
        <f t="shared" si="9"/>
        <v>1</v>
      </c>
      <c r="E268" t="str">
        <f>IF(LEN(B268)&gt;0,B268&amp;"_"&amp;COUNTIF(B$169:B268,B268),"")</f>
        <v>Superstition Fwy &amp; Rural Rd_1</v>
      </c>
    </row>
    <row r="269" spans="1:5" customFormat="1" x14ac:dyDescent="0.3">
      <c r="A269">
        <v>100</v>
      </c>
      <c r="B269" t="str">
        <f t="shared" si="5"/>
        <v>Baseline Rd &amp; Mill Ave</v>
      </c>
      <c r="C269" s="6" t="b">
        <f t="shared" si="8"/>
        <v>1</v>
      </c>
      <c r="D269" s="43" t="b">
        <f t="shared" si="9"/>
        <v>0</v>
      </c>
      <c r="E269" t="str">
        <f>IF(LEN(B269)&gt;0,B269&amp;"_"&amp;COUNTIF(B$169:B269,B269),"")</f>
        <v>Baseline Rd &amp; Mill Ave_1</v>
      </c>
    </row>
    <row r="270" spans="1:5" customFormat="1" x14ac:dyDescent="0.3">
      <c r="A270">
        <v>101</v>
      </c>
      <c r="B270" t="str">
        <f t="shared" si="5"/>
        <v>Superstition Fwy &amp; College Ave</v>
      </c>
      <c r="C270" s="6" t="b">
        <f t="shared" si="8"/>
        <v>0</v>
      </c>
      <c r="D270" s="43" t="b">
        <f t="shared" si="9"/>
        <v>1</v>
      </c>
      <c r="E270" t="str">
        <f>IF(LEN(B270)&gt;0,B270&amp;"_"&amp;COUNTIF(B$169:B270,B270),"")</f>
        <v>Superstition Fwy &amp; College Ave_1</v>
      </c>
    </row>
    <row r="271" spans="1:5" customFormat="1" x14ac:dyDescent="0.3">
      <c r="A271">
        <v>102</v>
      </c>
      <c r="B271" t="str">
        <f t="shared" si="5"/>
        <v>Superstition Fwy &amp; Mill Ave</v>
      </c>
      <c r="C271" s="6" t="b">
        <f t="shared" si="8"/>
        <v>0</v>
      </c>
      <c r="D271" s="43" t="b">
        <f t="shared" si="9"/>
        <v>1</v>
      </c>
      <c r="E271" t="str">
        <f>IF(LEN(B271)&gt;0,B271&amp;"_"&amp;COUNTIF(B$169:B271,B271),"")</f>
        <v>Superstition Fwy &amp; Mill Ave_1</v>
      </c>
    </row>
    <row r="272" spans="1:5" customFormat="1" x14ac:dyDescent="0.3">
      <c r="A272">
        <v>103</v>
      </c>
      <c r="B272" t="str">
        <f t="shared" si="5"/>
        <v>Southern Ave &amp; Kyrene Rd</v>
      </c>
      <c r="C272" s="6" t="b">
        <f t="shared" si="8"/>
        <v>0</v>
      </c>
      <c r="D272" s="43" t="b">
        <f t="shared" si="9"/>
        <v>1</v>
      </c>
      <c r="E272" t="str">
        <f>IF(LEN(B272)&gt;0,B272&amp;"_"&amp;COUNTIF(B$169:B272,B272),"")</f>
        <v>Southern Ave &amp; Kyrene Rd_1</v>
      </c>
    </row>
    <row r="273" spans="1:5" customFormat="1" x14ac:dyDescent="0.3">
      <c r="A273">
        <v>104</v>
      </c>
      <c r="B273" t="str">
        <f t="shared" si="5"/>
        <v>Baseline Rd &amp; Hardy Dr</v>
      </c>
      <c r="C273" s="6" t="b">
        <f t="shared" si="8"/>
        <v>1</v>
      </c>
      <c r="D273" s="43" t="b">
        <f t="shared" si="9"/>
        <v>0</v>
      </c>
      <c r="E273" t="str">
        <f>IF(LEN(B273)&gt;0,B273&amp;"_"&amp;COUNTIF(B$169:B273,B273),"")</f>
        <v>Baseline Rd &amp; Hardy Dr_1</v>
      </c>
    </row>
    <row r="274" spans="1:5" customFormat="1" x14ac:dyDescent="0.3">
      <c r="A274">
        <v>105</v>
      </c>
      <c r="B274" t="str">
        <f t="shared" si="5"/>
        <v>Southern Ave &amp; Hardy Dr</v>
      </c>
      <c r="C274" s="6" t="b">
        <f t="shared" si="8"/>
        <v>0</v>
      </c>
      <c r="D274" s="43" t="b">
        <f t="shared" si="9"/>
        <v>1</v>
      </c>
      <c r="E274" t="str">
        <f>IF(LEN(B274)&gt;0,B274&amp;"_"&amp;COUNTIF(B$169:B274,B274),"")</f>
        <v>Southern Ave &amp; Hardy Dr_1</v>
      </c>
    </row>
    <row r="275" spans="1:5" customFormat="1" x14ac:dyDescent="0.3">
      <c r="A275">
        <v>106</v>
      </c>
      <c r="B275" t="str">
        <f t="shared" si="5"/>
        <v>Baseline Rd &amp; Priest Dr</v>
      </c>
      <c r="C275" s="6" t="b">
        <f t="shared" si="8"/>
        <v>1</v>
      </c>
      <c r="D275" s="43" t="b">
        <f t="shared" si="9"/>
        <v>0</v>
      </c>
      <c r="E275" t="str">
        <f>IF(LEN(B275)&gt;0,B275&amp;"_"&amp;COUNTIF(B$169:B275,B275),"")</f>
        <v>Baseline Rd &amp; Priest Dr_1</v>
      </c>
    </row>
    <row r="276" spans="1:5" customFormat="1" x14ac:dyDescent="0.3">
      <c r="A276">
        <v>107</v>
      </c>
      <c r="B276" t="str">
        <f t="shared" si="5"/>
        <v>Baseline Rd &amp; I-10 Fwy</v>
      </c>
      <c r="C276" s="6" t="b">
        <f t="shared" si="8"/>
        <v>1</v>
      </c>
      <c r="D276" s="43" t="b">
        <f t="shared" si="9"/>
        <v>0</v>
      </c>
      <c r="E276" t="str">
        <f>IF(LEN(B276)&gt;0,B276&amp;"_"&amp;COUNTIF(B$169:B276,B276),"")</f>
        <v>Baseline Rd &amp; I-10 Fwy_1</v>
      </c>
    </row>
    <row r="277" spans="1:5" customFormat="1" x14ac:dyDescent="0.3">
      <c r="A277">
        <v>108</v>
      </c>
      <c r="B277" t="str">
        <f t="shared" si="5"/>
        <v>Baseline Rd &amp; 48th St</v>
      </c>
      <c r="C277" s="6" t="b">
        <f t="shared" si="8"/>
        <v>1</v>
      </c>
      <c r="D277" s="43" t="b">
        <f t="shared" si="9"/>
        <v>0</v>
      </c>
      <c r="E277" t="str">
        <f>IF(LEN(B277)&gt;0,B277&amp;"_"&amp;COUNTIF(B$169:B277,B277),"")</f>
        <v>Baseline Rd &amp; 48th St_1</v>
      </c>
    </row>
    <row r="278" spans="1:5" customFormat="1" x14ac:dyDescent="0.3">
      <c r="A278">
        <v>109</v>
      </c>
      <c r="B278" t="str">
        <f t="shared" si="5"/>
        <v>Baseline Rd &amp; Priest Dr</v>
      </c>
      <c r="C278" s="6" t="b">
        <f t="shared" si="8"/>
        <v>0</v>
      </c>
      <c r="D278" s="43" t="b">
        <f t="shared" si="9"/>
        <v>1</v>
      </c>
      <c r="E278" t="str">
        <f>IF(LEN(B278)&gt;0,B278&amp;"_"&amp;COUNTIF(B$169:B278,B278),"")</f>
        <v>Baseline Rd &amp; Priest Dr_2</v>
      </c>
    </row>
    <row r="279" spans="1:5" customFormat="1" x14ac:dyDescent="0.3">
      <c r="A279">
        <v>110</v>
      </c>
      <c r="B279" t="str">
        <f t="shared" si="5"/>
        <v>Baseline Rd &amp; Hardy Dr</v>
      </c>
      <c r="C279" s="6" t="b">
        <f t="shared" si="8"/>
        <v>0</v>
      </c>
      <c r="D279" s="43" t="b">
        <f t="shared" si="9"/>
        <v>1</v>
      </c>
      <c r="E279" t="str">
        <f>IF(LEN(B279)&gt;0,B279&amp;"_"&amp;COUNTIF(B$169:B279,B279),"")</f>
        <v>Baseline Rd &amp; Hardy Dr_2</v>
      </c>
    </row>
    <row r="280" spans="1:5" customFormat="1" x14ac:dyDescent="0.3">
      <c r="A280">
        <v>111</v>
      </c>
      <c r="B280" t="str">
        <f t="shared" si="5"/>
        <v>Baseline Rd &amp; Kyrene Rd</v>
      </c>
      <c r="C280" s="6" t="b">
        <f t="shared" si="8"/>
        <v>0</v>
      </c>
      <c r="D280" s="43" t="b">
        <f t="shared" si="9"/>
        <v>1</v>
      </c>
      <c r="E280" t="str">
        <f>IF(LEN(B280)&gt;0,B280&amp;"_"&amp;COUNTIF(B$169:B280,B280),"")</f>
        <v>Baseline Rd &amp; Kyrene Rd_1</v>
      </c>
    </row>
    <row r="281" spans="1:5" customFormat="1" x14ac:dyDescent="0.3">
      <c r="A281">
        <v>112</v>
      </c>
      <c r="B281" t="str">
        <f t="shared" si="5"/>
        <v>Baseline Rd &amp; Mill Ave</v>
      </c>
      <c r="C281" s="6" t="b">
        <f t="shared" si="8"/>
        <v>0</v>
      </c>
      <c r="D281" s="43" t="b">
        <f t="shared" si="9"/>
        <v>1</v>
      </c>
      <c r="E281" t="str">
        <f>IF(LEN(B281)&gt;0,B281&amp;"_"&amp;COUNTIF(B$169:B281,B281),"")</f>
        <v>Baseline Rd &amp; Mill Ave_2</v>
      </c>
    </row>
    <row r="282" spans="1:5" customFormat="1" x14ac:dyDescent="0.3">
      <c r="A282">
        <v>113</v>
      </c>
      <c r="B282" t="str">
        <f t="shared" si="5"/>
        <v>Baseline Rd &amp; College Ave</v>
      </c>
      <c r="C282" s="6" t="b">
        <f t="shared" si="8"/>
        <v>0</v>
      </c>
      <c r="D282" s="43" t="b">
        <f t="shared" si="9"/>
        <v>1</v>
      </c>
      <c r="E282" t="str">
        <f>IF(LEN(B282)&gt;0,B282&amp;"_"&amp;COUNTIF(B$169:B282,B282),"")</f>
        <v>Baseline Rd &amp; College Ave_1</v>
      </c>
    </row>
    <row r="283" spans="1:5" customFormat="1" x14ac:dyDescent="0.3">
      <c r="A283">
        <v>114</v>
      </c>
      <c r="B283" t="str">
        <f t="shared" si="5"/>
        <v/>
      </c>
      <c r="C283" s="6" t="b">
        <f t="shared" si="8"/>
        <v>0</v>
      </c>
      <c r="D283" s="43" t="b">
        <f t="shared" si="9"/>
        <v>0</v>
      </c>
      <c r="E283" t="str">
        <f>IF(LEN(B283)&gt;0,B283&amp;"_"&amp;COUNTIF(B$169:B283,B283),"")</f>
        <v/>
      </c>
    </row>
    <row r="284" spans="1:5" customFormat="1" x14ac:dyDescent="0.3">
      <c r="A284">
        <v>115</v>
      </c>
      <c r="B284" t="str">
        <f t="shared" si="5"/>
        <v>Baseline Rd &amp; Rural Rd</v>
      </c>
      <c r="C284" s="6" t="b">
        <f t="shared" si="8"/>
        <v>0</v>
      </c>
      <c r="D284" s="43" t="b">
        <f t="shared" si="9"/>
        <v>1</v>
      </c>
      <c r="E284" t="str">
        <f>IF(LEN(B284)&gt;0,B284&amp;"_"&amp;COUNTIF(B$169:B284,B284),"")</f>
        <v>Baseline Rd &amp; Rural Rd_2</v>
      </c>
    </row>
    <row r="285" spans="1:5" customFormat="1" x14ac:dyDescent="0.3">
      <c r="A285">
        <v>116</v>
      </c>
      <c r="B285" t="str">
        <f t="shared" si="5"/>
        <v/>
      </c>
      <c r="C285" s="6" t="b">
        <f t="shared" si="8"/>
        <v>0</v>
      </c>
      <c r="D285" s="43" t="b">
        <f t="shared" si="9"/>
        <v>0</v>
      </c>
      <c r="E285" t="str">
        <f>IF(LEN(B285)&gt;0,B285&amp;"_"&amp;COUNTIF(B$169:B285,B285),"")</f>
        <v/>
      </c>
    </row>
    <row r="286" spans="1:5" customFormat="1" x14ac:dyDescent="0.3">
      <c r="A286">
        <v>117</v>
      </c>
      <c r="B286" t="str">
        <f t="shared" si="5"/>
        <v>Baseline Rd &amp; Lakeshore Dr</v>
      </c>
      <c r="C286" s="6" t="b">
        <f t="shared" si="8"/>
        <v>0</v>
      </c>
      <c r="D286" s="43" t="b">
        <f t="shared" si="9"/>
        <v>1</v>
      </c>
      <c r="E286" t="str">
        <f>IF(LEN(B286)&gt;0,B286&amp;"_"&amp;COUNTIF(B$169:B286,B286),"")</f>
        <v>Baseline Rd &amp; Lakeshore Dr_1</v>
      </c>
    </row>
    <row r="287" spans="1:5" customFormat="1" x14ac:dyDescent="0.3">
      <c r="A287">
        <v>118</v>
      </c>
      <c r="B287" t="str">
        <f t="shared" si="5"/>
        <v>Baseline Rd &amp; McClintock Dr</v>
      </c>
      <c r="C287" s="6" t="b">
        <f t="shared" si="8"/>
        <v>0</v>
      </c>
      <c r="D287" s="43" t="b">
        <f t="shared" si="9"/>
        <v>1</v>
      </c>
      <c r="E287" t="str">
        <f>IF(LEN(B287)&gt;0,B287&amp;"_"&amp;COUNTIF(B$169:B287,B287),"")</f>
        <v>Baseline Rd &amp; McClintock Dr_2</v>
      </c>
    </row>
    <row r="288" spans="1:5" customFormat="1" x14ac:dyDescent="0.3">
      <c r="A288">
        <v>119</v>
      </c>
      <c r="B288" t="str">
        <f t="shared" si="5"/>
        <v>Baseline Rd &amp; Price Rd</v>
      </c>
      <c r="C288" s="6" t="b">
        <f t="shared" si="8"/>
        <v>0</v>
      </c>
      <c r="D288" s="43" t="b">
        <f t="shared" si="9"/>
        <v>1</v>
      </c>
      <c r="E288" t="str">
        <f>IF(LEN(B288)&gt;0,B288&amp;"_"&amp;COUNTIF(B$169:B288,B288),"")</f>
        <v>Baseline Rd &amp; Price Rd_1</v>
      </c>
    </row>
    <row r="289" spans="1:5" customFormat="1" x14ac:dyDescent="0.3">
      <c r="A289">
        <v>120</v>
      </c>
      <c r="B289" t="str">
        <f t="shared" si="5"/>
        <v>Guadalupe Rd &amp; McClintock Dr</v>
      </c>
      <c r="C289" s="6" t="b">
        <f t="shared" si="8"/>
        <v>1</v>
      </c>
      <c r="D289" s="43" t="b">
        <f t="shared" si="9"/>
        <v>0</v>
      </c>
      <c r="E289" t="str">
        <f>IF(LEN(B289)&gt;0,B289&amp;"_"&amp;COUNTIF(B$169:B289,B289),"")</f>
        <v>Guadalupe Rd &amp; McClintock Dr_1</v>
      </c>
    </row>
    <row r="290" spans="1:5" customFormat="1" x14ac:dyDescent="0.3">
      <c r="A290">
        <v>121</v>
      </c>
      <c r="B290" t="str">
        <f t="shared" si="5"/>
        <v>Guadalupe Rd &amp; Rural Rd</v>
      </c>
      <c r="C290" s="6" t="b">
        <f t="shared" si="8"/>
        <v>1</v>
      </c>
      <c r="D290" s="43" t="b">
        <f t="shared" si="9"/>
        <v>0</v>
      </c>
      <c r="E290" t="str">
        <f>IF(LEN(B290)&gt;0,B290&amp;"_"&amp;COUNTIF(B$169:B290,B290),"")</f>
        <v>Guadalupe Rd &amp; Rural Rd_1</v>
      </c>
    </row>
    <row r="291" spans="1:5" customFormat="1" x14ac:dyDescent="0.3">
      <c r="A291">
        <v>122</v>
      </c>
      <c r="B291" t="str">
        <f t="shared" si="5"/>
        <v>Guadalupe Rd &amp; Kyrene Rd</v>
      </c>
      <c r="C291" s="6" t="b">
        <f t="shared" si="8"/>
        <v>1</v>
      </c>
      <c r="D291" s="43" t="b">
        <f t="shared" si="9"/>
        <v>0</v>
      </c>
      <c r="E291" t="str">
        <f>IF(LEN(B291)&gt;0,B291&amp;"_"&amp;COUNTIF(B$169:B291,B291),"")</f>
        <v>Guadalupe Rd &amp; Kyrene Rd_1</v>
      </c>
    </row>
    <row r="292" spans="1:5" customFormat="1" x14ac:dyDescent="0.3">
      <c r="A292">
        <v>123</v>
      </c>
      <c r="B292" t="str">
        <f t="shared" si="5"/>
        <v>Guadalupe Rd &amp; Hardy Dr</v>
      </c>
      <c r="C292" s="6" t="b">
        <f t="shared" si="8"/>
        <v>1</v>
      </c>
      <c r="D292" s="43" t="b">
        <f t="shared" si="9"/>
        <v>0</v>
      </c>
      <c r="E292" t="str">
        <f>IF(LEN(B292)&gt;0,B292&amp;"_"&amp;COUNTIF(B$169:B292,B292),"")</f>
        <v>Guadalupe Rd &amp; Hardy Dr_1</v>
      </c>
    </row>
    <row r="293" spans="1:5" customFormat="1" x14ac:dyDescent="0.3">
      <c r="A293">
        <v>124</v>
      </c>
      <c r="B293" t="str">
        <f t="shared" si="5"/>
        <v>Carmen (City Border) St &amp; Priest Dr</v>
      </c>
      <c r="C293" s="6" t="b">
        <f t="shared" si="8"/>
        <v>0</v>
      </c>
      <c r="D293" s="43" t="b">
        <f t="shared" si="9"/>
        <v>1</v>
      </c>
      <c r="E293" t="str">
        <f>IF(LEN(B293)&gt;0,B293&amp;"_"&amp;COUNTIF(B$169:B293,B293),"")</f>
        <v>Carmen (City Border) St &amp; Priest Dr_1</v>
      </c>
    </row>
    <row r="294" spans="1:5" customFormat="1" x14ac:dyDescent="0.3">
      <c r="A294">
        <v>125</v>
      </c>
      <c r="B294" t="str">
        <f t="shared" si="5"/>
        <v/>
      </c>
      <c r="C294" s="6" t="b">
        <f t="shared" si="8"/>
        <v>0</v>
      </c>
      <c r="D294" s="43" t="b">
        <f t="shared" si="9"/>
        <v>0</v>
      </c>
      <c r="E294" t="str">
        <f>IF(LEN(B294)&gt;0,B294&amp;"_"&amp;COUNTIF(B$169:B294,B294),"")</f>
        <v/>
      </c>
    </row>
    <row r="295" spans="1:5" customFormat="1" x14ac:dyDescent="0.3">
      <c r="A295">
        <v>126</v>
      </c>
      <c r="B295" t="str">
        <f t="shared" si="5"/>
        <v>Guadalupe Rd &amp; Kyrene Rd</v>
      </c>
      <c r="C295" s="6" t="b">
        <f t="shared" si="8"/>
        <v>0</v>
      </c>
      <c r="D295" s="43" t="b">
        <f t="shared" si="9"/>
        <v>1</v>
      </c>
      <c r="E295" t="str">
        <f>IF(LEN(B295)&gt;0,B295&amp;"_"&amp;COUNTIF(B$169:B295,B295),"")</f>
        <v>Guadalupe Rd &amp; Kyrene Rd_2</v>
      </c>
    </row>
    <row r="296" spans="1:5" customFormat="1" x14ac:dyDescent="0.3">
      <c r="A296">
        <v>127</v>
      </c>
      <c r="B296" t="str">
        <f t="shared" si="5"/>
        <v>Guadalupe Rd &amp; Rural Rd</v>
      </c>
      <c r="C296" s="6" t="b">
        <f t="shared" si="8"/>
        <v>0</v>
      </c>
      <c r="D296" s="43" t="b">
        <f t="shared" si="9"/>
        <v>1</v>
      </c>
      <c r="E296" t="str">
        <f>IF(LEN(B296)&gt;0,B296&amp;"_"&amp;COUNTIF(B$169:B296,B296),"")</f>
        <v>Guadalupe Rd &amp; Rural Rd_2</v>
      </c>
    </row>
    <row r="297" spans="1:5" customFormat="1" x14ac:dyDescent="0.3">
      <c r="A297">
        <v>128</v>
      </c>
      <c r="B297" t="str">
        <f t="shared" ref="B297:B332" si="10">IF($C297,$B130&amp;" &amp; "&amp;C130,IF($D297,C130&amp;" &amp; "&amp;$B130,""))</f>
        <v>Guadalupe Rd &amp; McClintock Dr</v>
      </c>
      <c r="C297" s="6" t="b">
        <f t="shared" ref="C297:C323" si="11">NOT(ISERROR(MATCH(B130,Loc_EW,0)))</f>
        <v>0</v>
      </c>
      <c r="D297" s="43" t="b">
        <f t="shared" ref="D297:D323" si="12">NOT(ISERROR(MATCH(B130,Loc_NS,0)))</f>
        <v>1</v>
      </c>
      <c r="E297" t="str">
        <f>IF(LEN(B297)&gt;0,B297&amp;"_"&amp;COUNTIF(B$169:B297,B297),"")</f>
        <v>Guadalupe Rd &amp; McClintock Dr_2</v>
      </c>
    </row>
    <row r="298" spans="1:5" customFormat="1" x14ac:dyDescent="0.3">
      <c r="A298">
        <v>129</v>
      </c>
      <c r="B298" t="str">
        <f t="shared" si="10"/>
        <v>Guadalupe Rd &amp; Price Rd</v>
      </c>
      <c r="C298" s="6" t="b">
        <f t="shared" si="11"/>
        <v>0</v>
      </c>
      <c r="D298" s="43" t="b">
        <f t="shared" si="12"/>
        <v>1</v>
      </c>
      <c r="E298" t="str">
        <f>IF(LEN(B298)&gt;0,B298&amp;"_"&amp;COUNTIF(B$169:B298,B298),"")</f>
        <v>Guadalupe Rd &amp; Price Rd_1</v>
      </c>
    </row>
    <row r="299" spans="1:5" customFormat="1" x14ac:dyDescent="0.3">
      <c r="A299">
        <v>130</v>
      </c>
      <c r="B299" t="str">
        <f t="shared" si="10"/>
        <v>Elliot Rd &amp; McClintock Dr</v>
      </c>
      <c r="C299" s="6" t="b">
        <f t="shared" si="11"/>
        <v>1</v>
      </c>
      <c r="D299" s="43" t="b">
        <f t="shared" si="12"/>
        <v>0</v>
      </c>
      <c r="E299" t="str">
        <f>IF(LEN(B299)&gt;0,B299&amp;"_"&amp;COUNTIF(B$169:B299,B299),"")</f>
        <v>Elliot Rd &amp; McClintock Dr_1</v>
      </c>
    </row>
    <row r="300" spans="1:5" customFormat="1" x14ac:dyDescent="0.3">
      <c r="A300">
        <v>131</v>
      </c>
      <c r="B300" t="str">
        <f t="shared" si="10"/>
        <v>Elliot Rd &amp; Rural Rd</v>
      </c>
      <c r="C300" s="6" t="b">
        <f t="shared" si="11"/>
        <v>1</v>
      </c>
      <c r="D300" s="43" t="b">
        <f t="shared" si="12"/>
        <v>0</v>
      </c>
      <c r="E300" t="str">
        <f>IF(LEN(B300)&gt;0,B300&amp;"_"&amp;COUNTIF(B$169:B300,B300),"")</f>
        <v>Elliot Rd &amp; Rural Rd_1</v>
      </c>
    </row>
    <row r="301" spans="1:5" customFormat="1" x14ac:dyDescent="0.3">
      <c r="A301">
        <v>132</v>
      </c>
      <c r="B301" t="str">
        <f t="shared" si="10"/>
        <v>Elliot Rd &amp; Kyrene Rd</v>
      </c>
      <c r="C301" s="6" t="b">
        <f t="shared" si="11"/>
        <v>1</v>
      </c>
      <c r="D301" s="43" t="b">
        <f t="shared" si="12"/>
        <v>0</v>
      </c>
      <c r="E301" t="str">
        <f>IF(LEN(B301)&gt;0,B301&amp;"_"&amp;COUNTIF(B$169:B301,B301),"")</f>
        <v>Elliot Rd &amp; Kyrene Rd_1</v>
      </c>
    </row>
    <row r="302" spans="1:5" customFormat="1" x14ac:dyDescent="0.3">
      <c r="A302">
        <v>133</v>
      </c>
      <c r="B302" t="str">
        <f t="shared" si="10"/>
        <v>Elliot Rd &amp; Priest Dr</v>
      </c>
      <c r="C302" s="6" t="b">
        <f t="shared" si="11"/>
        <v>1</v>
      </c>
      <c r="D302" s="43" t="b">
        <f t="shared" si="12"/>
        <v>0</v>
      </c>
      <c r="E302" t="str">
        <f>IF(LEN(B302)&gt;0,B302&amp;"_"&amp;COUNTIF(B$169:B302,B302),"")</f>
        <v>Elliot Rd &amp; Priest Dr_1</v>
      </c>
    </row>
    <row r="303" spans="1:5" customFormat="1" x14ac:dyDescent="0.3">
      <c r="A303">
        <v>134</v>
      </c>
      <c r="B303" t="str">
        <f t="shared" si="10"/>
        <v>Elliot Rd &amp; I-10 Fwy</v>
      </c>
      <c r="C303" s="6" t="b">
        <f t="shared" si="11"/>
        <v>1</v>
      </c>
      <c r="D303" s="43" t="b">
        <f t="shared" si="12"/>
        <v>0</v>
      </c>
      <c r="E303" t="str">
        <f>IF(LEN(B303)&gt;0,B303&amp;"_"&amp;COUNTIF(B$169:B303,B303),"")</f>
        <v>Elliot Rd &amp; I-10 Fwy_1</v>
      </c>
    </row>
    <row r="304" spans="1:5" customFormat="1" x14ac:dyDescent="0.3">
      <c r="A304">
        <v>135</v>
      </c>
      <c r="B304" t="str">
        <f t="shared" si="10"/>
        <v>Elliot Rd &amp; Priest Dr</v>
      </c>
      <c r="C304" s="6" t="b">
        <f t="shared" si="11"/>
        <v>0</v>
      </c>
      <c r="D304" s="43" t="b">
        <f t="shared" si="12"/>
        <v>1</v>
      </c>
      <c r="E304" t="str">
        <f>IF(LEN(B304)&gt;0,B304&amp;"_"&amp;COUNTIF(B$169:B304,B304),"")</f>
        <v>Elliot Rd &amp; Priest Dr_2</v>
      </c>
    </row>
    <row r="305" spans="1:5" customFormat="1" x14ac:dyDescent="0.3">
      <c r="A305">
        <v>136</v>
      </c>
      <c r="B305" t="str">
        <f t="shared" si="10"/>
        <v>Elliot Rd &amp; Kyrene Rd</v>
      </c>
      <c r="C305" s="6" t="b">
        <f t="shared" si="11"/>
        <v>0</v>
      </c>
      <c r="D305" s="43" t="b">
        <f t="shared" si="12"/>
        <v>1</v>
      </c>
      <c r="E305" t="str">
        <f>IF(LEN(B305)&gt;0,B305&amp;"_"&amp;COUNTIF(B$169:B305,B305),"")</f>
        <v>Elliot Rd &amp; Kyrene Rd_2</v>
      </c>
    </row>
    <row r="306" spans="1:5" customFormat="1" x14ac:dyDescent="0.3">
      <c r="A306">
        <v>137</v>
      </c>
      <c r="B306" t="str">
        <f t="shared" si="10"/>
        <v>Elliot Rd &amp; Rural Rd</v>
      </c>
      <c r="C306" s="6" t="b">
        <f t="shared" si="11"/>
        <v>0</v>
      </c>
      <c r="D306" s="43" t="b">
        <f t="shared" si="12"/>
        <v>1</v>
      </c>
      <c r="E306" t="str">
        <f>IF(LEN(B306)&gt;0,B306&amp;"_"&amp;COUNTIF(B$169:B306,B306),"")</f>
        <v>Elliot Rd &amp; Rural Rd_2</v>
      </c>
    </row>
    <row r="307" spans="1:5" customFormat="1" x14ac:dyDescent="0.3">
      <c r="A307">
        <v>138</v>
      </c>
      <c r="B307" t="str">
        <f t="shared" si="10"/>
        <v>Elliot Rd &amp; McClintock Dr</v>
      </c>
      <c r="C307" s="6" t="b">
        <f t="shared" si="11"/>
        <v>0</v>
      </c>
      <c r="D307" s="43" t="b">
        <f t="shared" si="12"/>
        <v>1</v>
      </c>
      <c r="E307" t="str">
        <f>IF(LEN(B307)&gt;0,B307&amp;"_"&amp;COUNTIF(B$169:B307,B307),"")</f>
        <v>Elliot Rd &amp; McClintock Dr_2</v>
      </c>
    </row>
    <row r="308" spans="1:5" customFormat="1" x14ac:dyDescent="0.3">
      <c r="A308">
        <v>139</v>
      </c>
      <c r="B308" t="str">
        <f t="shared" si="10"/>
        <v>Elliot Rd &amp; Price Rd</v>
      </c>
      <c r="C308" s="6" t="b">
        <f t="shared" si="11"/>
        <v>0</v>
      </c>
      <c r="D308" s="43" t="b">
        <f t="shared" si="12"/>
        <v>1</v>
      </c>
      <c r="E308" t="str">
        <f>IF(LEN(B308)&gt;0,B308&amp;"_"&amp;COUNTIF(B$169:B308,B308),"")</f>
        <v>Elliot Rd &amp; Price Rd_1</v>
      </c>
    </row>
    <row r="309" spans="1:5" customFormat="1" x14ac:dyDescent="0.3">
      <c r="A309">
        <v>140</v>
      </c>
      <c r="B309" t="str">
        <f t="shared" si="10"/>
        <v>Warner Rd &amp; McClintock Dr</v>
      </c>
      <c r="C309" s="6" t="b">
        <f t="shared" si="11"/>
        <v>1</v>
      </c>
      <c r="D309" s="43" t="b">
        <f t="shared" si="12"/>
        <v>0</v>
      </c>
      <c r="E309" t="str">
        <f>IF(LEN(B309)&gt;0,B309&amp;"_"&amp;COUNTIF(B$169:B309,B309),"")</f>
        <v>Warner Rd &amp; McClintock Dr_1</v>
      </c>
    </row>
    <row r="310" spans="1:5" customFormat="1" x14ac:dyDescent="0.3">
      <c r="A310">
        <v>141</v>
      </c>
      <c r="B310" t="str">
        <f t="shared" si="10"/>
        <v>Warner Rd &amp; Rural Rd</v>
      </c>
      <c r="C310" s="6" t="b">
        <f t="shared" si="11"/>
        <v>1</v>
      </c>
      <c r="D310" s="43" t="b">
        <f t="shared" si="12"/>
        <v>0</v>
      </c>
      <c r="E310" t="str">
        <f>IF(LEN(B310)&gt;0,B310&amp;"_"&amp;COUNTIF(B$169:B310,B310),"")</f>
        <v>Warner Rd &amp; Rural Rd_1</v>
      </c>
    </row>
    <row r="311" spans="1:5" customFormat="1" x14ac:dyDescent="0.3">
      <c r="A311">
        <v>142</v>
      </c>
      <c r="B311" t="str">
        <f t="shared" si="10"/>
        <v>Warner Rd &amp; Kyrene Rd</v>
      </c>
      <c r="C311" s="6" t="b">
        <f t="shared" si="11"/>
        <v>1</v>
      </c>
      <c r="D311" s="43" t="b">
        <f t="shared" si="12"/>
        <v>0</v>
      </c>
      <c r="E311" t="str">
        <f>IF(LEN(B311)&gt;0,B311&amp;"_"&amp;COUNTIF(B$169:B311,B311),"")</f>
        <v>Warner Rd &amp; Kyrene Rd_1</v>
      </c>
    </row>
    <row r="312" spans="1:5" customFormat="1" x14ac:dyDescent="0.3">
      <c r="A312">
        <v>143</v>
      </c>
      <c r="B312" t="str">
        <f t="shared" si="10"/>
        <v>Warner Rd &amp; Priest Dr</v>
      </c>
      <c r="C312" s="6" t="b">
        <f t="shared" si="11"/>
        <v>1</v>
      </c>
      <c r="D312" s="43" t="b">
        <f t="shared" si="12"/>
        <v>0</v>
      </c>
      <c r="E312" t="str">
        <f>IF(LEN(B312)&gt;0,B312&amp;"_"&amp;COUNTIF(B$169:B312,B312),"")</f>
        <v>Warner Rd &amp; Priest Dr_1</v>
      </c>
    </row>
    <row r="313" spans="1:5" customFormat="1" x14ac:dyDescent="0.3">
      <c r="A313">
        <v>144</v>
      </c>
      <c r="B313" t="str">
        <f t="shared" si="10"/>
        <v>Warner Rd &amp; I-10 Fwy</v>
      </c>
      <c r="C313" s="6" t="b">
        <f t="shared" si="11"/>
        <v>1</v>
      </c>
      <c r="D313" s="43" t="b">
        <f t="shared" si="12"/>
        <v>0</v>
      </c>
      <c r="E313" t="str">
        <f>IF(LEN(B313)&gt;0,B313&amp;"_"&amp;COUNTIF(B$169:B313,B313),"")</f>
        <v>Warner Rd &amp; I-10 Fwy_1</v>
      </c>
    </row>
    <row r="314" spans="1:5" customFormat="1" x14ac:dyDescent="0.3">
      <c r="A314">
        <v>145</v>
      </c>
      <c r="B314" t="str">
        <f t="shared" si="10"/>
        <v>Warner Rd &amp; Priest Dr</v>
      </c>
      <c r="C314" s="6" t="b">
        <f t="shared" si="11"/>
        <v>0</v>
      </c>
      <c r="D314" s="43" t="b">
        <f t="shared" si="12"/>
        <v>1</v>
      </c>
      <c r="E314" t="str">
        <f>IF(LEN(B314)&gt;0,B314&amp;"_"&amp;COUNTIF(B$169:B314,B314),"")</f>
        <v>Warner Rd &amp; Priest Dr_2</v>
      </c>
    </row>
    <row r="315" spans="1:5" customFormat="1" x14ac:dyDescent="0.3">
      <c r="A315">
        <v>146</v>
      </c>
      <c r="B315" t="str">
        <f t="shared" si="10"/>
        <v>Warner Rd &amp; Kyrene Rd</v>
      </c>
      <c r="C315" s="6" t="b">
        <f t="shared" si="11"/>
        <v>0</v>
      </c>
      <c r="D315" s="43" t="b">
        <f t="shared" si="12"/>
        <v>1</v>
      </c>
      <c r="E315" t="str">
        <f>IF(LEN(B315)&gt;0,B315&amp;"_"&amp;COUNTIF(B$169:B315,B315),"")</f>
        <v>Warner Rd &amp; Kyrene Rd_2</v>
      </c>
    </row>
    <row r="316" spans="1:5" customFormat="1" x14ac:dyDescent="0.3">
      <c r="A316">
        <v>147</v>
      </c>
      <c r="B316" t="str">
        <f t="shared" si="10"/>
        <v>Warner Rd &amp; Rural Rd</v>
      </c>
      <c r="C316" s="6" t="b">
        <f t="shared" si="11"/>
        <v>0</v>
      </c>
      <c r="D316" s="43" t="b">
        <f t="shared" si="12"/>
        <v>1</v>
      </c>
      <c r="E316" t="str">
        <f>IF(LEN(B316)&gt;0,B316&amp;"_"&amp;COUNTIF(B$169:B316,B316),"")</f>
        <v>Warner Rd &amp; Rural Rd_2</v>
      </c>
    </row>
    <row r="317" spans="1:5" customFormat="1" x14ac:dyDescent="0.3">
      <c r="A317">
        <v>148</v>
      </c>
      <c r="B317" t="str">
        <f t="shared" si="10"/>
        <v>Warner Rd &amp; McClintock Dr</v>
      </c>
      <c r="C317" s="6" t="b">
        <f t="shared" si="11"/>
        <v>0</v>
      </c>
      <c r="D317" s="43" t="b">
        <f t="shared" si="12"/>
        <v>1</v>
      </c>
      <c r="E317" t="str">
        <f>IF(LEN(B317)&gt;0,B317&amp;"_"&amp;COUNTIF(B$169:B317,B317),"")</f>
        <v>Warner Rd &amp; McClintock Dr_2</v>
      </c>
    </row>
    <row r="318" spans="1:5" customFormat="1" x14ac:dyDescent="0.3">
      <c r="A318">
        <v>149</v>
      </c>
      <c r="B318" t="str">
        <f t="shared" si="10"/>
        <v>Warner Rd &amp; Price Rd</v>
      </c>
      <c r="C318" s="6" t="b">
        <f t="shared" si="11"/>
        <v>0</v>
      </c>
      <c r="D318" s="43" t="b">
        <f t="shared" si="12"/>
        <v>1</v>
      </c>
      <c r="E318" t="str">
        <f>IF(LEN(B318)&gt;0,B318&amp;"_"&amp;COUNTIF(B$169:B318,B318),"")</f>
        <v>Warner Rd &amp; Price Rd_1</v>
      </c>
    </row>
    <row r="319" spans="1:5" customFormat="1" x14ac:dyDescent="0.3">
      <c r="A319">
        <v>150</v>
      </c>
      <c r="B319" t="str">
        <f t="shared" si="10"/>
        <v>Rio Salado Pkwy &amp; 52nd St</v>
      </c>
      <c r="C319" s="6" t="b">
        <f t="shared" si="11"/>
        <v>1</v>
      </c>
      <c r="D319" s="43" t="b">
        <f t="shared" si="12"/>
        <v>0</v>
      </c>
      <c r="E319" t="str">
        <f>IF(LEN(B319)&gt;0,B319&amp;"_"&amp;COUNTIF(B$169:B319,B319),"")</f>
        <v>Rio Salado Pkwy &amp; 52nd St_1</v>
      </c>
    </row>
    <row r="320" spans="1:5" customFormat="1" x14ac:dyDescent="0.3">
      <c r="A320">
        <v>151</v>
      </c>
      <c r="B320" t="str">
        <f t="shared" si="10"/>
        <v>Elliot Rd &amp; Hardy Dr</v>
      </c>
      <c r="C320" s="6" t="b">
        <f t="shared" si="11"/>
        <v>0</v>
      </c>
      <c r="D320" s="43" t="b">
        <f t="shared" si="12"/>
        <v>1</v>
      </c>
      <c r="E320" t="str">
        <f>IF(LEN(B320)&gt;0,B320&amp;"_"&amp;COUNTIF(B$169:B320,B320),"")</f>
        <v>Elliot Rd &amp; Hardy Dr_1</v>
      </c>
    </row>
    <row r="321" spans="1:5" customFormat="1" x14ac:dyDescent="0.3">
      <c r="A321">
        <v>152</v>
      </c>
      <c r="B321" t="str">
        <f t="shared" si="10"/>
        <v>Elliot Rd &amp; Priest Dr</v>
      </c>
      <c r="C321" s="6" t="b">
        <f t="shared" si="11"/>
        <v>0</v>
      </c>
      <c r="D321" s="43" t="b">
        <f t="shared" si="12"/>
        <v>1</v>
      </c>
      <c r="E321" t="str">
        <f>IF(LEN(B321)&gt;0,B321&amp;"_"&amp;COUNTIF(B$169:B321,B321),"")</f>
        <v>Elliot Rd &amp; Priest Dr_3</v>
      </c>
    </row>
    <row r="322" spans="1:5" customFormat="1" x14ac:dyDescent="0.3">
      <c r="A322">
        <v>153</v>
      </c>
      <c r="B322" t="str">
        <f t="shared" si="10"/>
        <v/>
      </c>
      <c r="C322" s="6" t="b">
        <f t="shared" si="11"/>
        <v>0</v>
      </c>
      <c r="D322" s="43" t="b">
        <f t="shared" si="12"/>
        <v>0</v>
      </c>
      <c r="E322" t="str">
        <f>IF(LEN(B322)&gt;0,B322&amp;"_"&amp;COUNTIF(B$169:B322,B322),"")</f>
        <v/>
      </c>
    </row>
    <row r="323" spans="1:5" customFormat="1" x14ac:dyDescent="0.3">
      <c r="A323">
        <v>154</v>
      </c>
      <c r="B323" t="str">
        <f t="shared" si="10"/>
        <v>Southern Ave &amp; Priest Dr</v>
      </c>
      <c r="C323" s="6" t="b">
        <f t="shared" si="11"/>
        <v>0</v>
      </c>
      <c r="D323" s="43" t="b">
        <f t="shared" si="12"/>
        <v>1</v>
      </c>
      <c r="E323" t="str">
        <f>IF(LEN(B323)&gt;0,B323&amp;"_"&amp;COUNTIF(B$169:B323,B323),"")</f>
        <v>Southern Ave &amp; Priest Dr_2</v>
      </c>
    </row>
    <row r="324" spans="1:5" customFormat="1" x14ac:dyDescent="0.3">
      <c r="A324">
        <v>155</v>
      </c>
      <c r="B324" t="str">
        <f t="shared" si="10"/>
        <v>202 Fwy &amp; Priest Dr</v>
      </c>
      <c r="C324" s="6" t="b">
        <f t="shared" ref="C324" si="13">NOT(ISERROR(MATCH(B157,Loc_EW,0)))</f>
        <v>0</v>
      </c>
      <c r="D324" s="43" t="b">
        <f t="shared" ref="D324" si="14">NOT(ISERROR(MATCH(B157,Loc_NS,0)))</f>
        <v>1</v>
      </c>
      <c r="E324" t="str">
        <f>IF(LEN(B324)&gt;0,B324&amp;"_"&amp;COUNTIF(B$169:B324,B324),"")</f>
        <v>202 Fwy &amp; Priest Dr_1</v>
      </c>
    </row>
    <row r="325" spans="1:5" customFormat="1" x14ac:dyDescent="0.3">
      <c r="A325">
        <v>156</v>
      </c>
      <c r="B325" t="str">
        <f t="shared" si="10"/>
        <v/>
      </c>
      <c r="C325" s="6" t="b">
        <f t="shared" ref="C325:C332" si="15">NOT(ISERROR(MATCH(B158,Loc_EW,0)))</f>
        <v>0</v>
      </c>
      <c r="D325" s="43" t="b">
        <f t="shared" ref="D325:D332" si="16">NOT(ISERROR(MATCH(B158,Loc_NS,0)))</f>
        <v>0</v>
      </c>
      <c r="E325" t="str">
        <f>IF(LEN(B325)&gt;0,B325&amp;"_"&amp;COUNTIF(B$169:B325,B325),"")</f>
        <v/>
      </c>
    </row>
    <row r="326" spans="1:5" customFormat="1" x14ac:dyDescent="0.3">
      <c r="A326">
        <v>157</v>
      </c>
      <c r="B326" t="str">
        <f t="shared" si="10"/>
        <v/>
      </c>
      <c r="C326" s="6" t="b">
        <f t="shared" si="15"/>
        <v>0</v>
      </c>
      <c r="D326" s="43" t="b">
        <f t="shared" si="16"/>
        <v>0</v>
      </c>
      <c r="E326" t="str">
        <f>IF(LEN(B326)&gt;0,B326&amp;"_"&amp;COUNTIF(B$169:B326,B326),"")</f>
        <v/>
      </c>
    </row>
    <row r="327" spans="1:5" customFormat="1" x14ac:dyDescent="0.3">
      <c r="A327">
        <v>158</v>
      </c>
      <c r="B327" t="str">
        <f t="shared" si="10"/>
        <v/>
      </c>
      <c r="C327" s="6" t="b">
        <f t="shared" si="15"/>
        <v>0</v>
      </c>
      <c r="D327" s="43" t="b">
        <f t="shared" si="16"/>
        <v>0</v>
      </c>
      <c r="E327" t="str">
        <f>IF(LEN(B327)&gt;0,B327&amp;"_"&amp;COUNTIF(B$169:B327,B327),"")</f>
        <v/>
      </c>
    </row>
    <row r="328" spans="1:5" customFormat="1" x14ac:dyDescent="0.3">
      <c r="A328">
        <v>159</v>
      </c>
      <c r="B328" t="str">
        <f t="shared" si="10"/>
        <v/>
      </c>
      <c r="C328" s="6" t="b">
        <f t="shared" si="15"/>
        <v>0</v>
      </c>
      <c r="D328" s="43" t="b">
        <f t="shared" si="16"/>
        <v>0</v>
      </c>
      <c r="E328" t="str">
        <f>IF(LEN(B328)&gt;0,B328&amp;"_"&amp;COUNTIF(B$169:B328,B328),"")</f>
        <v/>
      </c>
    </row>
    <row r="329" spans="1:5" customFormat="1" x14ac:dyDescent="0.3">
      <c r="A329">
        <v>160</v>
      </c>
      <c r="B329" t="str">
        <f t="shared" si="10"/>
        <v/>
      </c>
      <c r="C329" s="6" t="b">
        <f t="shared" si="15"/>
        <v>0</v>
      </c>
      <c r="D329" s="43" t="b">
        <f t="shared" si="16"/>
        <v>0</v>
      </c>
      <c r="E329" t="str">
        <f>IF(LEN(B329)&gt;0,B329&amp;"_"&amp;COUNTIF(B$169:B329,B329),"")</f>
        <v/>
      </c>
    </row>
    <row r="330" spans="1:5" customFormat="1" x14ac:dyDescent="0.3">
      <c r="A330">
        <v>161</v>
      </c>
      <c r="B330" t="str">
        <f t="shared" si="10"/>
        <v/>
      </c>
      <c r="C330" s="6" t="b">
        <f t="shared" si="15"/>
        <v>0</v>
      </c>
      <c r="D330" s="43" t="b">
        <f t="shared" si="16"/>
        <v>0</v>
      </c>
      <c r="E330" t="str">
        <f>IF(LEN(B330)&gt;0,B330&amp;"_"&amp;COUNTIF(B$169:B330,B330),"")</f>
        <v/>
      </c>
    </row>
    <row r="331" spans="1:5" customFormat="1" x14ac:dyDescent="0.3">
      <c r="A331">
        <v>162</v>
      </c>
      <c r="B331" t="str">
        <f t="shared" si="10"/>
        <v/>
      </c>
      <c r="C331" s="6" t="b">
        <f t="shared" si="15"/>
        <v>0</v>
      </c>
      <c r="D331" s="43" t="b">
        <f t="shared" si="16"/>
        <v>0</v>
      </c>
      <c r="E331" t="str">
        <f>IF(LEN(B331)&gt;0,B331&amp;"_"&amp;COUNTIF(B$169:B331,B331),"")</f>
        <v/>
      </c>
    </row>
    <row r="332" spans="1:5" customFormat="1" x14ac:dyDescent="0.3">
      <c r="A332">
        <v>163</v>
      </c>
      <c r="B332" t="str">
        <f t="shared" si="10"/>
        <v/>
      </c>
      <c r="C332" s="6" t="b">
        <f t="shared" si="15"/>
        <v>0</v>
      </c>
      <c r="D332" s="43" t="b">
        <f t="shared" si="16"/>
        <v>0</v>
      </c>
      <c r="E332" t="str">
        <f>IF(LEN(B332)&gt;0,B332&amp;"_"&amp;COUNTIF(B$169:B332,B332),"")</f>
        <v/>
      </c>
    </row>
    <row r="333" spans="1:5" customFormat="1" x14ac:dyDescent="0.3">
      <c r="A333">
        <v>0</v>
      </c>
      <c r="B333" t="str">
        <f t="shared" ref="B333:B396" si="17">IF($C169,$B2&amp;" &amp; "&amp;D2,IF($D169,D2&amp;" &amp; "&amp;$B2,""))</f>
        <v/>
      </c>
      <c r="C333" s="6" t="b">
        <f t="shared" ref="C333:D348" si="18">C169</f>
        <v>0</v>
      </c>
      <c r="D333" s="6" t="b">
        <f t="shared" si="18"/>
        <v>0</v>
      </c>
      <c r="E333" t="str">
        <f>IF(LEN(B333)&gt;0,B333&amp;"_"&amp;COUNTIF(B$169:B333,B333),"")</f>
        <v/>
      </c>
    </row>
    <row r="334" spans="1:5" customFormat="1" x14ac:dyDescent="0.3">
      <c r="A334">
        <v>1</v>
      </c>
      <c r="B334" t="str">
        <f t="shared" si="17"/>
        <v>McKellips Rd &amp; College Ave</v>
      </c>
      <c r="C334" s="6" t="b">
        <f t="shared" si="18"/>
        <v>0</v>
      </c>
      <c r="D334" s="6" t="b">
        <f t="shared" si="18"/>
        <v>1</v>
      </c>
      <c r="E334" t="str">
        <f>IF(LEN(B334)&gt;0,B334&amp;"_"&amp;COUNTIF(B$169:B334,B334),"")</f>
        <v>McKellips Rd &amp; College Ave_3</v>
      </c>
    </row>
    <row r="335" spans="1:5" customFormat="1" x14ac:dyDescent="0.3">
      <c r="A335">
        <v>2</v>
      </c>
      <c r="B335" t="str">
        <f t="shared" si="17"/>
        <v>McKellips Rd &amp; Scottsdale Rd</v>
      </c>
      <c r="C335" s="6" t="b">
        <f t="shared" si="18"/>
        <v>0</v>
      </c>
      <c r="D335" s="6" t="b">
        <f t="shared" si="18"/>
        <v>1</v>
      </c>
      <c r="E335" t="str">
        <f>IF(LEN(B335)&gt;0,B335&amp;"_"&amp;COUNTIF(B$169:B335,B335),"")</f>
        <v>McKellips Rd &amp; Scottsdale Rd_3</v>
      </c>
    </row>
    <row r="336" spans="1:5" customFormat="1" x14ac:dyDescent="0.3">
      <c r="A336">
        <v>3</v>
      </c>
      <c r="B336" t="str">
        <f t="shared" si="17"/>
        <v>McKellips Rd &amp; McClintock Dr</v>
      </c>
      <c r="C336" s="6" t="b">
        <f t="shared" si="18"/>
        <v>1</v>
      </c>
      <c r="D336" s="6" t="b">
        <f t="shared" si="18"/>
        <v>0</v>
      </c>
      <c r="E336" t="str">
        <f>IF(LEN(B336)&gt;0,B336&amp;"_"&amp;COUNTIF(B$169:B336,B336),"")</f>
        <v>McKellips Rd &amp; McClintock Dr_2</v>
      </c>
    </row>
    <row r="337" spans="1:5" customFormat="1" x14ac:dyDescent="0.3">
      <c r="A337">
        <v>4</v>
      </c>
      <c r="B337" t="str">
        <f t="shared" si="17"/>
        <v>McKellips Rd &amp; Scottsdale Rd</v>
      </c>
      <c r="C337" s="6" t="b">
        <f t="shared" si="18"/>
        <v>1</v>
      </c>
      <c r="D337" s="6" t="b">
        <f t="shared" si="18"/>
        <v>0</v>
      </c>
      <c r="E337" t="str">
        <f>IF(LEN(B337)&gt;0,B337&amp;"_"&amp;COUNTIF(B$169:B337,B337),"")</f>
        <v>McKellips Rd &amp; Scottsdale Rd_4</v>
      </c>
    </row>
    <row r="338" spans="1:5" customFormat="1" x14ac:dyDescent="0.3">
      <c r="A338">
        <v>5</v>
      </c>
      <c r="B338" t="str">
        <f t="shared" si="17"/>
        <v>Curry Rd &amp; College Ave</v>
      </c>
      <c r="C338" s="6" t="b">
        <f t="shared" si="18"/>
        <v>0</v>
      </c>
      <c r="D338" s="6" t="b">
        <f t="shared" si="18"/>
        <v>1</v>
      </c>
      <c r="E338" t="str">
        <f>IF(LEN(B338)&gt;0,B338&amp;"_"&amp;COUNTIF(B$169:B338,B338),"")</f>
        <v>Curry Rd &amp; College Ave_2</v>
      </c>
    </row>
    <row r="339" spans="1:5" customFormat="1" x14ac:dyDescent="0.3">
      <c r="A339">
        <v>6</v>
      </c>
      <c r="B339" t="str">
        <f t="shared" si="17"/>
        <v>Curry Rd &amp; Scottsdale Rd</v>
      </c>
      <c r="C339" s="6" t="b">
        <f t="shared" si="18"/>
        <v>0</v>
      </c>
      <c r="D339" s="6" t="b">
        <f t="shared" si="18"/>
        <v>1</v>
      </c>
      <c r="E339" t="str">
        <f>IF(LEN(B339)&gt;0,B339&amp;"_"&amp;COUNTIF(B$169:B339,B339),"")</f>
        <v>Curry Rd &amp; Scottsdale Rd_3</v>
      </c>
    </row>
    <row r="340" spans="1:5" customFormat="1" x14ac:dyDescent="0.3">
      <c r="A340">
        <v>7</v>
      </c>
      <c r="B340" t="str">
        <f t="shared" si="17"/>
        <v>Curry Rd &amp; McClintock Dr</v>
      </c>
      <c r="C340" s="6" t="b">
        <f t="shared" si="18"/>
        <v>0</v>
      </c>
      <c r="D340" s="6" t="b">
        <f t="shared" si="18"/>
        <v>1</v>
      </c>
      <c r="E340" t="str">
        <f>IF(LEN(B340)&gt;0,B340&amp;"_"&amp;COUNTIF(B$169:B340,B340),"")</f>
        <v>Curry Rd &amp; McClintock Dr_2</v>
      </c>
    </row>
    <row r="341" spans="1:5" customFormat="1" x14ac:dyDescent="0.3">
      <c r="A341">
        <v>8</v>
      </c>
      <c r="B341" t="str">
        <f t="shared" si="17"/>
        <v>Curry Rd &amp; McClintock Dr</v>
      </c>
      <c r="C341" s="6" t="b">
        <f t="shared" si="18"/>
        <v>1</v>
      </c>
      <c r="D341" s="6" t="b">
        <f t="shared" si="18"/>
        <v>0</v>
      </c>
      <c r="E341" t="str">
        <f>IF(LEN(B341)&gt;0,B341&amp;"_"&amp;COUNTIF(B$169:B341,B341),"")</f>
        <v>Curry Rd &amp; McClintock Dr_3</v>
      </c>
    </row>
    <row r="342" spans="1:5" customFormat="1" x14ac:dyDescent="0.3">
      <c r="A342">
        <v>9</v>
      </c>
      <c r="B342" t="str">
        <f t="shared" si="17"/>
        <v>Curry Rd &amp; Scottsdale Rd</v>
      </c>
      <c r="C342" s="6" t="b">
        <f t="shared" si="18"/>
        <v>1</v>
      </c>
      <c r="D342" s="6" t="b">
        <f t="shared" si="18"/>
        <v>0</v>
      </c>
      <c r="E342" t="str">
        <f>IF(LEN(B342)&gt;0,B342&amp;"_"&amp;COUNTIF(B$169:B342,B342),"")</f>
        <v>Curry Rd &amp; Scottsdale Rd_4</v>
      </c>
    </row>
    <row r="343" spans="1:5" customFormat="1" x14ac:dyDescent="0.3">
      <c r="A343">
        <v>10</v>
      </c>
      <c r="B343" t="str">
        <f t="shared" si="17"/>
        <v>Curry Rd &amp; College Ave</v>
      </c>
      <c r="C343" s="6" t="b">
        <f t="shared" si="18"/>
        <v>1</v>
      </c>
      <c r="D343" s="6" t="b">
        <f t="shared" si="18"/>
        <v>0</v>
      </c>
      <c r="E343" t="str">
        <f>IF(LEN(B343)&gt;0,B343&amp;"_"&amp;COUNTIF(B$169:B343,B343),"")</f>
        <v>Curry Rd &amp; College Ave_3</v>
      </c>
    </row>
    <row r="344" spans="1:5" customFormat="1" x14ac:dyDescent="0.3">
      <c r="A344">
        <v>11</v>
      </c>
      <c r="B344" t="str">
        <f t="shared" si="17"/>
        <v>Washington St &amp; Mill Ave</v>
      </c>
      <c r="C344" s="6" t="b">
        <f t="shared" si="18"/>
        <v>0</v>
      </c>
      <c r="D344" s="6" t="b">
        <f t="shared" si="18"/>
        <v>1</v>
      </c>
      <c r="E344" t="str">
        <f>IF(LEN(B344)&gt;0,B344&amp;"_"&amp;COUNTIF(B$169:B344,B344),"")</f>
        <v>Washington St &amp; Mill Ave_1</v>
      </c>
    </row>
    <row r="345" spans="1:5" customFormat="1" x14ac:dyDescent="0.3">
      <c r="A345">
        <v>12</v>
      </c>
      <c r="B345" t="str">
        <f t="shared" si="17"/>
        <v>Washington St &amp; Mill Ave</v>
      </c>
      <c r="C345" s="6" t="b">
        <f t="shared" si="18"/>
        <v>1</v>
      </c>
      <c r="D345" s="6" t="b">
        <f t="shared" si="18"/>
        <v>0</v>
      </c>
      <c r="E345" t="str">
        <f>IF(LEN(B345)&gt;0,B345&amp;"_"&amp;COUNTIF(B$169:B345,B345),"")</f>
        <v>Washington St &amp; Mill Ave_2</v>
      </c>
    </row>
    <row r="346" spans="1:5" customFormat="1" x14ac:dyDescent="0.3">
      <c r="A346">
        <v>13</v>
      </c>
      <c r="B346" t="str">
        <f t="shared" si="17"/>
        <v>Washington St &amp; Priest Dr</v>
      </c>
      <c r="C346" s="6" t="b">
        <f t="shared" si="18"/>
        <v>1</v>
      </c>
      <c r="D346" s="6" t="b">
        <f t="shared" si="18"/>
        <v>0</v>
      </c>
      <c r="E346" t="str">
        <f>IF(LEN(B346)&gt;0,B346&amp;"_"&amp;COUNTIF(B$169:B346,B346),"")</f>
        <v>Washington St &amp; Priest Dr_3</v>
      </c>
    </row>
    <row r="347" spans="1:5" customFormat="1" x14ac:dyDescent="0.3">
      <c r="A347">
        <v>14</v>
      </c>
      <c r="B347" t="str">
        <f t="shared" si="17"/>
        <v>Washington St &amp; Priest Dr</v>
      </c>
      <c r="C347" s="6" t="b">
        <f t="shared" si="18"/>
        <v>0</v>
      </c>
      <c r="D347" s="6" t="b">
        <f t="shared" si="18"/>
        <v>1</v>
      </c>
      <c r="E347" t="str">
        <f>IF(LEN(B347)&gt;0,B347&amp;"_"&amp;COUNTIF(B$169:B347,B347),"")</f>
        <v>Washington St &amp; Priest Dr_4</v>
      </c>
    </row>
    <row r="348" spans="1:5" customFormat="1" x14ac:dyDescent="0.3">
      <c r="A348">
        <v>15</v>
      </c>
      <c r="B348" t="str">
        <f t="shared" si="17"/>
        <v>202 Fwy &amp; Priest Dr</v>
      </c>
      <c r="C348" s="6" t="b">
        <f t="shared" si="18"/>
        <v>0</v>
      </c>
      <c r="D348" s="6" t="b">
        <f t="shared" si="18"/>
        <v>1</v>
      </c>
      <c r="E348" t="str">
        <f>IF(LEN(B348)&gt;0,B348&amp;"_"&amp;COUNTIF(B$169:B348,B348),"")</f>
        <v>202 Fwy &amp; Priest Dr_2</v>
      </c>
    </row>
    <row r="349" spans="1:5" customFormat="1" x14ac:dyDescent="0.3">
      <c r="A349">
        <v>16</v>
      </c>
      <c r="B349" t="str">
        <f t="shared" si="17"/>
        <v>Rio Salado Pkwy &amp; Hardy Dr</v>
      </c>
      <c r="C349" s="6" t="b">
        <f t="shared" ref="C349:D364" si="19">C185</f>
        <v>1</v>
      </c>
      <c r="D349" s="6" t="b">
        <f t="shared" si="19"/>
        <v>0</v>
      </c>
      <c r="E349" t="str">
        <f>IF(LEN(B349)&gt;0,B349&amp;"_"&amp;COUNTIF(B$169:B349,B349),"")</f>
        <v>Rio Salado Pkwy &amp; Hardy Dr_3</v>
      </c>
    </row>
    <row r="350" spans="1:5" customFormat="1" x14ac:dyDescent="0.3">
      <c r="A350">
        <v>17</v>
      </c>
      <c r="B350" t="str">
        <f t="shared" si="17"/>
        <v>University Dr &amp; Mill Ave</v>
      </c>
      <c r="C350" s="6" t="b">
        <f t="shared" si="19"/>
        <v>0</v>
      </c>
      <c r="D350" s="6" t="b">
        <f t="shared" si="19"/>
        <v>1</v>
      </c>
      <c r="E350" t="str">
        <f>IF(LEN(B350)&gt;0,B350&amp;"_"&amp;COUNTIF(B$169:B350,B350),"")</f>
        <v>University Dr &amp; Mill Ave_3</v>
      </c>
    </row>
    <row r="351" spans="1:5" customFormat="1" x14ac:dyDescent="0.3">
      <c r="A351">
        <v>18</v>
      </c>
      <c r="B351" t="str">
        <f t="shared" si="17"/>
        <v>Rio Salado Pkwy &amp; Scottsdale Rd</v>
      </c>
      <c r="C351" s="6" t="b">
        <f t="shared" si="19"/>
        <v>0</v>
      </c>
      <c r="D351" s="6" t="b">
        <f t="shared" si="19"/>
        <v>1</v>
      </c>
      <c r="E351" t="str">
        <f>IF(LEN(B351)&gt;0,B351&amp;"_"&amp;COUNTIF(B$169:B351,B351),"")</f>
        <v>Rio Salado Pkwy &amp; Scottsdale Rd_1</v>
      </c>
    </row>
    <row r="352" spans="1:5" customFormat="1" x14ac:dyDescent="0.3">
      <c r="A352">
        <v>19</v>
      </c>
      <c r="B352" t="str">
        <f t="shared" si="17"/>
        <v>Rio Salado Pkwy &amp; McClintock Dr</v>
      </c>
      <c r="C352" s="6" t="b">
        <f t="shared" si="19"/>
        <v>0</v>
      </c>
      <c r="D352" s="6" t="b">
        <f t="shared" si="19"/>
        <v>1</v>
      </c>
      <c r="E352" t="str">
        <f>IF(LEN(B352)&gt;0,B352&amp;"_"&amp;COUNTIF(B$169:B352,B352),"")</f>
        <v>Rio Salado Pkwy &amp; McClintock Dr_3</v>
      </c>
    </row>
    <row r="353" spans="1:5" customFormat="1" x14ac:dyDescent="0.3">
      <c r="A353">
        <v>20</v>
      </c>
      <c r="B353" t="str">
        <f t="shared" si="17"/>
        <v>Rio Salado Pkwy &amp; Mill Ave</v>
      </c>
      <c r="C353" s="6" t="b">
        <f t="shared" si="19"/>
        <v>1</v>
      </c>
      <c r="D353" s="6" t="b">
        <f t="shared" si="19"/>
        <v>0</v>
      </c>
      <c r="E353" t="str">
        <f>IF(LEN(B353)&gt;0,B353&amp;"_"&amp;COUNTIF(B$169:B353,B353),"")</f>
        <v>Rio Salado Pkwy &amp; Mill Ave_2</v>
      </c>
    </row>
    <row r="354" spans="1:5" customFormat="1" x14ac:dyDescent="0.3">
      <c r="A354">
        <v>21</v>
      </c>
      <c r="B354" t="str">
        <f t="shared" si="17"/>
        <v>University Dr &amp; Priest Dr</v>
      </c>
      <c r="C354" s="6" t="b">
        <f t="shared" si="19"/>
        <v>0</v>
      </c>
      <c r="D354" s="6" t="b">
        <f t="shared" si="19"/>
        <v>1</v>
      </c>
      <c r="E354" t="str">
        <f>IF(LEN(B354)&gt;0,B354&amp;"_"&amp;COUNTIF(B$169:B354,B354),"")</f>
        <v>University Dr &amp; Priest Dr_3</v>
      </c>
    </row>
    <row r="355" spans="1:5" customFormat="1" x14ac:dyDescent="0.3">
      <c r="A355">
        <v>22</v>
      </c>
      <c r="B355" t="str">
        <f t="shared" si="17"/>
        <v>5th St &amp; Hardy Dr</v>
      </c>
      <c r="C355" s="6" t="b">
        <f t="shared" si="19"/>
        <v>1</v>
      </c>
      <c r="D355" s="6" t="b">
        <f t="shared" si="19"/>
        <v>0</v>
      </c>
      <c r="E355" t="str">
        <f>IF(LEN(B355)&gt;0,B355&amp;"_"&amp;COUNTIF(B$169:B355,B355),"")</f>
        <v>5th St &amp; Hardy Dr_2</v>
      </c>
    </row>
    <row r="356" spans="1:5" customFormat="1" x14ac:dyDescent="0.3">
      <c r="A356">
        <v>23</v>
      </c>
      <c r="B356" t="str">
        <f t="shared" si="17"/>
        <v>5th St &amp; Mill Ave</v>
      </c>
      <c r="C356" s="6" t="b">
        <f t="shared" si="19"/>
        <v>1</v>
      </c>
      <c r="D356" s="6" t="b">
        <f t="shared" si="19"/>
        <v>0</v>
      </c>
      <c r="E356" t="str">
        <f>IF(LEN(B356)&gt;0,B356&amp;"_"&amp;COUNTIF(B$169:B356,B356),"")</f>
        <v>5th St &amp; Mill Ave_2</v>
      </c>
    </row>
    <row r="357" spans="1:5" customFormat="1" x14ac:dyDescent="0.3">
      <c r="A357">
        <v>24</v>
      </c>
      <c r="B357" t="str">
        <f t="shared" si="17"/>
        <v>5th St &amp; College Ave</v>
      </c>
      <c r="C357" s="6" t="b">
        <f t="shared" si="19"/>
        <v>1</v>
      </c>
      <c r="D357" s="6" t="b">
        <f t="shared" si="19"/>
        <v>0</v>
      </c>
      <c r="E357" t="str">
        <f>IF(LEN(B357)&gt;0,B357&amp;"_"&amp;COUNTIF(B$169:B357,B357),"")</f>
        <v>5th St &amp; College Ave_2</v>
      </c>
    </row>
    <row r="358" spans="1:5" customFormat="1" x14ac:dyDescent="0.3">
      <c r="A358">
        <v>25</v>
      </c>
      <c r="B358" t="str">
        <f t="shared" si="17"/>
        <v>Rio Salado Pkwy &amp; Rural Rd</v>
      </c>
      <c r="C358" s="6" t="b">
        <f t="shared" si="19"/>
        <v>1</v>
      </c>
      <c r="D358" s="6" t="b">
        <f t="shared" si="19"/>
        <v>0</v>
      </c>
      <c r="E358" t="str">
        <f>IF(LEN(B358)&gt;0,B358&amp;"_"&amp;COUNTIF(B$169:B358,B358),"")</f>
        <v>Rio Salado Pkwy &amp; Rural Rd_3</v>
      </c>
    </row>
    <row r="359" spans="1:5" customFormat="1" x14ac:dyDescent="0.3">
      <c r="A359">
        <v>26</v>
      </c>
      <c r="B359" t="str">
        <f t="shared" si="17"/>
        <v>University Dr &amp; Rural Rd</v>
      </c>
      <c r="C359" s="6" t="b">
        <f t="shared" si="19"/>
        <v>0</v>
      </c>
      <c r="D359" s="6" t="b">
        <f t="shared" si="19"/>
        <v>1</v>
      </c>
      <c r="E359" t="str">
        <f>IF(LEN(B359)&gt;0,B359&amp;"_"&amp;COUNTIF(B$169:B359,B359),"")</f>
        <v>University Dr &amp; Rural Rd_3</v>
      </c>
    </row>
    <row r="360" spans="1:5" customFormat="1" x14ac:dyDescent="0.3">
      <c r="A360">
        <v>27</v>
      </c>
      <c r="B360" t="str">
        <f t="shared" si="17"/>
        <v>Rio Salado Pkwy &amp; McClintock Dr</v>
      </c>
      <c r="C360" s="6" t="b">
        <f t="shared" si="19"/>
        <v>1</v>
      </c>
      <c r="D360" s="6" t="b">
        <f t="shared" si="19"/>
        <v>0</v>
      </c>
      <c r="E360" t="str">
        <f>IF(LEN(B360)&gt;0,B360&amp;"_"&amp;COUNTIF(B$169:B360,B360),"")</f>
        <v>Rio Salado Pkwy &amp; McClintock Dr_4</v>
      </c>
    </row>
    <row r="361" spans="1:5" customFormat="1" x14ac:dyDescent="0.3">
      <c r="A361">
        <v>28</v>
      </c>
      <c r="B361" t="str">
        <f t="shared" si="17"/>
        <v>Rio Salado Pkwy &amp; Price Rd</v>
      </c>
      <c r="C361" s="6" t="b">
        <f t="shared" si="19"/>
        <v>1</v>
      </c>
      <c r="D361" s="6" t="b">
        <f t="shared" si="19"/>
        <v>0</v>
      </c>
      <c r="E361" t="str">
        <f>IF(LEN(B361)&gt;0,B361&amp;"_"&amp;COUNTIF(B$169:B361,B361),"")</f>
        <v>Rio Salado Pkwy &amp; Price Rd_2</v>
      </c>
    </row>
    <row r="362" spans="1:5" customFormat="1" x14ac:dyDescent="0.3">
      <c r="A362">
        <v>29</v>
      </c>
      <c r="B362" t="str">
        <f>IF($C198,$B31&amp;" &amp; "&amp;D31,IF($D198,D31&amp;" &amp; "&amp;$B31,""))</f>
        <v>University Dr &amp; Price Rd</v>
      </c>
      <c r="C362" s="6" t="b">
        <f t="shared" si="19"/>
        <v>0</v>
      </c>
      <c r="D362" s="6" t="b">
        <f t="shared" si="19"/>
        <v>1</v>
      </c>
      <c r="E362" t="str">
        <f>IF(LEN(B362)&gt;0,B362&amp;"_"&amp;COUNTIF(B$169:B362,B362),"")</f>
        <v>University Dr &amp; Price Rd_3</v>
      </c>
    </row>
    <row r="363" spans="1:5" customFormat="1" x14ac:dyDescent="0.3">
      <c r="A363">
        <v>30</v>
      </c>
      <c r="B363" t="str">
        <f t="shared" si="17"/>
        <v>University Dr &amp; Price Rd</v>
      </c>
      <c r="C363" s="6" t="b">
        <f t="shared" si="19"/>
        <v>1</v>
      </c>
      <c r="D363" s="6" t="b">
        <f t="shared" si="19"/>
        <v>0</v>
      </c>
      <c r="E363" t="str">
        <f>IF(LEN(B363)&gt;0,B363&amp;"_"&amp;COUNTIF(B$169:B363,B363),"")</f>
        <v>University Dr &amp; Price Rd_4</v>
      </c>
    </row>
    <row r="364" spans="1:5" customFormat="1" x14ac:dyDescent="0.3">
      <c r="A364">
        <v>31</v>
      </c>
      <c r="B364" t="str">
        <f t="shared" si="17"/>
        <v>University Dr &amp; McClintock Dr</v>
      </c>
      <c r="C364" s="6" t="b">
        <f t="shared" si="19"/>
        <v>0</v>
      </c>
      <c r="D364" s="6" t="b">
        <f t="shared" si="19"/>
        <v>1</v>
      </c>
      <c r="E364" t="str">
        <f>IF(LEN(B364)&gt;0,B364&amp;"_"&amp;COUNTIF(B$169:B364,B364),"")</f>
        <v>University Dr &amp; McClintock Dr_3</v>
      </c>
    </row>
    <row r="365" spans="1:5" customFormat="1" x14ac:dyDescent="0.3">
      <c r="A365">
        <v>32</v>
      </c>
      <c r="B365" t="str">
        <f t="shared" si="17"/>
        <v>University Dr &amp; McClintock Dr</v>
      </c>
      <c r="C365" s="6" t="b">
        <f t="shared" ref="C365:D380" si="20">C201</f>
        <v>1</v>
      </c>
      <c r="D365" s="6" t="b">
        <f t="shared" si="20"/>
        <v>0</v>
      </c>
      <c r="E365" t="str">
        <f>IF(LEN(B365)&gt;0,B365&amp;"_"&amp;COUNTIF(B$169:B365,B365),"")</f>
        <v>University Dr &amp; McClintock Dr_4</v>
      </c>
    </row>
    <row r="366" spans="1:5" customFormat="1" x14ac:dyDescent="0.3">
      <c r="A366">
        <v>33</v>
      </c>
      <c r="B366" t="str">
        <f t="shared" si="17"/>
        <v>University Dr &amp; College Ave</v>
      </c>
      <c r="C366" s="6" t="b">
        <f t="shared" si="20"/>
        <v>0</v>
      </c>
      <c r="D366" s="6" t="b">
        <f t="shared" si="20"/>
        <v>1</v>
      </c>
      <c r="E366" t="str">
        <f>IF(LEN(B366)&gt;0,B366&amp;"_"&amp;COUNTIF(B$169:B366,B366),"")</f>
        <v>University Dr &amp; College Ave_1</v>
      </c>
    </row>
    <row r="367" spans="1:5" customFormat="1" x14ac:dyDescent="0.3">
      <c r="A367">
        <v>34</v>
      </c>
      <c r="B367" t="str">
        <f t="shared" si="17"/>
        <v>University Dr &amp; Hardy Dr</v>
      </c>
      <c r="C367" s="6" t="b">
        <f t="shared" si="20"/>
        <v>0</v>
      </c>
      <c r="D367" s="6" t="b">
        <f t="shared" si="20"/>
        <v>1</v>
      </c>
      <c r="E367" t="str">
        <f>IF(LEN(B367)&gt;0,B367&amp;"_"&amp;COUNTIF(B$169:B367,B367),"")</f>
        <v>University Dr &amp; Hardy Dr_2</v>
      </c>
    </row>
    <row r="368" spans="1:5" customFormat="1" x14ac:dyDescent="0.3">
      <c r="A368">
        <v>35</v>
      </c>
      <c r="B368" t="str">
        <f t="shared" si="17"/>
        <v/>
      </c>
      <c r="C368" s="6" t="b">
        <f t="shared" si="20"/>
        <v>0</v>
      </c>
      <c r="D368" s="6" t="b">
        <f t="shared" si="20"/>
        <v>0</v>
      </c>
      <c r="E368" t="str">
        <f>IF(LEN(B368)&gt;0,B368&amp;"_"&amp;COUNTIF(B$169:B368,B368),"")</f>
        <v/>
      </c>
    </row>
    <row r="369" spans="1:5" customFormat="1" x14ac:dyDescent="0.3">
      <c r="A369">
        <v>36</v>
      </c>
      <c r="B369" t="str">
        <f t="shared" si="17"/>
        <v>University Dr &amp; Priest Dr</v>
      </c>
      <c r="C369" s="6" t="b">
        <f t="shared" si="20"/>
        <v>1</v>
      </c>
      <c r="D369" s="6" t="b">
        <f t="shared" si="20"/>
        <v>0</v>
      </c>
      <c r="E369" t="str">
        <f>IF(LEN(B369)&gt;0,B369&amp;"_"&amp;COUNTIF(B$169:B369,B369),"")</f>
        <v>University Dr &amp; Priest Dr_4</v>
      </c>
    </row>
    <row r="370" spans="1:5" customFormat="1" x14ac:dyDescent="0.3">
      <c r="A370">
        <v>37</v>
      </c>
      <c r="B370" t="str">
        <f t="shared" si="17"/>
        <v>University Dr &amp; Mill Ave</v>
      </c>
      <c r="C370" s="6" t="b">
        <f t="shared" si="20"/>
        <v>1</v>
      </c>
      <c r="D370" s="6" t="b">
        <f t="shared" si="20"/>
        <v>0</v>
      </c>
      <c r="E370" t="str">
        <f>IF(LEN(B370)&gt;0,B370&amp;"_"&amp;COUNTIF(B$169:B370,B370),"")</f>
        <v>University Dr &amp; Mill Ave_4</v>
      </c>
    </row>
    <row r="371" spans="1:5" customFormat="1" x14ac:dyDescent="0.3">
      <c r="A371">
        <v>38</v>
      </c>
      <c r="B371" t="str">
        <f t="shared" si="17"/>
        <v>University Dr &amp; Rural Rd</v>
      </c>
      <c r="C371" s="6" t="b">
        <f t="shared" si="20"/>
        <v>1</v>
      </c>
      <c r="D371" s="6" t="b">
        <f t="shared" si="20"/>
        <v>0</v>
      </c>
      <c r="E371" t="str">
        <f>IF(LEN(B371)&gt;0,B371&amp;"_"&amp;COUNTIF(B$169:B371,B371),"")</f>
        <v>University Dr &amp; Rural Rd_4</v>
      </c>
    </row>
    <row r="372" spans="1:5" customFormat="1" x14ac:dyDescent="0.3">
      <c r="A372">
        <v>39</v>
      </c>
      <c r="B372" t="str">
        <f t="shared" si="17"/>
        <v>University Dr &amp; McAllister Ave</v>
      </c>
      <c r="C372" s="6" t="b">
        <f t="shared" si="20"/>
        <v>0</v>
      </c>
      <c r="D372" s="6" t="b">
        <f t="shared" si="20"/>
        <v>1</v>
      </c>
      <c r="E372" t="str">
        <f>IF(LEN(B372)&gt;0,B372&amp;"_"&amp;COUNTIF(B$169:B372,B372),"")</f>
        <v>University Dr &amp; McAllister Ave_1</v>
      </c>
    </row>
    <row r="373" spans="1:5" customFormat="1" x14ac:dyDescent="0.3">
      <c r="A373">
        <v>40</v>
      </c>
      <c r="B373" t="str">
        <f t="shared" si="17"/>
        <v>Apache Blvd &amp; McClintock Dr</v>
      </c>
      <c r="C373" s="6" t="b">
        <f t="shared" si="20"/>
        <v>0</v>
      </c>
      <c r="D373" s="6" t="b">
        <f t="shared" si="20"/>
        <v>1</v>
      </c>
      <c r="E373" t="str">
        <f>IF(LEN(B373)&gt;0,B373&amp;"_"&amp;COUNTIF(B$169:B373,B373),"")</f>
        <v>Apache Blvd &amp; McClintock Dr_3</v>
      </c>
    </row>
    <row r="374" spans="1:5" customFormat="1" x14ac:dyDescent="0.3">
      <c r="A374">
        <v>41</v>
      </c>
      <c r="B374" t="str">
        <f t="shared" si="17"/>
        <v>University Dr &amp; Evergreen Rd</v>
      </c>
      <c r="C374" s="6" t="b">
        <f t="shared" si="20"/>
        <v>1</v>
      </c>
      <c r="D374" s="6" t="b">
        <f t="shared" si="20"/>
        <v>0</v>
      </c>
      <c r="E374" t="str">
        <f>IF(LEN(B374)&gt;0,B374&amp;"_"&amp;COUNTIF(B$169:B374,B374),"")</f>
        <v>University Dr &amp; Evergreen Rd_1</v>
      </c>
    </row>
    <row r="375" spans="1:5" customFormat="1" x14ac:dyDescent="0.3">
      <c r="A375">
        <v>42</v>
      </c>
      <c r="B375" t="str">
        <f t="shared" si="17"/>
        <v>Apache Blvd &amp; Price Rd</v>
      </c>
      <c r="C375" s="6" t="b">
        <f t="shared" si="20"/>
        <v>0</v>
      </c>
      <c r="D375" s="6" t="b">
        <f t="shared" si="20"/>
        <v>1</v>
      </c>
      <c r="E375" t="str">
        <f>IF(LEN(B375)&gt;0,B375&amp;"_"&amp;COUNTIF(B$169:B375,B375),"")</f>
        <v>Apache Blvd &amp; Price Rd_3</v>
      </c>
    </row>
    <row r="376" spans="1:5" customFormat="1" x14ac:dyDescent="0.3">
      <c r="A376">
        <v>43</v>
      </c>
      <c r="B376" t="str">
        <f t="shared" si="17"/>
        <v>Apache Blvd &amp; Evergreen Rd</v>
      </c>
      <c r="C376" s="6" t="b">
        <f t="shared" si="20"/>
        <v>1</v>
      </c>
      <c r="D376" s="6" t="b">
        <f t="shared" si="20"/>
        <v>0</v>
      </c>
      <c r="E376" t="str">
        <f>IF(LEN(B376)&gt;0,B376&amp;"_"&amp;COUNTIF(B$169:B376,B376),"")</f>
        <v>Apache Blvd &amp; Evergreen Rd_1</v>
      </c>
    </row>
    <row r="377" spans="1:5" customFormat="1" x14ac:dyDescent="0.3">
      <c r="A377">
        <v>44</v>
      </c>
      <c r="B377" t="str">
        <f t="shared" si="17"/>
        <v>Apache Blvd &amp; Price Rd</v>
      </c>
      <c r="C377" s="6" t="b">
        <f t="shared" si="20"/>
        <v>1</v>
      </c>
      <c r="D377" s="6" t="b">
        <f t="shared" si="20"/>
        <v>0</v>
      </c>
      <c r="E377" t="str">
        <f>IF(LEN(B377)&gt;0,B377&amp;"_"&amp;COUNTIF(B$169:B377,B377),"")</f>
        <v>Apache Blvd &amp; Price Rd_4</v>
      </c>
    </row>
    <row r="378" spans="1:5" customFormat="1" x14ac:dyDescent="0.3">
      <c r="A378">
        <v>45</v>
      </c>
      <c r="B378" t="str">
        <f t="shared" si="17"/>
        <v>Apache Blvd &amp; McClintock Dr</v>
      </c>
      <c r="C378" s="6" t="b">
        <f t="shared" si="20"/>
        <v>1</v>
      </c>
      <c r="D378" s="6" t="b">
        <f t="shared" si="20"/>
        <v>0</v>
      </c>
      <c r="E378" t="str">
        <f>IF(LEN(B378)&gt;0,B378&amp;"_"&amp;COUNTIF(B$169:B378,B378),"")</f>
        <v>Apache Blvd &amp; McClintock Dr_4</v>
      </c>
    </row>
    <row r="379" spans="1:5" customFormat="1" x14ac:dyDescent="0.3">
      <c r="A379">
        <v>46</v>
      </c>
      <c r="B379" t="str">
        <f t="shared" si="17"/>
        <v>Apache Blvd &amp; Rural Rd</v>
      </c>
      <c r="C379" s="6" t="b">
        <f t="shared" si="20"/>
        <v>0</v>
      </c>
      <c r="D379" s="6" t="b">
        <f t="shared" si="20"/>
        <v>1</v>
      </c>
      <c r="E379" t="str">
        <f>IF(LEN(B379)&gt;0,B379&amp;"_"&amp;COUNTIF(B$169:B379,B379),"")</f>
        <v>Apache Blvd &amp; Rural Rd_3</v>
      </c>
    </row>
    <row r="380" spans="1:5" customFormat="1" x14ac:dyDescent="0.3">
      <c r="A380">
        <v>47</v>
      </c>
      <c r="B380" t="str">
        <f t="shared" si="17"/>
        <v>Terrace Lane &amp; McAllister Ave</v>
      </c>
      <c r="C380" s="6" t="b">
        <f t="shared" si="20"/>
        <v>0</v>
      </c>
      <c r="D380" s="6" t="b">
        <f t="shared" si="20"/>
        <v>1</v>
      </c>
      <c r="E380" t="str">
        <f>IF(LEN(B380)&gt;0,B380&amp;"_"&amp;COUNTIF(B$169:B380,B380),"")</f>
        <v>Terrace Lane &amp; McAllister Ave_2</v>
      </c>
    </row>
    <row r="381" spans="1:5" customFormat="1" x14ac:dyDescent="0.3">
      <c r="A381">
        <v>48</v>
      </c>
      <c r="B381" t="str">
        <f t="shared" si="17"/>
        <v>Apache Blvd &amp; Rural Rd</v>
      </c>
      <c r="C381" s="6" t="b">
        <f t="shared" ref="C381:D396" si="21">C217</f>
        <v>1</v>
      </c>
      <c r="D381" s="6" t="b">
        <f t="shared" si="21"/>
        <v>0</v>
      </c>
      <c r="E381" t="str">
        <f>IF(LEN(B381)&gt;0,B381&amp;"_"&amp;COUNTIF(B$169:B381,B381),"")</f>
        <v>Apache Blvd &amp; Rural Rd_4</v>
      </c>
    </row>
    <row r="382" spans="1:5" customFormat="1" x14ac:dyDescent="0.3">
      <c r="A382">
        <v>49</v>
      </c>
      <c r="B382" t="str">
        <f t="shared" si="17"/>
        <v>Apache Blvd &amp; Mill Ave</v>
      </c>
      <c r="C382" s="6" t="b">
        <f t="shared" si="21"/>
        <v>0</v>
      </c>
      <c r="D382" s="6" t="b">
        <f t="shared" si="21"/>
        <v>1</v>
      </c>
      <c r="E382" t="str">
        <f>IF(LEN(B382)&gt;0,B382&amp;"_"&amp;COUNTIF(B$169:B382,B382),"")</f>
        <v>Apache Blvd &amp; Mill Ave_3</v>
      </c>
    </row>
    <row r="383" spans="1:5" customFormat="1" x14ac:dyDescent="0.3">
      <c r="A383">
        <v>50</v>
      </c>
      <c r="B383" t="str">
        <f t="shared" si="17"/>
        <v>Broadway Rd &amp; Hardy Dr</v>
      </c>
      <c r="C383" s="6" t="b">
        <f t="shared" si="21"/>
        <v>0</v>
      </c>
      <c r="D383" s="6" t="b">
        <f t="shared" si="21"/>
        <v>1</v>
      </c>
      <c r="E383" t="str">
        <f>IF(LEN(B383)&gt;0,B383&amp;"_"&amp;COUNTIF(B$169:B383,B383),"")</f>
        <v>Broadway Rd &amp; Hardy Dr_2</v>
      </c>
    </row>
    <row r="384" spans="1:5" customFormat="1" x14ac:dyDescent="0.3">
      <c r="A384">
        <v>51</v>
      </c>
      <c r="B384" t="str">
        <f t="shared" si="17"/>
        <v>13th St &amp; Hardy Dr</v>
      </c>
      <c r="C384" s="6" t="b">
        <f t="shared" si="21"/>
        <v>1</v>
      </c>
      <c r="D384" s="6" t="b">
        <f t="shared" si="21"/>
        <v>0</v>
      </c>
      <c r="E384" t="str">
        <f>IF(LEN(B384)&gt;0,B384&amp;"_"&amp;COUNTIF(B$169:B384,B384),"")</f>
        <v>13th St &amp; Hardy Dr_2</v>
      </c>
    </row>
    <row r="385" spans="1:5" customFormat="1" x14ac:dyDescent="0.3">
      <c r="A385">
        <v>52</v>
      </c>
      <c r="B385" t="str">
        <f t="shared" si="17"/>
        <v>Broadway Rd &amp; Priest Dr</v>
      </c>
      <c r="C385" s="6" t="b">
        <f t="shared" si="21"/>
        <v>0</v>
      </c>
      <c r="D385" s="6" t="b">
        <f t="shared" si="21"/>
        <v>1</v>
      </c>
      <c r="E385" t="str">
        <f>IF(LEN(B385)&gt;0,B385&amp;"_"&amp;COUNTIF(B$169:B385,B385),"")</f>
        <v>Broadway Rd &amp; Priest Dr_3</v>
      </c>
    </row>
    <row r="386" spans="1:5" customFormat="1" x14ac:dyDescent="0.3">
      <c r="A386">
        <v>53</v>
      </c>
      <c r="B386" t="str">
        <f t="shared" si="17"/>
        <v/>
      </c>
      <c r="C386" s="6" t="b">
        <f t="shared" si="21"/>
        <v>0</v>
      </c>
      <c r="D386" s="6" t="b">
        <f t="shared" si="21"/>
        <v>0</v>
      </c>
      <c r="E386" t="str">
        <f>IF(LEN(B386)&gt;0,B386&amp;"_"&amp;COUNTIF(B$169:B386,B386),"")</f>
        <v/>
      </c>
    </row>
    <row r="387" spans="1:5" customFormat="1" x14ac:dyDescent="0.3">
      <c r="A387">
        <v>54</v>
      </c>
      <c r="B387" t="str">
        <f t="shared" si="17"/>
        <v/>
      </c>
      <c r="C387" s="6" t="b">
        <f t="shared" si="21"/>
        <v>0</v>
      </c>
      <c r="D387" s="6" t="b">
        <f t="shared" si="21"/>
        <v>0</v>
      </c>
      <c r="E387" t="str">
        <f>IF(LEN(B387)&gt;0,B387&amp;"_"&amp;COUNTIF(B$169:B387,B387),"")</f>
        <v/>
      </c>
    </row>
    <row r="388" spans="1:5" customFormat="1" x14ac:dyDescent="0.3">
      <c r="A388">
        <v>55</v>
      </c>
      <c r="B388" t="str">
        <f t="shared" si="17"/>
        <v>Broadway Rd &amp; Priest Dr</v>
      </c>
      <c r="C388" s="6" t="b">
        <f t="shared" si="21"/>
        <v>1</v>
      </c>
      <c r="D388" s="6" t="b">
        <f t="shared" si="21"/>
        <v>0</v>
      </c>
      <c r="E388" t="str">
        <f>IF(LEN(B388)&gt;0,B388&amp;"_"&amp;COUNTIF(B$169:B388,B388),"")</f>
        <v>Broadway Rd &amp; Priest Dr_4</v>
      </c>
    </row>
    <row r="389" spans="1:5" customFormat="1" x14ac:dyDescent="0.3">
      <c r="A389">
        <v>56</v>
      </c>
      <c r="B389" t="str">
        <f t="shared" si="17"/>
        <v>Broadway Rd &amp; Mill Ave</v>
      </c>
      <c r="C389" s="6" t="b">
        <f t="shared" si="21"/>
        <v>1</v>
      </c>
      <c r="D389" s="6" t="b">
        <f t="shared" si="21"/>
        <v>0</v>
      </c>
      <c r="E389" t="str">
        <f>IF(LEN(B389)&gt;0,B389&amp;"_"&amp;COUNTIF(B$169:B389,B389),"")</f>
        <v>Broadway Rd &amp; Mill Ave_3</v>
      </c>
    </row>
    <row r="390" spans="1:5" customFormat="1" x14ac:dyDescent="0.3">
      <c r="A390">
        <v>57</v>
      </c>
      <c r="B390" t="str">
        <f t="shared" si="17"/>
        <v>Broadway Rd &amp; Roosevelt St</v>
      </c>
      <c r="C390" s="6" t="b">
        <f t="shared" si="21"/>
        <v>0</v>
      </c>
      <c r="D390" s="6" t="b">
        <f t="shared" si="21"/>
        <v>1</v>
      </c>
      <c r="E390" t="str">
        <f>IF(LEN(B390)&gt;0,B390&amp;"_"&amp;COUNTIF(B$169:B390,B390),"")</f>
        <v>Broadway Rd &amp; Roosevelt St_2</v>
      </c>
    </row>
    <row r="391" spans="1:5" customFormat="1" x14ac:dyDescent="0.3">
      <c r="A391">
        <v>58</v>
      </c>
      <c r="B391" t="str">
        <f t="shared" si="17"/>
        <v>13th St &amp; Mill Ave</v>
      </c>
      <c r="C391" s="6" t="b">
        <f t="shared" si="21"/>
        <v>1</v>
      </c>
      <c r="D391" s="6" t="b">
        <f t="shared" si="21"/>
        <v>0</v>
      </c>
      <c r="E391" t="str">
        <f>IF(LEN(B391)&gt;0,B391&amp;"_"&amp;COUNTIF(B$169:B391,B391),"")</f>
        <v>13th St &amp; Mill Ave_1</v>
      </c>
    </row>
    <row r="392" spans="1:5" customFormat="1" x14ac:dyDescent="0.3">
      <c r="A392">
        <v>59</v>
      </c>
      <c r="B392" t="str">
        <f t="shared" si="17"/>
        <v>Broadway Rd &amp; Mill Ave</v>
      </c>
      <c r="C392" s="6" t="b">
        <f t="shared" si="21"/>
        <v>0</v>
      </c>
      <c r="D392" s="6" t="b">
        <f t="shared" si="21"/>
        <v>1</v>
      </c>
      <c r="E392" t="str">
        <f>IF(LEN(B392)&gt;0,B392&amp;"_"&amp;COUNTIF(B$169:B392,B392),"")</f>
        <v>Broadway Rd &amp; Mill Ave_4</v>
      </c>
    </row>
    <row r="393" spans="1:5" customFormat="1" x14ac:dyDescent="0.3">
      <c r="A393">
        <v>60</v>
      </c>
      <c r="B393" t="str">
        <f t="shared" si="17"/>
        <v>Broadway Rd &amp; College Ave</v>
      </c>
      <c r="C393" s="6" t="b">
        <f t="shared" si="21"/>
        <v>0</v>
      </c>
      <c r="D393" s="6" t="b">
        <f t="shared" si="21"/>
        <v>1</v>
      </c>
      <c r="E393" t="str">
        <f>IF(LEN(B393)&gt;0,B393&amp;"_"&amp;COUNTIF(B$169:B393,B393),"")</f>
        <v>Broadway Rd &amp; College Ave_2</v>
      </c>
    </row>
    <row r="394" spans="1:5" customFormat="1" x14ac:dyDescent="0.3">
      <c r="A394">
        <v>61</v>
      </c>
      <c r="B394" t="str">
        <f t="shared" si="17"/>
        <v>Broadway Rd &amp; Rural Rd</v>
      </c>
      <c r="C394" s="6" t="b">
        <f t="shared" si="21"/>
        <v>0</v>
      </c>
      <c r="D394" s="6" t="b">
        <f t="shared" si="21"/>
        <v>1</v>
      </c>
      <c r="E394" t="str">
        <f>IF(LEN(B394)&gt;0,B394&amp;"_"&amp;COUNTIF(B$169:B394,B394),"")</f>
        <v>Broadway Rd &amp; Rural Rd_3</v>
      </c>
    </row>
    <row r="395" spans="1:5" customFormat="1" x14ac:dyDescent="0.3">
      <c r="A395">
        <v>62</v>
      </c>
      <c r="B395" t="str">
        <f t="shared" si="17"/>
        <v>Broadway Rd &amp; Rural Rd</v>
      </c>
      <c r="C395" s="6" t="b">
        <f t="shared" si="21"/>
        <v>1</v>
      </c>
      <c r="D395" s="6" t="b">
        <f t="shared" si="21"/>
        <v>0</v>
      </c>
      <c r="E395" t="str">
        <f>IF(LEN(B395)&gt;0,B395&amp;"_"&amp;COUNTIF(B$169:B395,B395),"")</f>
        <v>Broadway Rd &amp; Rural Rd_4</v>
      </c>
    </row>
    <row r="396" spans="1:5" customFormat="1" x14ac:dyDescent="0.3">
      <c r="A396">
        <v>63</v>
      </c>
      <c r="B396" t="str">
        <f t="shared" si="17"/>
        <v>Broadway Rd &amp; McClintock Dr</v>
      </c>
      <c r="C396" s="6" t="b">
        <f t="shared" si="21"/>
        <v>1</v>
      </c>
      <c r="D396" s="6" t="b">
        <f t="shared" si="21"/>
        <v>0</v>
      </c>
      <c r="E396" t="str">
        <f>IF(LEN(B396)&gt;0,B396&amp;"_"&amp;COUNTIF(B$169:B396,B396),"")</f>
        <v>Broadway Rd &amp; McClintock Dr_3</v>
      </c>
    </row>
    <row r="397" spans="1:5" customFormat="1" x14ac:dyDescent="0.3">
      <c r="A397">
        <v>64</v>
      </c>
      <c r="B397" t="str">
        <f t="shared" ref="B397:B460" si="22">IF($C233,$B66&amp;" &amp; "&amp;D66,IF($D233,D66&amp;" &amp; "&amp;$B66,""))</f>
        <v>Broadway Rd &amp; McClintock Dr</v>
      </c>
      <c r="C397" s="6" t="b">
        <f t="shared" ref="C397:D412" si="23">C233</f>
        <v>0</v>
      </c>
      <c r="D397" s="6" t="b">
        <f t="shared" si="23"/>
        <v>1</v>
      </c>
      <c r="E397" t="str">
        <f>IF(LEN(B397)&gt;0,B397&amp;"_"&amp;COUNTIF(B$169:B397,B397),"")</f>
        <v>Broadway Rd &amp; McClintock Dr_4</v>
      </c>
    </row>
    <row r="398" spans="1:5" customFormat="1" x14ac:dyDescent="0.3">
      <c r="A398">
        <v>65</v>
      </c>
      <c r="B398" t="str">
        <f t="shared" si="22"/>
        <v>Broadway Rd &amp; Price Rd.</v>
      </c>
      <c r="C398" s="6" t="b">
        <f t="shared" si="23"/>
        <v>1</v>
      </c>
      <c r="D398" s="6" t="b">
        <f t="shared" si="23"/>
        <v>0</v>
      </c>
      <c r="E398" t="str">
        <f>IF(LEN(B398)&gt;0,B398&amp;"_"&amp;COUNTIF(B$169:B398,B398),"")</f>
        <v>Broadway Rd &amp; Price Rd._1</v>
      </c>
    </row>
    <row r="399" spans="1:5" customFormat="1" x14ac:dyDescent="0.3">
      <c r="A399">
        <v>66</v>
      </c>
      <c r="B399" t="str">
        <f t="shared" si="22"/>
        <v>Broadway Rd &amp; Price Rd</v>
      </c>
      <c r="C399" s="6" t="b">
        <f t="shared" si="23"/>
        <v>0</v>
      </c>
      <c r="D399" s="6" t="b">
        <f t="shared" si="23"/>
        <v>1</v>
      </c>
      <c r="E399" t="str">
        <f>IF(LEN(B399)&gt;0,B399&amp;"_"&amp;COUNTIF(B$169:B399,B399),"")</f>
        <v>Broadway Rd &amp; Price Rd_3</v>
      </c>
    </row>
    <row r="400" spans="1:5" customFormat="1" x14ac:dyDescent="0.3">
      <c r="A400">
        <v>67</v>
      </c>
      <c r="B400" t="str">
        <f t="shared" si="22"/>
        <v xml:space="preserve">Broadway Rd &amp; Tempe Canal </v>
      </c>
      <c r="C400" s="6" t="b">
        <f t="shared" si="23"/>
        <v>1</v>
      </c>
      <c r="D400" s="6" t="b">
        <f t="shared" si="23"/>
        <v>0</v>
      </c>
      <c r="E400" t="str">
        <f>IF(LEN(B400)&gt;0,B400&amp;"_"&amp;COUNTIF(B$169:B400,B400),"")</f>
        <v>Broadway Rd &amp; Tempe Canal _1</v>
      </c>
    </row>
    <row r="401" spans="1:5" customFormat="1" x14ac:dyDescent="0.3">
      <c r="A401">
        <v>68</v>
      </c>
      <c r="B401" t="str">
        <f t="shared" si="22"/>
        <v>Southern Ave &amp; Price Rd</v>
      </c>
      <c r="C401" s="6" t="b">
        <f t="shared" si="23"/>
        <v>0</v>
      </c>
      <c r="D401" s="6" t="b">
        <f t="shared" si="23"/>
        <v>1</v>
      </c>
      <c r="E401" t="str">
        <f>IF(LEN(B401)&gt;0,B401&amp;"_"&amp;COUNTIF(B$169:B401,B401),"")</f>
        <v>Southern Ave &amp; Price Rd_3</v>
      </c>
    </row>
    <row r="402" spans="1:5" customFormat="1" x14ac:dyDescent="0.3">
      <c r="A402">
        <v>69</v>
      </c>
      <c r="B402" t="str">
        <f t="shared" si="22"/>
        <v xml:space="preserve">Southern Ave &amp; Tempe Canal </v>
      </c>
      <c r="C402" s="6" t="b">
        <f t="shared" si="23"/>
        <v>1</v>
      </c>
      <c r="D402" s="6" t="b">
        <f t="shared" si="23"/>
        <v>0</v>
      </c>
      <c r="E402" t="str">
        <f>IF(LEN(B402)&gt;0,B402&amp;"_"&amp;COUNTIF(B$169:B402,B402),"")</f>
        <v>Southern Ave &amp; Tempe Canal _1</v>
      </c>
    </row>
    <row r="403" spans="1:5" customFormat="1" x14ac:dyDescent="0.3">
      <c r="A403">
        <v>70</v>
      </c>
      <c r="B403" t="str">
        <f t="shared" si="22"/>
        <v>Southern Ave &amp; Price Rd</v>
      </c>
      <c r="C403" s="6" t="b">
        <f t="shared" si="23"/>
        <v>1</v>
      </c>
      <c r="D403" s="6" t="b">
        <f t="shared" si="23"/>
        <v>0</v>
      </c>
      <c r="E403" t="str">
        <f>IF(LEN(B403)&gt;0,B403&amp;"_"&amp;COUNTIF(B$169:B403,B403),"")</f>
        <v>Southern Ave &amp; Price Rd_4</v>
      </c>
    </row>
    <row r="404" spans="1:5" customFormat="1" x14ac:dyDescent="0.3">
      <c r="A404">
        <v>71</v>
      </c>
      <c r="B404" t="str">
        <f t="shared" si="22"/>
        <v>Southern Ave &amp; McClintock Dr</v>
      </c>
      <c r="C404" s="6" t="b">
        <f t="shared" si="23"/>
        <v>0</v>
      </c>
      <c r="D404" s="6" t="b">
        <f t="shared" si="23"/>
        <v>1</v>
      </c>
      <c r="E404" t="str">
        <f>IF(LEN(B404)&gt;0,B404&amp;"_"&amp;COUNTIF(B$169:B404,B404),"")</f>
        <v>Southern Ave &amp; McClintock Dr_3</v>
      </c>
    </row>
    <row r="405" spans="1:5" customFormat="1" x14ac:dyDescent="0.3">
      <c r="A405">
        <v>72</v>
      </c>
      <c r="B405" t="str">
        <f t="shared" si="22"/>
        <v/>
      </c>
      <c r="C405" s="6" t="b">
        <f t="shared" si="23"/>
        <v>0</v>
      </c>
      <c r="D405" s="6" t="b">
        <f t="shared" si="23"/>
        <v>0</v>
      </c>
      <c r="E405" t="str">
        <f>IF(LEN(B405)&gt;0,B405&amp;"_"&amp;COUNTIF(B$169:B405,B405),"")</f>
        <v/>
      </c>
    </row>
    <row r="406" spans="1:5" customFormat="1" x14ac:dyDescent="0.3">
      <c r="A406">
        <v>73</v>
      </c>
      <c r="B406" t="str">
        <f t="shared" si="22"/>
        <v>Southern Ave &amp; McClintock Dr</v>
      </c>
      <c r="C406" s="6" t="b">
        <f t="shared" si="23"/>
        <v>1</v>
      </c>
      <c r="D406" s="6" t="b">
        <f t="shared" si="23"/>
        <v>0</v>
      </c>
      <c r="E406" t="str">
        <f>IF(LEN(B406)&gt;0,B406&amp;"_"&amp;COUNTIF(B$169:B406,B406),"")</f>
        <v>Southern Ave &amp; McClintock Dr_4</v>
      </c>
    </row>
    <row r="407" spans="1:5" customFormat="1" x14ac:dyDescent="0.3">
      <c r="A407">
        <v>74</v>
      </c>
      <c r="B407" t="str">
        <f t="shared" si="22"/>
        <v>Southern Ave &amp; Rural Rd</v>
      </c>
      <c r="C407" s="6" t="b">
        <f t="shared" si="23"/>
        <v>0</v>
      </c>
      <c r="D407" s="6" t="b">
        <f t="shared" si="23"/>
        <v>1</v>
      </c>
      <c r="E407" t="str">
        <f>IF(LEN(B407)&gt;0,B407&amp;"_"&amp;COUNTIF(B$169:B407,B407),"")</f>
        <v>Southern Ave &amp; Rural Rd_3</v>
      </c>
    </row>
    <row r="408" spans="1:5" customFormat="1" x14ac:dyDescent="0.3">
      <c r="A408">
        <v>75</v>
      </c>
      <c r="B408" t="str">
        <f t="shared" si="22"/>
        <v>Alameda Dr &amp; Rural Rd</v>
      </c>
      <c r="C408" s="6" t="b">
        <f t="shared" si="23"/>
        <v>1</v>
      </c>
      <c r="D408" s="6" t="b">
        <f t="shared" si="23"/>
        <v>0</v>
      </c>
      <c r="E408" t="str">
        <f>IF(LEN(B408)&gt;0,B408&amp;"_"&amp;COUNTIF(B$169:B408,B408),"")</f>
        <v>Alameda Dr &amp; Rural Rd_1</v>
      </c>
    </row>
    <row r="409" spans="1:5" customFormat="1" x14ac:dyDescent="0.3">
      <c r="A409">
        <v>76</v>
      </c>
      <c r="B409" t="str">
        <f t="shared" si="22"/>
        <v>Southern Ave &amp; College Ave</v>
      </c>
      <c r="C409" s="6" t="b">
        <f t="shared" si="23"/>
        <v>0</v>
      </c>
      <c r="D409" s="6" t="b">
        <f t="shared" si="23"/>
        <v>1</v>
      </c>
      <c r="E409" t="str">
        <f>IF(LEN(B409)&gt;0,B409&amp;"_"&amp;COUNTIF(B$169:B409,B409),"")</f>
        <v>Southern Ave &amp; College Ave_2</v>
      </c>
    </row>
    <row r="410" spans="1:5" customFormat="1" x14ac:dyDescent="0.3">
      <c r="A410">
        <v>77</v>
      </c>
      <c r="B410" t="str">
        <f t="shared" si="22"/>
        <v>Southern Ave &amp; Mill Ave</v>
      </c>
      <c r="C410" s="6" t="b">
        <f t="shared" si="23"/>
        <v>0</v>
      </c>
      <c r="D410" s="6" t="b">
        <f t="shared" si="23"/>
        <v>1</v>
      </c>
      <c r="E410" t="str">
        <f>IF(LEN(B410)&gt;0,B410&amp;"_"&amp;COUNTIF(B$169:B410,B410),"")</f>
        <v>Southern Ave &amp; Mill Ave_3</v>
      </c>
    </row>
    <row r="411" spans="1:5" customFormat="1" x14ac:dyDescent="0.3">
      <c r="A411">
        <v>78</v>
      </c>
      <c r="B411" t="str">
        <f t="shared" si="22"/>
        <v>Southern Ave &amp; Roosevelt St</v>
      </c>
      <c r="C411" s="6" t="b">
        <f t="shared" si="23"/>
        <v>0</v>
      </c>
      <c r="D411" s="6" t="b">
        <f t="shared" si="23"/>
        <v>1</v>
      </c>
      <c r="E411" t="str">
        <f>IF(LEN(B411)&gt;0,B411&amp;"_"&amp;COUNTIF(B$169:B411,B411),"")</f>
        <v>Southern Ave &amp; Roosevelt St_1</v>
      </c>
    </row>
    <row r="412" spans="1:5" customFormat="1" x14ac:dyDescent="0.3">
      <c r="A412">
        <v>79</v>
      </c>
      <c r="B412" t="str">
        <f t="shared" si="22"/>
        <v>Southern Ave &amp; Hardy Dr</v>
      </c>
      <c r="C412" s="6" t="b">
        <f t="shared" si="23"/>
        <v>0</v>
      </c>
      <c r="D412" s="6" t="b">
        <f t="shared" si="23"/>
        <v>1</v>
      </c>
      <c r="E412" t="str">
        <f>IF(LEN(B412)&gt;0,B412&amp;"_"&amp;COUNTIF(B$169:B412,B412),"")</f>
        <v>Southern Ave &amp; Hardy Dr_2</v>
      </c>
    </row>
    <row r="413" spans="1:5" customFormat="1" x14ac:dyDescent="0.3">
      <c r="A413">
        <v>80</v>
      </c>
      <c r="B413" t="str">
        <f t="shared" si="22"/>
        <v>Alameda Dr &amp; Roosevelt St</v>
      </c>
      <c r="C413" s="6" t="b">
        <f t="shared" ref="C413:D428" si="24">C249</f>
        <v>1</v>
      </c>
      <c r="D413" s="6" t="b">
        <f t="shared" si="24"/>
        <v>0</v>
      </c>
      <c r="E413" t="str">
        <f>IF(LEN(B413)&gt;0,B413&amp;"_"&amp;COUNTIF(B$169:B413,B413),"")</f>
        <v>Alameda Dr &amp; Roosevelt St_1</v>
      </c>
    </row>
    <row r="414" spans="1:5" customFormat="1" x14ac:dyDescent="0.3">
      <c r="A414">
        <v>81</v>
      </c>
      <c r="B414" t="str">
        <f t="shared" si="22"/>
        <v>Southern Ave &amp; Priest Dr</v>
      </c>
      <c r="C414" s="6" t="b">
        <f t="shared" si="24"/>
        <v>0</v>
      </c>
      <c r="D414" s="6" t="b">
        <f t="shared" si="24"/>
        <v>1</v>
      </c>
      <c r="E414" t="str">
        <f>IF(LEN(B414)&gt;0,B414&amp;"_"&amp;COUNTIF(B$169:B414,B414),"")</f>
        <v>Southern Ave &amp; Priest Dr_3</v>
      </c>
    </row>
    <row r="415" spans="1:5" customFormat="1" x14ac:dyDescent="0.3">
      <c r="A415">
        <v>82</v>
      </c>
      <c r="B415" t="str">
        <f t="shared" si="22"/>
        <v>Broadway Rd &amp; I-10 Fwy</v>
      </c>
      <c r="C415" s="6" t="b">
        <f t="shared" si="24"/>
        <v>1</v>
      </c>
      <c r="D415" s="6" t="b">
        <f t="shared" si="24"/>
        <v>0</v>
      </c>
      <c r="E415" t="str">
        <f>IF(LEN(B415)&gt;0,B415&amp;"_"&amp;COUNTIF(B$169:B415,B415),"")</f>
        <v>Broadway Rd &amp; I-10 Fwy_2</v>
      </c>
    </row>
    <row r="416" spans="1:5" customFormat="1" x14ac:dyDescent="0.3">
      <c r="A416">
        <v>83</v>
      </c>
      <c r="B416" t="str">
        <f t="shared" si="22"/>
        <v/>
      </c>
      <c r="C416" s="6" t="b">
        <f t="shared" si="24"/>
        <v>0</v>
      </c>
      <c r="D416" s="6" t="b">
        <f t="shared" si="24"/>
        <v>0</v>
      </c>
      <c r="E416" t="str">
        <f>IF(LEN(B416)&gt;0,B416&amp;"_"&amp;COUNTIF(B$169:B416,B416),"")</f>
        <v/>
      </c>
    </row>
    <row r="417" spans="1:5" customFormat="1" x14ac:dyDescent="0.3">
      <c r="A417">
        <v>84</v>
      </c>
      <c r="B417" t="str">
        <f t="shared" si="22"/>
        <v>Southern Ave &amp; Priest Dr</v>
      </c>
      <c r="C417" s="6" t="b">
        <f t="shared" si="24"/>
        <v>1</v>
      </c>
      <c r="D417" s="6" t="b">
        <f t="shared" si="24"/>
        <v>0</v>
      </c>
      <c r="E417" t="str">
        <f>IF(LEN(B417)&gt;0,B417&amp;"_"&amp;COUNTIF(B$169:B417,B417),"")</f>
        <v>Southern Ave &amp; Priest Dr_4</v>
      </c>
    </row>
    <row r="418" spans="1:5" customFormat="1" x14ac:dyDescent="0.3">
      <c r="A418">
        <v>85</v>
      </c>
      <c r="B418" t="str">
        <f t="shared" si="22"/>
        <v>Southern Ave &amp; Mill Ave</v>
      </c>
      <c r="C418" s="6" t="b">
        <f t="shared" si="24"/>
        <v>1</v>
      </c>
      <c r="D418" s="6" t="b">
        <f t="shared" si="24"/>
        <v>0</v>
      </c>
      <c r="E418" t="str">
        <f>IF(LEN(B418)&gt;0,B418&amp;"_"&amp;COUNTIF(B$169:B418,B418),"")</f>
        <v>Southern Ave &amp; Mill Ave_4</v>
      </c>
    </row>
    <row r="419" spans="1:5" customFormat="1" x14ac:dyDescent="0.3">
      <c r="A419">
        <v>86</v>
      </c>
      <c r="B419" t="str">
        <f t="shared" si="22"/>
        <v>Southern Ave &amp; Rural Rd</v>
      </c>
      <c r="C419" s="6" t="b">
        <f t="shared" si="24"/>
        <v>1</v>
      </c>
      <c r="D419" s="6" t="b">
        <f t="shared" si="24"/>
        <v>0</v>
      </c>
      <c r="E419" t="str">
        <f>IF(LEN(B419)&gt;0,B419&amp;"_"&amp;COUNTIF(B$169:B419,B419),"")</f>
        <v>Southern Ave &amp; Rural Rd_4</v>
      </c>
    </row>
    <row r="420" spans="1:5" customFormat="1" x14ac:dyDescent="0.3">
      <c r="A420">
        <v>87</v>
      </c>
      <c r="B420" t="str">
        <f t="shared" si="22"/>
        <v/>
      </c>
      <c r="C420" s="6" t="b">
        <f t="shared" si="24"/>
        <v>0</v>
      </c>
      <c r="D420" s="6" t="b">
        <f t="shared" si="24"/>
        <v>0</v>
      </c>
      <c r="E420" t="str">
        <f>IF(LEN(B420)&gt;0,B420&amp;"_"&amp;COUNTIF(B$169:B420,B420),"")</f>
        <v/>
      </c>
    </row>
    <row r="421" spans="1:5" customFormat="1" x14ac:dyDescent="0.3">
      <c r="A421">
        <v>88</v>
      </c>
      <c r="B421" t="str">
        <f t="shared" si="22"/>
        <v>Baseline Rd &amp; Priest Dr</v>
      </c>
      <c r="C421" s="6" t="b">
        <f t="shared" si="24"/>
        <v>0</v>
      </c>
      <c r="D421" s="6" t="b">
        <f t="shared" si="24"/>
        <v>1</v>
      </c>
      <c r="E421" t="str">
        <f>IF(LEN(B421)&gt;0,B421&amp;"_"&amp;COUNTIF(B$169:B421,B421),"")</f>
        <v>Baseline Rd &amp; Priest Dr_3</v>
      </c>
    </row>
    <row r="422" spans="1:5" customFormat="1" x14ac:dyDescent="0.3">
      <c r="A422">
        <v>89</v>
      </c>
      <c r="B422" t="str">
        <f t="shared" si="22"/>
        <v>Superstition Fwy &amp; Mill Ave</v>
      </c>
      <c r="C422" s="6" t="b">
        <f t="shared" si="24"/>
        <v>0</v>
      </c>
      <c r="D422" s="6" t="b">
        <f t="shared" si="24"/>
        <v>1</v>
      </c>
      <c r="E422" t="str">
        <f>IF(LEN(B422)&gt;0,B422&amp;"_"&amp;COUNTIF(B$169:B422,B422),"")</f>
        <v>Superstition Fwy &amp; Mill Ave_2</v>
      </c>
    </row>
    <row r="423" spans="1:5" customFormat="1" x14ac:dyDescent="0.3">
      <c r="A423">
        <v>90</v>
      </c>
      <c r="B423" t="str">
        <f t="shared" si="22"/>
        <v>Superstition Fwy &amp; College Ave</v>
      </c>
      <c r="C423" s="6" t="b">
        <f t="shared" si="24"/>
        <v>0</v>
      </c>
      <c r="D423" s="6" t="b">
        <f t="shared" si="24"/>
        <v>1</v>
      </c>
      <c r="E423" t="str">
        <f>IF(LEN(B423)&gt;0,B423&amp;"_"&amp;COUNTIF(B$169:B423,B423),"")</f>
        <v>Superstition Fwy &amp; College Ave_2</v>
      </c>
    </row>
    <row r="424" spans="1:5" customFormat="1" x14ac:dyDescent="0.3">
      <c r="A424">
        <v>91</v>
      </c>
      <c r="B424" t="str">
        <f t="shared" si="22"/>
        <v>Superstition Fwy &amp; Rural Rd</v>
      </c>
      <c r="C424" s="6" t="b">
        <f t="shared" si="24"/>
        <v>0</v>
      </c>
      <c r="D424" s="6" t="b">
        <f t="shared" si="24"/>
        <v>1</v>
      </c>
      <c r="E424" t="str">
        <f>IF(LEN(B424)&gt;0,B424&amp;"_"&amp;COUNTIF(B$169:B424,B424),"")</f>
        <v>Superstition Fwy &amp; Rural Rd_2</v>
      </c>
    </row>
    <row r="425" spans="1:5" customFormat="1" x14ac:dyDescent="0.3">
      <c r="A425">
        <v>92</v>
      </c>
      <c r="B425" t="str">
        <f t="shared" si="22"/>
        <v>Superstition Fwy &amp; McClintock Dr</v>
      </c>
      <c r="C425" s="6" t="b">
        <f t="shared" si="24"/>
        <v>0</v>
      </c>
      <c r="D425" s="6" t="b">
        <f t="shared" si="24"/>
        <v>1</v>
      </c>
      <c r="E425" t="str">
        <f>IF(LEN(B425)&gt;0,B425&amp;"_"&amp;COUNTIF(B$169:B425,B425),"")</f>
        <v>Superstition Fwy &amp; McClintock Dr_2</v>
      </c>
    </row>
    <row r="426" spans="1:5" customFormat="1" x14ac:dyDescent="0.3">
      <c r="A426">
        <v>93</v>
      </c>
      <c r="B426" t="str">
        <f t="shared" si="22"/>
        <v>Superstition Fwy &amp; Price Rd</v>
      </c>
      <c r="C426" s="6" t="b">
        <f t="shared" si="24"/>
        <v>0</v>
      </c>
      <c r="D426" s="6" t="b">
        <f t="shared" si="24"/>
        <v>1</v>
      </c>
      <c r="E426" t="str">
        <f>IF(LEN(B426)&gt;0,B426&amp;"_"&amp;COUNTIF(B$169:B426,B426),"")</f>
        <v>Superstition Fwy &amp; Price Rd_2</v>
      </c>
    </row>
    <row r="427" spans="1:5" customFormat="1" x14ac:dyDescent="0.3">
      <c r="A427">
        <v>94</v>
      </c>
      <c r="B427" t="str">
        <f t="shared" si="22"/>
        <v>Baseline Rd &amp; Price Rd</v>
      </c>
      <c r="C427" s="6" t="b">
        <f t="shared" si="24"/>
        <v>0</v>
      </c>
      <c r="D427" s="6" t="b">
        <f t="shared" si="24"/>
        <v>1</v>
      </c>
      <c r="E427" t="str">
        <f>IF(LEN(B427)&gt;0,B427&amp;"_"&amp;COUNTIF(B$169:B427,B427),"")</f>
        <v>Baseline Rd &amp; Price Rd_2</v>
      </c>
    </row>
    <row r="428" spans="1:5" customFormat="1" x14ac:dyDescent="0.3">
      <c r="A428">
        <v>95</v>
      </c>
      <c r="B428" t="str">
        <f t="shared" si="22"/>
        <v>Baseline Rd &amp; Price Rd</v>
      </c>
      <c r="C428" s="6" t="b">
        <f t="shared" si="24"/>
        <v>1</v>
      </c>
      <c r="D428" s="6" t="b">
        <f t="shared" si="24"/>
        <v>0</v>
      </c>
      <c r="E428" t="str">
        <f>IF(LEN(B428)&gt;0,B428&amp;"_"&amp;COUNTIF(B$169:B428,B428),"")</f>
        <v>Baseline Rd &amp; Price Rd_3</v>
      </c>
    </row>
    <row r="429" spans="1:5" customFormat="1" x14ac:dyDescent="0.3">
      <c r="A429">
        <v>96</v>
      </c>
      <c r="B429" t="str">
        <f t="shared" si="22"/>
        <v>Baseline Rd &amp; McClintock Dr</v>
      </c>
      <c r="C429" s="6" t="b">
        <f t="shared" ref="C429:D444" si="25">C265</f>
        <v>0</v>
      </c>
      <c r="D429" s="6" t="b">
        <f t="shared" si="25"/>
        <v>1</v>
      </c>
      <c r="E429" t="str">
        <f>IF(LEN(B429)&gt;0,B429&amp;"_"&amp;COUNTIF(B$169:B429,B429),"")</f>
        <v>Baseline Rd &amp; McClintock Dr_3</v>
      </c>
    </row>
    <row r="430" spans="1:5" customFormat="1" x14ac:dyDescent="0.3">
      <c r="A430">
        <v>97</v>
      </c>
      <c r="B430" t="str">
        <f t="shared" si="22"/>
        <v>Baseline Rd &amp; McClintock Dr</v>
      </c>
      <c r="C430" s="6" t="b">
        <f t="shared" si="25"/>
        <v>1</v>
      </c>
      <c r="D430" s="6" t="b">
        <f t="shared" si="25"/>
        <v>0</v>
      </c>
      <c r="E430" t="str">
        <f>IF(LEN(B430)&gt;0,B430&amp;"_"&amp;COUNTIF(B$169:B430,B430),"")</f>
        <v>Baseline Rd &amp; McClintock Dr_4</v>
      </c>
    </row>
    <row r="431" spans="1:5" customFormat="1" x14ac:dyDescent="0.3">
      <c r="A431">
        <v>98</v>
      </c>
      <c r="B431" t="str">
        <f t="shared" si="22"/>
        <v>Baseline Rd &amp; Lakeshore Dr</v>
      </c>
      <c r="C431" s="6" t="b">
        <f t="shared" si="25"/>
        <v>0</v>
      </c>
      <c r="D431" s="6" t="b">
        <f t="shared" si="25"/>
        <v>1</v>
      </c>
      <c r="E431" t="str">
        <f>IF(LEN(B431)&gt;0,B431&amp;"_"&amp;COUNTIF(B$169:B431,B431),"")</f>
        <v>Baseline Rd &amp; Lakeshore Dr_2</v>
      </c>
    </row>
    <row r="432" spans="1:5" customFormat="1" x14ac:dyDescent="0.3">
      <c r="A432">
        <v>99</v>
      </c>
      <c r="B432" t="str">
        <f t="shared" si="22"/>
        <v>Baseline Rd &amp; Rural Rd</v>
      </c>
      <c r="C432" s="6" t="b">
        <f t="shared" si="25"/>
        <v>0</v>
      </c>
      <c r="D432" s="6" t="b">
        <f t="shared" si="25"/>
        <v>1</v>
      </c>
      <c r="E432" t="str">
        <f>IF(LEN(B432)&gt;0,B432&amp;"_"&amp;COUNTIF(B$169:B432,B432),"")</f>
        <v>Baseline Rd &amp; Rural Rd_3</v>
      </c>
    </row>
    <row r="433" spans="1:5" customFormat="1" x14ac:dyDescent="0.3">
      <c r="A433">
        <v>100</v>
      </c>
      <c r="B433" t="str">
        <f t="shared" si="22"/>
        <v>Baseline Rd &amp; Rural Rd</v>
      </c>
      <c r="C433" s="6" t="b">
        <f t="shared" si="25"/>
        <v>1</v>
      </c>
      <c r="D433" s="6" t="b">
        <f t="shared" si="25"/>
        <v>0</v>
      </c>
      <c r="E433" t="str">
        <f>IF(LEN(B433)&gt;0,B433&amp;"_"&amp;COUNTIF(B$169:B433,B433),"")</f>
        <v>Baseline Rd &amp; Rural Rd_4</v>
      </c>
    </row>
    <row r="434" spans="1:5" customFormat="1" x14ac:dyDescent="0.3">
      <c r="A434">
        <v>101</v>
      </c>
      <c r="B434" t="str">
        <f t="shared" si="22"/>
        <v>Baseline Rd &amp; College Ave</v>
      </c>
      <c r="C434" s="6" t="b">
        <f t="shared" si="25"/>
        <v>0</v>
      </c>
      <c r="D434" s="6" t="b">
        <f t="shared" si="25"/>
        <v>1</v>
      </c>
      <c r="E434" t="str">
        <f>IF(LEN(B434)&gt;0,B434&amp;"_"&amp;COUNTIF(B$169:B434,B434),"")</f>
        <v>Baseline Rd &amp; College Ave_2</v>
      </c>
    </row>
    <row r="435" spans="1:5" customFormat="1" x14ac:dyDescent="0.3">
      <c r="A435">
        <v>102</v>
      </c>
      <c r="B435" t="str">
        <f t="shared" si="22"/>
        <v>Baseline Rd &amp; Mill Ave</v>
      </c>
      <c r="C435" s="6" t="b">
        <f t="shared" si="25"/>
        <v>0</v>
      </c>
      <c r="D435" s="6" t="b">
        <f t="shared" si="25"/>
        <v>1</v>
      </c>
      <c r="E435" t="str">
        <f>IF(LEN(B435)&gt;0,B435&amp;"_"&amp;COUNTIF(B$169:B435,B435),"")</f>
        <v>Baseline Rd &amp; Mill Ave_3</v>
      </c>
    </row>
    <row r="436" spans="1:5" customFormat="1" x14ac:dyDescent="0.3">
      <c r="A436">
        <v>103</v>
      </c>
      <c r="B436" t="str">
        <f t="shared" si="22"/>
        <v>Baseline Rd &amp; Kyrene Rd</v>
      </c>
      <c r="C436" s="6" t="b">
        <f t="shared" si="25"/>
        <v>0</v>
      </c>
      <c r="D436" s="6" t="b">
        <f t="shared" si="25"/>
        <v>1</v>
      </c>
      <c r="E436" t="str">
        <f>IF(LEN(B436)&gt;0,B436&amp;"_"&amp;COUNTIF(B$169:B436,B436),"")</f>
        <v>Baseline Rd &amp; Kyrene Rd_2</v>
      </c>
    </row>
    <row r="437" spans="1:5" customFormat="1" x14ac:dyDescent="0.3">
      <c r="A437">
        <v>104</v>
      </c>
      <c r="B437" t="str">
        <f t="shared" si="22"/>
        <v>Baseline Rd &amp; Kyrene Rd</v>
      </c>
      <c r="C437" s="6" t="b">
        <f t="shared" si="25"/>
        <v>1</v>
      </c>
      <c r="D437" s="6" t="b">
        <f t="shared" si="25"/>
        <v>0</v>
      </c>
      <c r="E437" t="str">
        <f>IF(LEN(B437)&gt;0,B437&amp;"_"&amp;COUNTIF(B$169:B437,B437),"")</f>
        <v>Baseline Rd &amp; Kyrene Rd_3</v>
      </c>
    </row>
    <row r="438" spans="1:5" customFormat="1" x14ac:dyDescent="0.3">
      <c r="A438">
        <v>105</v>
      </c>
      <c r="B438" t="str">
        <f t="shared" si="22"/>
        <v>Baseline Rd &amp; Hardy Dr</v>
      </c>
      <c r="C438" s="6" t="b">
        <f t="shared" si="25"/>
        <v>0</v>
      </c>
      <c r="D438" s="6" t="b">
        <f t="shared" si="25"/>
        <v>1</v>
      </c>
      <c r="E438" t="str">
        <f>IF(LEN(B438)&gt;0,B438&amp;"_"&amp;COUNTIF(B$169:B438,B438),"")</f>
        <v>Baseline Rd &amp; Hardy Dr_3</v>
      </c>
    </row>
    <row r="439" spans="1:5" customFormat="1" x14ac:dyDescent="0.3">
      <c r="A439">
        <v>106</v>
      </c>
      <c r="B439" t="str">
        <f t="shared" si="22"/>
        <v>Baseline Rd &amp; Hardy Dr</v>
      </c>
      <c r="C439" s="6" t="b">
        <f t="shared" si="25"/>
        <v>1</v>
      </c>
      <c r="D439" s="6" t="b">
        <f t="shared" si="25"/>
        <v>0</v>
      </c>
      <c r="E439" t="str">
        <f>IF(LEN(B439)&gt;0,B439&amp;"_"&amp;COUNTIF(B$169:B439,B439),"")</f>
        <v>Baseline Rd &amp; Hardy Dr_4</v>
      </c>
    </row>
    <row r="440" spans="1:5" customFormat="1" x14ac:dyDescent="0.3">
      <c r="A440">
        <v>107</v>
      </c>
      <c r="B440" t="str">
        <f t="shared" si="22"/>
        <v>Baseline Rd &amp; Priest Dr</v>
      </c>
      <c r="C440" s="6" t="b">
        <f t="shared" si="25"/>
        <v>1</v>
      </c>
      <c r="D440" s="6" t="b">
        <f t="shared" si="25"/>
        <v>0</v>
      </c>
      <c r="E440" t="str">
        <f>IF(LEN(B440)&gt;0,B440&amp;"_"&amp;COUNTIF(B$169:B440,B440),"")</f>
        <v>Baseline Rd &amp; Priest Dr_4</v>
      </c>
    </row>
    <row r="441" spans="1:5" customFormat="1" x14ac:dyDescent="0.3">
      <c r="A441">
        <v>108</v>
      </c>
      <c r="B441" t="str">
        <f t="shared" si="22"/>
        <v>Baseline Rd &amp; I-10 Fwy</v>
      </c>
      <c r="C441" s="6" t="b">
        <f t="shared" si="25"/>
        <v>1</v>
      </c>
      <c r="D441" s="6" t="b">
        <f t="shared" si="25"/>
        <v>0</v>
      </c>
      <c r="E441" t="str">
        <f>IF(LEN(B441)&gt;0,B441&amp;"_"&amp;COUNTIF(B$169:B441,B441),"")</f>
        <v>Baseline Rd &amp; I-10 Fwy_2</v>
      </c>
    </row>
    <row r="442" spans="1:5" customFormat="1" x14ac:dyDescent="0.3">
      <c r="A442">
        <v>109</v>
      </c>
      <c r="B442" t="str">
        <f t="shared" si="22"/>
        <v>Guadalupe Rd &amp; Priest Dr</v>
      </c>
      <c r="C442" s="6" t="b">
        <f t="shared" si="25"/>
        <v>0</v>
      </c>
      <c r="D442" s="6" t="b">
        <f t="shared" si="25"/>
        <v>1</v>
      </c>
      <c r="E442" t="str">
        <f>IF(LEN(B442)&gt;0,B442&amp;"_"&amp;COUNTIF(B$169:B442,B442),"")</f>
        <v>Guadalupe Rd &amp; Priest Dr_1</v>
      </c>
    </row>
    <row r="443" spans="1:5" customFormat="1" x14ac:dyDescent="0.3">
      <c r="A443">
        <v>110</v>
      </c>
      <c r="B443" t="str">
        <f t="shared" si="22"/>
        <v>Guadalupe Rd &amp; Hardy Dr</v>
      </c>
      <c r="C443" s="6" t="b">
        <f t="shared" si="25"/>
        <v>0</v>
      </c>
      <c r="D443" s="6" t="b">
        <f t="shared" si="25"/>
        <v>1</v>
      </c>
      <c r="E443" t="str">
        <f>IF(LEN(B443)&gt;0,B443&amp;"_"&amp;COUNTIF(B$169:B443,B443),"")</f>
        <v>Guadalupe Rd &amp; Hardy Dr_2</v>
      </c>
    </row>
    <row r="444" spans="1:5" customFormat="1" x14ac:dyDescent="0.3">
      <c r="A444">
        <v>111</v>
      </c>
      <c r="B444" t="str">
        <f t="shared" si="22"/>
        <v>Guadalupe Rd &amp; Kyrene Rd</v>
      </c>
      <c r="C444" s="6" t="b">
        <f t="shared" si="25"/>
        <v>0</v>
      </c>
      <c r="D444" s="6" t="b">
        <f t="shared" si="25"/>
        <v>1</v>
      </c>
      <c r="E444" t="str">
        <f>IF(LEN(B444)&gt;0,B444&amp;"_"&amp;COUNTIF(B$169:B444,B444),"")</f>
        <v>Guadalupe Rd &amp; Kyrene Rd_3</v>
      </c>
    </row>
    <row r="445" spans="1:5" customFormat="1" x14ac:dyDescent="0.3">
      <c r="A445">
        <v>112</v>
      </c>
      <c r="B445" t="str">
        <f t="shared" si="22"/>
        <v>Cornell Rd &amp; Mill Ave</v>
      </c>
      <c r="C445" s="6" t="b">
        <f t="shared" ref="C445:D460" si="26">C281</f>
        <v>0</v>
      </c>
      <c r="D445" s="6" t="b">
        <f t="shared" si="26"/>
        <v>1</v>
      </c>
      <c r="E445" t="str">
        <f>IF(LEN(B445)&gt;0,B445&amp;"_"&amp;COUNTIF(B$169:B445,B445),"")</f>
        <v>Cornell Rd &amp; Mill Ave_1</v>
      </c>
    </row>
    <row r="446" spans="1:5" customFormat="1" x14ac:dyDescent="0.3">
      <c r="A446">
        <v>113</v>
      </c>
      <c r="B446" t="str">
        <f t="shared" si="22"/>
        <v>Cornell Dr &amp; College Ave</v>
      </c>
      <c r="C446" s="6" t="b">
        <f t="shared" si="26"/>
        <v>0</v>
      </c>
      <c r="D446" s="6" t="b">
        <f t="shared" si="26"/>
        <v>1</v>
      </c>
      <c r="E446" t="str">
        <f>IF(LEN(B446)&gt;0,B446&amp;"_"&amp;COUNTIF(B$169:B446,B446),"")</f>
        <v>Cornell Dr &amp; College Ave_1</v>
      </c>
    </row>
    <row r="447" spans="1:5" customFormat="1" x14ac:dyDescent="0.3">
      <c r="A447">
        <v>114</v>
      </c>
      <c r="B447" t="str">
        <f t="shared" si="22"/>
        <v/>
      </c>
      <c r="C447" s="6" t="b">
        <f t="shared" si="26"/>
        <v>0</v>
      </c>
      <c r="D447" s="6" t="b">
        <f t="shared" si="26"/>
        <v>0</v>
      </c>
      <c r="E447" t="str">
        <f>IF(LEN(B447)&gt;0,B447&amp;"_"&amp;COUNTIF(B$169:B447,B447),"")</f>
        <v/>
      </c>
    </row>
    <row r="448" spans="1:5" customFormat="1" x14ac:dyDescent="0.3">
      <c r="A448">
        <v>115</v>
      </c>
      <c r="B448" t="str">
        <f t="shared" si="22"/>
        <v>Guadalupe Rd &amp; Rural Rd</v>
      </c>
      <c r="C448" s="6" t="b">
        <f t="shared" si="26"/>
        <v>0</v>
      </c>
      <c r="D448" s="6" t="b">
        <f t="shared" si="26"/>
        <v>1</v>
      </c>
      <c r="E448" t="str">
        <f>IF(LEN(B448)&gt;0,B448&amp;"_"&amp;COUNTIF(B$169:B448,B448),"")</f>
        <v>Guadalupe Rd &amp; Rural Rd_3</v>
      </c>
    </row>
    <row r="449" spans="1:5" customFormat="1" x14ac:dyDescent="0.3">
      <c r="A449">
        <v>116</v>
      </c>
      <c r="B449" t="str">
        <f t="shared" si="22"/>
        <v/>
      </c>
      <c r="C449" s="6" t="b">
        <f t="shared" si="26"/>
        <v>0</v>
      </c>
      <c r="D449" s="6" t="b">
        <f t="shared" si="26"/>
        <v>0</v>
      </c>
      <c r="E449" t="str">
        <f>IF(LEN(B449)&gt;0,B449&amp;"_"&amp;COUNTIF(B$169:B449,B449),"")</f>
        <v/>
      </c>
    </row>
    <row r="450" spans="1:5" customFormat="1" x14ac:dyDescent="0.3">
      <c r="A450">
        <v>117</v>
      </c>
      <c r="B450" t="str">
        <f t="shared" si="22"/>
        <v>Southshore Dr &amp; Lakeshore Dr</v>
      </c>
      <c r="C450" s="6" t="b">
        <f t="shared" si="26"/>
        <v>0</v>
      </c>
      <c r="D450" s="6" t="b">
        <f t="shared" si="26"/>
        <v>1</v>
      </c>
      <c r="E450" t="str">
        <f>IF(LEN(B450)&gt;0,B450&amp;"_"&amp;COUNTIF(B$169:B450,B450),"")</f>
        <v>Southshore Dr &amp; Lakeshore Dr_1</v>
      </c>
    </row>
    <row r="451" spans="1:5" customFormat="1" x14ac:dyDescent="0.3">
      <c r="A451">
        <v>118</v>
      </c>
      <c r="B451" t="str">
        <f t="shared" si="22"/>
        <v>Guadalupe Rd &amp; McClintock Dr</v>
      </c>
      <c r="C451" s="6" t="b">
        <f t="shared" si="26"/>
        <v>0</v>
      </c>
      <c r="D451" s="6" t="b">
        <f t="shared" si="26"/>
        <v>1</v>
      </c>
      <c r="E451" t="str">
        <f>IF(LEN(B451)&gt;0,B451&amp;"_"&amp;COUNTIF(B$169:B451,B451),"")</f>
        <v>Guadalupe Rd &amp; McClintock Dr_3</v>
      </c>
    </row>
    <row r="452" spans="1:5" customFormat="1" x14ac:dyDescent="0.3">
      <c r="A452">
        <v>119</v>
      </c>
      <c r="B452" t="str">
        <f t="shared" si="22"/>
        <v>Guadalupe Rd &amp; Price Rd</v>
      </c>
      <c r="C452" s="6" t="b">
        <f t="shared" si="26"/>
        <v>0</v>
      </c>
      <c r="D452" s="6" t="b">
        <f t="shared" si="26"/>
        <v>1</v>
      </c>
      <c r="E452" t="str">
        <f>IF(LEN(B452)&gt;0,B452&amp;"_"&amp;COUNTIF(B$169:B452,B452),"")</f>
        <v>Guadalupe Rd &amp; Price Rd_2</v>
      </c>
    </row>
    <row r="453" spans="1:5" customFormat="1" x14ac:dyDescent="0.3">
      <c r="A453">
        <v>120</v>
      </c>
      <c r="B453" t="str">
        <f t="shared" si="22"/>
        <v>Guadalupe Rd &amp; Price Rd</v>
      </c>
      <c r="C453" s="6" t="b">
        <f t="shared" si="26"/>
        <v>1</v>
      </c>
      <c r="D453" s="6" t="b">
        <f t="shared" si="26"/>
        <v>0</v>
      </c>
      <c r="E453" t="str">
        <f>IF(LEN(B453)&gt;0,B453&amp;"_"&amp;COUNTIF(B$169:B453,B453),"")</f>
        <v>Guadalupe Rd &amp; Price Rd_3</v>
      </c>
    </row>
    <row r="454" spans="1:5" customFormat="1" x14ac:dyDescent="0.3">
      <c r="A454">
        <v>121</v>
      </c>
      <c r="B454" t="str">
        <f t="shared" si="22"/>
        <v>Guadalupe Rd &amp; McClintock Dr</v>
      </c>
      <c r="C454" s="6" t="b">
        <f t="shared" si="26"/>
        <v>1</v>
      </c>
      <c r="D454" s="6" t="b">
        <f t="shared" si="26"/>
        <v>0</v>
      </c>
      <c r="E454" t="str">
        <f>IF(LEN(B454)&gt;0,B454&amp;"_"&amp;COUNTIF(B$169:B454,B454),"")</f>
        <v>Guadalupe Rd &amp; McClintock Dr_4</v>
      </c>
    </row>
    <row r="455" spans="1:5" customFormat="1" x14ac:dyDescent="0.3">
      <c r="A455">
        <v>122</v>
      </c>
      <c r="B455" t="str">
        <f t="shared" si="22"/>
        <v>Guadalupe Rd &amp; Rural Rd</v>
      </c>
      <c r="C455" s="6" t="b">
        <f t="shared" si="26"/>
        <v>1</v>
      </c>
      <c r="D455" s="6" t="b">
        <f t="shared" si="26"/>
        <v>0</v>
      </c>
      <c r="E455" t="str">
        <f>IF(LEN(B455)&gt;0,B455&amp;"_"&amp;COUNTIF(B$169:B455,B455),"")</f>
        <v>Guadalupe Rd &amp; Rural Rd_4</v>
      </c>
    </row>
    <row r="456" spans="1:5" customFormat="1" x14ac:dyDescent="0.3">
      <c r="A456">
        <v>123</v>
      </c>
      <c r="B456" t="str">
        <f t="shared" si="22"/>
        <v>Guadalupe Rd &amp; Kyrene Rd</v>
      </c>
      <c r="C456" s="6" t="b">
        <f t="shared" si="26"/>
        <v>1</v>
      </c>
      <c r="D456" s="6" t="b">
        <f t="shared" si="26"/>
        <v>0</v>
      </c>
      <c r="E456" t="str">
        <f>IF(LEN(B456)&gt;0,B456&amp;"_"&amp;COUNTIF(B$169:B456,B456),"")</f>
        <v>Guadalupe Rd &amp; Kyrene Rd_4</v>
      </c>
    </row>
    <row r="457" spans="1:5" customFormat="1" x14ac:dyDescent="0.3">
      <c r="A457">
        <v>124</v>
      </c>
      <c r="B457" t="str">
        <f t="shared" si="22"/>
        <v>Grove Pkwy &amp; Priest Dr</v>
      </c>
      <c r="C457" s="6" t="b">
        <f t="shared" si="26"/>
        <v>0</v>
      </c>
      <c r="D457" s="6" t="b">
        <f t="shared" si="26"/>
        <v>1</v>
      </c>
      <c r="E457" t="str">
        <f>IF(LEN(B457)&gt;0,B457&amp;"_"&amp;COUNTIF(B$169:B457,B457),"")</f>
        <v>Grove Pkwy &amp; Priest Dr_1</v>
      </c>
    </row>
    <row r="458" spans="1:5" customFormat="1" x14ac:dyDescent="0.3">
      <c r="A458">
        <v>125</v>
      </c>
      <c r="B458" t="str">
        <f t="shared" si="22"/>
        <v/>
      </c>
      <c r="C458" s="6" t="b">
        <f t="shared" si="26"/>
        <v>0</v>
      </c>
      <c r="D458" s="6" t="b">
        <f t="shared" si="26"/>
        <v>0</v>
      </c>
      <c r="E458" t="str">
        <f>IF(LEN(B458)&gt;0,B458&amp;"_"&amp;COUNTIF(B$169:B458,B458),"")</f>
        <v/>
      </c>
    </row>
    <row r="459" spans="1:5" customFormat="1" x14ac:dyDescent="0.3">
      <c r="A459">
        <v>126</v>
      </c>
      <c r="B459" t="str">
        <f t="shared" si="22"/>
        <v>Elliot Rd &amp; Kyrene Rd</v>
      </c>
      <c r="C459" s="6" t="b">
        <f t="shared" si="26"/>
        <v>0</v>
      </c>
      <c r="D459" s="6" t="b">
        <f t="shared" si="26"/>
        <v>1</v>
      </c>
      <c r="E459" t="str">
        <f>IF(LEN(B459)&gt;0,B459&amp;"_"&amp;COUNTIF(B$169:B459,B459),"")</f>
        <v>Elliot Rd &amp; Kyrene Rd_3</v>
      </c>
    </row>
    <row r="460" spans="1:5" customFormat="1" x14ac:dyDescent="0.3">
      <c r="A460">
        <v>127</v>
      </c>
      <c r="B460" t="str">
        <f t="shared" si="22"/>
        <v>Elliot Rd &amp; Rural Rd</v>
      </c>
      <c r="C460" s="6" t="b">
        <f t="shared" si="26"/>
        <v>0</v>
      </c>
      <c r="D460" s="6" t="b">
        <f t="shared" si="26"/>
        <v>1</v>
      </c>
      <c r="E460" t="str">
        <f>IF(LEN(B460)&gt;0,B460&amp;"_"&amp;COUNTIF(B$169:B460,B460),"")</f>
        <v>Elliot Rd &amp; Rural Rd_3</v>
      </c>
    </row>
    <row r="461" spans="1:5" customFormat="1" x14ac:dyDescent="0.3">
      <c r="A461">
        <v>128</v>
      </c>
      <c r="B461" t="str">
        <f t="shared" ref="B461:B496" si="27">IF($C297,$B130&amp;" &amp; "&amp;D130,IF($D297,D130&amp;" &amp; "&amp;$B130,""))</f>
        <v>Elliot Rd &amp; McClintock Dr</v>
      </c>
      <c r="C461" s="6" t="b">
        <f t="shared" ref="C461:D476" si="28">C297</f>
        <v>0</v>
      </c>
      <c r="D461" s="6" t="b">
        <f t="shared" si="28"/>
        <v>1</v>
      </c>
      <c r="E461" t="str">
        <f>IF(LEN(B461)&gt;0,B461&amp;"_"&amp;COUNTIF(B$169:B461,B461),"")</f>
        <v>Elliot Rd &amp; McClintock Dr_3</v>
      </c>
    </row>
    <row r="462" spans="1:5" customFormat="1" x14ac:dyDescent="0.3">
      <c r="A462">
        <v>129</v>
      </c>
      <c r="B462" t="str">
        <f t="shared" si="27"/>
        <v>Elliot Rd &amp; Price Rd</v>
      </c>
      <c r="C462" s="6" t="b">
        <f t="shared" si="28"/>
        <v>0</v>
      </c>
      <c r="D462" s="6" t="b">
        <f t="shared" si="28"/>
        <v>1</v>
      </c>
      <c r="E462" t="str">
        <f>IF(LEN(B462)&gt;0,B462&amp;"_"&amp;COUNTIF(B$169:B462,B462),"")</f>
        <v>Elliot Rd &amp; Price Rd_2</v>
      </c>
    </row>
    <row r="463" spans="1:5" customFormat="1" x14ac:dyDescent="0.3">
      <c r="A463">
        <v>130</v>
      </c>
      <c r="B463" t="str">
        <f t="shared" si="27"/>
        <v>Elliot Rd &amp; Price Rd</v>
      </c>
      <c r="C463" s="6" t="b">
        <f t="shared" si="28"/>
        <v>1</v>
      </c>
      <c r="D463" s="6" t="b">
        <f t="shared" si="28"/>
        <v>0</v>
      </c>
      <c r="E463" t="str">
        <f>IF(LEN(B463)&gt;0,B463&amp;"_"&amp;COUNTIF(B$169:B463,B463),"")</f>
        <v>Elliot Rd &amp; Price Rd_3</v>
      </c>
    </row>
    <row r="464" spans="1:5" customFormat="1" x14ac:dyDescent="0.3">
      <c r="A464">
        <v>131</v>
      </c>
      <c r="B464" t="str">
        <f t="shared" si="27"/>
        <v>Elliot Rd &amp; McClintock Dr</v>
      </c>
      <c r="C464" s="6" t="b">
        <f t="shared" si="28"/>
        <v>1</v>
      </c>
      <c r="D464" s="6" t="b">
        <f t="shared" si="28"/>
        <v>0</v>
      </c>
      <c r="E464" t="str">
        <f>IF(LEN(B464)&gt;0,B464&amp;"_"&amp;COUNTIF(B$169:B464,B464),"")</f>
        <v>Elliot Rd &amp; McClintock Dr_4</v>
      </c>
    </row>
    <row r="465" spans="1:5" customFormat="1" x14ac:dyDescent="0.3">
      <c r="A465">
        <v>132</v>
      </c>
      <c r="B465" t="str">
        <f t="shared" si="27"/>
        <v>Elliot Rd &amp; Rural Rd</v>
      </c>
      <c r="C465" s="6" t="b">
        <f t="shared" si="28"/>
        <v>1</v>
      </c>
      <c r="D465" s="6" t="b">
        <f t="shared" si="28"/>
        <v>0</v>
      </c>
      <c r="E465" t="str">
        <f>IF(LEN(B465)&gt;0,B465&amp;"_"&amp;COUNTIF(B$169:B465,B465),"")</f>
        <v>Elliot Rd &amp; Rural Rd_4</v>
      </c>
    </row>
    <row r="466" spans="1:5" customFormat="1" x14ac:dyDescent="0.3">
      <c r="A466">
        <v>133</v>
      </c>
      <c r="B466" t="str">
        <f t="shared" si="27"/>
        <v>Elliot Rd &amp; Kyrene Rd</v>
      </c>
      <c r="C466" s="6" t="b">
        <f t="shared" si="28"/>
        <v>1</v>
      </c>
      <c r="D466" s="6" t="b">
        <f t="shared" si="28"/>
        <v>0</v>
      </c>
      <c r="E466" t="str">
        <f>IF(LEN(B466)&gt;0,B466&amp;"_"&amp;COUNTIF(B$169:B466,B466),"")</f>
        <v>Elliot Rd &amp; Kyrene Rd_4</v>
      </c>
    </row>
    <row r="467" spans="1:5" customFormat="1" x14ac:dyDescent="0.3">
      <c r="A467">
        <v>134</v>
      </c>
      <c r="B467" t="str">
        <f t="shared" si="27"/>
        <v>Elliot Rd &amp; Priest Dr</v>
      </c>
      <c r="C467" s="6" t="b">
        <f t="shared" si="28"/>
        <v>1</v>
      </c>
      <c r="D467" s="6" t="b">
        <f t="shared" si="28"/>
        <v>0</v>
      </c>
      <c r="E467" t="str">
        <f>IF(LEN(B467)&gt;0,B467&amp;"_"&amp;COUNTIF(B$169:B467,B467),"")</f>
        <v>Elliot Rd &amp; Priest Dr_4</v>
      </c>
    </row>
    <row r="468" spans="1:5" customFormat="1" x14ac:dyDescent="0.3">
      <c r="A468">
        <v>135</v>
      </c>
      <c r="B468" t="str">
        <f t="shared" si="27"/>
        <v>Warner Rd &amp; Priest Dr</v>
      </c>
      <c r="C468" s="6" t="b">
        <f t="shared" si="28"/>
        <v>0</v>
      </c>
      <c r="D468" s="6" t="b">
        <f t="shared" si="28"/>
        <v>1</v>
      </c>
      <c r="E468" t="str">
        <f>IF(LEN(B468)&gt;0,B468&amp;"_"&amp;COUNTIF(B$169:B468,B468),"")</f>
        <v>Warner Rd &amp; Priest Dr_3</v>
      </c>
    </row>
    <row r="469" spans="1:5" customFormat="1" x14ac:dyDescent="0.3">
      <c r="A469">
        <v>136</v>
      </c>
      <c r="B469" t="str">
        <f t="shared" si="27"/>
        <v>Warner Rd &amp; Kyrene Rd</v>
      </c>
      <c r="C469" s="6" t="b">
        <f t="shared" si="28"/>
        <v>0</v>
      </c>
      <c r="D469" s="6" t="b">
        <f t="shared" si="28"/>
        <v>1</v>
      </c>
      <c r="E469" t="str">
        <f>IF(LEN(B469)&gt;0,B469&amp;"_"&amp;COUNTIF(B$169:B469,B469),"")</f>
        <v>Warner Rd &amp; Kyrene Rd_3</v>
      </c>
    </row>
    <row r="470" spans="1:5" customFormat="1" x14ac:dyDescent="0.3">
      <c r="A470">
        <v>137</v>
      </c>
      <c r="B470" t="str">
        <f t="shared" si="27"/>
        <v>Warner Rd &amp; Rural Rd</v>
      </c>
      <c r="C470" s="6" t="b">
        <f t="shared" si="28"/>
        <v>0</v>
      </c>
      <c r="D470" s="6" t="b">
        <f t="shared" si="28"/>
        <v>1</v>
      </c>
      <c r="E470" t="str">
        <f>IF(LEN(B470)&gt;0,B470&amp;"_"&amp;COUNTIF(B$169:B470,B470),"")</f>
        <v>Warner Rd &amp; Rural Rd_3</v>
      </c>
    </row>
    <row r="471" spans="1:5" customFormat="1" x14ac:dyDescent="0.3">
      <c r="A471">
        <v>138</v>
      </c>
      <c r="B471" t="str">
        <f t="shared" si="27"/>
        <v>Warner Rd &amp; McClintock Dr</v>
      </c>
      <c r="C471" s="6" t="b">
        <f t="shared" si="28"/>
        <v>0</v>
      </c>
      <c r="D471" s="6" t="b">
        <f t="shared" si="28"/>
        <v>1</v>
      </c>
      <c r="E471" t="str">
        <f>IF(LEN(B471)&gt;0,B471&amp;"_"&amp;COUNTIF(B$169:B471,B471),"")</f>
        <v>Warner Rd &amp; McClintock Dr_3</v>
      </c>
    </row>
    <row r="472" spans="1:5" customFormat="1" x14ac:dyDescent="0.3">
      <c r="A472">
        <v>139</v>
      </c>
      <c r="B472" t="str">
        <f t="shared" si="27"/>
        <v>Warner Rd &amp; Price Rd</v>
      </c>
      <c r="C472" s="6" t="b">
        <f t="shared" si="28"/>
        <v>0</v>
      </c>
      <c r="D472" s="6" t="b">
        <f t="shared" si="28"/>
        <v>1</v>
      </c>
      <c r="E472" t="str">
        <f>IF(LEN(B472)&gt;0,B472&amp;"_"&amp;COUNTIF(B$169:B472,B472),"")</f>
        <v>Warner Rd &amp; Price Rd_2</v>
      </c>
    </row>
    <row r="473" spans="1:5" customFormat="1" x14ac:dyDescent="0.3">
      <c r="A473">
        <v>140</v>
      </c>
      <c r="B473" t="str">
        <f t="shared" si="27"/>
        <v>Warner Rd &amp; Price Rd</v>
      </c>
      <c r="C473" s="6" t="b">
        <f t="shared" si="28"/>
        <v>1</v>
      </c>
      <c r="D473" s="6" t="b">
        <f t="shared" si="28"/>
        <v>0</v>
      </c>
      <c r="E473" t="str">
        <f>IF(LEN(B473)&gt;0,B473&amp;"_"&amp;COUNTIF(B$169:B473,B473),"")</f>
        <v>Warner Rd &amp; Price Rd_3</v>
      </c>
    </row>
    <row r="474" spans="1:5" customFormat="1" x14ac:dyDescent="0.3">
      <c r="A474">
        <v>141</v>
      </c>
      <c r="B474" t="str">
        <f t="shared" si="27"/>
        <v>Warner Rd &amp; McClintock Dr</v>
      </c>
      <c r="C474" s="6" t="b">
        <f t="shared" si="28"/>
        <v>1</v>
      </c>
      <c r="D474" s="6" t="b">
        <f t="shared" si="28"/>
        <v>0</v>
      </c>
      <c r="E474" t="str">
        <f>IF(LEN(B474)&gt;0,B474&amp;"_"&amp;COUNTIF(B$169:B474,B474),"")</f>
        <v>Warner Rd &amp; McClintock Dr_4</v>
      </c>
    </row>
    <row r="475" spans="1:5" customFormat="1" x14ac:dyDescent="0.3">
      <c r="A475">
        <v>142</v>
      </c>
      <c r="B475" t="str">
        <f t="shared" si="27"/>
        <v>Warner Rd &amp; Rural Rd</v>
      </c>
      <c r="C475" s="6" t="b">
        <f t="shared" si="28"/>
        <v>1</v>
      </c>
      <c r="D475" s="6" t="b">
        <f t="shared" si="28"/>
        <v>0</v>
      </c>
      <c r="E475" t="str">
        <f>IF(LEN(B475)&gt;0,B475&amp;"_"&amp;COUNTIF(B$169:B475,B475),"")</f>
        <v>Warner Rd &amp; Rural Rd_4</v>
      </c>
    </row>
    <row r="476" spans="1:5" customFormat="1" x14ac:dyDescent="0.3">
      <c r="A476">
        <v>143</v>
      </c>
      <c r="B476" t="str">
        <f t="shared" si="27"/>
        <v>Warner Rd &amp; Kyrene Rd</v>
      </c>
      <c r="C476" s="6" t="b">
        <f t="shared" si="28"/>
        <v>1</v>
      </c>
      <c r="D476" s="6" t="b">
        <f t="shared" si="28"/>
        <v>0</v>
      </c>
      <c r="E476" t="str">
        <f>IF(LEN(B476)&gt;0,B476&amp;"_"&amp;COUNTIF(B$169:B476,B476),"")</f>
        <v>Warner Rd &amp; Kyrene Rd_4</v>
      </c>
    </row>
    <row r="477" spans="1:5" customFormat="1" x14ac:dyDescent="0.3">
      <c r="A477">
        <v>144</v>
      </c>
      <c r="B477" t="str">
        <f t="shared" si="27"/>
        <v>Warner Rd &amp; Priest Dr</v>
      </c>
      <c r="C477" s="6" t="b">
        <f t="shared" ref="C477:D492" si="29">C313</f>
        <v>1</v>
      </c>
      <c r="D477" s="6" t="b">
        <f t="shared" si="29"/>
        <v>0</v>
      </c>
      <c r="E477" t="str">
        <f>IF(LEN(B477)&gt;0,B477&amp;"_"&amp;COUNTIF(B$169:B477,B477),"")</f>
        <v>Warner Rd &amp; Priest Dr_4</v>
      </c>
    </row>
    <row r="478" spans="1:5" customFormat="1" x14ac:dyDescent="0.3">
      <c r="A478">
        <v>145</v>
      </c>
      <c r="B478" t="str">
        <f t="shared" si="27"/>
        <v>Ray Rd &amp; Priest Dr</v>
      </c>
      <c r="C478" s="6" t="b">
        <f t="shared" si="29"/>
        <v>0</v>
      </c>
      <c r="D478" s="6" t="b">
        <f t="shared" si="29"/>
        <v>1</v>
      </c>
      <c r="E478" t="str">
        <f>IF(LEN(B478)&gt;0,B478&amp;"_"&amp;COUNTIF(B$169:B478,B478),"")</f>
        <v>Ray Rd &amp; Priest Dr_1</v>
      </c>
    </row>
    <row r="479" spans="1:5" customFormat="1" x14ac:dyDescent="0.3">
      <c r="A479">
        <v>146</v>
      </c>
      <c r="B479" t="str">
        <f t="shared" si="27"/>
        <v>Ray Rd &amp; Kyrene Rd</v>
      </c>
      <c r="C479" s="6" t="b">
        <f t="shared" si="29"/>
        <v>0</v>
      </c>
      <c r="D479" s="6" t="b">
        <f t="shared" si="29"/>
        <v>1</v>
      </c>
      <c r="E479" t="str">
        <f>IF(LEN(B479)&gt;0,B479&amp;"_"&amp;COUNTIF(B$169:B479,B479),"")</f>
        <v>Ray Rd &amp; Kyrene Rd_1</v>
      </c>
    </row>
    <row r="480" spans="1:5" customFormat="1" x14ac:dyDescent="0.3">
      <c r="A480">
        <v>147</v>
      </c>
      <c r="B480" t="str">
        <f t="shared" si="27"/>
        <v>Ray Rd &amp; Rural Rd</v>
      </c>
      <c r="C480" s="6" t="b">
        <f t="shared" si="29"/>
        <v>0</v>
      </c>
      <c r="D480" s="6" t="b">
        <f t="shared" si="29"/>
        <v>1</v>
      </c>
      <c r="E480" t="str">
        <f>IF(LEN(B480)&gt;0,B480&amp;"_"&amp;COUNTIF(B$169:B480,B480),"")</f>
        <v>Ray Rd &amp; Rural Rd_1</v>
      </c>
    </row>
    <row r="481" spans="1:5" customFormat="1" x14ac:dyDescent="0.3">
      <c r="A481">
        <v>148</v>
      </c>
      <c r="B481" t="str">
        <f t="shared" si="27"/>
        <v>Ray Rd &amp; McClintock Dr</v>
      </c>
      <c r="C481" s="6" t="b">
        <f t="shared" si="29"/>
        <v>0</v>
      </c>
      <c r="D481" s="6" t="b">
        <f t="shared" si="29"/>
        <v>1</v>
      </c>
      <c r="E481" t="str">
        <f>IF(LEN(B481)&gt;0,B481&amp;"_"&amp;COUNTIF(B$169:B481,B481),"")</f>
        <v>Ray Rd &amp; McClintock Dr_1</v>
      </c>
    </row>
    <row r="482" spans="1:5" customFormat="1" x14ac:dyDescent="0.3">
      <c r="A482">
        <v>149</v>
      </c>
      <c r="B482" t="str">
        <f t="shared" si="27"/>
        <v>Ray Rd &amp; Price Rd</v>
      </c>
      <c r="C482" s="6" t="b">
        <f t="shared" si="29"/>
        <v>0</v>
      </c>
      <c r="D482" s="6" t="b">
        <f t="shared" si="29"/>
        <v>1</v>
      </c>
      <c r="E482" t="str">
        <f>IF(LEN(B482)&gt;0,B482&amp;"_"&amp;COUNTIF(B$169:B482,B482),"")</f>
        <v>Ray Rd &amp; Price Rd_1</v>
      </c>
    </row>
    <row r="483" spans="1:5" customFormat="1" x14ac:dyDescent="0.3">
      <c r="A483">
        <v>150</v>
      </c>
      <c r="B483" t="str">
        <f t="shared" si="27"/>
        <v>Rio Salado Pkwy &amp; Priest Dr</v>
      </c>
      <c r="C483" s="6" t="b">
        <f t="shared" si="29"/>
        <v>1</v>
      </c>
      <c r="D483" s="6" t="b">
        <f t="shared" si="29"/>
        <v>0</v>
      </c>
      <c r="E483" t="str">
        <f>IF(LEN(B483)&gt;0,B483&amp;"_"&amp;COUNTIF(B$169:B483,B483),"")</f>
        <v>Rio Salado Pkwy &amp; Priest Dr_3</v>
      </c>
    </row>
    <row r="484" spans="1:5" customFormat="1" x14ac:dyDescent="0.3">
      <c r="A484">
        <v>151</v>
      </c>
      <c r="B484" t="str">
        <f t="shared" si="27"/>
        <v>Warner Rd &amp; Hardy Dr</v>
      </c>
      <c r="C484" s="6" t="b">
        <f t="shared" si="29"/>
        <v>0</v>
      </c>
      <c r="D484" s="6" t="b">
        <f t="shared" si="29"/>
        <v>1</v>
      </c>
      <c r="E484" t="str">
        <f>IF(LEN(B484)&gt;0,B484&amp;"_"&amp;COUNTIF(B$169:B484,B484),"")</f>
        <v>Warner Rd &amp; Hardy Dr_1</v>
      </c>
    </row>
    <row r="485" spans="1:5" customFormat="1" x14ac:dyDescent="0.3">
      <c r="A485">
        <v>152</v>
      </c>
      <c r="B485" t="str">
        <f t="shared" si="27"/>
        <v>Grove Pkwy &amp; Priest Dr</v>
      </c>
      <c r="C485" s="6" t="b">
        <f t="shared" si="29"/>
        <v>0</v>
      </c>
      <c r="D485" s="6" t="b">
        <f t="shared" si="29"/>
        <v>1</v>
      </c>
      <c r="E485" t="str">
        <f>IF(LEN(B485)&gt;0,B485&amp;"_"&amp;COUNTIF(B$169:B485,B485),"")</f>
        <v>Grove Pkwy &amp; Priest Dr_2</v>
      </c>
    </row>
    <row r="486" spans="1:5" customFormat="1" x14ac:dyDescent="0.3">
      <c r="A486">
        <v>153</v>
      </c>
      <c r="B486" t="str">
        <f t="shared" si="27"/>
        <v/>
      </c>
      <c r="C486" s="6" t="b">
        <f t="shared" si="29"/>
        <v>0</v>
      </c>
      <c r="D486" s="6" t="b">
        <f t="shared" si="29"/>
        <v>0</v>
      </c>
      <c r="E486" t="str">
        <f>IF(LEN(B486)&gt;0,B486&amp;"_"&amp;COUNTIF(B$169:B486,B486),"")</f>
        <v/>
      </c>
    </row>
    <row r="487" spans="1:5" customFormat="1" x14ac:dyDescent="0.3">
      <c r="A487">
        <v>154</v>
      </c>
      <c r="B487" t="str">
        <f t="shared" si="27"/>
        <v>Superstition Fwy &amp; Priest Dr</v>
      </c>
      <c r="C487" s="6" t="b">
        <f t="shared" si="29"/>
        <v>0</v>
      </c>
      <c r="D487" s="6" t="b">
        <f t="shared" si="29"/>
        <v>1</v>
      </c>
      <c r="E487" t="str">
        <f>IF(LEN(B487)&gt;0,B487&amp;"_"&amp;COUNTIF(B$169:B487,B487),"")</f>
        <v>Superstition Fwy &amp; Priest Dr_2</v>
      </c>
    </row>
    <row r="488" spans="1:5" customFormat="1" x14ac:dyDescent="0.3">
      <c r="A488">
        <v>155</v>
      </c>
      <c r="B488" t="str">
        <f t="shared" si="27"/>
        <v>Rio Salado Pkwy &amp; Priest Dr</v>
      </c>
      <c r="C488" s="6" t="b">
        <f t="shared" si="29"/>
        <v>0</v>
      </c>
      <c r="D488" s="6" t="b">
        <f t="shared" si="29"/>
        <v>1</v>
      </c>
      <c r="E488" t="str">
        <f>IF(LEN(B488)&gt;0,B488&amp;"_"&amp;COUNTIF(B$169:B488,B488),"")</f>
        <v>Rio Salado Pkwy &amp; Priest Dr_4</v>
      </c>
    </row>
    <row r="489" spans="1:5" customFormat="1" x14ac:dyDescent="0.3">
      <c r="A489">
        <v>156</v>
      </c>
      <c r="B489" t="str">
        <f t="shared" si="27"/>
        <v/>
      </c>
      <c r="C489" s="6" t="b">
        <f t="shared" si="29"/>
        <v>0</v>
      </c>
      <c r="D489" s="6" t="b">
        <f t="shared" si="29"/>
        <v>0</v>
      </c>
      <c r="E489" t="str">
        <f>IF(LEN(B489)&gt;0,B489&amp;"_"&amp;COUNTIF(B$169:B489,B489),"")</f>
        <v/>
      </c>
    </row>
    <row r="490" spans="1:5" customFormat="1" x14ac:dyDescent="0.3">
      <c r="A490">
        <v>157</v>
      </c>
      <c r="B490" t="str">
        <f t="shared" si="27"/>
        <v/>
      </c>
      <c r="C490" s="6" t="b">
        <f t="shared" si="29"/>
        <v>0</v>
      </c>
      <c r="D490" s="6" t="b">
        <f t="shared" si="29"/>
        <v>0</v>
      </c>
      <c r="E490" t="str">
        <f>IF(LEN(B490)&gt;0,B490&amp;"_"&amp;COUNTIF(B$169:B490,B490),"")</f>
        <v/>
      </c>
    </row>
    <row r="491" spans="1:5" customFormat="1" x14ac:dyDescent="0.3">
      <c r="A491">
        <v>158</v>
      </c>
      <c r="B491" t="str">
        <f t="shared" si="27"/>
        <v/>
      </c>
      <c r="C491" s="6" t="b">
        <f t="shared" si="29"/>
        <v>0</v>
      </c>
      <c r="D491" s="6" t="b">
        <f t="shared" si="29"/>
        <v>0</v>
      </c>
      <c r="E491" t="str">
        <f>IF(LEN(B491)&gt;0,B491&amp;"_"&amp;COUNTIF(B$169:B491,B491),"")</f>
        <v/>
      </c>
    </row>
    <row r="492" spans="1:5" customFormat="1" x14ac:dyDescent="0.3">
      <c r="A492">
        <v>159</v>
      </c>
      <c r="B492" t="str">
        <f t="shared" si="27"/>
        <v/>
      </c>
      <c r="C492" s="6" t="b">
        <f t="shared" si="29"/>
        <v>0</v>
      </c>
      <c r="D492" s="6" t="b">
        <f t="shared" si="29"/>
        <v>0</v>
      </c>
      <c r="E492" t="str">
        <f>IF(LEN(B492)&gt;0,B492&amp;"_"&amp;COUNTIF(B$169:B492,B492),"")</f>
        <v/>
      </c>
    </row>
    <row r="493" spans="1:5" customFormat="1" x14ac:dyDescent="0.3">
      <c r="A493">
        <v>160</v>
      </c>
      <c r="B493" t="str">
        <f t="shared" si="27"/>
        <v/>
      </c>
      <c r="C493" s="6" t="b">
        <f t="shared" ref="C493:D496" si="30">C329</f>
        <v>0</v>
      </c>
      <c r="D493" s="6" t="b">
        <f t="shared" si="30"/>
        <v>0</v>
      </c>
      <c r="E493" t="str">
        <f>IF(LEN(B493)&gt;0,B493&amp;"_"&amp;COUNTIF(B$169:B493,B493),"")</f>
        <v/>
      </c>
    </row>
    <row r="494" spans="1:5" customFormat="1" x14ac:dyDescent="0.3">
      <c r="A494">
        <v>161</v>
      </c>
      <c r="B494" t="str">
        <f t="shared" si="27"/>
        <v/>
      </c>
      <c r="C494" s="6" t="b">
        <f t="shared" si="30"/>
        <v>0</v>
      </c>
      <c r="D494" s="6" t="b">
        <f t="shared" si="30"/>
        <v>0</v>
      </c>
      <c r="E494" t="str">
        <f>IF(LEN(B494)&gt;0,B494&amp;"_"&amp;COUNTIF(B$169:B494,B494),"")</f>
        <v/>
      </c>
    </row>
    <row r="495" spans="1:5" customFormat="1" x14ac:dyDescent="0.3">
      <c r="A495">
        <v>162</v>
      </c>
      <c r="B495" t="str">
        <f t="shared" si="27"/>
        <v/>
      </c>
      <c r="C495" s="6" t="b">
        <f t="shared" si="30"/>
        <v>0</v>
      </c>
      <c r="D495" s="6" t="b">
        <f t="shared" si="30"/>
        <v>0</v>
      </c>
      <c r="E495" t="str">
        <f>IF(LEN(B495)&gt;0,B495&amp;"_"&amp;COUNTIF(B$169:B495,B495),"")</f>
        <v/>
      </c>
    </row>
    <row r="496" spans="1:5" customFormat="1" x14ac:dyDescent="0.3">
      <c r="A496">
        <v>163</v>
      </c>
      <c r="B496" t="str">
        <f t="shared" si="27"/>
        <v/>
      </c>
      <c r="C496" s="6" t="b">
        <f t="shared" si="30"/>
        <v>0</v>
      </c>
      <c r="D496" s="6" t="b">
        <f t="shared" si="30"/>
        <v>0</v>
      </c>
      <c r="E496" t="str">
        <f>IF(LEN(B496)&gt;0,B496&amp;"_"&amp;COUNTIF(B$169:B496,B496),"")</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9"/>
  <sheetViews>
    <sheetView zoomScale="70" zoomScaleNormal="70" workbookViewId="0"/>
  </sheetViews>
  <sheetFormatPr defaultRowHeight="14.4" x14ac:dyDescent="0.3"/>
  <cols>
    <col min="1" max="1" width="4.5546875" customWidth="1"/>
    <col min="2" max="2" width="21.21875" bestFit="1" customWidth="1"/>
    <col min="3" max="3" width="8.109375" customWidth="1"/>
  </cols>
  <sheetData>
    <row r="1" spans="1:3" x14ac:dyDescent="0.3">
      <c r="A1" t="s">
        <v>317</v>
      </c>
      <c r="B1" t="s">
        <v>318</v>
      </c>
      <c r="C1" t="s">
        <v>319</v>
      </c>
    </row>
    <row r="2" spans="1:3" x14ac:dyDescent="0.3">
      <c r="A2">
        <v>51</v>
      </c>
      <c r="B2" t="str">
        <f>INDEX(TC_on,A2+1)</f>
        <v>13th St</v>
      </c>
      <c r="C2" t="s">
        <v>320</v>
      </c>
    </row>
    <row r="3" spans="1:3" x14ac:dyDescent="0.3">
      <c r="A3">
        <v>58</v>
      </c>
      <c r="B3" t="str">
        <f>INDEX(TC_on,A3+1)</f>
        <v>13th St</v>
      </c>
      <c r="C3" t="s">
        <v>320</v>
      </c>
    </row>
    <row r="4" spans="1:3" x14ac:dyDescent="0.3">
      <c r="A4">
        <v>57</v>
      </c>
      <c r="B4" t="str">
        <f>INDEX(TC_from,A4+1)</f>
        <v>13th St</v>
      </c>
      <c r="C4" t="s">
        <v>321</v>
      </c>
    </row>
    <row r="5" spans="1:3" x14ac:dyDescent="0.3">
      <c r="A5">
        <v>54</v>
      </c>
      <c r="B5" t="str">
        <f>INDEX(TC_on,A5+1)</f>
        <v>14th St</v>
      </c>
      <c r="C5" t="s">
        <v>320</v>
      </c>
    </row>
    <row r="6" spans="1:3" x14ac:dyDescent="0.3">
      <c r="A6">
        <v>155</v>
      </c>
      <c r="B6" t="str">
        <f>INDEX(TC_from,A6+1)</f>
        <v>202 Fwy</v>
      </c>
      <c r="C6" t="s">
        <v>321</v>
      </c>
    </row>
    <row r="7" spans="1:3" x14ac:dyDescent="0.3">
      <c r="A7">
        <v>15</v>
      </c>
      <c r="B7" t="str">
        <f>INDEX(TC_to,A7+1)</f>
        <v>202 Fwy</v>
      </c>
      <c r="C7" t="s">
        <v>322</v>
      </c>
    </row>
    <row r="8" spans="1:3" x14ac:dyDescent="0.3">
      <c r="A8">
        <v>83</v>
      </c>
      <c r="B8" t="str">
        <f>INDEX(TC_on,A8+1)</f>
        <v>48th St</v>
      </c>
      <c r="C8" t="s">
        <v>320</v>
      </c>
    </row>
    <row r="9" spans="1:3" x14ac:dyDescent="0.3">
      <c r="A9">
        <v>87</v>
      </c>
      <c r="B9" t="str">
        <f>INDEX(TC_on,A9+1)</f>
        <v>48th St</v>
      </c>
      <c r="C9" t="s">
        <v>320</v>
      </c>
    </row>
    <row r="10" spans="1:3" x14ac:dyDescent="0.3">
      <c r="A10">
        <v>36</v>
      </c>
      <c r="B10" t="str">
        <f>INDEX(TC_from,A10+1)</f>
        <v>48th St</v>
      </c>
      <c r="C10" t="s">
        <v>321</v>
      </c>
    </row>
    <row r="11" spans="1:3" x14ac:dyDescent="0.3">
      <c r="A11">
        <v>82</v>
      </c>
      <c r="B11" t="str">
        <f>INDEX(TC_from,A11+1)</f>
        <v>48th St</v>
      </c>
      <c r="C11" t="s">
        <v>321</v>
      </c>
    </row>
    <row r="12" spans="1:3" x14ac:dyDescent="0.3">
      <c r="A12">
        <v>84</v>
      </c>
      <c r="B12" t="str">
        <f>INDEX(TC_from,A12+1)</f>
        <v>48th St</v>
      </c>
      <c r="C12" t="s">
        <v>321</v>
      </c>
    </row>
    <row r="13" spans="1:3" x14ac:dyDescent="0.3">
      <c r="A13">
        <v>108</v>
      </c>
      <c r="B13" t="str">
        <f>INDEX(TC_from,A13+1)</f>
        <v>48th St</v>
      </c>
      <c r="C13" t="s">
        <v>321</v>
      </c>
    </row>
    <row r="14" spans="1:3" x14ac:dyDescent="0.3">
      <c r="A14">
        <v>35</v>
      </c>
      <c r="B14" t="str">
        <f>INDEX(TC_on,A14+1)</f>
        <v>52nd St</v>
      </c>
      <c r="C14" t="s">
        <v>320</v>
      </c>
    </row>
    <row r="15" spans="1:3" x14ac:dyDescent="0.3">
      <c r="A15">
        <v>53</v>
      </c>
      <c r="B15" t="str">
        <f>INDEX(TC_on,A15+1)</f>
        <v>52nd St</v>
      </c>
      <c r="C15" t="s">
        <v>320</v>
      </c>
    </row>
    <row r="16" spans="1:3" x14ac:dyDescent="0.3">
      <c r="A16">
        <v>54</v>
      </c>
      <c r="B16" t="str">
        <f>INDEX(TC_from,A16+1)</f>
        <v>52nd St</v>
      </c>
      <c r="C16" t="s">
        <v>321</v>
      </c>
    </row>
    <row r="17" spans="1:3" x14ac:dyDescent="0.3">
      <c r="A17">
        <v>150</v>
      </c>
      <c r="B17" t="str">
        <f>INDEX(TC_from,A17+1)</f>
        <v>52nd St</v>
      </c>
      <c r="C17" t="s">
        <v>321</v>
      </c>
    </row>
    <row r="18" spans="1:3" x14ac:dyDescent="0.3">
      <c r="A18">
        <v>13</v>
      </c>
      <c r="B18" t="str">
        <f>INDEX(TC_from,A18+1)</f>
        <v>56th St</v>
      </c>
      <c r="C18" t="s">
        <v>321</v>
      </c>
    </row>
    <row r="19" spans="1:3" x14ac:dyDescent="0.3">
      <c r="A19">
        <v>22</v>
      </c>
      <c r="B19" t="str">
        <f>INDEX(TC_on,A19+1)</f>
        <v>5th St</v>
      </c>
      <c r="C19" t="s">
        <v>320</v>
      </c>
    </row>
    <row r="20" spans="1:3" x14ac:dyDescent="0.3">
      <c r="A20">
        <v>23</v>
      </c>
      <c r="B20" t="str">
        <f>INDEX(TC_on,A20+1)</f>
        <v>5th St</v>
      </c>
      <c r="C20" t="s">
        <v>320</v>
      </c>
    </row>
    <row r="21" spans="1:3" x14ac:dyDescent="0.3">
      <c r="A21">
        <v>24</v>
      </c>
      <c r="B21" t="str">
        <f>INDEX(TC_on,A21+1)</f>
        <v>5th St</v>
      </c>
      <c r="C21" t="s">
        <v>320</v>
      </c>
    </row>
    <row r="22" spans="1:3" x14ac:dyDescent="0.3">
      <c r="A22">
        <v>33</v>
      </c>
      <c r="B22" t="str">
        <f>INDEX(TC_from,A22+1)</f>
        <v>5th St</v>
      </c>
      <c r="C22" t="s">
        <v>321</v>
      </c>
    </row>
    <row r="23" spans="1:3" x14ac:dyDescent="0.3">
      <c r="A23">
        <v>35</v>
      </c>
      <c r="B23" t="str">
        <f>INDEX(TC_from,A23+1)</f>
        <v>5th St</v>
      </c>
      <c r="C23" t="s">
        <v>321</v>
      </c>
    </row>
    <row r="24" spans="1:3" x14ac:dyDescent="0.3">
      <c r="A24">
        <v>75</v>
      </c>
      <c r="B24" t="str">
        <f t="shared" ref="B24:B30" si="0">INDEX(TC_on,A24+1)</f>
        <v>Alameda Dr</v>
      </c>
      <c r="C24" t="s">
        <v>320</v>
      </c>
    </row>
    <row r="25" spans="1:3" x14ac:dyDescent="0.3">
      <c r="A25">
        <v>80</v>
      </c>
      <c r="B25" t="str">
        <f t="shared" si="0"/>
        <v>Alameda Dr</v>
      </c>
      <c r="C25" t="s">
        <v>320</v>
      </c>
    </row>
    <row r="26" spans="1:3" x14ac:dyDescent="0.3">
      <c r="A26">
        <v>114</v>
      </c>
      <c r="B26" t="str">
        <f t="shared" si="0"/>
        <v>All America Way</v>
      </c>
      <c r="C26" t="s">
        <v>320</v>
      </c>
    </row>
    <row r="27" spans="1:3" x14ac:dyDescent="0.3">
      <c r="A27">
        <v>43</v>
      </c>
      <c r="B27" t="str">
        <f t="shared" si="0"/>
        <v>Apache Blvd</v>
      </c>
      <c r="C27" t="s">
        <v>320</v>
      </c>
    </row>
    <row r="28" spans="1:3" x14ac:dyDescent="0.3">
      <c r="A28">
        <v>44</v>
      </c>
      <c r="B28" t="str">
        <f t="shared" si="0"/>
        <v>Apache Blvd</v>
      </c>
      <c r="C28" t="s">
        <v>320</v>
      </c>
    </row>
    <row r="29" spans="1:3" x14ac:dyDescent="0.3">
      <c r="A29">
        <v>45</v>
      </c>
      <c r="B29" t="str">
        <f t="shared" si="0"/>
        <v>Apache Blvd</v>
      </c>
      <c r="C29" t="s">
        <v>320</v>
      </c>
    </row>
    <row r="30" spans="1:3" x14ac:dyDescent="0.3">
      <c r="A30">
        <v>48</v>
      </c>
      <c r="B30" t="str">
        <f t="shared" si="0"/>
        <v>Apache Blvd</v>
      </c>
      <c r="C30" t="s">
        <v>320</v>
      </c>
    </row>
    <row r="31" spans="1:3" x14ac:dyDescent="0.3">
      <c r="A31">
        <v>47</v>
      </c>
      <c r="B31" t="str">
        <f t="shared" ref="B31:B36" si="1">INDEX(TC_from,A31+1)</f>
        <v>Apache Blvd</v>
      </c>
      <c r="C31" t="s">
        <v>321</v>
      </c>
    </row>
    <row r="32" spans="1:3" x14ac:dyDescent="0.3">
      <c r="A32">
        <v>59</v>
      </c>
      <c r="B32" t="str">
        <f t="shared" si="1"/>
        <v>Apache Blvd</v>
      </c>
      <c r="C32" t="s">
        <v>321</v>
      </c>
    </row>
    <row r="33" spans="1:3" x14ac:dyDescent="0.3">
      <c r="A33">
        <v>60</v>
      </c>
      <c r="B33" t="str">
        <f t="shared" si="1"/>
        <v>Apache Blvd</v>
      </c>
      <c r="C33" t="s">
        <v>321</v>
      </c>
    </row>
    <row r="34" spans="1:3" x14ac:dyDescent="0.3">
      <c r="A34">
        <v>61</v>
      </c>
      <c r="B34" t="str">
        <f t="shared" si="1"/>
        <v>Apache Blvd</v>
      </c>
      <c r="C34" t="s">
        <v>321</v>
      </c>
    </row>
    <row r="35" spans="1:3" x14ac:dyDescent="0.3">
      <c r="A35">
        <v>64</v>
      </c>
      <c r="B35" t="str">
        <f t="shared" si="1"/>
        <v>Apache Blvd</v>
      </c>
      <c r="C35" t="s">
        <v>321</v>
      </c>
    </row>
    <row r="36" spans="1:3" x14ac:dyDescent="0.3">
      <c r="A36">
        <v>66</v>
      </c>
      <c r="B36" t="str">
        <f t="shared" si="1"/>
        <v>Apache Blvd</v>
      </c>
      <c r="C36" t="s">
        <v>321</v>
      </c>
    </row>
    <row r="37" spans="1:3" x14ac:dyDescent="0.3">
      <c r="A37">
        <v>40</v>
      </c>
      <c r="B37" t="str">
        <f>INDEX(TC_to,A37+1)</f>
        <v>Apache Blvd</v>
      </c>
      <c r="C37" t="s">
        <v>322</v>
      </c>
    </row>
    <row r="38" spans="1:3" x14ac:dyDescent="0.3">
      <c r="A38">
        <v>42</v>
      </c>
      <c r="B38" t="str">
        <f>INDEX(TC_to,A38+1)</f>
        <v>Apache Blvd</v>
      </c>
      <c r="C38" t="s">
        <v>322</v>
      </c>
    </row>
    <row r="39" spans="1:3" x14ac:dyDescent="0.3">
      <c r="A39">
        <v>46</v>
      </c>
      <c r="B39" t="str">
        <f>INDEX(TC_to,A39+1)</f>
        <v>Apache Blvd</v>
      </c>
      <c r="C39" t="s">
        <v>322</v>
      </c>
    </row>
    <row r="40" spans="1:3" x14ac:dyDescent="0.3">
      <c r="A40">
        <v>49</v>
      </c>
      <c r="B40" t="str">
        <f>INDEX(TC_to,A40+1)</f>
        <v>Apache Blvd</v>
      </c>
      <c r="C40" t="s">
        <v>322</v>
      </c>
    </row>
    <row r="41" spans="1:3" x14ac:dyDescent="0.3">
      <c r="A41">
        <v>95</v>
      </c>
      <c r="B41" t="str">
        <f t="shared" ref="B41:B47" si="2">INDEX(TC_on,A41+1)</f>
        <v>Baseline Rd</v>
      </c>
      <c r="C41" t="s">
        <v>320</v>
      </c>
    </row>
    <row r="42" spans="1:3" x14ac:dyDescent="0.3">
      <c r="A42">
        <v>97</v>
      </c>
      <c r="B42" t="str">
        <f t="shared" si="2"/>
        <v>Baseline Rd</v>
      </c>
      <c r="C42" t="s">
        <v>320</v>
      </c>
    </row>
    <row r="43" spans="1:3" x14ac:dyDescent="0.3">
      <c r="A43">
        <v>100</v>
      </c>
      <c r="B43" t="str">
        <f t="shared" si="2"/>
        <v>Baseline Rd</v>
      </c>
      <c r="C43" t="s">
        <v>320</v>
      </c>
    </row>
    <row r="44" spans="1:3" x14ac:dyDescent="0.3">
      <c r="A44">
        <v>104</v>
      </c>
      <c r="B44" t="str">
        <f t="shared" si="2"/>
        <v>Baseline Rd</v>
      </c>
      <c r="C44" t="s">
        <v>320</v>
      </c>
    </row>
    <row r="45" spans="1:3" x14ac:dyDescent="0.3">
      <c r="A45">
        <v>106</v>
      </c>
      <c r="B45" t="str">
        <f t="shared" si="2"/>
        <v>Baseline Rd</v>
      </c>
      <c r="C45" t="s">
        <v>320</v>
      </c>
    </row>
    <row r="46" spans="1:3" x14ac:dyDescent="0.3">
      <c r="A46">
        <v>107</v>
      </c>
      <c r="B46" t="str">
        <f t="shared" si="2"/>
        <v>Baseline Rd</v>
      </c>
      <c r="C46" t="s">
        <v>320</v>
      </c>
    </row>
    <row r="47" spans="1:3" x14ac:dyDescent="0.3">
      <c r="A47">
        <v>108</v>
      </c>
      <c r="B47" t="str">
        <f t="shared" si="2"/>
        <v>Baseline Rd</v>
      </c>
      <c r="C47" t="s">
        <v>320</v>
      </c>
    </row>
    <row r="48" spans="1:3" x14ac:dyDescent="0.3">
      <c r="A48">
        <v>109</v>
      </c>
      <c r="B48" t="str">
        <f t="shared" ref="B48:B56" si="3">INDEX(TC_from,A48+1)</f>
        <v>Baseline Rd</v>
      </c>
      <c r="C48" t="s">
        <v>321</v>
      </c>
    </row>
    <row r="49" spans="1:3" x14ac:dyDescent="0.3">
      <c r="A49">
        <v>110</v>
      </c>
      <c r="B49" t="str">
        <f t="shared" si="3"/>
        <v>Baseline Rd</v>
      </c>
      <c r="C49" t="s">
        <v>321</v>
      </c>
    </row>
    <row r="50" spans="1:3" x14ac:dyDescent="0.3">
      <c r="A50">
        <v>111</v>
      </c>
      <c r="B50" t="str">
        <f t="shared" si="3"/>
        <v>Baseline Rd</v>
      </c>
      <c r="C50" t="s">
        <v>321</v>
      </c>
    </row>
    <row r="51" spans="1:3" x14ac:dyDescent="0.3">
      <c r="A51">
        <v>112</v>
      </c>
      <c r="B51" t="str">
        <f t="shared" si="3"/>
        <v>Baseline Rd</v>
      </c>
      <c r="C51" t="s">
        <v>321</v>
      </c>
    </row>
    <row r="52" spans="1:3" x14ac:dyDescent="0.3">
      <c r="A52">
        <v>113</v>
      </c>
      <c r="B52" t="str">
        <f t="shared" si="3"/>
        <v>Baseline Rd</v>
      </c>
      <c r="C52" t="s">
        <v>321</v>
      </c>
    </row>
    <row r="53" spans="1:3" x14ac:dyDescent="0.3">
      <c r="A53">
        <v>115</v>
      </c>
      <c r="B53" t="str">
        <f t="shared" si="3"/>
        <v>Baseline Rd</v>
      </c>
      <c r="C53" t="s">
        <v>321</v>
      </c>
    </row>
    <row r="54" spans="1:3" x14ac:dyDescent="0.3">
      <c r="A54">
        <v>117</v>
      </c>
      <c r="B54" t="str">
        <f t="shared" si="3"/>
        <v>Baseline Rd</v>
      </c>
      <c r="C54" t="s">
        <v>321</v>
      </c>
    </row>
    <row r="55" spans="1:3" x14ac:dyDescent="0.3">
      <c r="A55">
        <v>118</v>
      </c>
      <c r="B55" t="str">
        <f t="shared" si="3"/>
        <v>Baseline Rd</v>
      </c>
      <c r="C55" t="s">
        <v>321</v>
      </c>
    </row>
    <row r="56" spans="1:3" x14ac:dyDescent="0.3">
      <c r="A56">
        <v>119</v>
      </c>
      <c r="B56" t="str">
        <f t="shared" si="3"/>
        <v>Baseline Rd</v>
      </c>
      <c r="C56" t="s">
        <v>321</v>
      </c>
    </row>
    <row r="57" spans="1:3" x14ac:dyDescent="0.3">
      <c r="A57">
        <v>87</v>
      </c>
      <c r="B57" t="str">
        <f t="shared" ref="B57:B66" si="4">INDEX(TC_to,A57+1)</f>
        <v>Baseline Rd</v>
      </c>
      <c r="C57" t="s">
        <v>322</v>
      </c>
    </row>
    <row r="58" spans="1:3" x14ac:dyDescent="0.3">
      <c r="A58">
        <v>88</v>
      </c>
      <c r="B58" t="str">
        <f t="shared" si="4"/>
        <v>Baseline Rd</v>
      </c>
      <c r="C58" t="s">
        <v>322</v>
      </c>
    </row>
    <row r="59" spans="1:3" x14ac:dyDescent="0.3">
      <c r="A59">
        <v>94</v>
      </c>
      <c r="B59" t="str">
        <f t="shared" si="4"/>
        <v>Baseline Rd</v>
      </c>
      <c r="C59" t="s">
        <v>322</v>
      </c>
    </row>
    <row r="60" spans="1:3" x14ac:dyDescent="0.3">
      <c r="A60">
        <v>96</v>
      </c>
      <c r="B60" t="str">
        <f t="shared" si="4"/>
        <v>Baseline Rd</v>
      </c>
      <c r="C60" t="s">
        <v>322</v>
      </c>
    </row>
    <row r="61" spans="1:3" x14ac:dyDescent="0.3">
      <c r="A61">
        <v>98</v>
      </c>
      <c r="B61" t="str">
        <f t="shared" si="4"/>
        <v>Baseline Rd</v>
      </c>
      <c r="C61" t="s">
        <v>322</v>
      </c>
    </row>
    <row r="62" spans="1:3" x14ac:dyDescent="0.3">
      <c r="A62">
        <v>99</v>
      </c>
      <c r="B62" t="str">
        <f t="shared" si="4"/>
        <v>Baseline Rd</v>
      </c>
      <c r="C62" t="s">
        <v>322</v>
      </c>
    </row>
    <row r="63" spans="1:3" x14ac:dyDescent="0.3">
      <c r="A63">
        <v>101</v>
      </c>
      <c r="B63" t="str">
        <f t="shared" si="4"/>
        <v>Baseline Rd</v>
      </c>
      <c r="C63" t="s">
        <v>322</v>
      </c>
    </row>
    <row r="64" spans="1:3" x14ac:dyDescent="0.3">
      <c r="A64">
        <v>102</v>
      </c>
      <c r="B64" t="str">
        <f t="shared" si="4"/>
        <v>Baseline Rd</v>
      </c>
      <c r="C64" t="s">
        <v>322</v>
      </c>
    </row>
    <row r="65" spans="1:3" x14ac:dyDescent="0.3">
      <c r="A65">
        <v>103</v>
      </c>
      <c r="B65" t="str">
        <f t="shared" si="4"/>
        <v>Baseline Rd</v>
      </c>
      <c r="C65" t="s">
        <v>322</v>
      </c>
    </row>
    <row r="66" spans="1:3" x14ac:dyDescent="0.3">
      <c r="A66">
        <v>105</v>
      </c>
      <c r="B66" t="str">
        <f t="shared" si="4"/>
        <v>Baseline Rd</v>
      </c>
      <c r="C66" t="s">
        <v>322</v>
      </c>
    </row>
    <row r="67" spans="1:3" x14ac:dyDescent="0.3">
      <c r="A67">
        <v>55</v>
      </c>
      <c r="B67" t="str">
        <f t="shared" ref="B67:B73" si="5">INDEX(TC_on,A67+1)</f>
        <v>Broadway Rd</v>
      </c>
      <c r="C67" t="s">
        <v>320</v>
      </c>
    </row>
    <row r="68" spans="1:3" x14ac:dyDescent="0.3">
      <c r="A68">
        <v>56</v>
      </c>
      <c r="B68" t="str">
        <f t="shared" si="5"/>
        <v>Broadway Rd</v>
      </c>
      <c r="C68" t="s">
        <v>320</v>
      </c>
    </row>
    <row r="69" spans="1:3" x14ac:dyDescent="0.3">
      <c r="A69">
        <v>62</v>
      </c>
      <c r="B69" t="str">
        <f t="shared" si="5"/>
        <v>Broadway Rd</v>
      </c>
      <c r="C69" t="s">
        <v>320</v>
      </c>
    </row>
    <row r="70" spans="1:3" x14ac:dyDescent="0.3">
      <c r="A70">
        <v>63</v>
      </c>
      <c r="B70" t="str">
        <f t="shared" si="5"/>
        <v>Broadway Rd</v>
      </c>
      <c r="C70" t="s">
        <v>320</v>
      </c>
    </row>
    <row r="71" spans="1:3" x14ac:dyDescent="0.3">
      <c r="A71">
        <v>65</v>
      </c>
      <c r="B71" t="str">
        <f t="shared" si="5"/>
        <v>Broadway Rd</v>
      </c>
      <c r="C71" t="s">
        <v>320</v>
      </c>
    </row>
    <row r="72" spans="1:3" x14ac:dyDescent="0.3">
      <c r="A72">
        <v>67</v>
      </c>
      <c r="B72" t="str">
        <f t="shared" si="5"/>
        <v>Broadway Rd</v>
      </c>
      <c r="C72" t="s">
        <v>320</v>
      </c>
    </row>
    <row r="73" spans="1:3" x14ac:dyDescent="0.3">
      <c r="A73">
        <v>82</v>
      </c>
      <c r="B73" t="str">
        <f t="shared" si="5"/>
        <v>Broadway Rd</v>
      </c>
      <c r="C73" t="s">
        <v>320</v>
      </c>
    </row>
    <row r="74" spans="1:3" x14ac:dyDescent="0.3">
      <c r="A74">
        <v>68</v>
      </c>
      <c r="B74" t="str">
        <f t="shared" ref="B74:B83" si="6">INDEX(TC_from,A74+1)</f>
        <v>Broadway Rd</v>
      </c>
      <c r="C74" t="s">
        <v>321</v>
      </c>
    </row>
    <row r="75" spans="1:3" x14ac:dyDescent="0.3">
      <c r="A75">
        <v>71</v>
      </c>
      <c r="B75" t="str">
        <f t="shared" si="6"/>
        <v>Broadway Rd</v>
      </c>
      <c r="C75" t="s">
        <v>321</v>
      </c>
    </row>
    <row r="76" spans="1:3" x14ac:dyDescent="0.3">
      <c r="A76">
        <v>72</v>
      </c>
      <c r="B76" t="str">
        <f t="shared" si="6"/>
        <v>Broadway Rd</v>
      </c>
      <c r="C76" t="s">
        <v>321</v>
      </c>
    </row>
    <row r="77" spans="1:3" x14ac:dyDescent="0.3">
      <c r="A77">
        <v>74</v>
      </c>
      <c r="B77" t="str">
        <f t="shared" si="6"/>
        <v>Broadway Rd</v>
      </c>
      <c r="C77" t="s">
        <v>321</v>
      </c>
    </row>
    <row r="78" spans="1:3" x14ac:dyDescent="0.3">
      <c r="A78">
        <v>76</v>
      </c>
      <c r="B78" t="str">
        <f t="shared" si="6"/>
        <v>Broadway Rd</v>
      </c>
      <c r="C78" t="s">
        <v>321</v>
      </c>
    </row>
    <row r="79" spans="1:3" x14ac:dyDescent="0.3">
      <c r="A79">
        <v>77</v>
      </c>
      <c r="B79" t="str">
        <f t="shared" si="6"/>
        <v>Broadway Rd</v>
      </c>
      <c r="C79" t="s">
        <v>321</v>
      </c>
    </row>
    <row r="80" spans="1:3" x14ac:dyDescent="0.3">
      <c r="A80">
        <v>78</v>
      </c>
      <c r="B80" t="str">
        <f t="shared" si="6"/>
        <v>Broadway Rd</v>
      </c>
      <c r="C80" t="s">
        <v>321</v>
      </c>
    </row>
    <row r="81" spans="1:3" x14ac:dyDescent="0.3">
      <c r="A81">
        <v>79</v>
      </c>
      <c r="B81" t="str">
        <f t="shared" si="6"/>
        <v>Broadway Rd</v>
      </c>
      <c r="C81" t="s">
        <v>321</v>
      </c>
    </row>
    <row r="82" spans="1:3" x14ac:dyDescent="0.3">
      <c r="A82">
        <v>81</v>
      </c>
      <c r="B82" t="str">
        <f t="shared" si="6"/>
        <v>Broadway Rd</v>
      </c>
      <c r="C82" t="s">
        <v>321</v>
      </c>
    </row>
    <row r="83" spans="1:3" x14ac:dyDescent="0.3">
      <c r="A83">
        <v>83</v>
      </c>
      <c r="B83" t="str">
        <f t="shared" si="6"/>
        <v>Broadway Rd</v>
      </c>
      <c r="C83" t="s">
        <v>321</v>
      </c>
    </row>
    <row r="84" spans="1:3" x14ac:dyDescent="0.3">
      <c r="A84">
        <v>50</v>
      </c>
      <c r="B84" t="str">
        <f t="shared" ref="B84:B92" si="7">INDEX(TC_to,A84+1)</f>
        <v>Broadway Rd</v>
      </c>
      <c r="C84" t="s">
        <v>322</v>
      </c>
    </row>
    <row r="85" spans="1:3" x14ac:dyDescent="0.3">
      <c r="A85">
        <v>52</v>
      </c>
      <c r="B85" t="str">
        <f t="shared" si="7"/>
        <v>Broadway Rd</v>
      </c>
      <c r="C85" t="s">
        <v>322</v>
      </c>
    </row>
    <row r="86" spans="1:3" x14ac:dyDescent="0.3">
      <c r="A86">
        <v>53</v>
      </c>
      <c r="B86" t="str">
        <f t="shared" si="7"/>
        <v>Broadway Rd</v>
      </c>
      <c r="C86" t="s">
        <v>322</v>
      </c>
    </row>
    <row r="87" spans="1:3" x14ac:dyDescent="0.3">
      <c r="A87">
        <v>57</v>
      </c>
      <c r="B87" t="str">
        <f t="shared" si="7"/>
        <v>Broadway Rd</v>
      </c>
      <c r="C87" t="s">
        <v>322</v>
      </c>
    </row>
    <row r="88" spans="1:3" x14ac:dyDescent="0.3">
      <c r="A88">
        <v>59</v>
      </c>
      <c r="B88" t="str">
        <f t="shared" si="7"/>
        <v>Broadway Rd</v>
      </c>
      <c r="C88" t="s">
        <v>322</v>
      </c>
    </row>
    <row r="89" spans="1:3" x14ac:dyDescent="0.3">
      <c r="A89">
        <v>60</v>
      </c>
      <c r="B89" t="str">
        <f t="shared" si="7"/>
        <v>Broadway Rd</v>
      </c>
      <c r="C89" t="s">
        <v>322</v>
      </c>
    </row>
    <row r="90" spans="1:3" x14ac:dyDescent="0.3">
      <c r="A90">
        <v>61</v>
      </c>
      <c r="B90" t="str">
        <f t="shared" si="7"/>
        <v>Broadway Rd</v>
      </c>
      <c r="C90" t="s">
        <v>322</v>
      </c>
    </row>
    <row r="91" spans="1:3" x14ac:dyDescent="0.3">
      <c r="A91">
        <v>64</v>
      </c>
      <c r="B91" t="str">
        <f t="shared" si="7"/>
        <v>Broadway Rd</v>
      </c>
      <c r="C91" t="s">
        <v>322</v>
      </c>
    </row>
    <row r="92" spans="1:3" x14ac:dyDescent="0.3">
      <c r="A92">
        <v>66</v>
      </c>
      <c r="B92" t="str">
        <f t="shared" si="7"/>
        <v>Broadway Rd</v>
      </c>
      <c r="C92" t="s">
        <v>322</v>
      </c>
    </row>
    <row r="93" spans="1:3" x14ac:dyDescent="0.3">
      <c r="A93">
        <v>124</v>
      </c>
      <c r="B93" t="str">
        <f>INDEX(TC_from,A93+1)</f>
        <v>Carmen (City Border) St</v>
      </c>
      <c r="C93" t="s">
        <v>321</v>
      </c>
    </row>
    <row r="94" spans="1:3" x14ac:dyDescent="0.3">
      <c r="A94">
        <v>1</v>
      </c>
      <c r="B94" t="str">
        <f t="shared" ref="B94:B101" si="8">INDEX(TC_on,A94+1)</f>
        <v>College Ave</v>
      </c>
      <c r="C94" t="s">
        <v>320</v>
      </c>
    </row>
    <row r="95" spans="1:3" x14ac:dyDescent="0.3">
      <c r="A95">
        <v>5</v>
      </c>
      <c r="B95" t="str">
        <f t="shared" si="8"/>
        <v>College Ave</v>
      </c>
      <c r="C95" t="s">
        <v>320</v>
      </c>
    </row>
    <row r="96" spans="1:3" x14ac:dyDescent="0.3">
      <c r="A96">
        <v>33</v>
      </c>
      <c r="B96" t="str">
        <f t="shared" si="8"/>
        <v>College Ave</v>
      </c>
      <c r="C96" t="s">
        <v>320</v>
      </c>
    </row>
    <row r="97" spans="1:3" x14ac:dyDescent="0.3">
      <c r="A97">
        <v>60</v>
      </c>
      <c r="B97" t="str">
        <f t="shared" si="8"/>
        <v>College Ave</v>
      </c>
      <c r="C97" t="s">
        <v>320</v>
      </c>
    </row>
    <row r="98" spans="1:3" x14ac:dyDescent="0.3">
      <c r="A98">
        <v>76</v>
      </c>
      <c r="B98" t="str">
        <f t="shared" si="8"/>
        <v>College Ave</v>
      </c>
      <c r="C98" t="s">
        <v>320</v>
      </c>
    </row>
    <row r="99" spans="1:3" x14ac:dyDescent="0.3">
      <c r="A99">
        <v>90</v>
      </c>
      <c r="B99" t="str">
        <f t="shared" si="8"/>
        <v>College Ave</v>
      </c>
      <c r="C99" t="s">
        <v>320</v>
      </c>
    </row>
    <row r="100" spans="1:3" x14ac:dyDescent="0.3">
      <c r="A100">
        <v>101</v>
      </c>
      <c r="B100" t="str">
        <f t="shared" si="8"/>
        <v>College Ave</v>
      </c>
      <c r="C100" t="s">
        <v>320</v>
      </c>
    </row>
    <row r="101" spans="1:3" x14ac:dyDescent="0.3">
      <c r="A101">
        <v>113</v>
      </c>
      <c r="B101" t="str">
        <f t="shared" si="8"/>
        <v>College Ave</v>
      </c>
      <c r="C101" t="s">
        <v>320</v>
      </c>
    </row>
    <row r="102" spans="1:3" x14ac:dyDescent="0.3">
      <c r="A102">
        <v>0</v>
      </c>
      <c r="B102" t="str">
        <f>INDEX(TC_from,A102+1)</f>
        <v>College Ave</v>
      </c>
      <c r="C102" t="s">
        <v>321</v>
      </c>
    </row>
    <row r="103" spans="1:3" x14ac:dyDescent="0.3">
      <c r="A103">
        <v>4</v>
      </c>
      <c r="B103" t="str">
        <f>INDEX(TC_from,A103+1)</f>
        <v>College Ave</v>
      </c>
      <c r="C103" t="s">
        <v>321</v>
      </c>
    </row>
    <row r="104" spans="1:3" x14ac:dyDescent="0.3">
      <c r="A104">
        <v>9</v>
      </c>
      <c r="B104" t="str">
        <f>INDEX(TC_from,A104+1)</f>
        <v>College Ave</v>
      </c>
      <c r="C104" t="s">
        <v>321</v>
      </c>
    </row>
    <row r="105" spans="1:3" x14ac:dyDescent="0.3">
      <c r="A105">
        <v>10</v>
      </c>
      <c r="B105" t="str">
        <f>INDEX(TC_to,A105+1)</f>
        <v>College Ave</v>
      </c>
      <c r="C105" t="s">
        <v>322</v>
      </c>
    </row>
    <row r="106" spans="1:3" x14ac:dyDescent="0.3">
      <c r="A106">
        <v>24</v>
      </c>
      <c r="B106" t="str">
        <f>INDEX(TC_to,A106+1)</f>
        <v>College Ave</v>
      </c>
      <c r="C106" t="s">
        <v>322</v>
      </c>
    </row>
    <row r="107" spans="1:3" x14ac:dyDescent="0.3">
      <c r="A107">
        <v>0</v>
      </c>
      <c r="B107" t="str">
        <f>INDEX(TC_on,A107+1)</f>
        <v>Continental Dr</v>
      </c>
      <c r="C107" t="s">
        <v>320</v>
      </c>
    </row>
    <row r="108" spans="1:3" x14ac:dyDescent="0.3">
      <c r="A108">
        <v>1</v>
      </c>
      <c r="B108" t="str">
        <f>INDEX(TC_from,A108+1)</f>
        <v>Continental Dr</v>
      </c>
      <c r="C108" t="s">
        <v>321</v>
      </c>
    </row>
    <row r="109" spans="1:3" x14ac:dyDescent="0.3">
      <c r="A109">
        <v>2</v>
      </c>
      <c r="B109" t="str">
        <f>INDEX(TC_from,A109+1)</f>
        <v>Continental Rd</v>
      </c>
      <c r="C109" t="s">
        <v>321</v>
      </c>
    </row>
    <row r="110" spans="1:3" x14ac:dyDescent="0.3">
      <c r="A110">
        <v>113</v>
      </c>
      <c r="B110" t="str">
        <f>INDEX(TC_to,A110+1)</f>
        <v>Cornell Dr</v>
      </c>
      <c r="C110" t="s">
        <v>322</v>
      </c>
    </row>
    <row r="111" spans="1:3" x14ac:dyDescent="0.3">
      <c r="A111">
        <v>114</v>
      </c>
      <c r="B111" t="str">
        <f>INDEX(TC_to,A111+1)</f>
        <v>Cornell Dr</v>
      </c>
      <c r="C111" t="s">
        <v>322</v>
      </c>
    </row>
    <row r="112" spans="1:3" x14ac:dyDescent="0.3">
      <c r="A112">
        <v>112</v>
      </c>
      <c r="B112" t="str">
        <f>INDEX(TC_to,A112+1)</f>
        <v>Cornell Rd</v>
      </c>
      <c r="C112" t="s">
        <v>322</v>
      </c>
    </row>
    <row r="113" spans="1:3" x14ac:dyDescent="0.3">
      <c r="A113">
        <v>8</v>
      </c>
      <c r="B113" t="str">
        <f>INDEX(TC_on,A113+1)</f>
        <v>Curry Rd</v>
      </c>
      <c r="C113" t="s">
        <v>320</v>
      </c>
    </row>
    <row r="114" spans="1:3" x14ac:dyDescent="0.3">
      <c r="A114">
        <v>9</v>
      </c>
      <c r="B114" t="str">
        <f>INDEX(TC_on,A114+1)</f>
        <v>Curry Rd</v>
      </c>
      <c r="C114" t="s">
        <v>320</v>
      </c>
    </row>
    <row r="115" spans="1:3" x14ac:dyDescent="0.3">
      <c r="A115">
        <v>10</v>
      </c>
      <c r="B115" t="str">
        <f>INDEX(TC_on,A115+1)</f>
        <v>Curry Rd</v>
      </c>
      <c r="C115" t="s">
        <v>320</v>
      </c>
    </row>
    <row r="116" spans="1:3" x14ac:dyDescent="0.3">
      <c r="A116">
        <v>17</v>
      </c>
      <c r="B116" t="str">
        <f>INDEX(TC_from,A116+1)</f>
        <v>Curry Rd</v>
      </c>
      <c r="C116" t="s">
        <v>321</v>
      </c>
    </row>
    <row r="117" spans="1:3" x14ac:dyDescent="0.3">
      <c r="A117">
        <v>18</v>
      </c>
      <c r="B117" t="str">
        <f>INDEX(TC_from,A117+1)</f>
        <v>Curry Rd</v>
      </c>
      <c r="C117" t="s">
        <v>321</v>
      </c>
    </row>
    <row r="118" spans="1:3" x14ac:dyDescent="0.3">
      <c r="A118">
        <v>19</v>
      </c>
      <c r="B118" t="str">
        <f>INDEX(TC_from,A118+1)</f>
        <v>Curry Rd</v>
      </c>
      <c r="C118" t="s">
        <v>321</v>
      </c>
    </row>
    <row r="119" spans="1:3" x14ac:dyDescent="0.3">
      <c r="A119">
        <v>5</v>
      </c>
      <c r="B119" t="str">
        <f>INDEX(TC_to,A119+1)</f>
        <v>Curry Rd</v>
      </c>
      <c r="C119" t="s">
        <v>322</v>
      </c>
    </row>
    <row r="120" spans="1:3" x14ac:dyDescent="0.3">
      <c r="A120">
        <v>6</v>
      </c>
      <c r="B120" t="str">
        <f>INDEX(TC_to,A120+1)</f>
        <v>Curry Rd</v>
      </c>
      <c r="C120" t="s">
        <v>322</v>
      </c>
    </row>
    <row r="121" spans="1:3" x14ac:dyDescent="0.3">
      <c r="A121">
        <v>7</v>
      </c>
      <c r="B121" t="str">
        <f>INDEX(TC_to,A121+1)</f>
        <v>Curry Rd</v>
      </c>
      <c r="C121" t="s">
        <v>322</v>
      </c>
    </row>
    <row r="122" spans="1:3" x14ac:dyDescent="0.3">
      <c r="A122">
        <v>72</v>
      </c>
      <c r="B122" t="str">
        <f t="shared" ref="B122:B127" si="9">INDEX(TC_on,A122+1)</f>
        <v>Dorsey Lane</v>
      </c>
      <c r="C122" t="s">
        <v>320</v>
      </c>
    </row>
    <row r="123" spans="1:3" x14ac:dyDescent="0.3">
      <c r="A123">
        <v>130</v>
      </c>
      <c r="B123" t="str">
        <f t="shared" si="9"/>
        <v>Elliot Rd</v>
      </c>
      <c r="C123" t="s">
        <v>320</v>
      </c>
    </row>
    <row r="124" spans="1:3" x14ac:dyDescent="0.3">
      <c r="A124">
        <v>131</v>
      </c>
      <c r="B124" t="str">
        <f t="shared" si="9"/>
        <v>Elliot Rd</v>
      </c>
      <c r="C124" t="s">
        <v>320</v>
      </c>
    </row>
    <row r="125" spans="1:3" x14ac:dyDescent="0.3">
      <c r="A125">
        <v>132</v>
      </c>
      <c r="B125" t="str">
        <f t="shared" si="9"/>
        <v>Elliot Rd</v>
      </c>
      <c r="C125" t="s">
        <v>320</v>
      </c>
    </row>
    <row r="126" spans="1:3" x14ac:dyDescent="0.3">
      <c r="A126">
        <v>133</v>
      </c>
      <c r="B126" t="str">
        <f t="shared" si="9"/>
        <v>Elliot Rd</v>
      </c>
      <c r="C126" t="s">
        <v>320</v>
      </c>
    </row>
    <row r="127" spans="1:3" x14ac:dyDescent="0.3">
      <c r="A127">
        <v>134</v>
      </c>
      <c r="B127" t="str">
        <f t="shared" si="9"/>
        <v>Elliot Rd</v>
      </c>
      <c r="C127" t="s">
        <v>320</v>
      </c>
    </row>
    <row r="128" spans="1:3" x14ac:dyDescent="0.3">
      <c r="A128">
        <v>135</v>
      </c>
      <c r="B128" t="str">
        <f t="shared" ref="B128:B135" si="10">INDEX(TC_from,A128+1)</f>
        <v>Elliot Rd</v>
      </c>
      <c r="C128" t="s">
        <v>321</v>
      </c>
    </row>
    <row r="129" spans="1:3" x14ac:dyDescent="0.3">
      <c r="A129">
        <v>136</v>
      </c>
      <c r="B129" t="str">
        <f t="shared" si="10"/>
        <v>Elliot Rd</v>
      </c>
      <c r="C129" t="s">
        <v>321</v>
      </c>
    </row>
    <row r="130" spans="1:3" x14ac:dyDescent="0.3">
      <c r="A130">
        <v>137</v>
      </c>
      <c r="B130" t="str">
        <f t="shared" si="10"/>
        <v>Elliot Rd</v>
      </c>
      <c r="C130" t="s">
        <v>321</v>
      </c>
    </row>
    <row r="131" spans="1:3" x14ac:dyDescent="0.3">
      <c r="A131">
        <v>138</v>
      </c>
      <c r="B131" t="str">
        <f t="shared" si="10"/>
        <v>Elliot Rd</v>
      </c>
      <c r="C131" t="s">
        <v>321</v>
      </c>
    </row>
    <row r="132" spans="1:3" x14ac:dyDescent="0.3">
      <c r="A132">
        <v>139</v>
      </c>
      <c r="B132" t="str">
        <f t="shared" si="10"/>
        <v>Elliot Rd</v>
      </c>
      <c r="C132" t="s">
        <v>321</v>
      </c>
    </row>
    <row r="133" spans="1:3" x14ac:dyDescent="0.3">
      <c r="A133">
        <v>151</v>
      </c>
      <c r="B133" t="str">
        <f t="shared" si="10"/>
        <v>Elliot Rd</v>
      </c>
      <c r="C133" t="s">
        <v>321</v>
      </c>
    </row>
    <row r="134" spans="1:3" x14ac:dyDescent="0.3">
      <c r="A134">
        <v>152</v>
      </c>
      <c r="B134" t="str">
        <f t="shared" si="10"/>
        <v>Elliot Rd</v>
      </c>
      <c r="C134" t="s">
        <v>321</v>
      </c>
    </row>
    <row r="135" spans="1:3" x14ac:dyDescent="0.3">
      <c r="A135">
        <v>153</v>
      </c>
      <c r="B135" t="str">
        <f t="shared" si="10"/>
        <v>Elliot Rd</v>
      </c>
      <c r="C135" t="s">
        <v>321</v>
      </c>
    </row>
    <row r="136" spans="1:3" x14ac:dyDescent="0.3">
      <c r="A136">
        <v>126</v>
      </c>
      <c r="B136" t="str">
        <f t="shared" ref="B136:B141" si="11">INDEX(TC_to,A136+1)</f>
        <v>Elliot Rd</v>
      </c>
      <c r="C136" t="s">
        <v>322</v>
      </c>
    </row>
    <row r="137" spans="1:3" x14ac:dyDescent="0.3">
      <c r="A137">
        <v>127</v>
      </c>
      <c r="B137" t="str">
        <f t="shared" si="11"/>
        <v>Elliot Rd</v>
      </c>
      <c r="C137" t="s">
        <v>322</v>
      </c>
    </row>
    <row r="138" spans="1:3" x14ac:dyDescent="0.3">
      <c r="A138">
        <v>128</v>
      </c>
      <c r="B138" t="str">
        <f t="shared" si="11"/>
        <v>Elliot Rd</v>
      </c>
      <c r="C138" t="s">
        <v>322</v>
      </c>
    </row>
    <row r="139" spans="1:3" x14ac:dyDescent="0.3">
      <c r="A139">
        <v>129</v>
      </c>
      <c r="B139" t="str">
        <f t="shared" si="11"/>
        <v>Elliot Rd</v>
      </c>
      <c r="C139" t="s">
        <v>322</v>
      </c>
    </row>
    <row r="140" spans="1:3" x14ac:dyDescent="0.3">
      <c r="A140">
        <v>41</v>
      </c>
      <c r="B140" t="str">
        <f t="shared" si="11"/>
        <v>Evergreen Rd</v>
      </c>
      <c r="C140" t="s">
        <v>322</v>
      </c>
    </row>
    <row r="141" spans="1:3" x14ac:dyDescent="0.3">
      <c r="A141">
        <v>43</v>
      </c>
      <c r="B141" t="str">
        <f t="shared" si="11"/>
        <v>Evergreen Rd</v>
      </c>
      <c r="C141" t="s">
        <v>322</v>
      </c>
    </row>
    <row r="142" spans="1:3" x14ac:dyDescent="0.3">
      <c r="A142">
        <v>125</v>
      </c>
      <c r="B142" t="str">
        <f>INDEX(TC_on,A142+1)</f>
        <v>Grove Pkwy</v>
      </c>
      <c r="C142" t="s">
        <v>320</v>
      </c>
    </row>
    <row r="143" spans="1:3" x14ac:dyDescent="0.3">
      <c r="A143">
        <v>124</v>
      </c>
      <c r="B143" t="str">
        <f>INDEX(TC_to,A143+1)</f>
        <v>Grove Pkwy</v>
      </c>
      <c r="C143" t="s">
        <v>322</v>
      </c>
    </row>
    <row r="144" spans="1:3" x14ac:dyDescent="0.3">
      <c r="A144">
        <v>152</v>
      </c>
      <c r="B144" t="str">
        <f>INDEX(TC_to,A144+1)</f>
        <v>Grove Pkwy</v>
      </c>
      <c r="C144" t="s">
        <v>322</v>
      </c>
    </row>
    <row r="145" spans="1:3" x14ac:dyDescent="0.3">
      <c r="A145">
        <v>120</v>
      </c>
      <c r="B145" t="str">
        <f>INDEX(TC_on,A145+1)</f>
        <v>Guadalupe Rd</v>
      </c>
      <c r="C145" t="s">
        <v>320</v>
      </c>
    </row>
    <row r="146" spans="1:3" x14ac:dyDescent="0.3">
      <c r="A146">
        <v>121</v>
      </c>
      <c r="B146" t="str">
        <f>INDEX(TC_on,A146+1)</f>
        <v>Guadalupe Rd</v>
      </c>
      <c r="C146" t="s">
        <v>320</v>
      </c>
    </row>
    <row r="147" spans="1:3" x14ac:dyDescent="0.3">
      <c r="A147">
        <v>122</v>
      </c>
      <c r="B147" t="str">
        <f>INDEX(TC_on,A147+1)</f>
        <v>Guadalupe Rd</v>
      </c>
      <c r="C147" t="s">
        <v>320</v>
      </c>
    </row>
    <row r="148" spans="1:3" x14ac:dyDescent="0.3">
      <c r="A148">
        <v>123</v>
      </c>
      <c r="B148" t="str">
        <f>INDEX(TC_on,A148+1)</f>
        <v>Guadalupe Rd</v>
      </c>
      <c r="C148" t="s">
        <v>320</v>
      </c>
    </row>
    <row r="149" spans="1:3" x14ac:dyDescent="0.3">
      <c r="A149">
        <v>114</v>
      </c>
      <c r="B149" t="str">
        <f>INDEX(TC_from,A149+1)</f>
        <v>Guadalupe Rd</v>
      </c>
      <c r="C149" t="s">
        <v>321</v>
      </c>
    </row>
    <row r="150" spans="1:3" x14ac:dyDescent="0.3">
      <c r="A150">
        <v>126</v>
      </c>
      <c r="B150" t="str">
        <f>INDEX(TC_from,A150+1)</f>
        <v>Guadalupe Rd</v>
      </c>
      <c r="C150" t="s">
        <v>321</v>
      </c>
    </row>
    <row r="151" spans="1:3" x14ac:dyDescent="0.3">
      <c r="A151">
        <v>127</v>
      </c>
      <c r="B151" t="str">
        <f>INDEX(TC_from,A151+1)</f>
        <v>Guadalupe Rd</v>
      </c>
      <c r="C151" t="s">
        <v>321</v>
      </c>
    </row>
    <row r="152" spans="1:3" x14ac:dyDescent="0.3">
      <c r="A152">
        <v>128</v>
      </c>
      <c r="B152" t="str">
        <f>INDEX(TC_from,A152+1)</f>
        <v>Guadalupe Rd</v>
      </c>
      <c r="C152" t="s">
        <v>321</v>
      </c>
    </row>
    <row r="153" spans="1:3" x14ac:dyDescent="0.3">
      <c r="A153">
        <v>129</v>
      </c>
      <c r="B153" t="str">
        <f>INDEX(TC_from,A153+1)</f>
        <v>Guadalupe Rd</v>
      </c>
      <c r="C153" t="s">
        <v>321</v>
      </c>
    </row>
    <row r="154" spans="1:3" x14ac:dyDescent="0.3">
      <c r="A154">
        <v>109</v>
      </c>
      <c r="B154" t="str">
        <f t="shared" ref="B154:B159" si="12">INDEX(TC_to,A154+1)</f>
        <v>Guadalupe Rd</v>
      </c>
      <c r="C154" t="s">
        <v>322</v>
      </c>
    </row>
    <row r="155" spans="1:3" x14ac:dyDescent="0.3">
      <c r="A155">
        <v>110</v>
      </c>
      <c r="B155" t="str">
        <f t="shared" si="12"/>
        <v>Guadalupe Rd</v>
      </c>
      <c r="C155" t="s">
        <v>322</v>
      </c>
    </row>
    <row r="156" spans="1:3" x14ac:dyDescent="0.3">
      <c r="A156">
        <v>111</v>
      </c>
      <c r="B156" t="str">
        <f t="shared" si="12"/>
        <v>Guadalupe Rd</v>
      </c>
      <c r="C156" t="s">
        <v>322</v>
      </c>
    </row>
    <row r="157" spans="1:3" x14ac:dyDescent="0.3">
      <c r="A157">
        <v>115</v>
      </c>
      <c r="B157" t="str">
        <f t="shared" si="12"/>
        <v>Guadalupe Rd</v>
      </c>
      <c r="C157" t="s">
        <v>322</v>
      </c>
    </row>
    <row r="158" spans="1:3" x14ac:dyDescent="0.3">
      <c r="A158">
        <v>118</v>
      </c>
      <c r="B158" t="str">
        <f t="shared" si="12"/>
        <v>Guadalupe Rd</v>
      </c>
      <c r="C158" t="s">
        <v>322</v>
      </c>
    </row>
    <row r="159" spans="1:3" x14ac:dyDescent="0.3">
      <c r="A159">
        <v>119</v>
      </c>
      <c r="B159" t="str">
        <f t="shared" si="12"/>
        <v>Guadalupe Rd</v>
      </c>
      <c r="C159" t="s">
        <v>322</v>
      </c>
    </row>
    <row r="160" spans="1:3" x14ac:dyDescent="0.3">
      <c r="A160">
        <v>34</v>
      </c>
      <c r="B160" t="str">
        <f t="shared" ref="B160:B165" si="13">INDEX(TC_on,A160+1)</f>
        <v>Hardy Dr</v>
      </c>
      <c r="C160" t="s">
        <v>320</v>
      </c>
    </row>
    <row r="161" spans="1:3" x14ac:dyDescent="0.3">
      <c r="A161">
        <v>50</v>
      </c>
      <c r="B161" t="str">
        <f t="shared" si="13"/>
        <v>Hardy Dr</v>
      </c>
      <c r="C161" t="s">
        <v>320</v>
      </c>
    </row>
    <row r="162" spans="1:3" x14ac:dyDescent="0.3">
      <c r="A162">
        <v>79</v>
      </c>
      <c r="B162" t="str">
        <f t="shared" si="13"/>
        <v>Hardy Dr</v>
      </c>
      <c r="C162" t="s">
        <v>320</v>
      </c>
    </row>
    <row r="163" spans="1:3" x14ac:dyDescent="0.3">
      <c r="A163">
        <v>105</v>
      </c>
      <c r="B163" t="str">
        <f t="shared" si="13"/>
        <v>Hardy Dr</v>
      </c>
      <c r="C163" t="s">
        <v>320</v>
      </c>
    </row>
    <row r="164" spans="1:3" x14ac:dyDescent="0.3">
      <c r="A164">
        <v>110</v>
      </c>
      <c r="B164" t="str">
        <f t="shared" si="13"/>
        <v>Hardy Dr</v>
      </c>
      <c r="C164" t="s">
        <v>320</v>
      </c>
    </row>
    <row r="165" spans="1:3" x14ac:dyDescent="0.3">
      <c r="A165">
        <v>151</v>
      </c>
      <c r="B165" t="str">
        <f t="shared" si="13"/>
        <v>Hardy Dr</v>
      </c>
      <c r="C165" t="s">
        <v>320</v>
      </c>
    </row>
    <row r="166" spans="1:3" x14ac:dyDescent="0.3">
      <c r="A166">
        <v>20</v>
      </c>
      <c r="B166" t="str">
        <f>INDEX(TC_from,A166+1)</f>
        <v>Hardy Dr</v>
      </c>
      <c r="C166" t="s">
        <v>321</v>
      </c>
    </row>
    <row r="167" spans="1:3" x14ac:dyDescent="0.3">
      <c r="A167">
        <v>23</v>
      </c>
      <c r="B167" t="str">
        <f>INDEX(TC_from,A167+1)</f>
        <v>Hardy Dr</v>
      </c>
      <c r="C167" t="s">
        <v>321</v>
      </c>
    </row>
    <row r="168" spans="1:3" x14ac:dyDescent="0.3">
      <c r="A168">
        <v>58</v>
      </c>
      <c r="B168" t="str">
        <f>INDEX(TC_from,A168+1)</f>
        <v>Hardy Dr</v>
      </c>
      <c r="C168" t="s">
        <v>321</v>
      </c>
    </row>
    <row r="169" spans="1:3" x14ac:dyDescent="0.3">
      <c r="A169">
        <v>104</v>
      </c>
      <c r="B169" t="str">
        <f>INDEX(TC_from,A169+1)</f>
        <v>Hardy Dr</v>
      </c>
      <c r="C169" t="s">
        <v>321</v>
      </c>
    </row>
    <row r="170" spans="1:3" x14ac:dyDescent="0.3">
      <c r="A170">
        <v>123</v>
      </c>
      <c r="B170" t="str">
        <f>INDEX(TC_from,A170+1)</f>
        <v>Hardy Dr</v>
      </c>
      <c r="C170" t="s">
        <v>321</v>
      </c>
    </row>
    <row r="171" spans="1:3" x14ac:dyDescent="0.3">
      <c r="A171">
        <v>16</v>
      </c>
      <c r="B171" t="str">
        <f>INDEX(TC_to,A171+1)</f>
        <v>Hardy Dr</v>
      </c>
      <c r="C171" t="s">
        <v>322</v>
      </c>
    </row>
    <row r="172" spans="1:3" x14ac:dyDescent="0.3">
      <c r="A172">
        <v>22</v>
      </c>
      <c r="B172" t="str">
        <f>INDEX(TC_to,A172+1)</f>
        <v>Hardy Dr</v>
      </c>
      <c r="C172" t="s">
        <v>322</v>
      </c>
    </row>
    <row r="173" spans="1:3" x14ac:dyDescent="0.3">
      <c r="A173">
        <v>51</v>
      </c>
      <c r="B173" t="str">
        <f>INDEX(TC_to,A173+1)</f>
        <v>Hardy Dr</v>
      </c>
      <c r="C173" t="s">
        <v>322</v>
      </c>
    </row>
    <row r="174" spans="1:3" x14ac:dyDescent="0.3">
      <c r="A174">
        <v>106</v>
      </c>
      <c r="B174" t="str">
        <f>INDEX(TC_to,A174+1)</f>
        <v>Hardy Dr</v>
      </c>
      <c r="C174" t="s">
        <v>322</v>
      </c>
    </row>
    <row r="175" spans="1:3" x14ac:dyDescent="0.3">
      <c r="A175">
        <v>82</v>
      </c>
      <c r="B175" t="str">
        <f>INDEX(TC_to,A175+1)</f>
        <v>I-10 Fwy</v>
      </c>
      <c r="C175" t="s">
        <v>322</v>
      </c>
    </row>
    <row r="176" spans="1:3" x14ac:dyDescent="0.3">
      <c r="A176">
        <v>55</v>
      </c>
      <c r="B176" t="str">
        <f>INDEX(TC_from,A176+1)</f>
        <v>I-10 Fwy</v>
      </c>
      <c r="C176" t="s">
        <v>321</v>
      </c>
    </row>
    <row r="177" spans="1:3" x14ac:dyDescent="0.3">
      <c r="A177">
        <v>107</v>
      </c>
      <c r="B177" t="str">
        <f>INDEX(TC_from,A177+1)</f>
        <v>I-10 Fwy</v>
      </c>
      <c r="C177" t="s">
        <v>321</v>
      </c>
    </row>
    <row r="178" spans="1:3" x14ac:dyDescent="0.3">
      <c r="A178">
        <v>134</v>
      </c>
      <c r="B178" t="str">
        <f>INDEX(TC_from,A178+1)</f>
        <v>I-10 Fwy</v>
      </c>
      <c r="C178" t="s">
        <v>321</v>
      </c>
    </row>
    <row r="179" spans="1:3" x14ac:dyDescent="0.3">
      <c r="A179">
        <v>144</v>
      </c>
      <c r="B179" t="str">
        <f>INDEX(TC_from,A179+1)</f>
        <v>I-10 Fwy</v>
      </c>
      <c r="C179" t="s">
        <v>321</v>
      </c>
    </row>
    <row r="180" spans="1:3" x14ac:dyDescent="0.3">
      <c r="A180">
        <v>108</v>
      </c>
      <c r="B180" t="str">
        <f>INDEX(TC_to,A180+1)</f>
        <v>I-10 Fwy</v>
      </c>
      <c r="C180" t="s">
        <v>322</v>
      </c>
    </row>
    <row r="181" spans="1:3" x14ac:dyDescent="0.3">
      <c r="A181">
        <v>103</v>
      </c>
      <c r="B181" t="str">
        <f>INDEX(TC_on,A181+1)</f>
        <v>Kyrene Rd</v>
      </c>
      <c r="C181" t="s">
        <v>320</v>
      </c>
    </row>
    <row r="182" spans="1:3" x14ac:dyDescent="0.3">
      <c r="A182">
        <v>111</v>
      </c>
      <c r="B182" t="str">
        <f>INDEX(TC_on,A182+1)</f>
        <v>Kyrene Rd</v>
      </c>
      <c r="C182" t="s">
        <v>320</v>
      </c>
    </row>
    <row r="183" spans="1:3" x14ac:dyDescent="0.3">
      <c r="A183">
        <v>126</v>
      </c>
      <c r="B183" t="str">
        <f>INDEX(TC_on,A183+1)</f>
        <v>Kyrene Rd</v>
      </c>
      <c r="C183" t="s">
        <v>320</v>
      </c>
    </row>
    <row r="184" spans="1:3" x14ac:dyDescent="0.3">
      <c r="A184">
        <v>136</v>
      </c>
      <c r="B184" t="str">
        <f>INDEX(TC_on,A184+1)</f>
        <v>Kyrene Rd</v>
      </c>
      <c r="C184" t="s">
        <v>320</v>
      </c>
    </row>
    <row r="185" spans="1:3" x14ac:dyDescent="0.3">
      <c r="A185">
        <v>146</v>
      </c>
      <c r="B185" t="str">
        <f>INDEX(TC_on,A185+1)</f>
        <v>Kyrene Rd</v>
      </c>
      <c r="C185" t="s">
        <v>320</v>
      </c>
    </row>
    <row r="186" spans="1:3" x14ac:dyDescent="0.3">
      <c r="A186">
        <v>122</v>
      </c>
      <c r="B186" t="str">
        <f>INDEX(TC_from,A186+1)</f>
        <v>Kyrene Rd</v>
      </c>
      <c r="C186" t="s">
        <v>321</v>
      </c>
    </row>
    <row r="187" spans="1:3" x14ac:dyDescent="0.3">
      <c r="A187">
        <v>132</v>
      </c>
      <c r="B187" t="str">
        <f>INDEX(TC_from,A187+1)</f>
        <v>Kyrene Rd</v>
      </c>
      <c r="C187" t="s">
        <v>321</v>
      </c>
    </row>
    <row r="188" spans="1:3" x14ac:dyDescent="0.3">
      <c r="A188">
        <v>142</v>
      </c>
      <c r="B188" t="str">
        <f>INDEX(TC_from,A188+1)</f>
        <v>Kyrene Rd</v>
      </c>
      <c r="C188" t="s">
        <v>321</v>
      </c>
    </row>
    <row r="189" spans="1:3" x14ac:dyDescent="0.3">
      <c r="A189">
        <v>104</v>
      </c>
      <c r="B189" t="str">
        <f>INDEX(TC_to,A189+1)</f>
        <v>Kyrene Rd</v>
      </c>
      <c r="C189" t="s">
        <v>322</v>
      </c>
    </row>
    <row r="190" spans="1:3" x14ac:dyDescent="0.3">
      <c r="A190">
        <v>123</v>
      </c>
      <c r="B190" t="str">
        <f>INDEX(TC_to,A190+1)</f>
        <v>Kyrene Rd</v>
      </c>
      <c r="C190" t="s">
        <v>322</v>
      </c>
    </row>
    <row r="191" spans="1:3" x14ac:dyDescent="0.3">
      <c r="A191">
        <v>125</v>
      </c>
      <c r="B191" t="str">
        <f>INDEX(TC_to,A191+1)</f>
        <v>Kyrene Rd</v>
      </c>
      <c r="C191" t="s">
        <v>322</v>
      </c>
    </row>
    <row r="192" spans="1:3" x14ac:dyDescent="0.3">
      <c r="A192">
        <v>133</v>
      </c>
      <c r="B192" t="str">
        <f>INDEX(TC_to,A192+1)</f>
        <v>Kyrene Rd</v>
      </c>
      <c r="C192" t="s">
        <v>322</v>
      </c>
    </row>
    <row r="193" spans="1:3" x14ac:dyDescent="0.3">
      <c r="A193">
        <v>143</v>
      </c>
      <c r="B193" t="str">
        <f>INDEX(TC_to,A193+1)</f>
        <v>Kyrene Rd</v>
      </c>
      <c r="C193" t="s">
        <v>322</v>
      </c>
    </row>
    <row r="194" spans="1:3" x14ac:dyDescent="0.3">
      <c r="A194">
        <v>98</v>
      </c>
      <c r="B194" t="str">
        <f>INDEX(TC_on,A194+1)</f>
        <v>Lakeshore Dr</v>
      </c>
      <c r="C194" t="s">
        <v>320</v>
      </c>
    </row>
    <row r="195" spans="1:3" x14ac:dyDescent="0.3">
      <c r="A195">
        <v>117</v>
      </c>
      <c r="B195" t="str">
        <f>INDEX(TC_on,A195+1)</f>
        <v>Lakeshore Dr</v>
      </c>
      <c r="C195" t="s">
        <v>320</v>
      </c>
    </row>
    <row r="196" spans="1:3" x14ac:dyDescent="0.3">
      <c r="A196">
        <v>39</v>
      </c>
      <c r="B196" t="str">
        <f>INDEX(TC_on,A196+1)</f>
        <v>McAllister Ave</v>
      </c>
      <c r="C196" t="s">
        <v>320</v>
      </c>
    </row>
    <row r="197" spans="1:3" x14ac:dyDescent="0.3">
      <c r="A197">
        <v>47</v>
      </c>
      <c r="B197" t="str">
        <f>INDEX(TC_on,A197+1)</f>
        <v>McAllister Ave</v>
      </c>
      <c r="C197" t="s">
        <v>320</v>
      </c>
    </row>
    <row r="198" spans="1:3" x14ac:dyDescent="0.3">
      <c r="A198">
        <v>0</v>
      </c>
      <c r="B198" t="str">
        <f>INDEX(TC_to,A198+1)</f>
        <v>McAllister Ave</v>
      </c>
      <c r="C198" t="s">
        <v>322</v>
      </c>
    </row>
    <row r="199" spans="1:3" x14ac:dyDescent="0.3">
      <c r="A199">
        <v>7</v>
      </c>
      <c r="B199" t="str">
        <f t="shared" ref="B199:B210" si="14">INDEX(TC_on,A199+1)</f>
        <v>McClintock Dr</v>
      </c>
      <c r="C199" t="s">
        <v>320</v>
      </c>
    </row>
    <row r="200" spans="1:3" x14ac:dyDescent="0.3">
      <c r="A200">
        <v>19</v>
      </c>
      <c r="B200" t="str">
        <f t="shared" si="14"/>
        <v>McClintock Dr</v>
      </c>
      <c r="C200" t="s">
        <v>320</v>
      </c>
    </row>
    <row r="201" spans="1:3" x14ac:dyDescent="0.3">
      <c r="A201">
        <v>31</v>
      </c>
      <c r="B201" t="str">
        <f t="shared" si="14"/>
        <v>McClintock Dr</v>
      </c>
      <c r="C201" t="s">
        <v>320</v>
      </c>
    </row>
    <row r="202" spans="1:3" x14ac:dyDescent="0.3">
      <c r="A202">
        <v>40</v>
      </c>
      <c r="B202" t="str">
        <f t="shared" si="14"/>
        <v>McClintock Dr</v>
      </c>
      <c r="C202" t="s">
        <v>320</v>
      </c>
    </row>
    <row r="203" spans="1:3" x14ac:dyDescent="0.3">
      <c r="A203">
        <v>64</v>
      </c>
      <c r="B203" t="str">
        <f t="shared" si="14"/>
        <v>McClintock Dr</v>
      </c>
      <c r="C203" t="s">
        <v>320</v>
      </c>
    </row>
    <row r="204" spans="1:3" x14ac:dyDescent="0.3">
      <c r="A204">
        <v>71</v>
      </c>
      <c r="B204" t="str">
        <f t="shared" si="14"/>
        <v>McClintock Dr</v>
      </c>
      <c r="C204" t="s">
        <v>320</v>
      </c>
    </row>
    <row r="205" spans="1:3" x14ac:dyDescent="0.3">
      <c r="A205">
        <v>92</v>
      </c>
      <c r="B205" t="str">
        <f t="shared" si="14"/>
        <v>McClintock Dr</v>
      </c>
      <c r="C205" t="s">
        <v>320</v>
      </c>
    </row>
    <row r="206" spans="1:3" x14ac:dyDescent="0.3">
      <c r="A206">
        <v>96</v>
      </c>
      <c r="B206" t="str">
        <f t="shared" si="14"/>
        <v>McClintock Dr</v>
      </c>
      <c r="C206" t="s">
        <v>320</v>
      </c>
    </row>
    <row r="207" spans="1:3" x14ac:dyDescent="0.3">
      <c r="A207">
        <v>118</v>
      </c>
      <c r="B207" t="str">
        <f t="shared" si="14"/>
        <v>McClintock Dr</v>
      </c>
      <c r="C207" t="s">
        <v>320</v>
      </c>
    </row>
    <row r="208" spans="1:3" x14ac:dyDescent="0.3">
      <c r="A208">
        <v>128</v>
      </c>
      <c r="B208" t="str">
        <f t="shared" si="14"/>
        <v>McClintock Dr</v>
      </c>
      <c r="C208" t="s">
        <v>320</v>
      </c>
    </row>
    <row r="209" spans="1:3" x14ac:dyDescent="0.3">
      <c r="A209">
        <v>138</v>
      </c>
      <c r="B209" t="str">
        <f t="shared" si="14"/>
        <v>McClintock Dr</v>
      </c>
      <c r="C209" t="s">
        <v>320</v>
      </c>
    </row>
    <row r="210" spans="1:3" x14ac:dyDescent="0.3">
      <c r="A210">
        <v>148</v>
      </c>
      <c r="B210" t="str">
        <f t="shared" si="14"/>
        <v>McClintock Dr</v>
      </c>
      <c r="C210" t="s">
        <v>320</v>
      </c>
    </row>
    <row r="211" spans="1:3" x14ac:dyDescent="0.3">
      <c r="A211">
        <v>28</v>
      </c>
      <c r="B211" t="str">
        <f t="shared" ref="B211:B219" si="15">INDEX(TC_from,A211+1)</f>
        <v>McClintock Dr</v>
      </c>
      <c r="C211" t="s">
        <v>321</v>
      </c>
    </row>
    <row r="212" spans="1:3" x14ac:dyDescent="0.3">
      <c r="A212">
        <v>30</v>
      </c>
      <c r="B212" t="str">
        <f t="shared" si="15"/>
        <v>McClintock Dr</v>
      </c>
      <c r="C212" t="s">
        <v>321</v>
      </c>
    </row>
    <row r="213" spans="1:3" x14ac:dyDescent="0.3">
      <c r="A213">
        <v>44</v>
      </c>
      <c r="B213" t="str">
        <f t="shared" si="15"/>
        <v>McClintock Dr</v>
      </c>
      <c r="C213" t="s">
        <v>321</v>
      </c>
    </row>
    <row r="214" spans="1:3" x14ac:dyDescent="0.3">
      <c r="A214">
        <v>65</v>
      </c>
      <c r="B214" t="str">
        <f t="shared" si="15"/>
        <v>McClintock Dr</v>
      </c>
      <c r="C214" t="s">
        <v>321</v>
      </c>
    </row>
    <row r="215" spans="1:3" x14ac:dyDescent="0.3">
      <c r="A215">
        <v>70</v>
      </c>
      <c r="B215" t="str">
        <f t="shared" si="15"/>
        <v>McClintock Dr</v>
      </c>
      <c r="C215" t="s">
        <v>321</v>
      </c>
    </row>
    <row r="216" spans="1:3" x14ac:dyDescent="0.3">
      <c r="A216">
        <v>95</v>
      </c>
      <c r="B216" t="str">
        <f t="shared" si="15"/>
        <v>McClintock Dr</v>
      </c>
      <c r="C216" t="s">
        <v>321</v>
      </c>
    </row>
    <row r="217" spans="1:3" x14ac:dyDescent="0.3">
      <c r="A217">
        <v>120</v>
      </c>
      <c r="B217" t="str">
        <f t="shared" si="15"/>
        <v>McClintock Dr</v>
      </c>
      <c r="C217" t="s">
        <v>321</v>
      </c>
    </row>
    <row r="218" spans="1:3" x14ac:dyDescent="0.3">
      <c r="A218">
        <v>130</v>
      </c>
      <c r="B218" t="str">
        <f t="shared" si="15"/>
        <v>McClintock Dr</v>
      </c>
      <c r="C218" t="s">
        <v>321</v>
      </c>
    </row>
    <row r="219" spans="1:3" x14ac:dyDescent="0.3">
      <c r="A219">
        <v>140</v>
      </c>
      <c r="B219" t="str">
        <f t="shared" si="15"/>
        <v>McClintock Dr</v>
      </c>
      <c r="C219" t="s">
        <v>321</v>
      </c>
    </row>
    <row r="220" spans="1:3" x14ac:dyDescent="0.3">
      <c r="A220">
        <v>3</v>
      </c>
      <c r="B220" t="str">
        <f t="shared" ref="B220:B231" si="16">INDEX(TC_to,A220+1)</f>
        <v>McClintock Dr</v>
      </c>
      <c r="C220" t="s">
        <v>322</v>
      </c>
    </row>
    <row r="221" spans="1:3" x14ac:dyDescent="0.3">
      <c r="A221">
        <v>8</v>
      </c>
      <c r="B221" t="str">
        <f t="shared" si="16"/>
        <v>McClintock Dr</v>
      </c>
      <c r="C221" t="s">
        <v>322</v>
      </c>
    </row>
    <row r="222" spans="1:3" x14ac:dyDescent="0.3">
      <c r="A222">
        <v>27</v>
      </c>
      <c r="B222" t="str">
        <f t="shared" si="16"/>
        <v>McClintock Dr</v>
      </c>
      <c r="C222" t="s">
        <v>322</v>
      </c>
    </row>
    <row r="223" spans="1:3" x14ac:dyDescent="0.3">
      <c r="A223">
        <v>32</v>
      </c>
      <c r="B223" t="str">
        <f t="shared" si="16"/>
        <v>McClintock Dr</v>
      </c>
      <c r="C223" t="s">
        <v>322</v>
      </c>
    </row>
    <row r="224" spans="1:3" x14ac:dyDescent="0.3">
      <c r="A224">
        <v>45</v>
      </c>
      <c r="B224" t="str">
        <f t="shared" si="16"/>
        <v>McClintock Dr</v>
      </c>
      <c r="C224" t="s">
        <v>322</v>
      </c>
    </row>
    <row r="225" spans="1:3" x14ac:dyDescent="0.3">
      <c r="A225">
        <v>73</v>
      </c>
      <c r="B225" t="str">
        <f t="shared" si="16"/>
        <v>McClintock Dr</v>
      </c>
      <c r="C225" t="s">
        <v>322</v>
      </c>
    </row>
    <row r="226" spans="1:3" x14ac:dyDescent="0.3">
      <c r="A226">
        <v>97</v>
      </c>
      <c r="B226" t="str">
        <f t="shared" si="16"/>
        <v>McClintock Dr</v>
      </c>
      <c r="C226" t="s">
        <v>322</v>
      </c>
    </row>
    <row r="227" spans="1:3" x14ac:dyDescent="0.3">
      <c r="A227">
        <v>116</v>
      </c>
      <c r="B227" t="str">
        <f t="shared" si="16"/>
        <v>McClintock Dr</v>
      </c>
      <c r="C227" t="s">
        <v>322</v>
      </c>
    </row>
    <row r="228" spans="1:3" x14ac:dyDescent="0.3">
      <c r="A228">
        <v>121</v>
      </c>
      <c r="B228" t="str">
        <f t="shared" si="16"/>
        <v>McClintock Dr</v>
      </c>
      <c r="C228" t="s">
        <v>322</v>
      </c>
    </row>
    <row r="229" spans="1:3" x14ac:dyDescent="0.3">
      <c r="A229">
        <v>131</v>
      </c>
      <c r="B229" t="str">
        <f t="shared" si="16"/>
        <v>McClintock Dr</v>
      </c>
      <c r="C229" t="s">
        <v>322</v>
      </c>
    </row>
    <row r="230" spans="1:3" x14ac:dyDescent="0.3">
      <c r="A230">
        <v>141</v>
      </c>
      <c r="B230" t="str">
        <f t="shared" si="16"/>
        <v>McClintock Dr</v>
      </c>
      <c r="C230" t="s">
        <v>322</v>
      </c>
    </row>
    <row r="231" spans="1:3" x14ac:dyDescent="0.3">
      <c r="A231">
        <v>63</v>
      </c>
      <c r="B231" t="str">
        <f t="shared" si="16"/>
        <v>McClintock Dr</v>
      </c>
      <c r="C231" t="s">
        <v>322</v>
      </c>
    </row>
    <row r="232" spans="1:3" x14ac:dyDescent="0.3">
      <c r="A232">
        <v>3</v>
      </c>
      <c r="B232" t="str">
        <f>INDEX(TC_on,A232+1)</f>
        <v>McKellips Rd</v>
      </c>
      <c r="C232" t="s">
        <v>320</v>
      </c>
    </row>
    <row r="233" spans="1:3" x14ac:dyDescent="0.3">
      <c r="A233">
        <v>4</v>
      </c>
      <c r="B233" t="str">
        <f>INDEX(TC_on,A233+1)</f>
        <v>McKellips Rd</v>
      </c>
      <c r="C233" t="s">
        <v>320</v>
      </c>
    </row>
    <row r="234" spans="1:3" x14ac:dyDescent="0.3">
      <c r="A234">
        <v>5</v>
      </c>
      <c r="B234" t="str">
        <f>INDEX(TC_from,A234+1)</f>
        <v>McKellips Rd</v>
      </c>
      <c r="C234" t="s">
        <v>321</v>
      </c>
    </row>
    <row r="235" spans="1:3" x14ac:dyDescent="0.3">
      <c r="A235">
        <v>6</v>
      </c>
      <c r="B235" t="str">
        <f>INDEX(TC_from,A235+1)</f>
        <v>McKellips Rd</v>
      </c>
      <c r="C235" t="s">
        <v>321</v>
      </c>
    </row>
    <row r="236" spans="1:3" x14ac:dyDescent="0.3">
      <c r="A236">
        <v>7</v>
      </c>
      <c r="B236" t="str">
        <f>INDEX(TC_from,A236+1)</f>
        <v>McKellips Rd</v>
      </c>
      <c r="C236" t="s">
        <v>321</v>
      </c>
    </row>
    <row r="237" spans="1:3" x14ac:dyDescent="0.3">
      <c r="A237">
        <v>1</v>
      </c>
      <c r="B237" t="str">
        <f>INDEX(TC_to,A237+1)</f>
        <v>McKellips Rd</v>
      </c>
      <c r="C237" t="s">
        <v>322</v>
      </c>
    </row>
    <row r="238" spans="1:3" x14ac:dyDescent="0.3">
      <c r="A238">
        <v>2</v>
      </c>
      <c r="B238" t="str">
        <f>INDEX(TC_to,A238+1)</f>
        <v>McKellips Rd</v>
      </c>
      <c r="C238" t="s">
        <v>322</v>
      </c>
    </row>
    <row r="239" spans="1:3" x14ac:dyDescent="0.3">
      <c r="A239">
        <v>11</v>
      </c>
      <c r="B239" t="str">
        <f t="shared" ref="B239:B246" si="17">INDEX(TC_on,A239+1)</f>
        <v>Mill Ave</v>
      </c>
      <c r="C239" t="s">
        <v>320</v>
      </c>
    </row>
    <row r="240" spans="1:3" x14ac:dyDescent="0.3">
      <c r="A240">
        <v>17</v>
      </c>
      <c r="B240" t="str">
        <f t="shared" si="17"/>
        <v>Mill Ave</v>
      </c>
      <c r="C240" t="s">
        <v>320</v>
      </c>
    </row>
    <row r="241" spans="1:3" x14ac:dyDescent="0.3">
      <c r="A241">
        <v>49</v>
      </c>
      <c r="B241" t="str">
        <f t="shared" si="17"/>
        <v>Mill Ave</v>
      </c>
      <c r="C241" t="s">
        <v>320</v>
      </c>
    </row>
    <row r="242" spans="1:3" x14ac:dyDescent="0.3">
      <c r="A242">
        <v>59</v>
      </c>
      <c r="B242" t="str">
        <f t="shared" si="17"/>
        <v>Mill Ave</v>
      </c>
      <c r="C242" t="s">
        <v>320</v>
      </c>
    </row>
    <row r="243" spans="1:3" x14ac:dyDescent="0.3">
      <c r="A243">
        <v>77</v>
      </c>
      <c r="B243" t="str">
        <f t="shared" si="17"/>
        <v>Mill Ave</v>
      </c>
      <c r="C243" t="s">
        <v>320</v>
      </c>
    </row>
    <row r="244" spans="1:3" x14ac:dyDescent="0.3">
      <c r="A244">
        <v>89</v>
      </c>
      <c r="B244" t="str">
        <f t="shared" si="17"/>
        <v>Mill Ave</v>
      </c>
      <c r="C244" t="s">
        <v>320</v>
      </c>
    </row>
    <row r="245" spans="1:3" x14ac:dyDescent="0.3">
      <c r="A245">
        <v>102</v>
      </c>
      <c r="B245" t="str">
        <f t="shared" si="17"/>
        <v>Mill Ave</v>
      </c>
      <c r="C245" t="s">
        <v>320</v>
      </c>
    </row>
    <row r="246" spans="1:3" x14ac:dyDescent="0.3">
      <c r="A246">
        <v>112</v>
      </c>
      <c r="B246" t="str">
        <f t="shared" si="17"/>
        <v>Mill Ave</v>
      </c>
      <c r="C246" t="s">
        <v>320</v>
      </c>
    </row>
    <row r="247" spans="1:3" x14ac:dyDescent="0.3">
      <c r="A247">
        <v>10</v>
      </c>
      <c r="B247" t="str">
        <f t="shared" ref="B247:B255" si="18">INDEX(TC_from,A247+1)</f>
        <v>Mill Ave</v>
      </c>
      <c r="C247" t="s">
        <v>321</v>
      </c>
    </row>
    <row r="248" spans="1:3" x14ac:dyDescent="0.3">
      <c r="A248">
        <v>24</v>
      </c>
      <c r="B248" t="str">
        <f t="shared" si="18"/>
        <v>Mill Ave</v>
      </c>
      <c r="C248" t="s">
        <v>321</v>
      </c>
    </row>
    <row r="249" spans="1:3" x14ac:dyDescent="0.3">
      <c r="A249">
        <v>25</v>
      </c>
      <c r="B249" t="str">
        <f t="shared" si="18"/>
        <v>Mill Ave</v>
      </c>
      <c r="C249" t="s">
        <v>321</v>
      </c>
    </row>
    <row r="250" spans="1:3" x14ac:dyDescent="0.3">
      <c r="A250">
        <v>38</v>
      </c>
      <c r="B250" t="str">
        <f t="shared" si="18"/>
        <v>Mill Ave</v>
      </c>
      <c r="C250" t="s">
        <v>321</v>
      </c>
    </row>
    <row r="251" spans="1:3" x14ac:dyDescent="0.3">
      <c r="A251">
        <v>48</v>
      </c>
      <c r="B251" t="str">
        <f t="shared" si="18"/>
        <v>Mill Ave</v>
      </c>
      <c r="C251" t="s">
        <v>321</v>
      </c>
    </row>
    <row r="252" spans="1:3" x14ac:dyDescent="0.3">
      <c r="A252">
        <v>62</v>
      </c>
      <c r="B252" t="str">
        <f t="shared" si="18"/>
        <v>Mill Ave</v>
      </c>
      <c r="C252" t="s">
        <v>321</v>
      </c>
    </row>
    <row r="253" spans="1:3" x14ac:dyDescent="0.3">
      <c r="A253">
        <v>75</v>
      </c>
      <c r="B253" t="str">
        <f t="shared" si="18"/>
        <v>Mill Ave</v>
      </c>
      <c r="C253" t="s">
        <v>321</v>
      </c>
    </row>
    <row r="254" spans="1:3" x14ac:dyDescent="0.3">
      <c r="A254">
        <v>86</v>
      </c>
      <c r="B254" t="str">
        <f t="shared" si="18"/>
        <v>Mill Ave</v>
      </c>
      <c r="C254" t="s">
        <v>321</v>
      </c>
    </row>
    <row r="255" spans="1:3" x14ac:dyDescent="0.3">
      <c r="A255">
        <v>100</v>
      </c>
      <c r="B255" t="str">
        <f t="shared" si="18"/>
        <v>Mill Ave</v>
      </c>
      <c r="C255" t="s">
        <v>321</v>
      </c>
    </row>
    <row r="256" spans="1:3" x14ac:dyDescent="0.3">
      <c r="A256">
        <v>12</v>
      </c>
      <c r="B256" t="str">
        <f t="shared" ref="B256:B262" si="19">INDEX(TC_to,A256+1)</f>
        <v>Mill Ave</v>
      </c>
      <c r="C256" t="s">
        <v>322</v>
      </c>
    </row>
    <row r="257" spans="1:3" x14ac:dyDescent="0.3">
      <c r="A257">
        <v>20</v>
      </c>
      <c r="B257" t="str">
        <f t="shared" si="19"/>
        <v>Mill Ave</v>
      </c>
      <c r="C257" t="s">
        <v>322</v>
      </c>
    </row>
    <row r="258" spans="1:3" x14ac:dyDescent="0.3">
      <c r="A258">
        <v>23</v>
      </c>
      <c r="B258" t="str">
        <f t="shared" si="19"/>
        <v>Mill Ave</v>
      </c>
      <c r="C258" t="s">
        <v>322</v>
      </c>
    </row>
    <row r="259" spans="1:3" x14ac:dyDescent="0.3">
      <c r="A259">
        <v>37</v>
      </c>
      <c r="B259" t="str">
        <f t="shared" si="19"/>
        <v>Mill Ave</v>
      </c>
      <c r="C259" t="s">
        <v>322</v>
      </c>
    </row>
    <row r="260" spans="1:3" x14ac:dyDescent="0.3">
      <c r="A260">
        <v>56</v>
      </c>
      <c r="B260" t="str">
        <f t="shared" si="19"/>
        <v>Mill Ave</v>
      </c>
      <c r="C260" t="s">
        <v>322</v>
      </c>
    </row>
    <row r="261" spans="1:3" x14ac:dyDescent="0.3">
      <c r="A261">
        <v>58</v>
      </c>
      <c r="B261" t="str">
        <f t="shared" si="19"/>
        <v>Mill Ave</v>
      </c>
      <c r="C261" t="s">
        <v>322</v>
      </c>
    </row>
    <row r="262" spans="1:3" x14ac:dyDescent="0.3">
      <c r="A262">
        <v>85</v>
      </c>
      <c r="B262" t="str">
        <f t="shared" si="19"/>
        <v>Mill Ave</v>
      </c>
      <c r="C262" t="s">
        <v>322</v>
      </c>
    </row>
    <row r="263" spans="1:3" x14ac:dyDescent="0.3">
      <c r="A263">
        <v>11</v>
      </c>
      <c r="B263" t="str">
        <f>INDEX(TC_from,A263+1)</f>
        <v xml:space="preserve">n/o </v>
      </c>
      <c r="C263" t="s">
        <v>321</v>
      </c>
    </row>
    <row r="264" spans="1:3" x14ac:dyDescent="0.3">
      <c r="A264">
        <v>29</v>
      </c>
      <c r="B264" t="str">
        <f t="shared" ref="B264:B273" si="20">INDEX(TC_on,A264+1)</f>
        <v>Price Rd</v>
      </c>
      <c r="C264" t="s">
        <v>320</v>
      </c>
    </row>
    <row r="265" spans="1:3" x14ac:dyDescent="0.3">
      <c r="A265">
        <v>42</v>
      </c>
      <c r="B265" t="str">
        <f t="shared" si="20"/>
        <v>Price Rd</v>
      </c>
      <c r="C265" t="s">
        <v>320</v>
      </c>
    </row>
    <row r="266" spans="1:3" x14ac:dyDescent="0.3">
      <c r="A266">
        <v>66</v>
      </c>
      <c r="B266" t="str">
        <f t="shared" si="20"/>
        <v>Price Rd</v>
      </c>
      <c r="C266" t="s">
        <v>320</v>
      </c>
    </row>
    <row r="267" spans="1:3" x14ac:dyDescent="0.3">
      <c r="A267">
        <v>68</v>
      </c>
      <c r="B267" t="str">
        <f t="shared" si="20"/>
        <v>Price Rd</v>
      </c>
      <c r="C267" t="s">
        <v>320</v>
      </c>
    </row>
    <row r="268" spans="1:3" x14ac:dyDescent="0.3">
      <c r="A268">
        <v>93</v>
      </c>
      <c r="B268" t="str">
        <f t="shared" si="20"/>
        <v>Price Rd</v>
      </c>
      <c r="C268" t="s">
        <v>320</v>
      </c>
    </row>
    <row r="269" spans="1:3" x14ac:dyDescent="0.3">
      <c r="A269">
        <v>94</v>
      </c>
      <c r="B269" t="str">
        <f t="shared" si="20"/>
        <v>Price Rd</v>
      </c>
      <c r="C269" t="s">
        <v>320</v>
      </c>
    </row>
    <row r="270" spans="1:3" x14ac:dyDescent="0.3">
      <c r="A270">
        <v>119</v>
      </c>
      <c r="B270" t="str">
        <f t="shared" si="20"/>
        <v>Price Rd</v>
      </c>
      <c r="C270" t="s">
        <v>320</v>
      </c>
    </row>
    <row r="271" spans="1:3" x14ac:dyDescent="0.3">
      <c r="A271">
        <v>129</v>
      </c>
      <c r="B271" t="str">
        <f t="shared" si="20"/>
        <v>Price Rd</v>
      </c>
      <c r="C271" t="s">
        <v>320</v>
      </c>
    </row>
    <row r="272" spans="1:3" x14ac:dyDescent="0.3">
      <c r="A272">
        <v>139</v>
      </c>
      <c r="B272" t="str">
        <f t="shared" si="20"/>
        <v>Price Rd</v>
      </c>
      <c r="C272" t="s">
        <v>320</v>
      </c>
    </row>
    <row r="273" spans="1:3" x14ac:dyDescent="0.3">
      <c r="A273">
        <v>149</v>
      </c>
      <c r="B273" t="str">
        <f t="shared" si="20"/>
        <v>Price Rd</v>
      </c>
      <c r="C273" t="s">
        <v>320</v>
      </c>
    </row>
    <row r="274" spans="1:3" x14ac:dyDescent="0.3">
      <c r="A274">
        <v>41</v>
      </c>
      <c r="B274" t="str">
        <f>INDEX(TC_from,A274+1)</f>
        <v>Price Rd</v>
      </c>
      <c r="C274" t="s">
        <v>321</v>
      </c>
    </row>
    <row r="275" spans="1:3" x14ac:dyDescent="0.3">
      <c r="A275">
        <v>43</v>
      </c>
      <c r="B275" t="str">
        <f>INDEX(TC_from,A275+1)</f>
        <v>Price Rd</v>
      </c>
      <c r="C275" t="s">
        <v>321</v>
      </c>
    </row>
    <row r="276" spans="1:3" x14ac:dyDescent="0.3">
      <c r="A276">
        <v>67</v>
      </c>
      <c r="B276" t="str">
        <f>INDEX(TC_from,A276+1)</f>
        <v>Price Rd</v>
      </c>
      <c r="C276" t="s">
        <v>321</v>
      </c>
    </row>
    <row r="277" spans="1:3" x14ac:dyDescent="0.3">
      <c r="A277">
        <v>69</v>
      </c>
      <c r="B277" t="str">
        <f>INDEX(TC_from,A277+1)</f>
        <v>Price Rd</v>
      </c>
      <c r="C277" t="s">
        <v>321</v>
      </c>
    </row>
    <row r="278" spans="1:3" x14ac:dyDescent="0.3">
      <c r="A278">
        <v>28</v>
      </c>
      <c r="B278" t="str">
        <f t="shared" ref="B278:B286" si="21">INDEX(TC_to,A278+1)</f>
        <v>Price Rd</v>
      </c>
      <c r="C278" t="s">
        <v>322</v>
      </c>
    </row>
    <row r="279" spans="1:3" x14ac:dyDescent="0.3">
      <c r="A279">
        <v>30</v>
      </c>
      <c r="B279" t="str">
        <f t="shared" si="21"/>
        <v>Price Rd</v>
      </c>
      <c r="C279" t="s">
        <v>322</v>
      </c>
    </row>
    <row r="280" spans="1:3" x14ac:dyDescent="0.3">
      <c r="A280">
        <v>44</v>
      </c>
      <c r="B280" t="str">
        <f t="shared" si="21"/>
        <v>Price Rd</v>
      </c>
      <c r="C280" t="s">
        <v>322</v>
      </c>
    </row>
    <row r="281" spans="1:3" x14ac:dyDescent="0.3">
      <c r="A281">
        <v>70</v>
      </c>
      <c r="B281" t="str">
        <f t="shared" si="21"/>
        <v>Price Rd</v>
      </c>
      <c r="C281" t="s">
        <v>322</v>
      </c>
    </row>
    <row r="282" spans="1:3" x14ac:dyDescent="0.3">
      <c r="A282">
        <v>95</v>
      </c>
      <c r="B282" t="str">
        <f t="shared" si="21"/>
        <v>Price Rd</v>
      </c>
      <c r="C282" t="s">
        <v>322</v>
      </c>
    </row>
    <row r="283" spans="1:3" x14ac:dyDescent="0.3">
      <c r="A283">
        <v>120</v>
      </c>
      <c r="B283" t="str">
        <f t="shared" si="21"/>
        <v>Price Rd</v>
      </c>
      <c r="C283" t="s">
        <v>322</v>
      </c>
    </row>
    <row r="284" spans="1:3" x14ac:dyDescent="0.3">
      <c r="A284">
        <v>130</v>
      </c>
      <c r="B284" t="str">
        <f t="shared" si="21"/>
        <v>Price Rd</v>
      </c>
      <c r="C284" t="s">
        <v>322</v>
      </c>
    </row>
    <row r="285" spans="1:3" x14ac:dyDescent="0.3">
      <c r="A285">
        <v>140</v>
      </c>
      <c r="B285" t="str">
        <f t="shared" si="21"/>
        <v>Price Rd</v>
      </c>
      <c r="C285" t="s">
        <v>322</v>
      </c>
    </row>
    <row r="286" spans="1:3" x14ac:dyDescent="0.3">
      <c r="A286">
        <v>65</v>
      </c>
      <c r="B286" t="str">
        <f t="shared" si="21"/>
        <v>Price Rd.</v>
      </c>
      <c r="C286" t="s">
        <v>322</v>
      </c>
    </row>
    <row r="287" spans="1:3" x14ac:dyDescent="0.3">
      <c r="A287">
        <v>14</v>
      </c>
      <c r="B287" t="str">
        <f t="shared" ref="B287:B299" si="22">INDEX(TC_on,A287+1)</f>
        <v>Priest Dr</v>
      </c>
      <c r="C287" t="s">
        <v>320</v>
      </c>
    </row>
    <row r="288" spans="1:3" x14ac:dyDescent="0.3">
      <c r="A288">
        <v>15</v>
      </c>
      <c r="B288" t="str">
        <f t="shared" si="22"/>
        <v>Priest Dr</v>
      </c>
      <c r="C288" t="s">
        <v>320</v>
      </c>
    </row>
    <row r="289" spans="1:3" x14ac:dyDescent="0.3">
      <c r="A289">
        <v>21</v>
      </c>
      <c r="B289" t="str">
        <f t="shared" si="22"/>
        <v>Priest Dr</v>
      </c>
      <c r="C289" t="s">
        <v>320</v>
      </c>
    </row>
    <row r="290" spans="1:3" x14ac:dyDescent="0.3">
      <c r="A290">
        <v>52</v>
      </c>
      <c r="B290" t="str">
        <f t="shared" si="22"/>
        <v>Priest Dr</v>
      </c>
      <c r="C290" t="s">
        <v>320</v>
      </c>
    </row>
    <row r="291" spans="1:3" x14ac:dyDescent="0.3">
      <c r="A291">
        <v>81</v>
      </c>
      <c r="B291" t="str">
        <f t="shared" si="22"/>
        <v>Priest Dr</v>
      </c>
      <c r="C291" t="s">
        <v>320</v>
      </c>
    </row>
    <row r="292" spans="1:3" x14ac:dyDescent="0.3">
      <c r="A292">
        <v>88</v>
      </c>
      <c r="B292" t="str">
        <f t="shared" si="22"/>
        <v>Priest Dr</v>
      </c>
      <c r="C292" t="s">
        <v>320</v>
      </c>
    </row>
    <row r="293" spans="1:3" x14ac:dyDescent="0.3">
      <c r="A293">
        <v>109</v>
      </c>
      <c r="B293" t="str">
        <f t="shared" si="22"/>
        <v>Priest Dr</v>
      </c>
      <c r="C293" t="s">
        <v>320</v>
      </c>
    </row>
    <row r="294" spans="1:3" x14ac:dyDescent="0.3">
      <c r="A294">
        <v>124</v>
      </c>
      <c r="B294" t="str">
        <f t="shared" si="22"/>
        <v>Priest Dr</v>
      </c>
      <c r="C294" t="s">
        <v>320</v>
      </c>
    </row>
    <row r="295" spans="1:3" x14ac:dyDescent="0.3">
      <c r="A295">
        <v>135</v>
      </c>
      <c r="B295" t="str">
        <f t="shared" si="22"/>
        <v>Priest Dr</v>
      </c>
      <c r="C295" t="s">
        <v>320</v>
      </c>
    </row>
    <row r="296" spans="1:3" x14ac:dyDescent="0.3">
      <c r="A296">
        <v>145</v>
      </c>
      <c r="B296" t="str">
        <f t="shared" si="22"/>
        <v>Priest Dr</v>
      </c>
      <c r="C296" t="s">
        <v>320</v>
      </c>
    </row>
    <row r="297" spans="1:3" x14ac:dyDescent="0.3">
      <c r="A297">
        <v>152</v>
      </c>
      <c r="B297" t="str">
        <f t="shared" si="22"/>
        <v>Priest Dr</v>
      </c>
      <c r="C297" t="s">
        <v>320</v>
      </c>
    </row>
    <row r="298" spans="1:3" x14ac:dyDescent="0.3">
      <c r="A298">
        <v>154</v>
      </c>
      <c r="B298" t="str">
        <f t="shared" si="22"/>
        <v>Priest Dr</v>
      </c>
      <c r="C298" t="s">
        <v>320</v>
      </c>
    </row>
    <row r="299" spans="1:3" x14ac:dyDescent="0.3">
      <c r="A299">
        <v>155</v>
      </c>
      <c r="B299" t="str">
        <f t="shared" si="22"/>
        <v>Priest Dr</v>
      </c>
      <c r="C299" t="s">
        <v>320</v>
      </c>
    </row>
    <row r="300" spans="1:3" x14ac:dyDescent="0.3">
      <c r="A300">
        <v>12</v>
      </c>
      <c r="B300" t="str">
        <f t="shared" ref="B300:B311" si="23">INDEX(TC_from,A300+1)</f>
        <v>Priest Dr</v>
      </c>
      <c r="C300" t="s">
        <v>321</v>
      </c>
    </row>
    <row r="301" spans="1:3" x14ac:dyDescent="0.3">
      <c r="A301">
        <v>16</v>
      </c>
      <c r="B301" t="str">
        <f t="shared" si="23"/>
        <v>Priest Dr</v>
      </c>
      <c r="C301" t="s">
        <v>321</v>
      </c>
    </row>
    <row r="302" spans="1:3" x14ac:dyDescent="0.3">
      <c r="A302">
        <v>22</v>
      </c>
      <c r="B302" t="str">
        <f t="shared" si="23"/>
        <v>Priest Dr</v>
      </c>
      <c r="C302" t="s">
        <v>321</v>
      </c>
    </row>
    <row r="303" spans="1:3" x14ac:dyDescent="0.3">
      <c r="A303">
        <v>37</v>
      </c>
      <c r="B303" t="str">
        <f t="shared" si="23"/>
        <v>Priest Dr</v>
      </c>
      <c r="C303" t="s">
        <v>321</v>
      </c>
    </row>
    <row r="304" spans="1:3" x14ac:dyDescent="0.3">
      <c r="A304">
        <v>51</v>
      </c>
      <c r="B304" t="str">
        <f t="shared" si="23"/>
        <v>Priest Dr</v>
      </c>
      <c r="C304" t="s">
        <v>321</v>
      </c>
    </row>
    <row r="305" spans="1:3" x14ac:dyDescent="0.3">
      <c r="A305">
        <v>56</v>
      </c>
      <c r="B305" t="str">
        <f t="shared" si="23"/>
        <v>Priest Dr</v>
      </c>
      <c r="C305" t="s">
        <v>321</v>
      </c>
    </row>
    <row r="306" spans="1:3" x14ac:dyDescent="0.3">
      <c r="A306">
        <v>80</v>
      </c>
      <c r="B306" t="str">
        <f t="shared" si="23"/>
        <v>Priest Dr</v>
      </c>
      <c r="C306" t="s">
        <v>321</v>
      </c>
    </row>
    <row r="307" spans="1:3" x14ac:dyDescent="0.3">
      <c r="A307">
        <v>85</v>
      </c>
      <c r="B307" t="str">
        <f t="shared" si="23"/>
        <v>Priest Dr</v>
      </c>
      <c r="C307" t="s">
        <v>321</v>
      </c>
    </row>
    <row r="308" spans="1:3" x14ac:dyDescent="0.3">
      <c r="A308">
        <v>106</v>
      </c>
      <c r="B308" t="str">
        <f t="shared" si="23"/>
        <v>Priest Dr</v>
      </c>
      <c r="C308" t="s">
        <v>321</v>
      </c>
    </row>
    <row r="309" spans="1:3" x14ac:dyDescent="0.3">
      <c r="A309">
        <v>125</v>
      </c>
      <c r="B309" t="str">
        <f t="shared" si="23"/>
        <v>Priest Dr</v>
      </c>
      <c r="C309" t="s">
        <v>321</v>
      </c>
    </row>
    <row r="310" spans="1:3" x14ac:dyDescent="0.3">
      <c r="A310">
        <v>133</v>
      </c>
      <c r="B310" t="str">
        <f t="shared" si="23"/>
        <v>Priest Dr</v>
      </c>
      <c r="C310" t="s">
        <v>321</v>
      </c>
    </row>
    <row r="311" spans="1:3" x14ac:dyDescent="0.3">
      <c r="A311">
        <v>143</v>
      </c>
      <c r="B311" t="str">
        <f t="shared" si="23"/>
        <v>Priest Dr</v>
      </c>
      <c r="C311" t="s">
        <v>321</v>
      </c>
    </row>
    <row r="312" spans="1:3" x14ac:dyDescent="0.3">
      <c r="A312">
        <v>13</v>
      </c>
      <c r="B312" t="str">
        <f t="shared" ref="B312:B325" si="24">INDEX(TC_to,A312+1)</f>
        <v>Priest Dr</v>
      </c>
      <c r="C312" t="s">
        <v>322</v>
      </c>
    </row>
    <row r="313" spans="1:3" x14ac:dyDescent="0.3">
      <c r="A313">
        <v>36</v>
      </c>
      <c r="B313" t="str">
        <f t="shared" si="24"/>
        <v>Priest Dr</v>
      </c>
      <c r="C313" t="s">
        <v>322</v>
      </c>
    </row>
    <row r="314" spans="1:3" x14ac:dyDescent="0.3">
      <c r="A314">
        <v>54</v>
      </c>
      <c r="B314" t="str">
        <f t="shared" si="24"/>
        <v>Priest Dr</v>
      </c>
      <c r="C314" t="s">
        <v>322</v>
      </c>
    </row>
    <row r="315" spans="1:3" x14ac:dyDescent="0.3">
      <c r="A315">
        <v>55</v>
      </c>
      <c r="B315" t="str">
        <f t="shared" si="24"/>
        <v>Priest Dr</v>
      </c>
      <c r="C315" t="s">
        <v>322</v>
      </c>
    </row>
    <row r="316" spans="1:3" x14ac:dyDescent="0.3">
      <c r="A316">
        <v>84</v>
      </c>
      <c r="B316" t="str">
        <f t="shared" si="24"/>
        <v>Priest Dr</v>
      </c>
      <c r="C316" t="s">
        <v>322</v>
      </c>
    </row>
    <row r="317" spans="1:3" x14ac:dyDescent="0.3">
      <c r="A317">
        <v>107</v>
      </c>
      <c r="B317" t="str">
        <f t="shared" si="24"/>
        <v>Priest Dr</v>
      </c>
      <c r="C317" t="s">
        <v>322</v>
      </c>
    </row>
    <row r="318" spans="1:3" x14ac:dyDescent="0.3">
      <c r="A318">
        <v>134</v>
      </c>
      <c r="B318" t="str">
        <f t="shared" si="24"/>
        <v>Priest Dr</v>
      </c>
      <c r="C318" t="s">
        <v>322</v>
      </c>
    </row>
    <row r="319" spans="1:3" x14ac:dyDescent="0.3">
      <c r="A319">
        <v>144</v>
      </c>
      <c r="B319" t="str">
        <f t="shared" si="24"/>
        <v>Priest Dr</v>
      </c>
      <c r="C319" t="s">
        <v>322</v>
      </c>
    </row>
    <row r="320" spans="1:3" x14ac:dyDescent="0.3">
      <c r="A320">
        <v>150</v>
      </c>
      <c r="B320" t="str">
        <f t="shared" si="24"/>
        <v>Priest Dr</v>
      </c>
      <c r="C320" t="s">
        <v>322</v>
      </c>
    </row>
    <row r="321" spans="1:3" x14ac:dyDescent="0.3">
      <c r="A321">
        <v>145</v>
      </c>
      <c r="B321" t="str">
        <f t="shared" si="24"/>
        <v>Ray Rd</v>
      </c>
      <c r="C321" t="s">
        <v>322</v>
      </c>
    </row>
    <row r="322" spans="1:3" x14ac:dyDescent="0.3">
      <c r="A322">
        <v>146</v>
      </c>
      <c r="B322" t="str">
        <f t="shared" si="24"/>
        <v>Ray Rd</v>
      </c>
      <c r="C322" t="s">
        <v>322</v>
      </c>
    </row>
    <row r="323" spans="1:3" x14ac:dyDescent="0.3">
      <c r="A323">
        <v>147</v>
      </c>
      <c r="B323" t="str">
        <f t="shared" si="24"/>
        <v>Ray Rd</v>
      </c>
      <c r="C323" t="s">
        <v>322</v>
      </c>
    </row>
    <row r="324" spans="1:3" x14ac:dyDescent="0.3">
      <c r="A324">
        <v>148</v>
      </c>
      <c r="B324" t="str">
        <f t="shared" si="24"/>
        <v>Ray Rd</v>
      </c>
      <c r="C324" t="s">
        <v>322</v>
      </c>
    </row>
    <row r="325" spans="1:3" x14ac:dyDescent="0.3">
      <c r="A325">
        <v>149</v>
      </c>
      <c r="B325" t="str">
        <f t="shared" si="24"/>
        <v>Ray Rd</v>
      </c>
      <c r="C325" t="s">
        <v>322</v>
      </c>
    </row>
    <row r="326" spans="1:3" x14ac:dyDescent="0.3">
      <c r="A326">
        <v>21</v>
      </c>
      <c r="B326" t="str">
        <f>INDEX(TC_from,A326+1)</f>
        <v>Rio Salado Pkwy</v>
      </c>
      <c r="C326" t="s">
        <v>321</v>
      </c>
    </row>
    <row r="327" spans="1:3" x14ac:dyDescent="0.3">
      <c r="A327">
        <v>16</v>
      </c>
      <c r="B327" t="str">
        <f t="shared" ref="B327:B332" si="25">INDEX(TC_on,A327+1)</f>
        <v>Rio Salado Pkwy</v>
      </c>
      <c r="C327" t="s">
        <v>320</v>
      </c>
    </row>
    <row r="328" spans="1:3" x14ac:dyDescent="0.3">
      <c r="A328">
        <v>20</v>
      </c>
      <c r="B328" t="str">
        <f t="shared" si="25"/>
        <v>Rio Salado Pkwy</v>
      </c>
      <c r="C328" t="s">
        <v>320</v>
      </c>
    </row>
    <row r="329" spans="1:3" x14ac:dyDescent="0.3">
      <c r="A329">
        <v>25</v>
      </c>
      <c r="B329" t="str">
        <f t="shared" si="25"/>
        <v>Rio Salado Pkwy</v>
      </c>
      <c r="C329" t="s">
        <v>320</v>
      </c>
    </row>
    <row r="330" spans="1:3" x14ac:dyDescent="0.3">
      <c r="A330">
        <v>27</v>
      </c>
      <c r="B330" t="str">
        <f t="shared" si="25"/>
        <v>Rio Salado Pkwy</v>
      </c>
      <c r="C330" t="s">
        <v>320</v>
      </c>
    </row>
    <row r="331" spans="1:3" x14ac:dyDescent="0.3">
      <c r="A331">
        <v>28</v>
      </c>
      <c r="B331" t="str">
        <f t="shared" si="25"/>
        <v>Rio Salado Pkwy</v>
      </c>
      <c r="C331" t="s">
        <v>320</v>
      </c>
    </row>
    <row r="332" spans="1:3" x14ac:dyDescent="0.3">
      <c r="A332">
        <v>150</v>
      </c>
      <c r="B332" t="str">
        <f t="shared" si="25"/>
        <v>Rio Salado Pkwy</v>
      </c>
      <c r="C332" t="s">
        <v>320</v>
      </c>
    </row>
    <row r="333" spans="1:3" x14ac:dyDescent="0.3">
      <c r="A333">
        <v>26</v>
      </c>
      <c r="B333" t="str">
        <f>INDEX(TC_from,A333+1)</f>
        <v>Rio Salado Pkwy</v>
      </c>
      <c r="C333" t="s">
        <v>321</v>
      </c>
    </row>
    <row r="334" spans="1:3" x14ac:dyDescent="0.3">
      <c r="A334">
        <v>29</v>
      </c>
      <c r="B334" t="str">
        <f>INDEX(TC_from,A334+1)</f>
        <v>Rio Salado Pkwy</v>
      </c>
      <c r="C334" t="s">
        <v>321</v>
      </c>
    </row>
    <row r="335" spans="1:3" x14ac:dyDescent="0.3">
      <c r="A335">
        <v>31</v>
      </c>
      <c r="B335" t="str">
        <f>INDEX(TC_from,A335+1)</f>
        <v>Rio Salado Pkwy</v>
      </c>
      <c r="C335" t="s">
        <v>321</v>
      </c>
    </row>
    <row r="336" spans="1:3" x14ac:dyDescent="0.3">
      <c r="A336">
        <v>34</v>
      </c>
      <c r="B336" t="str">
        <f>INDEX(TC_from,A336+1)</f>
        <v>Rio Salado Pkwy</v>
      </c>
      <c r="C336" t="s">
        <v>321</v>
      </c>
    </row>
    <row r="337" spans="1:3" x14ac:dyDescent="0.3">
      <c r="A337">
        <v>18</v>
      </c>
      <c r="B337" t="str">
        <f>INDEX(TC_to,A337+1)</f>
        <v>Rio Salado Pkwy</v>
      </c>
      <c r="C337" t="s">
        <v>322</v>
      </c>
    </row>
    <row r="338" spans="1:3" x14ac:dyDescent="0.3">
      <c r="A338">
        <v>19</v>
      </c>
      <c r="B338" t="str">
        <f>INDEX(TC_to,A338+1)</f>
        <v>Rio Salado Pkwy</v>
      </c>
      <c r="C338" t="s">
        <v>322</v>
      </c>
    </row>
    <row r="339" spans="1:3" x14ac:dyDescent="0.3">
      <c r="A339">
        <v>155</v>
      </c>
      <c r="B339" t="str">
        <f>INDEX(TC_to,A339+1)</f>
        <v>Rio Salado Pkwy</v>
      </c>
      <c r="C339" t="s">
        <v>322</v>
      </c>
    </row>
    <row r="340" spans="1:3" x14ac:dyDescent="0.3">
      <c r="A340">
        <v>153</v>
      </c>
      <c r="B340" t="str">
        <f>INDEX(TC_on,A340+1)</f>
        <v>River Parkway</v>
      </c>
      <c r="C340" t="s">
        <v>320</v>
      </c>
    </row>
    <row r="341" spans="1:3" x14ac:dyDescent="0.3">
      <c r="A341">
        <v>57</v>
      </c>
      <c r="B341" t="str">
        <f>INDEX(TC_on,A341+1)</f>
        <v>Roosevelt St</v>
      </c>
      <c r="C341" t="s">
        <v>320</v>
      </c>
    </row>
    <row r="342" spans="1:3" x14ac:dyDescent="0.3">
      <c r="A342">
        <v>78</v>
      </c>
      <c r="B342" t="str">
        <f>INDEX(TC_on,A342+1)</f>
        <v>Roosevelt St</v>
      </c>
      <c r="C342" t="s">
        <v>320</v>
      </c>
    </row>
    <row r="343" spans="1:3" x14ac:dyDescent="0.3">
      <c r="A343">
        <v>80</v>
      </c>
      <c r="B343" t="str">
        <f>INDEX(TC_to,A343+1)</f>
        <v>Roosevelt St</v>
      </c>
      <c r="C343" t="s">
        <v>322</v>
      </c>
    </row>
    <row r="344" spans="1:3" x14ac:dyDescent="0.3">
      <c r="A344">
        <v>26</v>
      </c>
      <c r="B344" t="str">
        <f t="shared" ref="B344:B353" si="26">INDEX(TC_on,A344+1)</f>
        <v>Rural Rd</v>
      </c>
      <c r="C344" t="s">
        <v>320</v>
      </c>
    </row>
    <row r="345" spans="1:3" x14ac:dyDescent="0.3">
      <c r="A345">
        <v>46</v>
      </c>
      <c r="B345" t="str">
        <f t="shared" si="26"/>
        <v>Rural Rd</v>
      </c>
      <c r="C345" t="s">
        <v>320</v>
      </c>
    </row>
    <row r="346" spans="1:3" x14ac:dyDescent="0.3">
      <c r="A346">
        <v>61</v>
      </c>
      <c r="B346" t="str">
        <f t="shared" si="26"/>
        <v>Rural Rd</v>
      </c>
      <c r="C346" t="s">
        <v>320</v>
      </c>
    </row>
    <row r="347" spans="1:3" x14ac:dyDescent="0.3">
      <c r="A347">
        <v>74</v>
      </c>
      <c r="B347" t="str">
        <f t="shared" si="26"/>
        <v>Rural Rd</v>
      </c>
      <c r="C347" t="s">
        <v>320</v>
      </c>
    </row>
    <row r="348" spans="1:3" x14ac:dyDescent="0.3">
      <c r="A348">
        <v>91</v>
      </c>
      <c r="B348" t="str">
        <f t="shared" si="26"/>
        <v>Rural Rd</v>
      </c>
      <c r="C348" t="s">
        <v>320</v>
      </c>
    </row>
    <row r="349" spans="1:3" x14ac:dyDescent="0.3">
      <c r="A349">
        <v>99</v>
      </c>
      <c r="B349" t="str">
        <f t="shared" si="26"/>
        <v>Rural Rd</v>
      </c>
      <c r="C349" t="s">
        <v>320</v>
      </c>
    </row>
    <row r="350" spans="1:3" x14ac:dyDescent="0.3">
      <c r="A350">
        <v>115</v>
      </c>
      <c r="B350" t="str">
        <f t="shared" si="26"/>
        <v>Rural Rd</v>
      </c>
      <c r="C350" t="s">
        <v>320</v>
      </c>
    </row>
    <row r="351" spans="1:3" x14ac:dyDescent="0.3">
      <c r="A351">
        <v>127</v>
      </c>
      <c r="B351" t="str">
        <f t="shared" si="26"/>
        <v>Rural Rd</v>
      </c>
      <c r="C351" t="s">
        <v>320</v>
      </c>
    </row>
    <row r="352" spans="1:3" x14ac:dyDescent="0.3">
      <c r="A352">
        <v>137</v>
      </c>
      <c r="B352" t="str">
        <f t="shared" si="26"/>
        <v>Rural Rd</v>
      </c>
      <c r="C352" t="s">
        <v>320</v>
      </c>
    </row>
    <row r="353" spans="1:3" x14ac:dyDescent="0.3">
      <c r="A353">
        <v>147</v>
      </c>
      <c r="B353" t="str">
        <f t="shared" si="26"/>
        <v>Rural Rd</v>
      </c>
      <c r="C353" t="s">
        <v>320</v>
      </c>
    </row>
    <row r="354" spans="1:3" x14ac:dyDescent="0.3">
      <c r="A354">
        <v>27</v>
      </c>
      <c r="B354" t="str">
        <f t="shared" ref="B354:B364" si="27">INDEX(TC_from,A354+1)</f>
        <v>Rural Rd</v>
      </c>
      <c r="C354" t="s">
        <v>321</v>
      </c>
    </row>
    <row r="355" spans="1:3" x14ac:dyDescent="0.3">
      <c r="A355">
        <v>32</v>
      </c>
      <c r="B355" t="str">
        <f t="shared" si="27"/>
        <v>Rural Rd</v>
      </c>
      <c r="C355" t="s">
        <v>321</v>
      </c>
    </row>
    <row r="356" spans="1:3" x14ac:dyDescent="0.3">
      <c r="A356">
        <v>45</v>
      </c>
      <c r="B356" t="str">
        <f t="shared" si="27"/>
        <v>Rural Rd</v>
      </c>
      <c r="C356" t="s">
        <v>321</v>
      </c>
    </row>
    <row r="357" spans="1:3" x14ac:dyDescent="0.3">
      <c r="A357">
        <v>63</v>
      </c>
      <c r="B357" t="str">
        <f t="shared" si="27"/>
        <v>Rural Rd</v>
      </c>
      <c r="C357" t="s">
        <v>321</v>
      </c>
    </row>
    <row r="358" spans="1:3" x14ac:dyDescent="0.3">
      <c r="A358">
        <v>73</v>
      </c>
      <c r="B358" t="str">
        <f t="shared" si="27"/>
        <v>Rural Rd</v>
      </c>
      <c r="C358" t="s">
        <v>321</v>
      </c>
    </row>
    <row r="359" spans="1:3" x14ac:dyDescent="0.3">
      <c r="A359">
        <v>97</v>
      </c>
      <c r="B359" t="str">
        <f t="shared" si="27"/>
        <v>Rural Rd</v>
      </c>
      <c r="C359" t="s">
        <v>321</v>
      </c>
    </row>
    <row r="360" spans="1:3" x14ac:dyDescent="0.3">
      <c r="A360">
        <v>98</v>
      </c>
      <c r="B360" t="str">
        <f t="shared" si="27"/>
        <v>Rural Rd</v>
      </c>
      <c r="C360" t="s">
        <v>321</v>
      </c>
    </row>
    <row r="361" spans="1:3" x14ac:dyDescent="0.3">
      <c r="A361">
        <v>116</v>
      </c>
      <c r="B361" t="str">
        <f t="shared" si="27"/>
        <v>Rural Rd</v>
      </c>
      <c r="C361" t="s">
        <v>321</v>
      </c>
    </row>
    <row r="362" spans="1:3" x14ac:dyDescent="0.3">
      <c r="A362">
        <v>121</v>
      </c>
      <c r="B362" t="str">
        <f t="shared" si="27"/>
        <v>Rural Rd</v>
      </c>
      <c r="C362" t="s">
        <v>321</v>
      </c>
    </row>
    <row r="363" spans="1:3" x14ac:dyDescent="0.3">
      <c r="A363">
        <v>131</v>
      </c>
      <c r="B363" t="str">
        <f t="shared" si="27"/>
        <v>Rural Rd</v>
      </c>
      <c r="C363" t="s">
        <v>321</v>
      </c>
    </row>
    <row r="364" spans="1:3" x14ac:dyDescent="0.3">
      <c r="A364">
        <v>141</v>
      </c>
      <c r="B364" t="str">
        <f t="shared" si="27"/>
        <v>Rural Rd</v>
      </c>
      <c r="C364" t="s">
        <v>321</v>
      </c>
    </row>
    <row r="365" spans="1:3" x14ac:dyDescent="0.3">
      <c r="A365">
        <v>25</v>
      </c>
      <c r="B365" t="str">
        <f t="shared" ref="B365:B374" si="28">INDEX(TC_to,A365+1)</f>
        <v>Rural Rd</v>
      </c>
      <c r="C365" t="s">
        <v>322</v>
      </c>
    </row>
    <row r="366" spans="1:3" x14ac:dyDescent="0.3">
      <c r="A366">
        <v>38</v>
      </c>
      <c r="B366" t="str">
        <f t="shared" si="28"/>
        <v>Rural Rd</v>
      </c>
      <c r="C366" t="s">
        <v>322</v>
      </c>
    </row>
    <row r="367" spans="1:3" x14ac:dyDescent="0.3">
      <c r="A367">
        <v>48</v>
      </c>
      <c r="B367" t="str">
        <f t="shared" si="28"/>
        <v>Rural Rd</v>
      </c>
      <c r="C367" t="s">
        <v>322</v>
      </c>
    </row>
    <row r="368" spans="1:3" x14ac:dyDescent="0.3">
      <c r="A368">
        <v>62</v>
      </c>
      <c r="B368" t="str">
        <f t="shared" si="28"/>
        <v>Rural Rd</v>
      </c>
      <c r="C368" t="s">
        <v>322</v>
      </c>
    </row>
    <row r="369" spans="1:3" x14ac:dyDescent="0.3">
      <c r="A369">
        <v>75</v>
      </c>
      <c r="B369" t="str">
        <f t="shared" si="28"/>
        <v>Rural Rd</v>
      </c>
      <c r="C369" t="s">
        <v>322</v>
      </c>
    </row>
    <row r="370" spans="1:3" x14ac:dyDescent="0.3">
      <c r="A370">
        <v>86</v>
      </c>
      <c r="B370" t="str">
        <f t="shared" si="28"/>
        <v>Rural Rd</v>
      </c>
      <c r="C370" t="s">
        <v>322</v>
      </c>
    </row>
    <row r="371" spans="1:3" x14ac:dyDescent="0.3">
      <c r="A371">
        <v>100</v>
      </c>
      <c r="B371" t="str">
        <f t="shared" si="28"/>
        <v>Rural Rd</v>
      </c>
      <c r="C371" t="s">
        <v>322</v>
      </c>
    </row>
    <row r="372" spans="1:3" x14ac:dyDescent="0.3">
      <c r="A372">
        <v>122</v>
      </c>
      <c r="B372" t="str">
        <f t="shared" si="28"/>
        <v>Rural Rd</v>
      </c>
      <c r="C372" t="s">
        <v>322</v>
      </c>
    </row>
    <row r="373" spans="1:3" x14ac:dyDescent="0.3">
      <c r="A373">
        <v>132</v>
      </c>
      <c r="B373" t="str">
        <f t="shared" si="28"/>
        <v>Rural Rd</v>
      </c>
      <c r="C373" t="s">
        <v>322</v>
      </c>
    </row>
    <row r="374" spans="1:3" x14ac:dyDescent="0.3">
      <c r="A374">
        <v>142</v>
      </c>
      <c r="B374" t="str">
        <f t="shared" si="28"/>
        <v>Rural Rd</v>
      </c>
      <c r="C374" t="s">
        <v>322</v>
      </c>
    </row>
    <row r="375" spans="1:3" x14ac:dyDescent="0.3">
      <c r="A375">
        <v>2</v>
      </c>
      <c r="B375" t="str">
        <f>INDEX(TC_on,A375+1)</f>
        <v>Scottsdale Rd</v>
      </c>
      <c r="C375" t="s">
        <v>320</v>
      </c>
    </row>
    <row r="376" spans="1:3" x14ac:dyDescent="0.3">
      <c r="A376">
        <v>6</v>
      </c>
      <c r="B376" t="str">
        <f>INDEX(TC_on,A376+1)</f>
        <v>Scottsdale Rd</v>
      </c>
      <c r="C376" t="s">
        <v>320</v>
      </c>
    </row>
    <row r="377" spans="1:3" x14ac:dyDescent="0.3">
      <c r="A377">
        <v>18</v>
      </c>
      <c r="B377" t="str">
        <f>INDEX(TC_on,A377+1)</f>
        <v>Scottsdale Rd</v>
      </c>
      <c r="C377" t="s">
        <v>320</v>
      </c>
    </row>
    <row r="378" spans="1:3" x14ac:dyDescent="0.3">
      <c r="A378">
        <v>3</v>
      </c>
      <c r="B378" t="str">
        <f>INDEX(TC_from,A378+1)</f>
        <v>Scottsdale Rd</v>
      </c>
      <c r="C378" t="s">
        <v>321</v>
      </c>
    </row>
    <row r="379" spans="1:3" x14ac:dyDescent="0.3">
      <c r="A379">
        <v>8</v>
      </c>
      <c r="B379" t="str">
        <f>INDEX(TC_from,A379+1)</f>
        <v>Scottsdale Rd</v>
      </c>
      <c r="C379" t="s">
        <v>321</v>
      </c>
    </row>
    <row r="380" spans="1:3" x14ac:dyDescent="0.3">
      <c r="A380">
        <v>4</v>
      </c>
      <c r="B380" t="str">
        <f>INDEX(TC_to,A380+1)</f>
        <v>Scottsdale Rd</v>
      </c>
      <c r="C380" t="s">
        <v>322</v>
      </c>
    </row>
    <row r="381" spans="1:3" x14ac:dyDescent="0.3">
      <c r="A381">
        <v>9</v>
      </c>
      <c r="B381" t="str">
        <f>INDEX(TC_to,A381+1)</f>
        <v>Scottsdale Rd</v>
      </c>
      <c r="C381" t="s">
        <v>322</v>
      </c>
    </row>
    <row r="382" spans="1:3" x14ac:dyDescent="0.3">
      <c r="A382">
        <v>69</v>
      </c>
      <c r="B382" t="str">
        <f t="shared" ref="B382:B387" si="29">INDEX(TC_on,A382+1)</f>
        <v>Southern Ave</v>
      </c>
      <c r="C382" t="s">
        <v>320</v>
      </c>
    </row>
    <row r="383" spans="1:3" x14ac:dyDescent="0.3">
      <c r="A383">
        <v>70</v>
      </c>
      <c r="B383" t="str">
        <f t="shared" si="29"/>
        <v>Southern Ave</v>
      </c>
      <c r="C383" t="s">
        <v>320</v>
      </c>
    </row>
    <row r="384" spans="1:3" x14ac:dyDescent="0.3">
      <c r="A384">
        <v>73</v>
      </c>
      <c r="B384" t="str">
        <f t="shared" si="29"/>
        <v>Southern Ave</v>
      </c>
      <c r="C384" t="s">
        <v>320</v>
      </c>
    </row>
    <row r="385" spans="1:3" x14ac:dyDescent="0.3">
      <c r="A385">
        <v>84</v>
      </c>
      <c r="B385" t="str">
        <f t="shared" si="29"/>
        <v>Southern Ave</v>
      </c>
      <c r="C385" t="s">
        <v>320</v>
      </c>
    </row>
    <row r="386" spans="1:3" x14ac:dyDescent="0.3">
      <c r="A386">
        <v>85</v>
      </c>
      <c r="B386" t="str">
        <f t="shared" si="29"/>
        <v>Southern Ave</v>
      </c>
      <c r="C386" t="s">
        <v>320</v>
      </c>
    </row>
    <row r="387" spans="1:3" x14ac:dyDescent="0.3">
      <c r="A387">
        <v>86</v>
      </c>
      <c r="B387" t="str">
        <f t="shared" si="29"/>
        <v>Southern Ave</v>
      </c>
      <c r="C387" t="s">
        <v>320</v>
      </c>
    </row>
    <row r="388" spans="1:3" x14ac:dyDescent="0.3">
      <c r="A388">
        <v>89</v>
      </c>
      <c r="B388" t="str">
        <f t="shared" ref="B388:B395" si="30">INDEX(TC_from,A388+1)</f>
        <v>Southern Ave</v>
      </c>
      <c r="C388" t="s">
        <v>321</v>
      </c>
    </row>
    <row r="389" spans="1:3" x14ac:dyDescent="0.3">
      <c r="A389">
        <v>90</v>
      </c>
      <c r="B389" t="str">
        <f t="shared" si="30"/>
        <v>Southern Ave</v>
      </c>
      <c r="C389" t="s">
        <v>321</v>
      </c>
    </row>
    <row r="390" spans="1:3" x14ac:dyDescent="0.3">
      <c r="A390">
        <v>91</v>
      </c>
      <c r="B390" t="str">
        <f t="shared" si="30"/>
        <v>Southern Ave</v>
      </c>
      <c r="C390" t="s">
        <v>321</v>
      </c>
    </row>
    <row r="391" spans="1:3" x14ac:dyDescent="0.3">
      <c r="A391">
        <v>92</v>
      </c>
      <c r="B391" t="str">
        <f t="shared" si="30"/>
        <v>Southern Ave</v>
      </c>
      <c r="C391" t="s">
        <v>321</v>
      </c>
    </row>
    <row r="392" spans="1:3" x14ac:dyDescent="0.3">
      <c r="A392">
        <v>93</v>
      </c>
      <c r="B392" t="str">
        <f t="shared" si="30"/>
        <v>Southern Ave</v>
      </c>
      <c r="C392" t="s">
        <v>321</v>
      </c>
    </row>
    <row r="393" spans="1:3" x14ac:dyDescent="0.3">
      <c r="A393">
        <v>103</v>
      </c>
      <c r="B393" t="str">
        <f t="shared" si="30"/>
        <v>Southern Ave</v>
      </c>
      <c r="C393" t="s">
        <v>321</v>
      </c>
    </row>
    <row r="394" spans="1:3" x14ac:dyDescent="0.3">
      <c r="A394">
        <v>105</v>
      </c>
      <c r="B394" t="str">
        <f t="shared" si="30"/>
        <v>Southern Ave</v>
      </c>
      <c r="C394" t="s">
        <v>321</v>
      </c>
    </row>
    <row r="395" spans="1:3" x14ac:dyDescent="0.3">
      <c r="A395">
        <v>154</v>
      </c>
      <c r="B395" t="str">
        <f t="shared" si="30"/>
        <v>Southern Ave</v>
      </c>
      <c r="C395" t="s">
        <v>321</v>
      </c>
    </row>
    <row r="396" spans="1:3" x14ac:dyDescent="0.3">
      <c r="A396">
        <v>68</v>
      </c>
      <c r="B396" t="str">
        <f t="shared" ref="B396:B405" si="31">INDEX(TC_to,A396+1)</f>
        <v>Southern Ave</v>
      </c>
      <c r="C396" t="s">
        <v>322</v>
      </c>
    </row>
    <row r="397" spans="1:3" x14ac:dyDescent="0.3">
      <c r="A397">
        <v>71</v>
      </c>
      <c r="B397" t="str">
        <f t="shared" si="31"/>
        <v>Southern Ave</v>
      </c>
      <c r="C397" t="s">
        <v>322</v>
      </c>
    </row>
    <row r="398" spans="1:3" x14ac:dyDescent="0.3">
      <c r="A398">
        <v>72</v>
      </c>
      <c r="B398" t="str">
        <f t="shared" si="31"/>
        <v>Southern Ave</v>
      </c>
      <c r="C398" t="s">
        <v>322</v>
      </c>
    </row>
    <row r="399" spans="1:3" x14ac:dyDescent="0.3">
      <c r="A399">
        <v>74</v>
      </c>
      <c r="B399" t="str">
        <f t="shared" si="31"/>
        <v>Southern Ave</v>
      </c>
      <c r="C399" t="s">
        <v>322</v>
      </c>
    </row>
    <row r="400" spans="1:3" x14ac:dyDescent="0.3">
      <c r="A400">
        <v>76</v>
      </c>
      <c r="B400" t="str">
        <f t="shared" si="31"/>
        <v>Southern Ave</v>
      </c>
      <c r="C400" t="s">
        <v>322</v>
      </c>
    </row>
    <row r="401" spans="1:3" x14ac:dyDescent="0.3">
      <c r="A401">
        <v>77</v>
      </c>
      <c r="B401" t="str">
        <f t="shared" si="31"/>
        <v>Southern Ave</v>
      </c>
      <c r="C401" t="s">
        <v>322</v>
      </c>
    </row>
    <row r="402" spans="1:3" x14ac:dyDescent="0.3">
      <c r="A402">
        <v>78</v>
      </c>
      <c r="B402" t="str">
        <f t="shared" si="31"/>
        <v>Southern Ave</v>
      </c>
      <c r="C402" t="s">
        <v>322</v>
      </c>
    </row>
    <row r="403" spans="1:3" x14ac:dyDescent="0.3">
      <c r="A403">
        <v>79</v>
      </c>
      <c r="B403" t="str">
        <f t="shared" si="31"/>
        <v>Southern Ave</v>
      </c>
      <c r="C403" t="s">
        <v>322</v>
      </c>
    </row>
    <row r="404" spans="1:3" x14ac:dyDescent="0.3">
      <c r="A404">
        <v>81</v>
      </c>
      <c r="B404" t="str">
        <f t="shared" si="31"/>
        <v>Southern Ave</v>
      </c>
      <c r="C404" t="s">
        <v>322</v>
      </c>
    </row>
    <row r="405" spans="1:3" x14ac:dyDescent="0.3">
      <c r="A405">
        <v>83</v>
      </c>
      <c r="B405" t="str">
        <f t="shared" si="31"/>
        <v>Southern Ave</v>
      </c>
      <c r="C405" t="s">
        <v>322</v>
      </c>
    </row>
    <row r="406" spans="1:3" x14ac:dyDescent="0.3">
      <c r="A406">
        <v>116</v>
      </c>
      <c r="B406" t="str">
        <f>INDEX(TC_on,A406+1)</f>
        <v>Southshore Dr</v>
      </c>
      <c r="C406" t="s">
        <v>320</v>
      </c>
    </row>
    <row r="407" spans="1:3" x14ac:dyDescent="0.3">
      <c r="A407">
        <v>117</v>
      </c>
      <c r="B407" t="str">
        <f>INDEX(TC_to,A407+1)</f>
        <v>Southshore Dr</v>
      </c>
      <c r="C407" t="s">
        <v>322</v>
      </c>
    </row>
    <row r="408" spans="1:3" x14ac:dyDescent="0.3">
      <c r="A408">
        <v>87</v>
      </c>
      <c r="B408" t="str">
        <f t="shared" ref="B408:B414" si="32">INDEX(TC_from,A408+1)</f>
        <v>Superstition Fwy</v>
      </c>
      <c r="C408" t="s">
        <v>321</v>
      </c>
    </row>
    <row r="409" spans="1:3" x14ac:dyDescent="0.3">
      <c r="A409">
        <v>88</v>
      </c>
      <c r="B409" t="str">
        <f t="shared" si="32"/>
        <v>Superstition Fwy</v>
      </c>
      <c r="C409" t="s">
        <v>321</v>
      </c>
    </row>
    <row r="410" spans="1:3" x14ac:dyDescent="0.3">
      <c r="A410">
        <v>94</v>
      </c>
      <c r="B410" t="str">
        <f t="shared" si="32"/>
        <v>Superstition Fwy</v>
      </c>
      <c r="C410" t="s">
        <v>321</v>
      </c>
    </row>
    <row r="411" spans="1:3" x14ac:dyDescent="0.3">
      <c r="A411">
        <v>96</v>
      </c>
      <c r="B411" t="str">
        <f t="shared" si="32"/>
        <v>Superstition Fwy</v>
      </c>
      <c r="C411" t="s">
        <v>321</v>
      </c>
    </row>
    <row r="412" spans="1:3" x14ac:dyDescent="0.3">
      <c r="A412">
        <v>99</v>
      </c>
      <c r="B412" t="str">
        <f t="shared" si="32"/>
        <v>Superstition Fwy</v>
      </c>
      <c r="C412" t="s">
        <v>321</v>
      </c>
    </row>
    <row r="413" spans="1:3" x14ac:dyDescent="0.3">
      <c r="A413">
        <v>101</v>
      </c>
      <c r="B413" t="str">
        <f t="shared" si="32"/>
        <v>Superstition Fwy</v>
      </c>
      <c r="C413" t="s">
        <v>321</v>
      </c>
    </row>
    <row r="414" spans="1:3" x14ac:dyDescent="0.3">
      <c r="A414">
        <v>102</v>
      </c>
      <c r="B414" t="str">
        <f t="shared" si="32"/>
        <v>Superstition Fwy</v>
      </c>
      <c r="C414" t="s">
        <v>321</v>
      </c>
    </row>
    <row r="415" spans="1:3" x14ac:dyDescent="0.3">
      <c r="A415">
        <v>89</v>
      </c>
      <c r="B415" t="str">
        <f t="shared" ref="B415:B422" si="33">INDEX(TC_to,A415+1)</f>
        <v>Superstition Fwy</v>
      </c>
      <c r="C415" t="s">
        <v>322</v>
      </c>
    </row>
    <row r="416" spans="1:3" x14ac:dyDescent="0.3">
      <c r="A416">
        <v>90</v>
      </c>
      <c r="B416" t="str">
        <f t="shared" si="33"/>
        <v>Superstition Fwy</v>
      </c>
      <c r="C416" t="s">
        <v>322</v>
      </c>
    </row>
    <row r="417" spans="1:3" x14ac:dyDescent="0.3">
      <c r="A417">
        <v>91</v>
      </c>
      <c r="B417" t="str">
        <f t="shared" si="33"/>
        <v>Superstition Fwy</v>
      </c>
      <c r="C417" t="s">
        <v>322</v>
      </c>
    </row>
    <row r="418" spans="1:3" x14ac:dyDescent="0.3">
      <c r="A418">
        <v>92</v>
      </c>
      <c r="B418" t="str">
        <f t="shared" si="33"/>
        <v>Superstition Fwy</v>
      </c>
      <c r="C418" t="s">
        <v>322</v>
      </c>
    </row>
    <row r="419" spans="1:3" x14ac:dyDescent="0.3">
      <c r="A419">
        <v>93</v>
      </c>
      <c r="B419" t="str">
        <f t="shared" si="33"/>
        <v>Superstition Fwy</v>
      </c>
      <c r="C419" t="s">
        <v>322</v>
      </c>
    </row>
    <row r="420" spans="1:3" x14ac:dyDescent="0.3">
      <c r="A420">
        <v>154</v>
      </c>
      <c r="B420" t="str">
        <f t="shared" si="33"/>
        <v>Superstition Fwy</v>
      </c>
      <c r="C420" t="s">
        <v>322</v>
      </c>
    </row>
    <row r="421" spans="1:3" x14ac:dyDescent="0.3">
      <c r="A421">
        <v>69</v>
      </c>
      <c r="B421" t="str">
        <f t="shared" si="33"/>
        <v xml:space="preserve">Tempe Canal </v>
      </c>
      <c r="C421" t="s">
        <v>322</v>
      </c>
    </row>
    <row r="422" spans="1:3" x14ac:dyDescent="0.3">
      <c r="A422">
        <v>67</v>
      </c>
      <c r="B422" t="str">
        <f t="shared" si="33"/>
        <v xml:space="preserve">Tempe Canal </v>
      </c>
      <c r="C422" t="s">
        <v>322</v>
      </c>
    </row>
    <row r="423" spans="1:3" x14ac:dyDescent="0.3">
      <c r="A423">
        <v>39</v>
      </c>
      <c r="B423" t="str">
        <f>INDEX(TC_from,A423+1)</f>
        <v>Terrace Lane</v>
      </c>
      <c r="C423" t="s">
        <v>321</v>
      </c>
    </row>
    <row r="424" spans="1:3" x14ac:dyDescent="0.3">
      <c r="A424">
        <v>47</v>
      </c>
      <c r="B424" t="str">
        <f>INDEX(TC_to,A424+1)</f>
        <v>Terrace Lane</v>
      </c>
      <c r="C424" t="s">
        <v>322</v>
      </c>
    </row>
    <row r="425" spans="1:3" x14ac:dyDescent="0.3">
      <c r="A425">
        <v>30</v>
      </c>
      <c r="B425" t="str">
        <f t="shared" ref="B425:B430" si="34">INDEX(TC_on,A425+1)</f>
        <v>University Dr</v>
      </c>
      <c r="C425" t="s">
        <v>320</v>
      </c>
    </row>
    <row r="426" spans="1:3" x14ac:dyDescent="0.3">
      <c r="A426">
        <v>32</v>
      </c>
      <c r="B426" t="str">
        <f t="shared" si="34"/>
        <v>University Dr</v>
      </c>
      <c r="C426" t="s">
        <v>320</v>
      </c>
    </row>
    <row r="427" spans="1:3" x14ac:dyDescent="0.3">
      <c r="A427">
        <v>36</v>
      </c>
      <c r="B427" t="str">
        <f t="shared" si="34"/>
        <v>University Dr</v>
      </c>
      <c r="C427" t="s">
        <v>320</v>
      </c>
    </row>
    <row r="428" spans="1:3" x14ac:dyDescent="0.3">
      <c r="A428">
        <v>37</v>
      </c>
      <c r="B428" t="str">
        <f t="shared" si="34"/>
        <v>University Dr</v>
      </c>
      <c r="C428" t="s">
        <v>320</v>
      </c>
    </row>
    <row r="429" spans="1:3" x14ac:dyDescent="0.3">
      <c r="A429">
        <v>38</v>
      </c>
      <c r="B429" t="str">
        <f t="shared" si="34"/>
        <v>University Dr</v>
      </c>
      <c r="C429" t="s">
        <v>320</v>
      </c>
    </row>
    <row r="430" spans="1:3" x14ac:dyDescent="0.3">
      <c r="A430">
        <v>41</v>
      </c>
      <c r="B430" t="str">
        <f t="shared" si="34"/>
        <v>University Dr</v>
      </c>
      <c r="C430" t="s">
        <v>320</v>
      </c>
    </row>
    <row r="431" spans="1:3" x14ac:dyDescent="0.3">
      <c r="A431">
        <v>40</v>
      </c>
      <c r="B431" t="str">
        <f t="shared" ref="B431:B437" si="35">INDEX(TC_from,A431+1)</f>
        <v>University Dr</v>
      </c>
      <c r="C431" t="s">
        <v>321</v>
      </c>
    </row>
    <row r="432" spans="1:3" x14ac:dyDescent="0.3">
      <c r="A432">
        <v>42</v>
      </c>
      <c r="B432" t="str">
        <f t="shared" si="35"/>
        <v>University Dr</v>
      </c>
      <c r="C432" t="s">
        <v>321</v>
      </c>
    </row>
    <row r="433" spans="1:3" x14ac:dyDescent="0.3">
      <c r="A433">
        <v>46</v>
      </c>
      <c r="B433" t="str">
        <f t="shared" si="35"/>
        <v>University Dr</v>
      </c>
      <c r="C433" t="s">
        <v>321</v>
      </c>
    </row>
    <row r="434" spans="1:3" x14ac:dyDescent="0.3">
      <c r="A434">
        <v>49</v>
      </c>
      <c r="B434" t="str">
        <f t="shared" si="35"/>
        <v>University Dr</v>
      </c>
      <c r="C434" t="s">
        <v>321</v>
      </c>
    </row>
    <row r="435" spans="1:3" x14ac:dyDescent="0.3">
      <c r="A435">
        <v>50</v>
      </c>
      <c r="B435" t="str">
        <f t="shared" si="35"/>
        <v>University Dr</v>
      </c>
      <c r="C435" t="s">
        <v>321</v>
      </c>
    </row>
    <row r="436" spans="1:3" x14ac:dyDescent="0.3">
      <c r="A436">
        <v>52</v>
      </c>
      <c r="B436" t="str">
        <f t="shared" si="35"/>
        <v>University Dr</v>
      </c>
      <c r="C436" t="s">
        <v>321</v>
      </c>
    </row>
    <row r="437" spans="1:3" x14ac:dyDescent="0.3">
      <c r="A437">
        <v>53</v>
      </c>
      <c r="B437" t="str">
        <f t="shared" si="35"/>
        <v>University Dr</v>
      </c>
      <c r="C437" t="s">
        <v>321</v>
      </c>
    </row>
    <row r="438" spans="1:3" x14ac:dyDescent="0.3">
      <c r="A438">
        <v>17</v>
      </c>
      <c r="B438" t="str">
        <f t="shared" ref="B438:B446" si="36">INDEX(TC_to,A438+1)</f>
        <v>University Dr</v>
      </c>
      <c r="C438" t="s">
        <v>322</v>
      </c>
    </row>
    <row r="439" spans="1:3" x14ac:dyDescent="0.3">
      <c r="A439">
        <v>21</v>
      </c>
      <c r="B439" t="str">
        <f t="shared" si="36"/>
        <v>University Dr</v>
      </c>
      <c r="C439" t="s">
        <v>322</v>
      </c>
    </row>
    <row r="440" spans="1:3" x14ac:dyDescent="0.3">
      <c r="A440">
        <v>26</v>
      </c>
      <c r="B440" t="str">
        <f t="shared" si="36"/>
        <v>University Dr</v>
      </c>
      <c r="C440" t="s">
        <v>322</v>
      </c>
    </row>
    <row r="441" spans="1:3" x14ac:dyDescent="0.3">
      <c r="A441">
        <v>29</v>
      </c>
      <c r="B441" t="str">
        <f t="shared" si="36"/>
        <v>University Dr</v>
      </c>
      <c r="C441" t="s">
        <v>322</v>
      </c>
    </row>
    <row r="442" spans="1:3" x14ac:dyDescent="0.3">
      <c r="A442">
        <v>31</v>
      </c>
      <c r="B442" t="str">
        <f t="shared" si="36"/>
        <v>University Dr</v>
      </c>
      <c r="C442" t="s">
        <v>322</v>
      </c>
    </row>
    <row r="443" spans="1:3" x14ac:dyDescent="0.3">
      <c r="A443">
        <v>33</v>
      </c>
      <c r="B443" t="str">
        <f t="shared" si="36"/>
        <v>University Dr</v>
      </c>
      <c r="C443" t="s">
        <v>322</v>
      </c>
    </row>
    <row r="444" spans="1:3" x14ac:dyDescent="0.3">
      <c r="A444">
        <v>34</v>
      </c>
      <c r="B444" t="str">
        <f t="shared" si="36"/>
        <v>University Dr</v>
      </c>
      <c r="C444" t="s">
        <v>322</v>
      </c>
    </row>
    <row r="445" spans="1:3" x14ac:dyDescent="0.3">
      <c r="A445">
        <v>35</v>
      </c>
      <c r="B445" t="str">
        <f t="shared" si="36"/>
        <v>University Dr</v>
      </c>
      <c r="C445" t="s">
        <v>322</v>
      </c>
    </row>
    <row r="446" spans="1:3" x14ac:dyDescent="0.3">
      <c r="A446">
        <v>39</v>
      </c>
      <c r="B446" t="str">
        <f t="shared" si="36"/>
        <v>University Dr</v>
      </c>
      <c r="C446" t="s">
        <v>322</v>
      </c>
    </row>
    <row r="447" spans="1:3" x14ac:dyDescent="0.3">
      <c r="A447">
        <v>14</v>
      </c>
      <c r="B447" t="str">
        <f>INDEX(TC_from,A447+1)</f>
        <v>Van Buren St</v>
      </c>
      <c r="C447" t="s">
        <v>321</v>
      </c>
    </row>
    <row r="448" spans="1:3" x14ac:dyDescent="0.3">
      <c r="A448">
        <v>140</v>
      </c>
      <c r="B448" t="str">
        <f>INDEX(TC_on,A448+1)</f>
        <v>Warner Rd</v>
      </c>
      <c r="C448" t="s">
        <v>320</v>
      </c>
    </row>
    <row r="449" spans="1:3" x14ac:dyDescent="0.3">
      <c r="A449">
        <v>141</v>
      </c>
      <c r="B449" t="str">
        <f>INDEX(TC_on,A449+1)</f>
        <v>Warner Rd</v>
      </c>
      <c r="C449" t="s">
        <v>320</v>
      </c>
    </row>
    <row r="450" spans="1:3" x14ac:dyDescent="0.3">
      <c r="A450">
        <v>142</v>
      </c>
      <c r="B450" t="str">
        <f>INDEX(TC_on,A450+1)</f>
        <v>Warner Rd</v>
      </c>
      <c r="C450" t="s">
        <v>320</v>
      </c>
    </row>
    <row r="451" spans="1:3" x14ac:dyDescent="0.3">
      <c r="A451">
        <v>143</v>
      </c>
      <c r="B451" t="str">
        <f>INDEX(TC_on,A451+1)</f>
        <v>Warner Rd</v>
      </c>
      <c r="C451" t="s">
        <v>320</v>
      </c>
    </row>
    <row r="452" spans="1:3" x14ac:dyDescent="0.3">
      <c r="A452">
        <v>144</v>
      </c>
      <c r="B452" t="str">
        <f>INDEX(TC_on,A452+1)</f>
        <v>Warner Rd</v>
      </c>
      <c r="C452" t="s">
        <v>320</v>
      </c>
    </row>
    <row r="453" spans="1:3" x14ac:dyDescent="0.3">
      <c r="A453">
        <v>145</v>
      </c>
      <c r="B453" t="str">
        <f>INDEX(TC_from,A453+1)</f>
        <v>Warner Rd</v>
      </c>
      <c r="C453" t="s">
        <v>321</v>
      </c>
    </row>
    <row r="454" spans="1:3" x14ac:dyDescent="0.3">
      <c r="A454">
        <v>146</v>
      </c>
      <c r="B454" t="str">
        <f>INDEX(TC_from,A454+1)</f>
        <v>Warner Rd</v>
      </c>
      <c r="C454" t="s">
        <v>321</v>
      </c>
    </row>
    <row r="455" spans="1:3" x14ac:dyDescent="0.3">
      <c r="A455">
        <v>147</v>
      </c>
      <c r="B455" t="str">
        <f>INDEX(TC_from,A455+1)</f>
        <v>Warner Rd</v>
      </c>
      <c r="C455" t="s">
        <v>321</v>
      </c>
    </row>
    <row r="456" spans="1:3" x14ac:dyDescent="0.3">
      <c r="A456">
        <v>148</v>
      </c>
      <c r="B456" t="str">
        <f>INDEX(TC_from,A456+1)</f>
        <v>Warner Rd</v>
      </c>
      <c r="C456" t="s">
        <v>321</v>
      </c>
    </row>
    <row r="457" spans="1:3" x14ac:dyDescent="0.3">
      <c r="A457">
        <v>149</v>
      </c>
      <c r="B457" t="str">
        <f>INDEX(TC_from,A457+1)</f>
        <v>Warner Rd</v>
      </c>
      <c r="C457" t="s">
        <v>321</v>
      </c>
    </row>
    <row r="458" spans="1:3" x14ac:dyDescent="0.3">
      <c r="A458">
        <v>135</v>
      </c>
      <c r="B458" t="str">
        <f t="shared" ref="B458:B464" si="37">INDEX(TC_to,A458+1)</f>
        <v>Warner Rd</v>
      </c>
      <c r="C458" t="s">
        <v>322</v>
      </c>
    </row>
    <row r="459" spans="1:3" x14ac:dyDescent="0.3">
      <c r="A459">
        <v>136</v>
      </c>
      <c r="B459" t="str">
        <f t="shared" si="37"/>
        <v>Warner Rd</v>
      </c>
      <c r="C459" t="s">
        <v>322</v>
      </c>
    </row>
    <row r="460" spans="1:3" x14ac:dyDescent="0.3">
      <c r="A460">
        <v>137</v>
      </c>
      <c r="B460" t="str">
        <f t="shared" si="37"/>
        <v>Warner Rd</v>
      </c>
      <c r="C460" t="s">
        <v>322</v>
      </c>
    </row>
    <row r="461" spans="1:3" x14ac:dyDescent="0.3">
      <c r="A461">
        <v>138</v>
      </c>
      <c r="B461" t="str">
        <f t="shared" si="37"/>
        <v>Warner Rd</v>
      </c>
      <c r="C461" t="s">
        <v>322</v>
      </c>
    </row>
    <row r="462" spans="1:3" x14ac:dyDescent="0.3">
      <c r="A462">
        <v>139</v>
      </c>
      <c r="B462" t="str">
        <f t="shared" si="37"/>
        <v>Warner Rd</v>
      </c>
      <c r="C462" t="s">
        <v>322</v>
      </c>
    </row>
    <row r="463" spans="1:3" x14ac:dyDescent="0.3">
      <c r="A463">
        <v>151</v>
      </c>
      <c r="B463" t="str">
        <f t="shared" si="37"/>
        <v>Warner Rd</v>
      </c>
      <c r="C463" t="s">
        <v>322</v>
      </c>
    </row>
    <row r="464" spans="1:3" x14ac:dyDescent="0.3">
      <c r="A464">
        <v>153</v>
      </c>
      <c r="B464" t="str">
        <f t="shared" si="37"/>
        <v>Warner Rd</v>
      </c>
      <c r="C464" t="s">
        <v>322</v>
      </c>
    </row>
    <row r="465" spans="1:3" x14ac:dyDescent="0.3">
      <c r="A465">
        <v>12</v>
      </c>
      <c r="B465" t="str">
        <f>INDEX(TC_on,A465+1)</f>
        <v>Washington St</v>
      </c>
      <c r="C465" t="s">
        <v>320</v>
      </c>
    </row>
    <row r="466" spans="1:3" x14ac:dyDescent="0.3">
      <c r="A466">
        <v>13</v>
      </c>
      <c r="B466" t="str">
        <f>INDEX(TC_on,A466+1)</f>
        <v>Washington St</v>
      </c>
      <c r="C466" t="s">
        <v>320</v>
      </c>
    </row>
    <row r="467" spans="1:3" x14ac:dyDescent="0.3">
      <c r="A467">
        <v>15</v>
      </c>
      <c r="B467" t="str">
        <f>INDEX(TC_from,A467+1)</f>
        <v>Washington St</v>
      </c>
      <c r="C467" t="s">
        <v>321</v>
      </c>
    </row>
    <row r="468" spans="1:3" x14ac:dyDescent="0.3">
      <c r="A468">
        <v>11</v>
      </c>
      <c r="B468" t="str">
        <f>INDEX(TC_to,A468+1)</f>
        <v>Washington St</v>
      </c>
      <c r="C468" t="s">
        <v>322</v>
      </c>
    </row>
    <row r="469" spans="1:3" x14ac:dyDescent="0.3">
      <c r="A469">
        <v>14</v>
      </c>
      <c r="B469" t="str">
        <f>INDEX(TC_to,A469+1)</f>
        <v>Washington St</v>
      </c>
      <c r="C469" t="s">
        <v>322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00"/>
  <sheetViews>
    <sheetView zoomScale="70" zoomScaleNormal="70" workbookViewId="0"/>
  </sheetViews>
  <sheetFormatPr defaultRowHeight="14.4" x14ac:dyDescent="0.3"/>
  <cols>
    <col min="1" max="1" width="6.5546875" customWidth="1"/>
    <col min="2" max="2" width="17" style="12" customWidth="1"/>
    <col min="3" max="3" width="35.6640625" bestFit="1" customWidth="1"/>
    <col min="4" max="9" width="7.44140625" customWidth="1"/>
    <col min="10" max="30" width="7.33203125" customWidth="1"/>
    <col min="31" max="31" width="5.6640625" customWidth="1"/>
    <col min="32" max="40" width="6.5546875" customWidth="1"/>
    <col min="41" max="41" width="2.88671875" customWidth="1"/>
    <col min="51" max="51" width="10.5546875" style="73" customWidth="1"/>
  </cols>
  <sheetData>
    <row r="1" spans="1:51" s="4" customFormat="1" ht="27.6" x14ac:dyDescent="0.3">
      <c r="A1" s="1" t="s">
        <v>0</v>
      </c>
      <c r="B1" s="2" t="s">
        <v>1</v>
      </c>
      <c r="C1" s="2" t="s">
        <v>2</v>
      </c>
      <c r="D1" s="3" t="s">
        <v>391</v>
      </c>
      <c r="E1" s="3" t="s">
        <v>344</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4" t="s">
        <v>390</v>
      </c>
      <c r="AF1" s="69">
        <v>2017</v>
      </c>
      <c r="AG1" s="70">
        <v>2018</v>
      </c>
      <c r="AH1" s="70">
        <v>2017</v>
      </c>
      <c r="AI1" s="70">
        <f>AH1-1</f>
        <v>2016</v>
      </c>
      <c r="AJ1" s="70">
        <f t="shared" ref="AJ1:AN1" si="0">AI1-1</f>
        <v>2015</v>
      </c>
      <c r="AK1" s="70">
        <f t="shared" si="0"/>
        <v>2014</v>
      </c>
      <c r="AL1" s="70">
        <f t="shared" si="0"/>
        <v>2013</v>
      </c>
      <c r="AM1" s="70">
        <f t="shared" si="0"/>
        <v>2012</v>
      </c>
      <c r="AN1" s="70">
        <f t="shared" si="0"/>
        <v>2011</v>
      </c>
      <c r="AP1" t="s">
        <v>345</v>
      </c>
      <c r="AQ1" t="s">
        <v>367</v>
      </c>
      <c r="AR1" t="s">
        <v>368</v>
      </c>
      <c r="AS1" t="s">
        <v>369</v>
      </c>
      <c r="AT1" t="s">
        <v>370</v>
      </c>
      <c r="AU1" t="s">
        <v>371</v>
      </c>
      <c r="AV1" t="s">
        <v>372</v>
      </c>
      <c r="AW1" s="4" t="s">
        <v>380</v>
      </c>
      <c r="AY1" s="72" t="s">
        <v>339</v>
      </c>
    </row>
    <row r="2" spans="1:51" ht="12.75" customHeight="1" x14ac:dyDescent="0.3">
      <c r="A2">
        <v>0</v>
      </c>
      <c r="B2" s="5" t="s">
        <v>28</v>
      </c>
      <c r="C2" s="5" t="s">
        <v>29</v>
      </c>
      <c r="D2" s="6"/>
      <c r="E2" s="6">
        <v>1487</v>
      </c>
      <c r="F2" s="6"/>
      <c r="G2" s="6"/>
      <c r="H2" s="6"/>
      <c r="I2" s="6"/>
      <c r="J2" s="6"/>
      <c r="K2" s="6">
        <v>1561</v>
      </c>
      <c r="L2" s="6"/>
      <c r="M2" s="6">
        <v>1717</v>
      </c>
      <c r="N2" s="6"/>
      <c r="O2" s="6">
        <v>1541</v>
      </c>
      <c r="P2" s="6"/>
      <c r="Q2" s="6">
        <v>1867</v>
      </c>
      <c r="R2" s="6"/>
      <c r="S2" s="6">
        <v>2257</v>
      </c>
      <c r="T2" s="6"/>
      <c r="U2" s="6">
        <v>3868</v>
      </c>
      <c r="V2" s="6"/>
      <c r="W2" s="6">
        <v>2604</v>
      </c>
      <c r="X2" s="6"/>
      <c r="Y2" s="6"/>
      <c r="Z2" s="6"/>
      <c r="AA2" s="6">
        <v>3308</v>
      </c>
      <c r="AB2" s="6"/>
      <c r="AC2" s="6">
        <v>4789</v>
      </c>
      <c r="AD2" s="6"/>
      <c r="AF2" s="7">
        <f>INDEX($AH$2:$AN$200,ROW()-1,MATCH($AF$1,$AH$1:$AN$1,0))</f>
        <v>1487</v>
      </c>
      <c r="AG2" s="71">
        <f>IF(ISERROR(INDEX(D2:$AD2,MATCH(TRUE,INDEX((D2:$AD2&lt;&gt;0),0),0))),"",INDEX(D2:$AD2,MATCH(TRUE,INDEX((D2:$AD2&lt;&gt;0),0),0)))</f>
        <v>1487</v>
      </c>
      <c r="AH2" s="71">
        <f>IF(ISERROR(INDEX(E2:$AD2,MATCH(TRUE,INDEX((E2:$AD2&lt;&gt;0),0),0))),"",INDEX(E2:$AD2,MATCH(TRUE,INDEX((E2:$AD2&lt;&gt;0),0),0)))</f>
        <v>1487</v>
      </c>
      <c r="AI2" s="71">
        <f>IF(ISERROR(INDEX(F2:$AD2,MATCH(TRUE,INDEX((F2:$AD2&lt;&gt;0),0),0))),"",INDEX(F2:$AD2,MATCH(TRUE,INDEX((F2:$AD2&lt;&gt;0),0),0)))</f>
        <v>1561</v>
      </c>
      <c r="AJ2" s="71">
        <f>IF(ISERROR(INDEX(F2:$AD2,MATCH(TRUE,INDEX((F2:$AD2&lt;&gt;0),0),0))),"",INDEX(F2:$AD2,MATCH(TRUE,INDEX((F2:$AD2&lt;&gt;0),0),0)))</f>
        <v>1561</v>
      </c>
      <c r="AK2" s="71">
        <f>IF(ISERROR(INDEX(G2:$AD2,MATCH(TRUE,INDEX((G2:$AD2&lt;&gt;0),0),0))),"",INDEX(G2:$AD2,MATCH(TRUE,INDEX((G2:$AD2&lt;&gt;0),0),0)))</f>
        <v>1561</v>
      </c>
      <c r="AL2" s="71">
        <f>IF(ISERROR(INDEX(H2:$AD2,MATCH(TRUE,INDEX((H2:$AD2&lt;&gt;0),0),0))),"",INDEX(H2:$AD2,MATCH(TRUE,INDEX((H2:$AD2&lt;&gt;0),0),0)))</f>
        <v>1561</v>
      </c>
      <c r="AM2" s="71">
        <f>IF(ISERROR(INDEX(I2:$AD2,MATCH(TRUE,INDEX((I2:$AD2&lt;&gt;0),0),0))),"",INDEX(I2:$AD2,MATCH(TRUE,INDEX((I2:$AD2&lt;&gt;0),0),0)))</f>
        <v>1561</v>
      </c>
      <c r="AN2" s="71">
        <f>IF(ISERROR(INDEX(J2:$AD2,MATCH(TRUE,INDEX((J2:$AD2&lt;&gt;0),0),0))),"",INDEX(J2:$AD2,MATCH(TRUE,INDEX((J2:$AD2&lt;&gt;0),0),0)))</f>
        <v>1561</v>
      </c>
      <c r="AO2" s="7"/>
      <c r="AP2" t="s">
        <v>346</v>
      </c>
      <c r="AQ2" t="s">
        <v>373</v>
      </c>
      <c r="AR2" t="s">
        <v>374</v>
      </c>
      <c r="AS2">
        <v>776</v>
      </c>
      <c r="AT2" t="s">
        <v>375</v>
      </c>
      <c r="AU2">
        <v>711</v>
      </c>
      <c r="AV2">
        <v>1487</v>
      </c>
      <c r="AW2">
        <v>0</v>
      </c>
      <c r="AX2" t="b">
        <f t="shared" ref="AX2:AX33" si="1">AW2=A2</f>
        <v>1</v>
      </c>
      <c r="AY2" s="73">
        <f>IF(LEN(AP2)&gt;0,VALUE(LEFT(AP2,10)),"")</f>
        <v>42458</v>
      </c>
    </row>
    <row r="3" spans="1:51" ht="12.75" customHeight="1" x14ac:dyDescent="0.3">
      <c r="A3">
        <v>1</v>
      </c>
      <c r="B3" s="8" t="s">
        <v>30</v>
      </c>
      <c r="C3" s="8" t="s">
        <v>31</v>
      </c>
      <c r="D3" s="6"/>
      <c r="E3" s="6">
        <v>7929</v>
      </c>
      <c r="F3" s="6"/>
      <c r="G3" s="6"/>
      <c r="H3" s="6"/>
      <c r="I3" s="6"/>
      <c r="J3" s="6"/>
      <c r="K3" s="6">
        <v>6360</v>
      </c>
      <c r="L3" s="6"/>
      <c r="M3" s="6">
        <v>7416</v>
      </c>
      <c r="N3" s="6"/>
      <c r="O3" s="6">
        <v>7671</v>
      </c>
      <c r="P3" s="6"/>
      <c r="Q3" s="6">
        <v>7862</v>
      </c>
      <c r="R3" s="6"/>
      <c r="S3" s="6">
        <v>8095</v>
      </c>
      <c r="T3" s="6"/>
      <c r="U3" s="6"/>
      <c r="V3" s="6">
        <v>9451</v>
      </c>
      <c r="W3" s="6">
        <v>9113</v>
      </c>
      <c r="X3" s="6"/>
      <c r="Y3" s="6">
        <v>12222</v>
      </c>
      <c r="Z3" s="6"/>
      <c r="AA3" s="6">
        <v>13527</v>
      </c>
      <c r="AB3" s="6"/>
      <c r="AC3" s="6">
        <v>14390</v>
      </c>
      <c r="AD3" s="6"/>
      <c r="AF3" s="7">
        <f t="shared" ref="AF3:AF66" si="2">INDEX($AH$2:$AN$200,ROW()-1,MATCH($AF$1,$AH$1:$AN$1,0))</f>
        <v>7929</v>
      </c>
      <c r="AG3" s="71">
        <f>IF(ISERROR(INDEX(D3:$AD3,MATCH(TRUE,INDEX((D3:$AD3&lt;&gt;0),0),0))),"",INDEX(D3:$AD3,MATCH(TRUE,INDEX((D3:$AD3&lt;&gt;0),0),0)))</f>
        <v>7929</v>
      </c>
      <c r="AH3" s="71">
        <f>IF(ISERROR(INDEX(E3:$AD3,MATCH(TRUE,INDEX((E3:$AD3&lt;&gt;0),0),0))),"",INDEX(E3:$AD3,MATCH(TRUE,INDEX((E3:$AD3&lt;&gt;0),0),0)))</f>
        <v>7929</v>
      </c>
      <c r="AI3" s="71">
        <f>IF(ISERROR(INDEX(F3:$AD3,MATCH(TRUE,INDEX((F3:$AD3&lt;&gt;0),0),0))),"",INDEX(F3:$AD3,MATCH(TRUE,INDEX((F3:$AD3&lt;&gt;0),0),0)))</f>
        <v>6360</v>
      </c>
      <c r="AJ3" s="71">
        <f>IF(ISERROR(INDEX(F3:$AD3,MATCH(TRUE,INDEX((F3:$AD3&lt;&gt;0),0),0))),"",INDEX(F3:$AD3,MATCH(TRUE,INDEX((F3:$AD3&lt;&gt;0),0),0)))</f>
        <v>6360</v>
      </c>
      <c r="AK3" s="71">
        <f>IF(ISERROR(INDEX(G3:$AD3,MATCH(TRUE,INDEX((G3:$AD3&lt;&gt;0),0),0))),"",INDEX(G3:$AD3,MATCH(TRUE,INDEX((G3:$AD3&lt;&gt;0),0),0)))</f>
        <v>6360</v>
      </c>
      <c r="AL3" s="71">
        <f>IF(ISERROR(INDEX(H3:$AD3,MATCH(TRUE,INDEX((H3:$AD3&lt;&gt;0),0),0))),"",INDEX(H3:$AD3,MATCH(TRUE,INDEX((H3:$AD3&lt;&gt;0),0),0)))</f>
        <v>6360</v>
      </c>
      <c r="AM3" s="71">
        <f>IF(ISERROR(INDEX(I3:$AD3,MATCH(TRUE,INDEX((I3:$AD3&lt;&gt;0),0),0))),"",INDEX(I3:$AD3,MATCH(TRUE,INDEX((I3:$AD3&lt;&gt;0),0),0)))</f>
        <v>6360</v>
      </c>
      <c r="AN3" s="71">
        <f>IF(ISERROR(INDEX(J3:$AD3,MATCH(TRUE,INDEX((J3:$AD3&lt;&gt;0),0),0))),"",INDEX(J3:$AD3,MATCH(TRUE,INDEX((J3:$AD3&lt;&gt;0),0),0)))</f>
        <v>6360</v>
      </c>
      <c r="AO3" s="7"/>
      <c r="AP3" t="s">
        <v>346</v>
      </c>
      <c r="AQ3" t="s">
        <v>373</v>
      </c>
      <c r="AR3" t="s">
        <v>376</v>
      </c>
      <c r="AS3">
        <v>3859</v>
      </c>
      <c r="AT3" t="s">
        <v>377</v>
      </c>
      <c r="AU3">
        <v>4070</v>
      </c>
      <c r="AV3">
        <v>7929</v>
      </c>
      <c r="AW3">
        <v>1</v>
      </c>
      <c r="AX3" t="b">
        <f t="shared" si="1"/>
        <v>1</v>
      </c>
      <c r="AY3" s="73">
        <f t="shared" ref="AY3:AY66" si="3">IF(LEN(AP3)&gt;0,VALUE(LEFT(AP3,10)),"")</f>
        <v>42458</v>
      </c>
    </row>
    <row r="4" spans="1:51" ht="12.75" customHeight="1" x14ac:dyDescent="0.3">
      <c r="A4">
        <v>2</v>
      </c>
      <c r="B4" s="8" t="s">
        <v>32</v>
      </c>
      <c r="C4" s="8" t="s">
        <v>33</v>
      </c>
      <c r="D4" s="6"/>
      <c r="E4" s="6">
        <v>36814</v>
      </c>
      <c r="F4" s="6"/>
      <c r="G4" s="6">
        <v>32006</v>
      </c>
      <c r="H4" s="6"/>
      <c r="I4" s="6"/>
      <c r="J4" s="6"/>
      <c r="K4" s="6"/>
      <c r="L4" s="6">
        <v>31147</v>
      </c>
      <c r="M4" s="6"/>
      <c r="N4" s="6"/>
      <c r="O4" s="6">
        <v>38077</v>
      </c>
      <c r="P4" s="6"/>
      <c r="Q4" s="6">
        <v>38561</v>
      </c>
      <c r="R4" s="6"/>
      <c r="S4" s="6">
        <v>37157</v>
      </c>
      <c r="T4" s="6"/>
      <c r="U4" s="6">
        <v>37078</v>
      </c>
      <c r="V4" s="6"/>
      <c r="W4" s="6">
        <v>41598</v>
      </c>
      <c r="X4" s="6"/>
      <c r="Y4" s="6"/>
      <c r="Z4" s="6"/>
      <c r="AA4" s="6">
        <v>39882</v>
      </c>
      <c r="AB4" s="6"/>
      <c r="AC4" s="6">
        <v>39344</v>
      </c>
      <c r="AD4" s="6"/>
      <c r="AF4" s="7">
        <f t="shared" si="2"/>
        <v>36814</v>
      </c>
      <c r="AG4" s="71">
        <f>IF(ISERROR(INDEX(D4:$AD4,MATCH(TRUE,INDEX((D4:$AD4&lt;&gt;0),0),0))),"",INDEX(D4:$AD4,MATCH(TRUE,INDEX((D4:$AD4&lt;&gt;0),0),0)))</f>
        <v>36814</v>
      </c>
      <c r="AH4" s="71">
        <f>IF(ISERROR(INDEX(E4:$AD4,MATCH(TRUE,INDEX((E4:$AD4&lt;&gt;0),0),0))),"",INDEX(E4:$AD4,MATCH(TRUE,INDEX((E4:$AD4&lt;&gt;0),0),0)))</f>
        <v>36814</v>
      </c>
      <c r="AI4" s="71">
        <f>IF(ISERROR(INDEX(F4:$AD4,MATCH(TRUE,INDEX((F4:$AD4&lt;&gt;0),0),0))),"",INDEX(F4:$AD4,MATCH(TRUE,INDEX((F4:$AD4&lt;&gt;0),0),0)))</f>
        <v>32006</v>
      </c>
      <c r="AJ4" s="71">
        <f>IF(ISERROR(INDEX(F4:$AD4,MATCH(TRUE,INDEX((F4:$AD4&lt;&gt;0),0),0))),"",INDEX(F4:$AD4,MATCH(TRUE,INDEX((F4:$AD4&lt;&gt;0),0),0)))</f>
        <v>32006</v>
      </c>
      <c r="AK4" s="71">
        <f>IF(ISERROR(INDEX(G4:$AD4,MATCH(TRUE,INDEX((G4:$AD4&lt;&gt;0),0),0))),"",INDEX(G4:$AD4,MATCH(TRUE,INDEX((G4:$AD4&lt;&gt;0),0),0)))</f>
        <v>32006</v>
      </c>
      <c r="AL4" s="71">
        <f>IF(ISERROR(INDEX(H4:$AD4,MATCH(TRUE,INDEX((H4:$AD4&lt;&gt;0),0),0))),"",INDEX(H4:$AD4,MATCH(TRUE,INDEX((H4:$AD4&lt;&gt;0),0),0)))</f>
        <v>31147</v>
      </c>
      <c r="AM4" s="71">
        <f>IF(ISERROR(INDEX(I4:$AD4,MATCH(TRUE,INDEX((I4:$AD4&lt;&gt;0),0),0))),"",INDEX(I4:$AD4,MATCH(TRUE,INDEX((I4:$AD4&lt;&gt;0),0),0)))</f>
        <v>31147</v>
      </c>
      <c r="AN4" s="71">
        <f>IF(ISERROR(INDEX(J4:$AD4,MATCH(TRUE,INDEX((J4:$AD4&lt;&gt;0),0),0))),"",INDEX(J4:$AD4,MATCH(TRUE,INDEX((J4:$AD4&lt;&gt;0),0),0)))</f>
        <v>31147</v>
      </c>
      <c r="AO4" s="7"/>
      <c r="AP4" t="s">
        <v>346</v>
      </c>
      <c r="AQ4" t="s">
        <v>378</v>
      </c>
      <c r="AR4" t="s">
        <v>376</v>
      </c>
      <c r="AS4">
        <v>18823</v>
      </c>
      <c r="AT4" t="s">
        <v>377</v>
      </c>
      <c r="AU4">
        <v>17991</v>
      </c>
      <c r="AV4">
        <v>36814</v>
      </c>
      <c r="AW4">
        <v>2</v>
      </c>
      <c r="AX4" t="b">
        <f t="shared" si="1"/>
        <v>1</v>
      </c>
      <c r="AY4" s="73">
        <f t="shared" si="3"/>
        <v>42458</v>
      </c>
    </row>
    <row r="5" spans="1:51" ht="12.75" customHeight="1" x14ac:dyDescent="0.3">
      <c r="A5">
        <v>3</v>
      </c>
      <c r="B5" s="8" t="s">
        <v>34</v>
      </c>
      <c r="C5" s="8" t="s">
        <v>35</v>
      </c>
      <c r="D5" s="6"/>
      <c r="E5" s="6">
        <v>14760</v>
      </c>
      <c r="F5" s="6"/>
      <c r="G5" s="6"/>
      <c r="H5" s="6"/>
      <c r="I5" s="6"/>
      <c r="J5" s="6"/>
      <c r="K5" s="6">
        <v>14788</v>
      </c>
      <c r="L5" s="6"/>
      <c r="M5" s="6">
        <v>15773</v>
      </c>
      <c r="N5" s="6"/>
      <c r="O5" s="6"/>
      <c r="P5" s="6"/>
      <c r="Q5" s="6">
        <v>16028</v>
      </c>
      <c r="R5" s="6"/>
      <c r="S5" s="6">
        <v>12967</v>
      </c>
      <c r="T5" s="6"/>
      <c r="U5" s="6">
        <v>11935</v>
      </c>
      <c r="V5" s="6"/>
      <c r="W5" s="6"/>
      <c r="X5" s="6"/>
      <c r="Y5" s="6"/>
      <c r="Z5" s="6"/>
      <c r="AA5" s="6">
        <v>19447</v>
      </c>
      <c r="AB5" s="6"/>
      <c r="AC5" s="6">
        <v>16574</v>
      </c>
      <c r="AD5" s="6"/>
      <c r="AF5" s="7">
        <f t="shared" si="2"/>
        <v>14760</v>
      </c>
      <c r="AG5" s="71">
        <f>IF(ISERROR(INDEX(D5:$AD5,MATCH(TRUE,INDEX((D5:$AD5&lt;&gt;0),0),0))),"",INDEX(D5:$AD5,MATCH(TRUE,INDEX((D5:$AD5&lt;&gt;0),0),0)))</f>
        <v>14760</v>
      </c>
      <c r="AH5" s="71">
        <f>IF(ISERROR(INDEX(E5:$AD5,MATCH(TRUE,INDEX((E5:$AD5&lt;&gt;0),0),0))),"",INDEX(E5:$AD5,MATCH(TRUE,INDEX((E5:$AD5&lt;&gt;0),0),0)))</f>
        <v>14760</v>
      </c>
      <c r="AI5" s="71">
        <f>IF(ISERROR(INDEX(F5:$AD5,MATCH(TRUE,INDEX((F5:$AD5&lt;&gt;0),0),0))),"",INDEX(F5:$AD5,MATCH(TRUE,INDEX((F5:$AD5&lt;&gt;0),0),0)))</f>
        <v>14788</v>
      </c>
      <c r="AJ5" s="71">
        <f>IF(ISERROR(INDEX(F5:$AD5,MATCH(TRUE,INDEX((F5:$AD5&lt;&gt;0),0),0))),"",INDEX(F5:$AD5,MATCH(TRUE,INDEX((F5:$AD5&lt;&gt;0),0),0)))</f>
        <v>14788</v>
      </c>
      <c r="AK5" s="71">
        <f>IF(ISERROR(INDEX(G5:$AD5,MATCH(TRUE,INDEX((G5:$AD5&lt;&gt;0),0),0))),"",INDEX(G5:$AD5,MATCH(TRUE,INDEX((G5:$AD5&lt;&gt;0),0),0)))</f>
        <v>14788</v>
      </c>
      <c r="AL5" s="71">
        <f>IF(ISERROR(INDEX(H5:$AD5,MATCH(TRUE,INDEX((H5:$AD5&lt;&gt;0),0),0))),"",INDEX(H5:$AD5,MATCH(TRUE,INDEX((H5:$AD5&lt;&gt;0),0),0)))</f>
        <v>14788</v>
      </c>
      <c r="AM5" s="71">
        <f>IF(ISERROR(INDEX(I5:$AD5,MATCH(TRUE,INDEX((I5:$AD5&lt;&gt;0),0),0))),"",INDEX(I5:$AD5,MATCH(TRUE,INDEX((I5:$AD5&lt;&gt;0),0),0)))</f>
        <v>14788</v>
      </c>
      <c r="AN5" s="71">
        <f>IF(ISERROR(INDEX(J5:$AD5,MATCH(TRUE,INDEX((J5:$AD5&lt;&gt;0),0),0))),"",INDEX(J5:$AD5,MATCH(TRUE,INDEX((J5:$AD5&lt;&gt;0),0),0)))</f>
        <v>14788</v>
      </c>
      <c r="AO5" s="7"/>
      <c r="AP5" t="s">
        <v>347</v>
      </c>
      <c r="AQ5" t="s">
        <v>378</v>
      </c>
      <c r="AR5" t="s">
        <v>374</v>
      </c>
      <c r="AS5">
        <v>7159</v>
      </c>
      <c r="AT5" t="s">
        <v>375</v>
      </c>
      <c r="AU5">
        <v>7601</v>
      </c>
      <c r="AV5">
        <v>14760</v>
      </c>
      <c r="AW5">
        <v>3</v>
      </c>
      <c r="AX5" t="b">
        <f t="shared" si="1"/>
        <v>1</v>
      </c>
      <c r="AY5" s="73">
        <f t="shared" si="3"/>
        <v>42460</v>
      </c>
    </row>
    <row r="6" spans="1:51" ht="12.75" customHeight="1" x14ac:dyDescent="0.3">
      <c r="A6">
        <v>4</v>
      </c>
      <c r="B6" s="8" t="s">
        <v>34</v>
      </c>
      <c r="C6" s="8" t="s">
        <v>36</v>
      </c>
      <c r="D6" s="6"/>
      <c r="E6" s="6">
        <v>5704</v>
      </c>
      <c r="F6" s="6"/>
      <c r="G6" s="6"/>
      <c r="H6" s="6"/>
      <c r="I6" s="6"/>
      <c r="J6" s="6"/>
      <c r="K6" s="6">
        <v>5352</v>
      </c>
      <c r="L6" s="6"/>
      <c r="M6" s="6">
        <v>6606</v>
      </c>
      <c r="N6" s="6"/>
      <c r="O6" s="6"/>
      <c r="P6" s="6"/>
      <c r="Q6" s="6">
        <v>6069</v>
      </c>
      <c r="R6" s="6"/>
      <c r="S6" s="6">
        <v>6242</v>
      </c>
      <c r="T6" s="6"/>
      <c r="U6" s="6">
        <v>6286</v>
      </c>
      <c r="V6" s="6">
        <v>6442</v>
      </c>
      <c r="W6" s="6"/>
      <c r="X6" s="6">
        <v>25000</v>
      </c>
      <c r="Y6" s="6"/>
      <c r="Z6" s="6"/>
      <c r="AA6" s="6">
        <v>10653</v>
      </c>
      <c r="AB6" s="6"/>
      <c r="AC6" s="6">
        <v>9739</v>
      </c>
      <c r="AD6" s="6">
        <v>12093</v>
      </c>
      <c r="AF6" s="7">
        <f t="shared" si="2"/>
        <v>5704</v>
      </c>
      <c r="AG6" s="71">
        <f>IF(ISERROR(INDEX(D6:$AD6,MATCH(TRUE,INDEX((D6:$AD6&lt;&gt;0),0),0))),"",INDEX(D6:$AD6,MATCH(TRUE,INDEX((D6:$AD6&lt;&gt;0),0),0)))</f>
        <v>5704</v>
      </c>
      <c r="AH6" s="71">
        <f>IF(ISERROR(INDEX(E6:$AD6,MATCH(TRUE,INDEX((E6:$AD6&lt;&gt;0),0),0))),"",INDEX(E6:$AD6,MATCH(TRUE,INDEX((E6:$AD6&lt;&gt;0),0),0)))</f>
        <v>5704</v>
      </c>
      <c r="AI6" s="71">
        <f>IF(ISERROR(INDEX(F6:$AD6,MATCH(TRUE,INDEX((F6:$AD6&lt;&gt;0),0),0))),"",INDEX(F6:$AD6,MATCH(TRUE,INDEX((F6:$AD6&lt;&gt;0),0),0)))</f>
        <v>5352</v>
      </c>
      <c r="AJ6" s="71">
        <f>IF(ISERROR(INDEX(F6:$AD6,MATCH(TRUE,INDEX((F6:$AD6&lt;&gt;0),0),0))),"",INDEX(F6:$AD6,MATCH(TRUE,INDEX((F6:$AD6&lt;&gt;0),0),0)))</f>
        <v>5352</v>
      </c>
      <c r="AK6" s="71">
        <f>IF(ISERROR(INDEX(G6:$AD6,MATCH(TRUE,INDEX((G6:$AD6&lt;&gt;0),0),0))),"",INDEX(G6:$AD6,MATCH(TRUE,INDEX((G6:$AD6&lt;&gt;0),0),0)))</f>
        <v>5352</v>
      </c>
      <c r="AL6" s="71">
        <f>IF(ISERROR(INDEX(H6:$AD6,MATCH(TRUE,INDEX((H6:$AD6&lt;&gt;0),0),0))),"",INDEX(H6:$AD6,MATCH(TRUE,INDEX((H6:$AD6&lt;&gt;0),0),0)))</f>
        <v>5352</v>
      </c>
      <c r="AM6" s="71">
        <f>IF(ISERROR(INDEX(I6:$AD6,MATCH(TRUE,INDEX((I6:$AD6&lt;&gt;0),0),0))),"",INDEX(I6:$AD6,MATCH(TRUE,INDEX((I6:$AD6&lt;&gt;0),0),0)))</f>
        <v>5352</v>
      </c>
      <c r="AN6" s="71">
        <f>IF(ISERROR(INDEX(J6:$AD6,MATCH(TRUE,INDEX((J6:$AD6&lt;&gt;0),0),0))),"",INDEX(J6:$AD6,MATCH(TRUE,INDEX((J6:$AD6&lt;&gt;0),0),0)))</f>
        <v>5352</v>
      </c>
      <c r="AO6" s="7"/>
      <c r="AP6" t="s">
        <v>346</v>
      </c>
      <c r="AQ6" t="s">
        <v>378</v>
      </c>
      <c r="AR6" t="s">
        <v>374</v>
      </c>
      <c r="AS6">
        <v>2762</v>
      </c>
      <c r="AT6" t="s">
        <v>375</v>
      </c>
      <c r="AU6">
        <v>2942</v>
      </c>
      <c r="AV6">
        <v>5704</v>
      </c>
      <c r="AW6">
        <v>4</v>
      </c>
      <c r="AX6" t="b">
        <f t="shared" si="1"/>
        <v>1</v>
      </c>
      <c r="AY6" s="73">
        <f t="shared" si="3"/>
        <v>42458</v>
      </c>
    </row>
    <row r="7" spans="1:51" ht="12.75" customHeight="1" x14ac:dyDescent="0.3">
      <c r="A7">
        <v>5</v>
      </c>
      <c r="B7" s="8" t="s">
        <v>30</v>
      </c>
      <c r="C7" s="8" t="s">
        <v>37</v>
      </c>
      <c r="D7" s="6"/>
      <c r="E7" s="6">
        <v>6636</v>
      </c>
      <c r="F7" s="6"/>
      <c r="G7" s="6"/>
      <c r="H7" s="6"/>
      <c r="I7" s="6"/>
      <c r="J7" s="6"/>
      <c r="K7" s="6">
        <v>5499</v>
      </c>
      <c r="L7" s="6"/>
      <c r="M7" s="6">
        <v>5582</v>
      </c>
      <c r="N7" s="6"/>
      <c r="O7" s="6"/>
      <c r="P7" s="6"/>
      <c r="Q7" s="6">
        <v>6234</v>
      </c>
      <c r="R7" s="6"/>
      <c r="S7" s="6">
        <v>7191</v>
      </c>
      <c r="T7" s="6"/>
      <c r="U7" s="6"/>
      <c r="V7" s="6">
        <v>8515</v>
      </c>
      <c r="W7" s="6">
        <v>5652</v>
      </c>
      <c r="X7" s="6"/>
      <c r="Y7" s="6">
        <v>9629</v>
      </c>
      <c r="Z7" s="6"/>
      <c r="AA7" s="6">
        <v>9632</v>
      </c>
      <c r="AB7" s="6"/>
      <c r="AC7" s="6">
        <v>10825</v>
      </c>
      <c r="AD7" s="6"/>
      <c r="AF7" s="7">
        <f t="shared" si="2"/>
        <v>6636</v>
      </c>
      <c r="AG7" s="71">
        <f>IF(ISERROR(INDEX(D7:$AD7,MATCH(TRUE,INDEX((D7:$AD7&lt;&gt;0),0),0))),"",INDEX(D7:$AD7,MATCH(TRUE,INDEX((D7:$AD7&lt;&gt;0),0),0)))</f>
        <v>6636</v>
      </c>
      <c r="AH7" s="71">
        <f>IF(ISERROR(INDEX(E7:$AD7,MATCH(TRUE,INDEX((E7:$AD7&lt;&gt;0),0),0))),"",INDEX(E7:$AD7,MATCH(TRUE,INDEX((E7:$AD7&lt;&gt;0),0),0)))</f>
        <v>6636</v>
      </c>
      <c r="AI7" s="71">
        <f>IF(ISERROR(INDEX(F7:$AD7,MATCH(TRUE,INDEX((F7:$AD7&lt;&gt;0),0),0))),"",INDEX(F7:$AD7,MATCH(TRUE,INDEX((F7:$AD7&lt;&gt;0),0),0)))</f>
        <v>5499</v>
      </c>
      <c r="AJ7" s="71">
        <f>IF(ISERROR(INDEX(F7:$AD7,MATCH(TRUE,INDEX((F7:$AD7&lt;&gt;0),0),0))),"",INDEX(F7:$AD7,MATCH(TRUE,INDEX((F7:$AD7&lt;&gt;0),0),0)))</f>
        <v>5499</v>
      </c>
      <c r="AK7" s="71">
        <f>IF(ISERROR(INDEX(G7:$AD7,MATCH(TRUE,INDEX((G7:$AD7&lt;&gt;0),0),0))),"",INDEX(G7:$AD7,MATCH(TRUE,INDEX((G7:$AD7&lt;&gt;0),0),0)))</f>
        <v>5499</v>
      </c>
      <c r="AL7" s="71">
        <f>IF(ISERROR(INDEX(H7:$AD7,MATCH(TRUE,INDEX((H7:$AD7&lt;&gt;0),0),0))),"",INDEX(H7:$AD7,MATCH(TRUE,INDEX((H7:$AD7&lt;&gt;0),0),0)))</f>
        <v>5499</v>
      </c>
      <c r="AM7" s="71">
        <f>IF(ISERROR(INDEX(I7:$AD7,MATCH(TRUE,INDEX((I7:$AD7&lt;&gt;0),0),0))),"",INDEX(I7:$AD7,MATCH(TRUE,INDEX((I7:$AD7&lt;&gt;0),0),0)))</f>
        <v>5499</v>
      </c>
      <c r="AN7" s="71">
        <f>IF(ISERROR(INDEX(J7:$AD7,MATCH(TRUE,INDEX((J7:$AD7&lt;&gt;0),0),0))),"",INDEX(J7:$AD7,MATCH(TRUE,INDEX((J7:$AD7&lt;&gt;0),0),0)))</f>
        <v>5499</v>
      </c>
      <c r="AO7" s="7"/>
      <c r="AP7" t="s">
        <v>346</v>
      </c>
      <c r="AQ7" t="s">
        <v>373</v>
      </c>
      <c r="AR7" t="s">
        <v>376</v>
      </c>
      <c r="AS7">
        <v>3107</v>
      </c>
      <c r="AT7" t="s">
        <v>377</v>
      </c>
      <c r="AU7">
        <v>3529</v>
      </c>
      <c r="AV7">
        <v>6636</v>
      </c>
      <c r="AW7">
        <v>5</v>
      </c>
      <c r="AX7" t="b">
        <f t="shared" si="1"/>
        <v>1</v>
      </c>
      <c r="AY7" s="73">
        <f t="shared" si="3"/>
        <v>42458</v>
      </c>
    </row>
    <row r="8" spans="1:51" ht="12.75" customHeight="1" x14ac:dyDescent="0.3">
      <c r="A8">
        <v>6</v>
      </c>
      <c r="B8" s="8" t="s">
        <v>32</v>
      </c>
      <c r="C8" s="8" t="s">
        <v>37</v>
      </c>
      <c r="D8" s="6"/>
      <c r="E8" s="6">
        <v>42396</v>
      </c>
      <c r="F8" s="6"/>
      <c r="G8" s="6">
        <v>37327</v>
      </c>
      <c r="H8" s="6"/>
      <c r="I8" s="6"/>
      <c r="J8" s="6"/>
      <c r="K8" s="6"/>
      <c r="L8" s="6">
        <v>33795</v>
      </c>
      <c r="M8" s="6"/>
      <c r="N8" s="6"/>
      <c r="O8" s="6"/>
      <c r="P8" s="6">
        <v>27249</v>
      </c>
      <c r="Q8" s="6"/>
      <c r="R8" s="6">
        <v>47188</v>
      </c>
      <c r="S8" s="6"/>
      <c r="T8" s="6">
        <v>40238</v>
      </c>
      <c r="U8" s="6"/>
      <c r="V8" s="6">
        <v>44090</v>
      </c>
      <c r="W8" s="6"/>
      <c r="X8" s="6"/>
      <c r="Y8" s="6"/>
      <c r="Z8" s="6"/>
      <c r="AA8" s="6">
        <v>43277</v>
      </c>
      <c r="AB8" s="6"/>
      <c r="AC8" s="6">
        <v>38242</v>
      </c>
      <c r="AD8" s="6"/>
      <c r="AF8" s="7">
        <f t="shared" si="2"/>
        <v>42396</v>
      </c>
      <c r="AG8" s="71">
        <f>IF(ISERROR(INDEX(D8:$AD8,MATCH(TRUE,INDEX((D8:$AD8&lt;&gt;0),0),0))),"",INDEX(D8:$AD8,MATCH(TRUE,INDEX((D8:$AD8&lt;&gt;0),0),0)))</f>
        <v>42396</v>
      </c>
      <c r="AH8" s="71">
        <f>IF(ISERROR(INDEX(E8:$AD8,MATCH(TRUE,INDEX((E8:$AD8&lt;&gt;0),0),0))),"",INDEX(E8:$AD8,MATCH(TRUE,INDEX((E8:$AD8&lt;&gt;0),0),0)))</f>
        <v>42396</v>
      </c>
      <c r="AI8" s="71">
        <f>IF(ISERROR(INDEX(F8:$AD8,MATCH(TRUE,INDEX((F8:$AD8&lt;&gt;0),0),0))),"",INDEX(F8:$AD8,MATCH(TRUE,INDEX((F8:$AD8&lt;&gt;0),0),0)))</f>
        <v>37327</v>
      </c>
      <c r="AJ8" s="71">
        <f>IF(ISERROR(INDEX(F8:$AD8,MATCH(TRUE,INDEX((F8:$AD8&lt;&gt;0),0),0))),"",INDEX(F8:$AD8,MATCH(TRUE,INDEX((F8:$AD8&lt;&gt;0),0),0)))</f>
        <v>37327</v>
      </c>
      <c r="AK8" s="71">
        <f>IF(ISERROR(INDEX(G8:$AD8,MATCH(TRUE,INDEX((G8:$AD8&lt;&gt;0),0),0))),"",INDEX(G8:$AD8,MATCH(TRUE,INDEX((G8:$AD8&lt;&gt;0),0),0)))</f>
        <v>37327</v>
      </c>
      <c r="AL8" s="71">
        <f>IF(ISERROR(INDEX(H8:$AD8,MATCH(TRUE,INDEX((H8:$AD8&lt;&gt;0),0),0))),"",INDEX(H8:$AD8,MATCH(TRUE,INDEX((H8:$AD8&lt;&gt;0),0),0)))</f>
        <v>33795</v>
      </c>
      <c r="AM8" s="71">
        <f>IF(ISERROR(INDEX(I8:$AD8,MATCH(TRUE,INDEX((I8:$AD8&lt;&gt;0),0),0))),"",INDEX(I8:$AD8,MATCH(TRUE,INDEX((I8:$AD8&lt;&gt;0),0),0)))</f>
        <v>33795</v>
      </c>
      <c r="AN8" s="71">
        <f>IF(ISERROR(INDEX(J8:$AD8,MATCH(TRUE,INDEX((J8:$AD8&lt;&gt;0),0),0))),"",INDEX(J8:$AD8,MATCH(TRUE,INDEX((J8:$AD8&lt;&gt;0),0),0)))</f>
        <v>33795</v>
      </c>
      <c r="AO8" s="7"/>
      <c r="AP8" t="s">
        <v>346</v>
      </c>
      <c r="AQ8" t="s">
        <v>378</v>
      </c>
      <c r="AR8" t="s">
        <v>376</v>
      </c>
      <c r="AS8">
        <v>21098</v>
      </c>
      <c r="AT8" t="s">
        <v>377</v>
      </c>
      <c r="AU8">
        <v>21298</v>
      </c>
      <c r="AV8">
        <v>42396</v>
      </c>
      <c r="AW8">
        <v>6</v>
      </c>
      <c r="AX8" t="b">
        <f t="shared" si="1"/>
        <v>1</v>
      </c>
      <c r="AY8" s="73">
        <f t="shared" si="3"/>
        <v>42458</v>
      </c>
    </row>
    <row r="9" spans="1:51" ht="12.75" customHeight="1" x14ac:dyDescent="0.3">
      <c r="A9">
        <v>7</v>
      </c>
      <c r="B9" s="8" t="s">
        <v>38</v>
      </c>
      <c r="C9" s="8" t="s">
        <v>37</v>
      </c>
      <c r="D9" s="6"/>
      <c r="E9" s="6">
        <v>26595</v>
      </c>
      <c r="F9" s="6"/>
      <c r="G9" s="6">
        <v>27115</v>
      </c>
      <c r="H9" s="6"/>
      <c r="I9" s="6"/>
      <c r="J9" s="6"/>
      <c r="K9" s="6">
        <v>27129</v>
      </c>
      <c r="L9" s="6"/>
      <c r="M9" s="6"/>
      <c r="N9" s="6">
        <v>27923</v>
      </c>
      <c r="O9" s="6"/>
      <c r="P9" s="6"/>
      <c r="Q9" s="6">
        <v>26877</v>
      </c>
      <c r="R9" s="6"/>
      <c r="S9" s="6">
        <v>22529</v>
      </c>
      <c r="T9" s="6"/>
      <c r="U9" s="6">
        <v>24494</v>
      </c>
      <c r="V9" s="6"/>
      <c r="W9" s="6">
        <v>39959</v>
      </c>
      <c r="X9" s="6"/>
      <c r="Y9" s="6"/>
      <c r="Z9" s="6">
        <v>56285</v>
      </c>
      <c r="AA9" s="6">
        <v>49500</v>
      </c>
      <c r="AB9" s="6"/>
      <c r="AC9" s="6">
        <v>54802</v>
      </c>
      <c r="AD9" s="6"/>
      <c r="AF9" s="7">
        <f t="shared" si="2"/>
        <v>26595</v>
      </c>
      <c r="AG9" s="71">
        <f>IF(ISERROR(INDEX(D9:$AD9,MATCH(TRUE,INDEX((D9:$AD9&lt;&gt;0),0),0))),"",INDEX(D9:$AD9,MATCH(TRUE,INDEX((D9:$AD9&lt;&gt;0),0),0)))</f>
        <v>26595</v>
      </c>
      <c r="AH9" s="71">
        <f>IF(ISERROR(INDEX(E9:$AD9,MATCH(TRUE,INDEX((E9:$AD9&lt;&gt;0),0),0))),"",INDEX(E9:$AD9,MATCH(TRUE,INDEX((E9:$AD9&lt;&gt;0),0),0)))</f>
        <v>26595</v>
      </c>
      <c r="AI9" s="71">
        <f>IF(ISERROR(INDEX(F9:$AD9,MATCH(TRUE,INDEX((F9:$AD9&lt;&gt;0),0),0))),"",INDEX(F9:$AD9,MATCH(TRUE,INDEX((F9:$AD9&lt;&gt;0),0),0)))</f>
        <v>27115</v>
      </c>
      <c r="AJ9" s="71">
        <f>IF(ISERROR(INDEX(F9:$AD9,MATCH(TRUE,INDEX((F9:$AD9&lt;&gt;0),0),0))),"",INDEX(F9:$AD9,MATCH(TRUE,INDEX((F9:$AD9&lt;&gt;0),0),0)))</f>
        <v>27115</v>
      </c>
      <c r="AK9" s="71">
        <f>IF(ISERROR(INDEX(G9:$AD9,MATCH(TRUE,INDEX((G9:$AD9&lt;&gt;0),0),0))),"",INDEX(G9:$AD9,MATCH(TRUE,INDEX((G9:$AD9&lt;&gt;0),0),0)))</f>
        <v>27115</v>
      </c>
      <c r="AL9" s="71">
        <f>IF(ISERROR(INDEX(H9:$AD9,MATCH(TRUE,INDEX((H9:$AD9&lt;&gt;0),0),0))),"",INDEX(H9:$AD9,MATCH(TRUE,INDEX((H9:$AD9&lt;&gt;0),0),0)))</f>
        <v>27129</v>
      </c>
      <c r="AM9" s="71">
        <f>IF(ISERROR(INDEX(I9:$AD9,MATCH(TRUE,INDEX((I9:$AD9&lt;&gt;0),0),0))),"",INDEX(I9:$AD9,MATCH(TRUE,INDEX((I9:$AD9&lt;&gt;0),0),0)))</f>
        <v>27129</v>
      </c>
      <c r="AN9" s="71">
        <f>IF(ISERROR(INDEX(J9:$AD9,MATCH(TRUE,INDEX((J9:$AD9&lt;&gt;0),0),0))),"",INDEX(J9:$AD9,MATCH(TRUE,INDEX((J9:$AD9&lt;&gt;0),0),0)))</f>
        <v>27129</v>
      </c>
      <c r="AO9" s="7"/>
      <c r="AP9" t="s">
        <v>348</v>
      </c>
      <c r="AQ9" t="s">
        <v>378</v>
      </c>
      <c r="AR9" t="s">
        <v>376</v>
      </c>
      <c r="AS9">
        <v>13851</v>
      </c>
      <c r="AT9" t="s">
        <v>377</v>
      </c>
      <c r="AU9">
        <v>12744</v>
      </c>
      <c r="AV9">
        <v>26595</v>
      </c>
      <c r="AW9">
        <v>7</v>
      </c>
      <c r="AX9" t="b">
        <f t="shared" si="1"/>
        <v>1</v>
      </c>
      <c r="AY9" s="73">
        <f t="shared" si="3"/>
        <v>42689</v>
      </c>
    </row>
    <row r="10" spans="1:51" x14ac:dyDescent="0.3">
      <c r="A10">
        <v>8</v>
      </c>
      <c r="B10" s="8" t="s">
        <v>39</v>
      </c>
      <c r="C10" s="8" t="s">
        <v>35</v>
      </c>
      <c r="D10" s="6"/>
      <c r="E10" s="6">
        <v>10082</v>
      </c>
      <c r="F10" s="6"/>
      <c r="G10" s="6">
        <v>8299</v>
      </c>
      <c r="H10" s="6"/>
      <c r="I10" s="6"/>
      <c r="J10" s="6"/>
      <c r="K10" s="6"/>
      <c r="L10" s="6"/>
      <c r="M10" s="6">
        <v>8140</v>
      </c>
      <c r="N10" s="6"/>
      <c r="O10" s="6"/>
      <c r="P10" s="6"/>
      <c r="Q10" s="6">
        <v>9771</v>
      </c>
      <c r="R10" s="6">
        <v>11864</v>
      </c>
      <c r="S10" s="6"/>
      <c r="T10" s="6">
        <v>9512</v>
      </c>
      <c r="U10" s="6"/>
      <c r="V10" s="6">
        <v>10019</v>
      </c>
      <c r="W10" s="6">
        <v>15858</v>
      </c>
      <c r="X10" s="6"/>
      <c r="Y10" s="6">
        <v>12081</v>
      </c>
      <c r="Z10" s="6"/>
      <c r="AA10" s="6">
        <v>19842</v>
      </c>
      <c r="AB10" s="6"/>
      <c r="AC10" s="6">
        <v>17334</v>
      </c>
      <c r="AD10" s="6"/>
      <c r="AF10" s="7">
        <f t="shared" si="2"/>
        <v>10082</v>
      </c>
      <c r="AG10" s="71">
        <f>IF(ISERROR(INDEX(D10:$AD10,MATCH(TRUE,INDEX((D10:$AD10&lt;&gt;0),0),0))),"",INDEX(D10:$AD10,MATCH(TRUE,INDEX((D10:$AD10&lt;&gt;0),0),0)))</f>
        <v>10082</v>
      </c>
      <c r="AH10" s="71">
        <f>IF(ISERROR(INDEX(E10:$AD10,MATCH(TRUE,INDEX((E10:$AD10&lt;&gt;0),0),0))),"",INDEX(E10:$AD10,MATCH(TRUE,INDEX((E10:$AD10&lt;&gt;0),0),0)))</f>
        <v>10082</v>
      </c>
      <c r="AI10" s="71">
        <f>IF(ISERROR(INDEX(F10:$AD10,MATCH(TRUE,INDEX((F10:$AD10&lt;&gt;0),0),0))),"",INDEX(F10:$AD10,MATCH(TRUE,INDEX((F10:$AD10&lt;&gt;0),0),0)))</f>
        <v>8299</v>
      </c>
      <c r="AJ10" s="71">
        <f>IF(ISERROR(INDEX(F10:$AD10,MATCH(TRUE,INDEX((F10:$AD10&lt;&gt;0),0),0))),"",INDEX(F10:$AD10,MATCH(TRUE,INDEX((F10:$AD10&lt;&gt;0),0),0)))</f>
        <v>8299</v>
      </c>
      <c r="AK10" s="71">
        <f>IF(ISERROR(INDEX(G10:$AD10,MATCH(TRUE,INDEX((G10:$AD10&lt;&gt;0),0),0))),"",INDEX(G10:$AD10,MATCH(TRUE,INDEX((G10:$AD10&lt;&gt;0),0),0)))</f>
        <v>8299</v>
      </c>
      <c r="AL10" s="71">
        <f>IF(ISERROR(INDEX(H10:$AD10,MATCH(TRUE,INDEX((H10:$AD10&lt;&gt;0),0),0))),"",INDEX(H10:$AD10,MATCH(TRUE,INDEX((H10:$AD10&lt;&gt;0),0),0)))</f>
        <v>8140</v>
      </c>
      <c r="AM10" s="71">
        <f>IF(ISERROR(INDEX(I10:$AD10,MATCH(TRUE,INDEX((I10:$AD10&lt;&gt;0),0),0))),"",INDEX(I10:$AD10,MATCH(TRUE,INDEX((I10:$AD10&lt;&gt;0),0),0)))</f>
        <v>8140</v>
      </c>
      <c r="AN10" s="71">
        <f>IF(ISERROR(INDEX(J10:$AD10,MATCH(TRUE,INDEX((J10:$AD10&lt;&gt;0),0),0))),"",INDEX(J10:$AD10,MATCH(TRUE,INDEX((J10:$AD10&lt;&gt;0),0),0)))</f>
        <v>8140</v>
      </c>
      <c r="AO10" s="7"/>
      <c r="AP10" t="s">
        <v>346</v>
      </c>
      <c r="AQ10" t="s">
        <v>378</v>
      </c>
      <c r="AR10" t="s">
        <v>374</v>
      </c>
      <c r="AS10">
        <v>5392</v>
      </c>
      <c r="AT10" t="s">
        <v>375</v>
      </c>
      <c r="AU10">
        <v>4690</v>
      </c>
      <c r="AV10">
        <v>10082</v>
      </c>
      <c r="AW10">
        <v>8</v>
      </c>
      <c r="AX10" t="b">
        <f t="shared" si="1"/>
        <v>1</v>
      </c>
      <c r="AY10" s="73">
        <f t="shared" si="3"/>
        <v>42458</v>
      </c>
    </row>
    <row r="11" spans="1:51" x14ac:dyDescent="0.3">
      <c r="A11">
        <v>9</v>
      </c>
      <c r="B11" s="8" t="s">
        <v>39</v>
      </c>
      <c r="C11" s="8" t="s">
        <v>36</v>
      </c>
      <c r="D11" s="6"/>
      <c r="E11" s="6">
        <v>14613</v>
      </c>
      <c r="F11" s="6"/>
      <c r="G11" s="6">
        <v>10575</v>
      </c>
      <c r="H11" s="6"/>
      <c r="I11" s="6"/>
      <c r="J11" s="6"/>
      <c r="K11" s="6">
        <v>12994</v>
      </c>
      <c r="L11" s="6"/>
      <c r="M11" s="6">
        <v>9658</v>
      </c>
      <c r="N11" s="6"/>
      <c r="O11" s="6"/>
      <c r="P11" s="6"/>
      <c r="Q11" s="6">
        <v>14113</v>
      </c>
      <c r="R11" s="6"/>
      <c r="S11" s="6">
        <v>14050</v>
      </c>
      <c r="T11" s="6"/>
      <c r="U11" s="6">
        <v>13619</v>
      </c>
      <c r="V11" s="6"/>
      <c r="W11" s="6">
        <v>12720</v>
      </c>
      <c r="X11" s="6"/>
      <c r="Y11" s="6"/>
      <c r="Z11" s="6"/>
      <c r="AA11" s="6">
        <v>24126</v>
      </c>
      <c r="AB11" s="6"/>
      <c r="AC11" s="6">
        <v>24558</v>
      </c>
      <c r="AD11" s="6"/>
      <c r="AF11" s="7">
        <f t="shared" si="2"/>
        <v>14613</v>
      </c>
      <c r="AG11" s="71">
        <f>IF(ISERROR(INDEX(D11:$AD11,MATCH(TRUE,INDEX((D11:$AD11&lt;&gt;0),0),0))),"",INDEX(D11:$AD11,MATCH(TRUE,INDEX((D11:$AD11&lt;&gt;0),0),0)))</f>
        <v>14613</v>
      </c>
      <c r="AH11" s="71">
        <f>IF(ISERROR(INDEX(E11:$AD11,MATCH(TRUE,INDEX((E11:$AD11&lt;&gt;0),0),0))),"",INDEX(E11:$AD11,MATCH(TRUE,INDEX((E11:$AD11&lt;&gt;0),0),0)))</f>
        <v>14613</v>
      </c>
      <c r="AI11" s="71">
        <f>IF(ISERROR(INDEX(F11:$AD11,MATCH(TRUE,INDEX((F11:$AD11&lt;&gt;0),0),0))),"",INDEX(F11:$AD11,MATCH(TRUE,INDEX((F11:$AD11&lt;&gt;0),0),0)))</f>
        <v>10575</v>
      </c>
      <c r="AJ11" s="71">
        <f>IF(ISERROR(INDEX(F11:$AD11,MATCH(TRUE,INDEX((F11:$AD11&lt;&gt;0),0),0))),"",INDEX(F11:$AD11,MATCH(TRUE,INDEX((F11:$AD11&lt;&gt;0),0),0)))</f>
        <v>10575</v>
      </c>
      <c r="AK11" s="71">
        <f>IF(ISERROR(INDEX(G11:$AD11,MATCH(TRUE,INDEX((G11:$AD11&lt;&gt;0),0),0))),"",INDEX(G11:$AD11,MATCH(TRUE,INDEX((G11:$AD11&lt;&gt;0),0),0)))</f>
        <v>10575</v>
      </c>
      <c r="AL11" s="71">
        <f>IF(ISERROR(INDEX(H11:$AD11,MATCH(TRUE,INDEX((H11:$AD11&lt;&gt;0),0),0))),"",INDEX(H11:$AD11,MATCH(TRUE,INDEX((H11:$AD11&lt;&gt;0),0),0)))</f>
        <v>12994</v>
      </c>
      <c r="AM11" s="71">
        <f>IF(ISERROR(INDEX(I11:$AD11,MATCH(TRUE,INDEX((I11:$AD11&lt;&gt;0),0),0))),"",INDEX(I11:$AD11,MATCH(TRUE,INDEX((I11:$AD11&lt;&gt;0),0),0)))</f>
        <v>12994</v>
      </c>
      <c r="AN11" s="71">
        <f>IF(ISERROR(INDEX(J11:$AD11,MATCH(TRUE,INDEX((J11:$AD11&lt;&gt;0),0),0))),"",INDEX(J11:$AD11,MATCH(TRUE,INDEX((J11:$AD11&lt;&gt;0),0),0)))</f>
        <v>12994</v>
      </c>
      <c r="AO11" s="7"/>
      <c r="AP11" t="s">
        <v>346</v>
      </c>
      <c r="AQ11" t="s">
        <v>378</v>
      </c>
      <c r="AR11" t="s">
        <v>374</v>
      </c>
      <c r="AS11">
        <v>7593</v>
      </c>
      <c r="AT11" t="s">
        <v>375</v>
      </c>
      <c r="AU11">
        <v>7020</v>
      </c>
      <c r="AV11">
        <v>14613</v>
      </c>
      <c r="AW11">
        <v>9</v>
      </c>
      <c r="AX11" t="b">
        <f t="shared" si="1"/>
        <v>1</v>
      </c>
      <c r="AY11" s="73">
        <f t="shared" si="3"/>
        <v>42458</v>
      </c>
    </row>
    <row r="12" spans="1:51" x14ac:dyDescent="0.3">
      <c r="A12">
        <v>10</v>
      </c>
      <c r="B12" s="8" t="s">
        <v>39</v>
      </c>
      <c r="C12" s="8" t="s">
        <v>40</v>
      </c>
      <c r="D12" s="6"/>
      <c r="E12" s="6">
        <v>16270</v>
      </c>
      <c r="F12" s="6"/>
      <c r="G12" s="6">
        <v>12763</v>
      </c>
      <c r="H12" s="6"/>
      <c r="I12" s="6"/>
      <c r="J12" s="6"/>
      <c r="K12" s="6">
        <v>15990</v>
      </c>
      <c r="L12" s="6"/>
      <c r="M12" s="6">
        <v>12666</v>
      </c>
      <c r="N12" s="6"/>
      <c r="O12" s="6"/>
      <c r="P12" s="6">
        <v>18467</v>
      </c>
      <c r="Q12" s="6"/>
      <c r="R12" s="6">
        <v>10076</v>
      </c>
      <c r="S12" s="6"/>
      <c r="T12" s="6">
        <v>17598</v>
      </c>
      <c r="U12" s="6"/>
      <c r="V12" s="6">
        <v>19482</v>
      </c>
      <c r="W12" s="6">
        <v>16951</v>
      </c>
      <c r="X12" s="6"/>
      <c r="Y12" s="6"/>
      <c r="Z12" s="6">
        <v>50742</v>
      </c>
      <c r="AA12" s="6">
        <v>31989</v>
      </c>
      <c r="AB12" s="6"/>
      <c r="AC12" s="6">
        <v>29583</v>
      </c>
      <c r="AD12" s="6"/>
      <c r="AF12" s="7">
        <f t="shared" si="2"/>
        <v>16270</v>
      </c>
      <c r="AG12" s="71">
        <f>IF(ISERROR(INDEX(D12:$AD12,MATCH(TRUE,INDEX((D12:$AD12&lt;&gt;0),0),0))),"",INDEX(D12:$AD12,MATCH(TRUE,INDEX((D12:$AD12&lt;&gt;0),0),0)))</f>
        <v>16270</v>
      </c>
      <c r="AH12" s="71">
        <f>IF(ISERROR(INDEX(E12:$AD12,MATCH(TRUE,INDEX((E12:$AD12&lt;&gt;0),0),0))),"",INDEX(E12:$AD12,MATCH(TRUE,INDEX((E12:$AD12&lt;&gt;0),0),0)))</f>
        <v>16270</v>
      </c>
      <c r="AI12" s="71">
        <f>IF(ISERROR(INDEX(F12:$AD12,MATCH(TRUE,INDEX((F12:$AD12&lt;&gt;0),0),0))),"",INDEX(F12:$AD12,MATCH(TRUE,INDEX((F12:$AD12&lt;&gt;0),0),0)))</f>
        <v>12763</v>
      </c>
      <c r="AJ12" s="71">
        <f>IF(ISERROR(INDEX(F12:$AD12,MATCH(TRUE,INDEX((F12:$AD12&lt;&gt;0),0),0))),"",INDEX(F12:$AD12,MATCH(TRUE,INDEX((F12:$AD12&lt;&gt;0),0),0)))</f>
        <v>12763</v>
      </c>
      <c r="AK12" s="71">
        <f>IF(ISERROR(INDEX(G12:$AD12,MATCH(TRUE,INDEX((G12:$AD12&lt;&gt;0),0),0))),"",INDEX(G12:$AD12,MATCH(TRUE,INDEX((G12:$AD12&lt;&gt;0),0),0)))</f>
        <v>12763</v>
      </c>
      <c r="AL12" s="71">
        <f>IF(ISERROR(INDEX(H12:$AD12,MATCH(TRUE,INDEX((H12:$AD12&lt;&gt;0),0),0))),"",INDEX(H12:$AD12,MATCH(TRUE,INDEX((H12:$AD12&lt;&gt;0),0),0)))</f>
        <v>15990</v>
      </c>
      <c r="AM12" s="71">
        <f>IF(ISERROR(INDEX(I12:$AD12,MATCH(TRUE,INDEX((I12:$AD12&lt;&gt;0),0),0))),"",INDEX(I12:$AD12,MATCH(TRUE,INDEX((I12:$AD12&lt;&gt;0),0),0)))</f>
        <v>15990</v>
      </c>
      <c r="AN12" s="71">
        <f>IF(ISERROR(INDEX(J12:$AD12,MATCH(TRUE,INDEX((J12:$AD12&lt;&gt;0),0),0))),"",INDEX(J12:$AD12,MATCH(TRUE,INDEX((J12:$AD12&lt;&gt;0),0),0)))</f>
        <v>15990</v>
      </c>
      <c r="AO12" s="7"/>
      <c r="AP12" t="s">
        <v>346</v>
      </c>
      <c r="AQ12" t="s">
        <v>378</v>
      </c>
      <c r="AR12" t="s">
        <v>374</v>
      </c>
      <c r="AS12">
        <v>8065</v>
      </c>
      <c r="AT12" t="s">
        <v>375</v>
      </c>
      <c r="AU12">
        <v>8205</v>
      </c>
      <c r="AV12">
        <v>16270</v>
      </c>
      <c r="AW12">
        <v>10</v>
      </c>
      <c r="AX12" t="b">
        <f t="shared" si="1"/>
        <v>1</v>
      </c>
      <c r="AY12" s="73">
        <f t="shared" si="3"/>
        <v>42458</v>
      </c>
    </row>
    <row r="13" spans="1:51" x14ac:dyDescent="0.3">
      <c r="A13">
        <v>11</v>
      </c>
      <c r="B13" s="8" t="s">
        <v>41</v>
      </c>
      <c r="C13" s="8" t="s">
        <v>42</v>
      </c>
      <c r="D13" s="6"/>
      <c r="E13" s="6">
        <v>10368</v>
      </c>
      <c r="F13" s="6"/>
      <c r="G13" s="6"/>
      <c r="H13" s="6"/>
      <c r="I13" s="6"/>
      <c r="J13" s="6"/>
      <c r="K13" s="6">
        <v>9628</v>
      </c>
      <c r="L13" s="6"/>
      <c r="M13" s="6">
        <v>11114</v>
      </c>
      <c r="N13" s="6"/>
      <c r="O13" s="6"/>
      <c r="P13" s="6">
        <v>10990</v>
      </c>
      <c r="Q13" s="6"/>
      <c r="R13" s="6">
        <v>11380</v>
      </c>
      <c r="S13" s="6"/>
      <c r="T13" s="6">
        <v>17266</v>
      </c>
      <c r="U13" s="6">
        <v>18081</v>
      </c>
      <c r="V13" s="6">
        <v>13076</v>
      </c>
      <c r="W13" s="6">
        <v>12231</v>
      </c>
      <c r="X13" s="6"/>
      <c r="Y13" s="6">
        <v>20505</v>
      </c>
      <c r="Z13" s="6"/>
      <c r="AA13" s="6">
        <v>14201</v>
      </c>
      <c r="AB13" s="6"/>
      <c r="AC13" s="6">
        <v>20903</v>
      </c>
      <c r="AD13" s="6"/>
      <c r="AF13" s="7">
        <f t="shared" si="2"/>
        <v>10368</v>
      </c>
      <c r="AG13" s="71">
        <f>IF(ISERROR(INDEX(D13:$AD13,MATCH(TRUE,INDEX((D13:$AD13&lt;&gt;0),0),0))),"",INDEX(D13:$AD13,MATCH(TRUE,INDEX((D13:$AD13&lt;&gt;0),0),0)))</f>
        <v>10368</v>
      </c>
      <c r="AH13" s="71">
        <f>IF(ISERROR(INDEX(E13:$AD13,MATCH(TRUE,INDEX((E13:$AD13&lt;&gt;0),0),0))),"",INDEX(E13:$AD13,MATCH(TRUE,INDEX((E13:$AD13&lt;&gt;0),0),0)))</f>
        <v>10368</v>
      </c>
      <c r="AI13" s="71">
        <f>IF(ISERROR(INDEX(F13:$AD13,MATCH(TRUE,INDEX((F13:$AD13&lt;&gt;0),0),0))),"",INDEX(F13:$AD13,MATCH(TRUE,INDEX((F13:$AD13&lt;&gt;0),0),0)))</f>
        <v>9628</v>
      </c>
      <c r="AJ13" s="71">
        <f>IF(ISERROR(INDEX(F13:$AD13,MATCH(TRUE,INDEX((F13:$AD13&lt;&gt;0),0),0))),"",INDEX(F13:$AD13,MATCH(TRUE,INDEX((F13:$AD13&lt;&gt;0),0),0)))</f>
        <v>9628</v>
      </c>
      <c r="AK13" s="71">
        <f>IF(ISERROR(INDEX(G13:$AD13,MATCH(TRUE,INDEX((G13:$AD13&lt;&gt;0),0),0))),"",INDEX(G13:$AD13,MATCH(TRUE,INDEX((G13:$AD13&lt;&gt;0),0),0)))</f>
        <v>9628</v>
      </c>
      <c r="AL13" s="71">
        <f>IF(ISERROR(INDEX(H13:$AD13,MATCH(TRUE,INDEX((H13:$AD13&lt;&gt;0),0),0))),"",INDEX(H13:$AD13,MATCH(TRUE,INDEX((H13:$AD13&lt;&gt;0),0),0)))</f>
        <v>9628</v>
      </c>
      <c r="AM13" s="71">
        <f>IF(ISERROR(INDEX(I13:$AD13,MATCH(TRUE,INDEX((I13:$AD13&lt;&gt;0),0),0))),"",INDEX(I13:$AD13,MATCH(TRUE,INDEX((I13:$AD13&lt;&gt;0),0),0)))</f>
        <v>9628</v>
      </c>
      <c r="AN13" s="71">
        <f>IF(ISERROR(INDEX(J13:$AD13,MATCH(TRUE,INDEX((J13:$AD13&lt;&gt;0),0),0))),"",INDEX(J13:$AD13,MATCH(TRUE,INDEX((J13:$AD13&lt;&gt;0),0),0)))</f>
        <v>9628</v>
      </c>
      <c r="AO13" s="7"/>
      <c r="AP13" t="s">
        <v>346</v>
      </c>
      <c r="AQ13" t="s">
        <v>378</v>
      </c>
      <c r="AR13" t="s">
        <v>376</v>
      </c>
      <c r="AS13">
        <v>5677</v>
      </c>
      <c r="AT13" t="s">
        <v>377</v>
      </c>
      <c r="AU13">
        <v>4691</v>
      </c>
      <c r="AV13">
        <v>10368</v>
      </c>
      <c r="AW13">
        <v>11</v>
      </c>
      <c r="AX13" t="b">
        <f t="shared" si="1"/>
        <v>1</v>
      </c>
      <c r="AY13" s="73">
        <f t="shared" si="3"/>
        <v>42458</v>
      </c>
    </row>
    <row r="14" spans="1:51" ht="12.75" customHeight="1" x14ac:dyDescent="0.3">
      <c r="A14">
        <v>12</v>
      </c>
      <c r="B14" s="8" t="s">
        <v>43</v>
      </c>
      <c r="C14" s="8" t="s">
        <v>44</v>
      </c>
      <c r="D14" s="6"/>
      <c r="E14" s="6">
        <v>11352</v>
      </c>
      <c r="F14" s="6"/>
      <c r="G14" s="6">
        <v>12820</v>
      </c>
      <c r="H14" s="6"/>
      <c r="I14" s="6"/>
      <c r="J14" s="6"/>
      <c r="K14" s="6">
        <v>14035</v>
      </c>
      <c r="L14" s="6"/>
      <c r="M14" s="6">
        <v>10680</v>
      </c>
      <c r="N14" s="6"/>
      <c r="O14" s="6"/>
      <c r="P14" s="6">
        <v>17042</v>
      </c>
      <c r="Q14" s="6"/>
      <c r="R14" s="6">
        <v>15989</v>
      </c>
      <c r="S14" s="6"/>
      <c r="T14" s="6">
        <v>16031</v>
      </c>
      <c r="U14" s="6"/>
      <c r="V14" s="6">
        <v>14563</v>
      </c>
      <c r="W14" s="6">
        <v>11889</v>
      </c>
      <c r="X14" s="6"/>
      <c r="Y14" s="6"/>
      <c r="Z14" s="6">
        <v>37055</v>
      </c>
      <c r="AA14" s="6">
        <v>23430</v>
      </c>
      <c r="AB14" s="6"/>
      <c r="AC14" s="6">
        <v>20515</v>
      </c>
      <c r="AD14" s="6"/>
      <c r="AF14" s="7">
        <f t="shared" si="2"/>
        <v>11352</v>
      </c>
      <c r="AG14" s="71">
        <f>IF(ISERROR(INDEX(D14:$AD14,MATCH(TRUE,INDEX((D14:$AD14&lt;&gt;0),0),0))),"",INDEX(D14:$AD14,MATCH(TRUE,INDEX((D14:$AD14&lt;&gt;0),0),0)))</f>
        <v>11352</v>
      </c>
      <c r="AH14" s="71">
        <f>IF(ISERROR(INDEX(E14:$AD14,MATCH(TRUE,INDEX((E14:$AD14&lt;&gt;0),0),0))),"",INDEX(E14:$AD14,MATCH(TRUE,INDEX((E14:$AD14&lt;&gt;0),0),0)))</f>
        <v>11352</v>
      </c>
      <c r="AI14" s="71">
        <f>IF(ISERROR(INDEX(F14:$AD14,MATCH(TRUE,INDEX((F14:$AD14&lt;&gt;0),0),0))),"",INDEX(F14:$AD14,MATCH(TRUE,INDEX((F14:$AD14&lt;&gt;0),0),0)))</f>
        <v>12820</v>
      </c>
      <c r="AJ14" s="71">
        <f>IF(ISERROR(INDEX(F14:$AD14,MATCH(TRUE,INDEX((F14:$AD14&lt;&gt;0),0),0))),"",INDEX(F14:$AD14,MATCH(TRUE,INDEX((F14:$AD14&lt;&gt;0),0),0)))</f>
        <v>12820</v>
      </c>
      <c r="AK14" s="71">
        <f>IF(ISERROR(INDEX(G14:$AD14,MATCH(TRUE,INDEX((G14:$AD14&lt;&gt;0),0),0))),"",INDEX(G14:$AD14,MATCH(TRUE,INDEX((G14:$AD14&lt;&gt;0),0),0)))</f>
        <v>12820</v>
      </c>
      <c r="AL14" s="71">
        <f>IF(ISERROR(INDEX(H14:$AD14,MATCH(TRUE,INDEX((H14:$AD14&lt;&gt;0),0),0))),"",INDEX(H14:$AD14,MATCH(TRUE,INDEX((H14:$AD14&lt;&gt;0),0),0)))</f>
        <v>14035</v>
      </c>
      <c r="AM14" s="71">
        <f>IF(ISERROR(INDEX(I14:$AD14,MATCH(TRUE,INDEX((I14:$AD14&lt;&gt;0),0),0))),"",INDEX(I14:$AD14,MATCH(TRUE,INDEX((I14:$AD14&lt;&gt;0),0),0)))</f>
        <v>14035</v>
      </c>
      <c r="AN14" s="71">
        <f>IF(ISERROR(INDEX(J14:$AD14,MATCH(TRUE,INDEX((J14:$AD14&lt;&gt;0),0),0))),"",INDEX(J14:$AD14,MATCH(TRUE,INDEX((J14:$AD14&lt;&gt;0),0),0)))</f>
        <v>14035</v>
      </c>
      <c r="AO14" s="7"/>
      <c r="AP14" t="s">
        <v>346</v>
      </c>
      <c r="AQ14" t="s">
        <v>378</v>
      </c>
      <c r="AR14" t="s">
        <v>374</v>
      </c>
      <c r="AS14">
        <v>5577</v>
      </c>
      <c r="AT14" t="s">
        <v>375</v>
      </c>
      <c r="AU14">
        <v>5775</v>
      </c>
      <c r="AV14">
        <v>11352</v>
      </c>
      <c r="AW14">
        <v>12</v>
      </c>
      <c r="AX14" t="b">
        <f t="shared" si="1"/>
        <v>1</v>
      </c>
      <c r="AY14" s="73">
        <f t="shared" si="3"/>
        <v>42458</v>
      </c>
    </row>
    <row r="15" spans="1:51" ht="12.75" customHeight="1" x14ac:dyDescent="0.3">
      <c r="A15">
        <v>13</v>
      </c>
      <c r="B15" s="8" t="s">
        <v>43</v>
      </c>
      <c r="C15" s="8" t="s">
        <v>45</v>
      </c>
      <c r="D15" s="6"/>
      <c r="E15" s="6">
        <v>14472</v>
      </c>
      <c r="F15" s="6"/>
      <c r="G15" s="6">
        <v>12501</v>
      </c>
      <c r="H15" s="6"/>
      <c r="I15" s="6"/>
      <c r="J15" s="6"/>
      <c r="K15" s="6">
        <v>14565</v>
      </c>
      <c r="L15" s="6"/>
      <c r="M15" s="6">
        <v>12357</v>
      </c>
      <c r="N15" s="6"/>
      <c r="O15" s="6"/>
      <c r="P15" s="6">
        <v>19560</v>
      </c>
      <c r="Q15" s="6"/>
      <c r="R15" s="6">
        <v>20485</v>
      </c>
      <c r="S15" s="6"/>
      <c r="T15" s="6">
        <v>20866</v>
      </c>
      <c r="U15" s="6"/>
      <c r="V15" s="6">
        <v>18800</v>
      </c>
      <c r="W15" s="6">
        <v>16605</v>
      </c>
      <c r="X15" s="6"/>
      <c r="Y15" s="6">
        <v>13212</v>
      </c>
      <c r="Z15" s="6"/>
      <c r="AA15" s="6">
        <v>20438</v>
      </c>
      <c r="AB15" s="6"/>
      <c r="AC15" s="6">
        <v>22463</v>
      </c>
      <c r="AD15" s="6"/>
      <c r="AF15" s="7">
        <f t="shared" si="2"/>
        <v>14472</v>
      </c>
      <c r="AG15" s="71">
        <f>IF(ISERROR(INDEX(D15:$AD15,MATCH(TRUE,INDEX((D15:$AD15&lt;&gt;0),0),0))),"",INDEX(D15:$AD15,MATCH(TRUE,INDEX((D15:$AD15&lt;&gt;0),0),0)))</f>
        <v>14472</v>
      </c>
      <c r="AH15" s="71">
        <f>IF(ISERROR(INDEX(E15:$AD15,MATCH(TRUE,INDEX((E15:$AD15&lt;&gt;0),0),0))),"",INDEX(E15:$AD15,MATCH(TRUE,INDEX((E15:$AD15&lt;&gt;0),0),0)))</f>
        <v>14472</v>
      </c>
      <c r="AI15" s="71">
        <f>IF(ISERROR(INDEX(F15:$AD15,MATCH(TRUE,INDEX((F15:$AD15&lt;&gt;0),0),0))),"",INDEX(F15:$AD15,MATCH(TRUE,INDEX((F15:$AD15&lt;&gt;0),0),0)))</f>
        <v>12501</v>
      </c>
      <c r="AJ15" s="71">
        <f>IF(ISERROR(INDEX(F15:$AD15,MATCH(TRUE,INDEX((F15:$AD15&lt;&gt;0),0),0))),"",INDEX(F15:$AD15,MATCH(TRUE,INDEX((F15:$AD15&lt;&gt;0),0),0)))</f>
        <v>12501</v>
      </c>
      <c r="AK15" s="71">
        <f>IF(ISERROR(INDEX(G15:$AD15,MATCH(TRUE,INDEX((G15:$AD15&lt;&gt;0),0),0))),"",INDEX(G15:$AD15,MATCH(TRUE,INDEX((G15:$AD15&lt;&gt;0),0),0)))</f>
        <v>12501</v>
      </c>
      <c r="AL15" s="71">
        <f>IF(ISERROR(INDEX(H15:$AD15,MATCH(TRUE,INDEX((H15:$AD15&lt;&gt;0),0),0))),"",INDEX(H15:$AD15,MATCH(TRUE,INDEX((H15:$AD15&lt;&gt;0),0),0)))</f>
        <v>14565</v>
      </c>
      <c r="AM15" s="71">
        <f>IF(ISERROR(INDEX(I15:$AD15,MATCH(TRUE,INDEX((I15:$AD15&lt;&gt;0),0),0))),"",INDEX(I15:$AD15,MATCH(TRUE,INDEX((I15:$AD15&lt;&gt;0),0),0)))</f>
        <v>14565</v>
      </c>
      <c r="AN15" s="71">
        <f>IF(ISERROR(INDEX(J15:$AD15,MATCH(TRUE,INDEX((J15:$AD15&lt;&gt;0),0),0))),"",INDEX(J15:$AD15,MATCH(TRUE,INDEX((J15:$AD15&lt;&gt;0),0),0)))</f>
        <v>14565</v>
      </c>
      <c r="AO15" s="7"/>
      <c r="AP15" t="s">
        <v>346</v>
      </c>
      <c r="AQ15" t="s">
        <v>378</v>
      </c>
      <c r="AR15" t="s">
        <v>374</v>
      </c>
      <c r="AS15">
        <v>7727</v>
      </c>
      <c r="AT15" t="s">
        <v>375</v>
      </c>
      <c r="AU15">
        <v>6745</v>
      </c>
      <c r="AV15">
        <v>14472</v>
      </c>
      <c r="AW15">
        <v>13</v>
      </c>
      <c r="AX15" t="b">
        <f t="shared" si="1"/>
        <v>1</v>
      </c>
      <c r="AY15" s="73">
        <f t="shared" si="3"/>
        <v>42458</v>
      </c>
    </row>
    <row r="16" spans="1:51" x14ac:dyDescent="0.3">
      <c r="A16">
        <v>14</v>
      </c>
      <c r="B16" s="8" t="s">
        <v>46</v>
      </c>
      <c r="C16" s="8" t="s">
        <v>47</v>
      </c>
      <c r="D16" s="6"/>
      <c r="E16" s="6">
        <v>13270</v>
      </c>
      <c r="F16" s="6"/>
      <c r="G16" s="6"/>
      <c r="H16" s="6"/>
      <c r="I16" s="6"/>
      <c r="J16" s="6"/>
      <c r="K16" s="6">
        <v>12514</v>
      </c>
      <c r="L16" s="6"/>
      <c r="M16" s="6">
        <v>18079</v>
      </c>
      <c r="N16" s="6"/>
      <c r="O16" s="6"/>
      <c r="P16" s="6">
        <v>14177</v>
      </c>
      <c r="Q16" s="6"/>
      <c r="R16" s="6">
        <v>11857</v>
      </c>
      <c r="S16" s="6"/>
      <c r="T16" s="6">
        <v>12577</v>
      </c>
      <c r="U16" s="6"/>
      <c r="V16" s="6">
        <v>13251</v>
      </c>
      <c r="W16" s="6">
        <v>12858</v>
      </c>
      <c r="X16" s="6"/>
      <c r="Y16" s="6"/>
      <c r="Z16" s="6"/>
      <c r="AA16" s="6">
        <v>10574</v>
      </c>
      <c r="AB16" s="6"/>
      <c r="AC16" s="6">
        <v>16743</v>
      </c>
      <c r="AD16" s="6"/>
      <c r="AF16" s="7">
        <f t="shared" si="2"/>
        <v>13270</v>
      </c>
      <c r="AG16" s="71">
        <f>IF(ISERROR(INDEX(D16:$AD16,MATCH(TRUE,INDEX((D16:$AD16&lt;&gt;0),0),0))),"",INDEX(D16:$AD16,MATCH(TRUE,INDEX((D16:$AD16&lt;&gt;0),0),0)))</f>
        <v>13270</v>
      </c>
      <c r="AH16" s="71">
        <f>IF(ISERROR(INDEX(E16:$AD16,MATCH(TRUE,INDEX((E16:$AD16&lt;&gt;0),0),0))),"",INDEX(E16:$AD16,MATCH(TRUE,INDEX((E16:$AD16&lt;&gt;0),0),0)))</f>
        <v>13270</v>
      </c>
      <c r="AI16" s="71">
        <f>IF(ISERROR(INDEX(F16:$AD16,MATCH(TRUE,INDEX((F16:$AD16&lt;&gt;0),0),0))),"",INDEX(F16:$AD16,MATCH(TRUE,INDEX((F16:$AD16&lt;&gt;0),0),0)))</f>
        <v>12514</v>
      </c>
      <c r="AJ16" s="71">
        <f>IF(ISERROR(INDEX(F16:$AD16,MATCH(TRUE,INDEX((F16:$AD16&lt;&gt;0),0),0))),"",INDEX(F16:$AD16,MATCH(TRUE,INDEX((F16:$AD16&lt;&gt;0),0),0)))</f>
        <v>12514</v>
      </c>
      <c r="AK16" s="71">
        <f>IF(ISERROR(INDEX(G16:$AD16,MATCH(TRUE,INDEX((G16:$AD16&lt;&gt;0),0),0))),"",INDEX(G16:$AD16,MATCH(TRUE,INDEX((G16:$AD16&lt;&gt;0),0),0)))</f>
        <v>12514</v>
      </c>
      <c r="AL16" s="71">
        <f>IF(ISERROR(INDEX(H16:$AD16,MATCH(TRUE,INDEX((H16:$AD16&lt;&gt;0),0),0))),"",INDEX(H16:$AD16,MATCH(TRUE,INDEX((H16:$AD16&lt;&gt;0),0),0)))</f>
        <v>12514</v>
      </c>
      <c r="AM16" s="71">
        <f>IF(ISERROR(INDEX(I16:$AD16,MATCH(TRUE,INDEX((I16:$AD16&lt;&gt;0),0),0))),"",INDEX(I16:$AD16,MATCH(TRUE,INDEX((I16:$AD16&lt;&gt;0),0),0)))</f>
        <v>12514</v>
      </c>
      <c r="AN16" s="71">
        <f>IF(ISERROR(INDEX(J16:$AD16,MATCH(TRUE,INDEX((J16:$AD16&lt;&gt;0),0),0))),"",INDEX(J16:$AD16,MATCH(TRUE,INDEX((J16:$AD16&lt;&gt;0),0),0)))</f>
        <v>12514</v>
      </c>
      <c r="AO16" s="7"/>
      <c r="AP16" t="s">
        <v>346</v>
      </c>
      <c r="AQ16" t="s">
        <v>378</v>
      </c>
      <c r="AR16" t="s">
        <v>376</v>
      </c>
      <c r="AS16">
        <v>6888</v>
      </c>
      <c r="AT16" t="s">
        <v>377</v>
      </c>
      <c r="AU16">
        <v>6382</v>
      </c>
      <c r="AV16">
        <v>13270</v>
      </c>
      <c r="AW16">
        <v>14</v>
      </c>
      <c r="AX16" t="b">
        <f t="shared" si="1"/>
        <v>1</v>
      </c>
      <c r="AY16" s="73">
        <f t="shared" si="3"/>
        <v>42458</v>
      </c>
    </row>
    <row r="17" spans="1:51" x14ac:dyDescent="0.3">
      <c r="A17">
        <v>15</v>
      </c>
      <c r="B17" s="8" t="s">
        <v>46</v>
      </c>
      <c r="C17" s="8" t="s">
        <v>48</v>
      </c>
      <c r="D17" s="6"/>
      <c r="E17" s="6">
        <v>25458</v>
      </c>
      <c r="F17" s="6"/>
      <c r="G17" s="6"/>
      <c r="H17" s="6"/>
      <c r="I17" s="6"/>
      <c r="J17" s="6"/>
      <c r="K17" s="6">
        <v>23678</v>
      </c>
      <c r="L17" s="6"/>
      <c r="M17" s="6">
        <v>27883</v>
      </c>
      <c r="N17" s="6"/>
      <c r="O17" s="6"/>
      <c r="P17" s="6">
        <v>41205</v>
      </c>
      <c r="Q17" s="6"/>
      <c r="R17" s="6">
        <v>20675</v>
      </c>
      <c r="S17" s="6"/>
      <c r="T17" s="6">
        <v>40272</v>
      </c>
      <c r="U17" s="6"/>
      <c r="V17" s="6">
        <v>24001</v>
      </c>
      <c r="W17" s="6">
        <v>41577</v>
      </c>
      <c r="X17" s="6"/>
      <c r="Y17" s="6"/>
      <c r="Z17" s="6">
        <v>36301</v>
      </c>
      <c r="AA17" s="6">
        <v>21496</v>
      </c>
      <c r="AB17" s="6"/>
      <c r="AC17" s="6">
        <v>22571</v>
      </c>
      <c r="AD17" s="6"/>
      <c r="AF17" s="7">
        <f t="shared" si="2"/>
        <v>25458</v>
      </c>
      <c r="AG17" s="71">
        <f>IF(ISERROR(INDEX(D17:$AD17,MATCH(TRUE,INDEX((D17:$AD17&lt;&gt;0),0),0))),"",INDEX(D17:$AD17,MATCH(TRUE,INDEX((D17:$AD17&lt;&gt;0),0),0)))</f>
        <v>25458</v>
      </c>
      <c r="AH17" s="71">
        <f>IF(ISERROR(INDEX(E17:$AD17,MATCH(TRUE,INDEX((E17:$AD17&lt;&gt;0),0),0))),"",INDEX(E17:$AD17,MATCH(TRUE,INDEX((E17:$AD17&lt;&gt;0),0),0)))</f>
        <v>25458</v>
      </c>
      <c r="AI17" s="71">
        <f>IF(ISERROR(INDEX(F17:$AD17,MATCH(TRUE,INDEX((F17:$AD17&lt;&gt;0),0),0))),"",INDEX(F17:$AD17,MATCH(TRUE,INDEX((F17:$AD17&lt;&gt;0),0),0)))</f>
        <v>23678</v>
      </c>
      <c r="AJ17" s="71">
        <f>IF(ISERROR(INDEX(F17:$AD17,MATCH(TRUE,INDEX((F17:$AD17&lt;&gt;0),0),0))),"",INDEX(F17:$AD17,MATCH(TRUE,INDEX((F17:$AD17&lt;&gt;0),0),0)))</f>
        <v>23678</v>
      </c>
      <c r="AK17" s="71">
        <f>IF(ISERROR(INDEX(G17:$AD17,MATCH(TRUE,INDEX((G17:$AD17&lt;&gt;0),0),0))),"",INDEX(G17:$AD17,MATCH(TRUE,INDEX((G17:$AD17&lt;&gt;0),0),0)))</f>
        <v>23678</v>
      </c>
      <c r="AL17" s="71">
        <f>IF(ISERROR(INDEX(H17:$AD17,MATCH(TRUE,INDEX((H17:$AD17&lt;&gt;0),0),0))),"",INDEX(H17:$AD17,MATCH(TRUE,INDEX((H17:$AD17&lt;&gt;0),0),0)))</f>
        <v>23678</v>
      </c>
      <c r="AM17" s="71">
        <f>IF(ISERROR(INDEX(I17:$AD17,MATCH(TRUE,INDEX((I17:$AD17&lt;&gt;0),0),0))),"",INDEX(I17:$AD17,MATCH(TRUE,INDEX((I17:$AD17&lt;&gt;0),0),0)))</f>
        <v>23678</v>
      </c>
      <c r="AN17" s="71">
        <f>IF(ISERROR(INDEX(J17:$AD17,MATCH(TRUE,INDEX((J17:$AD17&lt;&gt;0),0),0))),"",INDEX(J17:$AD17,MATCH(TRUE,INDEX((J17:$AD17&lt;&gt;0),0),0)))</f>
        <v>23678</v>
      </c>
      <c r="AO17" s="7"/>
      <c r="AP17" t="s">
        <v>349</v>
      </c>
      <c r="AQ17" t="s">
        <v>378</v>
      </c>
      <c r="AR17" t="s">
        <v>376</v>
      </c>
      <c r="AS17">
        <v>12749</v>
      </c>
      <c r="AT17" t="s">
        <v>377</v>
      </c>
      <c r="AU17">
        <v>12709</v>
      </c>
      <c r="AV17">
        <v>25458</v>
      </c>
      <c r="AW17">
        <v>15</v>
      </c>
      <c r="AX17" t="b">
        <f t="shared" si="1"/>
        <v>1</v>
      </c>
      <c r="AY17" s="73">
        <f t="shared" si="3"/>
        <v>42452</v>
      </c>
    </row>
    <row r="18" spans="1:51" x14ac:dyDescent="0.3">
      <c r="A18">
        <v>16</v>
      </c>
      <c r="B18" s="9" t="s">
        <v>49</v>
      </c>
      <c r="C18" s="8" t="s">
        <v>50</v>
      </c>
      <c r="D18" s="6"/>
      <c r="E18" s="6">
        <v>12444</v>
      </c>
      <c r="F18" s="6"/>
      <c r="G18" s="6">
        <v>9203</v>
      </c>
      <c r="H18" s="6"/>
      <c r="I18" s="6"/>
      <c r="J18" s="6"/>
      <c r="K18" s="6">
        <v>9784</v>
      </c>
      <c r="L18" s="6"/>
      <c r="M18" s="6">
        <v>10781</v>
      </c>
      <c r="N18" s="6"/>
      <c r="O18" s="6"/>
      <c r="P18" s="6">
        <v>8639</v>
      </c>
      <c r="Q18" s="6"/>
      <c r="R18" s="6">
        <v>5388</v>
      </c>
      <c r="S18" s="6"/>
      <c r="T18" s="6">
        <v>8370</v>
      </c>
      <c r="U18" s="6">
        <v>7674</v>
      </c>
      <c r="V18" s="6"/>
      <c r="W18" s="6"/>
      <c r="X18" s="6"/>
      <c r="Y18" s="6"/>
      <c r="Z18" s="6"/>
      <c r="AA18" s="6">
        <v>20280</v>
      </c>
      <c r="AB18" s="6"/>
      <c r="AC18" s="6">
        <v>7161</v>
      </c>
      <c r="AD18" s="6"/>
      <c r="AF18" s="7">
        <f t="shared" si="2"/>
        <v>12444</v>
      </c>
      <c r="AG18" s="71">
        <f>IF(ISERROR(INDEX(D18:$AD18,MATCH(TRUE,INDEX((D18:$AD18&lt;&gt;0),0),0))),"",INDEX(D18:$AD18,MATCH(TRUE,INDEX((D18:$AD18&lt;&gt;0),0),0)))</f>
        <v>12444</v>
      </c>
      <c r="AH18" s="71">
        <f>IF(ISERROR(INDEX(E18:$AD18,MATCH(TRUE,INDEX((E18:$AD18&lt;&gt;0),0),0))),"",INDEX(E18:$AD18,MATCH(TRUE,INDEX((E18:$AD18&lt;&gt;0),0),0)))</f>
        <v>12444</v>
      </c>
      <c r="AI18" s="71">
        <f>IF(ISERROR(INDEX(F18:$AD18,MATCH(TRUE,INDEX((F18:$AD18&lt;&gt;0),0),0))),"",INDEX(F18:$AD18,MATCH(TRUE,INDEX((F18:$AD18&lt;&gt;0),0),0)))</f>
        <v>9203</v>
      </c>
      <c r="AJ18" s="71">
        <f>IF(ISERROR(INDEX(F18:$AD18,MATCH(TRUE,INDEX((F18:$AD18&lt;&gt;0),0),0))),"",INDEX(F18:$AD18,MATCH(TRUE,INDEX((F18:$AD18&lt;&gt;0),0),0)))</f>
        <v>9203</v>
      </c>
      <c r="AK18" s="71">
        <f>IF(ISERROR(INDEX(G18:$AD18,MATCH(TRUE,INDEX((G18:$AD18&lt;&gt;0),0),0))),"",INDEX(G18:$AD18,MATCH(TRUE,INDEX((G18:$AD18&lt;&gt;0),0),0)))</f>
        <v>9203</v>
      </c>
      <c r="AL18" s="71">
        <f>IF(ISERROR(INDEX(H18:$AD18,MATCH(TRUE,INDEX((H18:$AD18&lt;&gt;0),0),0))),"",INDEX(H18:$AD18,MATCH(TRUE,INDEX((H18:$AD18&lt;&gt;0),0),0)))</f>
        <v>9784</v>
      </c>
      <c r="AM18" s="71">
        <f>IF(ISERROR(INDEX(I18:$AD18,MATCH(TRUE,INDEX((I18:$AD18&lt;&gt;0),0),0))),"",INDEX(I18:$AD18,MATCH(TRUE,INDEX((I18:$AD18&lt;&gt;0),0),0)))</f>
        <v>9784</v>
      </c>
      <c r="AN18" s="71">
        <f>IF(ISERROR(INDEX(J18:$AD18,MATCH(TRUE,INDEX((J18:$AD18&lt;&gt;0),0),0))),"",INDEX(J18:$AD18,MATCH(TRUE,INDEX((J18:$AD18&lt;&gt;0),0),0)))</f>
        <v>9784</v>
      </c>
      <c r="AO18" s="7"/>
      <c r="AP18" t="s">
        <v>350</v>
      </c>
      <c r="AQ18" t="s">
        <v>378</v>
      </c>
      <c r="AR18" t="s">
        <v>374</v>
      </c>
      <c r="AS18">
        <v>6235</v>
      </c>
      <c r="AT18" t="s">
        <v>375</v>
      </c>
      <c r="AU18">
        <v>6209</v>
      </c>
      <c r="AV18">
        <v>12444</v>
      </c>
      <c r="AW18">
        <v>16</v>
      </c>
      <c r="AX18" t="b">
        <f t="shared" si="1"/>
        <v>1</v>
      </c>
      <c r="AY18" s="73">
        <f t="shared" si="3"/>
        <v>42474</v>
      </c>
    </row>
    <row r="19" spans="1:51" x14ac:dyDescent="0.3">
      <c r="A19">
        <v>17</v>
      </c>
      <c r="B19" s="8" t="s">
        <v>41</v>
      </c>
      <c r="C19" s="8" t="s">
        <v>51</v>
      </c>
      <c r="D19" s="6"/>
      <c r="E19" s="6">
        <v>15577</v>
      </c>
      <c r="F19" s="6"/>
      <c r="G19" s="6"/>
      <c r="H19" s="6"/>
      <c r="I19" s="6"/>
      <c r="J19" s="6">
        <v>14670</v>
      </c>
      <c r="K19" s="6">
        <v>14225</v>
      </c>
      <c r="L19" s="6"/>
      <c r="M19" s="6"/>
      <c r="N19" s="6">
        <v>14512</v>
      </c>
      <c r="O19" s="6">
        <v>18431</v>
      </c>
      <c r="P19" s="6">
        <v>14981</v>
      </c>
      <c r="Q19" s="6"/>
      <c r="R19" s="6">
        <v>18584</v>
      </c>
      <c r="S19" s="6"/>
      <c r="T19" s="6">
        <v>20328</v>
      </c>
      <c r="U19" s="6"/>
      <c r="V19" s="6">
        <v>18081</v>
      </c>
      <c r="W19" s="6">
        <v>18258</v>
      </c>
      <c r="X19" s="6"/>
      <c r="Y19" s="6">
        <v>30898</v>
      </c>
      <c r="Z19" s="6">
        <v>27719</v>
      </c>
      <c r="AA19" s="6">
        <v>22141</v>
      </c>
      <c r="AB19" s="6"/>
      <c r="AC19" s="6">
        <v>25773</v>
      </c>
      <c r="AD19" s="6"/>
      <c r="AF19" s="7">
        <f t="shared" si="2"/>
        <v>15577</v>
      </c>
      <c r="AG19" s="71">
        <f>IF(ISERROR(INDEX(D19:$AD19,MATCH(TRUE,INDEX((D19:$AD19&lt;&gt;0),0),0))),"",INDEX(D19:$AD19,MATCH(TRUE,INDEX((D19:$AD19&lt;&gt;0),0),0)))</f>
        <v>15577</v>
      </c>
      <c r="AH19" s="71">
        <f>IF(ISERROR(INDEX(E19:$AD19,MATCH(TRUE,INDEX((E19:$AD19&lt;&gt;0),0),0))),"",INDEX(E19:$AD19,MATCH(TRUE,INDEX((E19:$AD19&lt;&gt;0),0),0)))</f>
        <v>15577</v>
      </c>
      <c r="AI19" s="71">
        <f>IF(ISERROR(INDEX(F19:$AD19,MATCH(TRUE,INDEX((F19:$AD19&lt;&gt;0),0),0))),"",INDEX(F19:$AD19,MATCH(TRUE,INDEX((F19:$AD19&lt;&gt;0),0),0)))</f>
        <v>14670</v>
      </c>
      <c r="AJ19" s="71">
        <f>IF(ISERROR(INDEX(F19:$AD19,MATCH(TRUE,INDEX((F19:$AD19&lt;&gt;0),0),0))),"",INDEX(F19:$AD19,MATCH(TRUE,INDEX((F19:$AD19&lt;&gt;0),0),0)))</f>
        <v>14670</v>
      </c>
      <c r="AK19" s="71">
        <f>IF(ISERROR(INDEX(G19:$AD19,MATCH(TRUE,INDEX((G19:$AD19&lt;&gt;0),0),0))),"",INDEX(G19:$AD19,MATCH(TRUE,INDEX((G19:$AD19&lt;&gt;0),0),0)))</f>
        <v>14670</v>
      </c>
      <c r="AL19" s="71">
        <f>IF(ISERROR(INDEX(H19:$AD19,MATCH(TRUE,INDEX((H19:$AD19&lt;&gt;0),0),0))),"",INDEX(H19:$AD19,MATCH(TRUE,INDEX((H19:$AD19&lt;&gt;0),0),0)))</f>
        <v>14670</v>
      </c>
      <c r="AM19" s="71">
        <f>IF(ISERROR(INDEX(I19:$AD19,MATCH(TRUE,INDEX((I19:$AD19&lt;&gt;0),0),0))),"",INDEX(I19:$AD19,MATCH(TRUE,INDEX((I19:$AD19&lt;&gt;0),0),0)))</f>
        <v>14670</v>
      </c>
      <c r="AN19" s="71">
        <f>IF(ISERROR(INDEX(J19:$AD19,MATCH(TRUE,INDEX((J19:$AD19&lt;&gt;0),0),0))),"",INDEX(J19:$AD19,MATCH(TRUE,INDEX((J19:$AD19&lt;&gt;0),0),0)))</f>
        <v>14670</v>
      </c>
      <c r="AO19" s="7"/>
      <c r="AP19" t="s">
        <v>349</v>
      </c>
      <c r="AQ19" t="s">
        <v>378</v>
      </c>
      <c r="AR19" t="s">
        <v>376</v>
      </c>
      <c r="AS19">
        <v>8289</v>
      </c>
      <c r="AT19" t="s">
        <v>377</v>
      </c>
      <c r="AU19">
        <v>7288</v>
      </c>
      <c r="AV19">
        <v>15577</v>
      </c>
      <c r="AW19">
        <v>17</v>
      </c>
      <c r="AX19" t="b">
        <f t="shared" si="1"/>
        <v>1</v>
      </c>
      <c r="AY19" s="73">
        <f t="shared" si="3"/>
        <v>42452</v>
      </c>
    </row>
    <row r="20" spans="1:51" ht="12.75" customHeight="1" x14ac:dyDescent="0.3">
      <c r="A20">
        <v>18</v>
      </c>
      <c r="B20" s="8" t="s">
        <v>32</v>
      </c>
      <c r="C20" s="8" t="s">
        <v>52</v>
      </c>
      <c r="D20" s="6"/>
      <c r="E20" s="6">
        <v>51749</v>
      </c>
      <c r="F20" s="6"/>
      <c r="G20" s="6">
        <v>38847</v>
      </c>
      <c r="H20" s="6"/>
      <c r="I20" s="6"/>
      <c r="J20" s="6"/>
      <c r="K20" s="6">
        <v>38911</v>
      </c>
      <c r="L20" s="6"/>
      <c r="M20" s="6"/>
      <c r="N20" s="6">
        <v>34796</v>
      </c>
      <c r="O20" s="6"/>
      <c r="P20" s="6">
        <v>45368</v>
      </c>
      <c r="Q20" s="6"/>
      <c r="R20" s="6">
        <v>45545</v>
      </c>
      <c r="S20" s="6"/>
      <c r="T20" s="6">
        <v>50962</v>
      </c>
      <c r="U20" s="6"/>
      <c r="V20" s="6">
        <v>53957</v>
      </c>
      <c r="W20" s="6"/>
      <c r="X20" s="6"/>
      <c r="Y20" s="6">
        <v>38040</v>
      </c>
      <c r="Z20" s="6"/>
      <c r="AA20" s="6">
        <v>44530</v>
      </c>
      <c r="AB20" s="6"/>
      <c r="AC20" s="6">
        <v>36757</v>
      </c>
      <c r="AD20" s="6"/>
      <c r="AF20" s="7">
        <f t="shared" si="2"/>
        <v>51749</v>
      </c>
      <c r="AG20" s="71">
        <f>IF(ISERROR(INDEX(D20:$AD20,MATCH(TRUE,INDEX((D20:$AD20&lt;&gt;0),0),0))),"",INDEX(D20:$AD20,MATCH(TRUE,INDEX((D20:$AD20&lt;&gt;0),0),0)))</f>
        <v>51749</v>
      </c>
      <c r="AH20" s="71">
        <f>IF(ISERROR(INDEX(E20:$AD20,MATCH(TRUE,INDEX((E20:$AD20&lt;&gt;0),0),0))),"",INDEX(E20:$AD20,MATCH(TRUE,INDEX((E20:$AD20&lt;&gt;0),0),0)))</f>
        <v>51749</v>
      </c>
      <c r="AI20" s="71">
        <f>IF(ISERROR(INDEX(F20:$AD20,MATCH(TRUE,INDEX((F20:$AD20&lt;&gt;0),0),0))),"",INDEX(F20:$AD20,MATCH(TRUE,INDEX((F20:$AD20&lt;&gt;0),0),0)))</f>
        <v>38847</v>
      </c>
      <c r="AJ20" s="71">
        <f>IF(ISERROR(INDEX(F20:$AD20,MATCH(TRUE,INDEX((F20:$AD20&lt;&gt;0),0),0))),"",INDEX(F20:$AD20,MATCH(TRUE,INDEX((F20:$AD20&lt;&gt;0),0),0)))</f>
        <v>38847</v>
      </c>
      <c r="AK20" s="71">
        <f>IF(ISERROR(INDEX(G20:$AD20,MATCH(TRUE,INDEX((G20:$AD20&lt;&gt;0),0),0))),"",INDEX(G20:$AD20,MATCH(TRUE,INDEX((G20:$AD20&lt;&gt;0),0),0)))</f>
        <v>38847</v>
      </c>
      <c r="AL20" s="71">
        <f>IF(ISERROR(INDEX(H20:$AD20,MATCH(TRUE,INDEX((H20:$AD20&lt;&gt;0),0),0))),"",INDEX(H20:$AD20,MATCH(TRUE,INDEX((H20:$AD20&lt;&gt;0),0),0)))</f>
        <v>38911</v>
      </c>
      <c r="AM20" s="71">
        <f>IF(ISERROR(INDEX(I20:$AD20,MATCH(TRUE,INDEX((I20:$AD20&lt;&gt;0),0),0))),"",INDEX(I20:$AD20,MATCH(TRUE,INDEX((I20:$AD20&lt;&gt;0),0),0)))</f>
        <v>38911</v>
      </c>
      <c r="AN20" s="71">
        <f>IF(ISERROR(INDEX(J20:$AD20,MATCH(TRUE,INDEX((J20:$AD20&lt;&gt;0),0),0))),"",INDEX(J20:$AD20,MATCH(TRUE,INDEX((J20:$AD20&lt;&gt;0),0),0)))</f>
        <v>38911</v>
      </c>
      <c r="AO20" s="7"/>
      <c r="AP20" t="s">
        <v>349</v>
      </c>
      <c r="AQ20" t="s">
        <v>378</v>
      </c>
      <c r="AR20" t="s">
        <v>376</v>
      </c>
      <c r="AS20">
        <v>26389</v>
      </c>
      <c r="AT20" t="s">
        <v>377</v>
      </c>
      <c r="AU20">
        <v>25360</v>
      </c>
      <c r="AV20">
        <v>51749</v>
      </c>
      <c r="AW20">
        <v>18</v>
      </c>
      <c r="AX20" t="b">
        <f t="shared" si="1"/>
        <v>1</v>
      </c>
      <c r="AY20" s="73">
        <f t="shared" si="3"/>
        <v>42452</v>
      </c>
    </row>
    <row r="21" spans="1:51" ht="12.75" customHeight="1" x14ac:dyDescent="0.3">
      <c r="A21">
        <v>19</v>
      </c>
      <c r="B21" s="8" t="s">
        <v>38</v>
      </c>
      <c r="C21" s="8" t="s">
        <v>52</v>
      </c>
      <c r="D21" s="6"/>
      <c r="E21" s="6">
        <v>30751</v>
      </c>
      <c r="F21" s="6"/>
      <c r="G21" s="6">
        <v>29029</v>
      </c>
      <c r="H21" s="6"/>
      <c r="I21" s="6"/>
      <c r="J21" s="6"/>
      <c r="K21" s="6"/>
      <c r="L21" s="6">
        <v>39025</v>
      </c>
      <c r="M21" s="6"/>
      <c r="N21" s="6"/>
      <c r="O21" s="6"/>
      <c r="P21" s="6"/>
      <c r="Q21" s="6">
        <v>29393</v>
      </c>
      <c r="R21" s="6"/>
      <c r="S21" s="6">
        <v>29573</v>
      </c>
      <c r="T21" s="6"/>
      <c r="U21" s="6">
        <v>26638</v>
      </c>
      <c r="V21" s="6"/>
      <c r="W21" s="6">
        <v>40866</v>
      </c>
      <c r="X21" s="6"/>
      <c r="Y21" s="6"/>
      <c r="Z21" s="6"/>
      <c r="AA21" s="6"/>
      <c r="AB21" s="6"/>
      <c r="AC21" s="6">
        <v>53653</v>
      </c>
      <c r="AD21" s="6"/>
      <c r="AF21" s="7">
        <f t="shared" si="2"/>
        <v>30751</v>
      </c>
      <c r="AG21" s="71">
        <f>IF(ISERROR(INDEX(D21:$AD21,MATCH(TRUE,INDEX((D21:$AD21&lt;&gt;0),0),0))),"",INDEX(D21:$AD21,MATCH(TRUE,INDEX((D21:$AD21&lt;&gt;0),0),0)))</f>
        <v>30751</v>
      </c>
      <c r="AH21" s="71">
        <f>IF(ISERROR(INDEX(E21:$AD21,MATCH(TRUE,INDEX((E21:$AD21&lt;&gt;0),0),0))),"",INDEX(E21:$AD21,MATCH(TRUE,INDEX((E21:$AD21&lt;&gt;0),0),0)))</f>
        <v>30751</v>
      </c>
      <c r="AI21" s="71">
        <f>IF(ISERROR(INDEX(F21:$AD21,MATCH(TRUE,INDEX((F21:$AD21&lt;&gt;0),0),0))),"",INDEX(F21:$AD21,MATCH(TRUE,INDEX((F21:$AD21&lt;&gt;0),0),0)))</f>
        <v>29029</v>
      </c>
      <c r="AJ21" s="71">
        <f>IF(ISERROR(INDEX(F21:$AD21,MATCH(TRUE,INDEX((F21:$AD21&lt;&gt;0),0),0))),"",INDEX(F21:$AD21,MATCH(TRUE,INDEX((F21:$AD21&lt;&gt;0),0),0)))</f>
        <v>29029</v>
      </c>
      <c r="AK21" s="71">
        <f>IF(ISERROR(INDEX(G21:$AD21,MATCH(TRUE,INDEX((G21:$AD21&lt;&gt;0),0),0))),"",INDEX(G21:$AD21,MATCH(TRUE,INDEX((G21:$AD21&lt;&gt;0),0),0)))</f>
        <v>29029</v>
      </c>
      <c r="AL21" s="71">
        <f>IF(ISERROR(INDEX(H21:$AD21,MATCH(TRUE,INDEX((H21:$AD21&lt;&gt;0),0),0))),"",INDEX(H21:$AD21,MATCH(TRUE,INDEX((H21:$AD21&lt;&gt;0),0),0)))</f>
        <v>39025</v>
      </c>
      <c r="AM21" s="71">
        <f>IF(ISERROR(INDEX(I21:$AD21,MATCH(TRUE,INDEX((I21:$AD21&lt;&gt;0),0),0))),"",INDEX(I21:$AD21,MATCH(TRUE,INDEX((I21:$AD21&lt;&gt;0),0),0)))</f>
        <v>39025</v>
      </c>
      <c r="AN21" s="71">
        <f>IF(ISERROR(INDEX(J21:$AD21,MATCH(TRUE,INDEX((J21:$AD21&lt;&gt;0),0),0))),"",INDEX(J21:$AD21,MATCH(TRUE,INDEX((J21:$AD21&lt;&gt;0),0),0)))</f>
        <v>39025</v>
      </c>
      <c r="AO21" s="7"/>
      <c r="AP21" t="s">
        <v>348</v>
      </c>
      <c r="AQ21" t="s">
        <v>378</v>
      </c>
      <c r="AR21" t="s">
        <v>376</v>
      </c>
      <c r="AS21">
        <v>14399</v>
      </c>
      <c r="AT21" t="s">
        <v>377</v>
      </c>
      <c r="AU21">
        <v>16352</v>
      </c>
      <c r="AV21">
        <v>30751</v>
      </c>
      <c r="AW21">
        <v>19</v>
      </c>
      <c r="AX21" t="b">
        <f t="shared" si="1"/>
        <v>1</v>
      </c>
      <c r="AY21" s="73">
        <f t="shared" si="3"/>
        <v>42689</v>
      </c>
    </row>
    <row r="22" spans="1:51" x14ac:dyDescent="0.3">
      <c r="A22">
        <v>20</v>
      </c>
      <c r="B22" s="9" t="s">
        <v>49</v>
      </c>
      <c r="C22" s="8" t="s">
        <v>53</v>
      </c>
      <c r="D22" s="6"/>
      <c r="E22" s="6">
        <v>10737</v>
      </c>
      <c r="F22" s="6"/>
      <c r="G22" s="6">
        <v>8272</v>
      </c>
      <c r="H22" s="6"/>
      <c r="I22" s="6"/>
      <c r="J22" s="6"/>
      <c r="K22" s="6">
        <v>9426</v>
      </c>
      <c r="L22" s="6"/>
      <c r="M22" s="6"/>
      <c r="N22" s="6">
        <v>10011</v>
      </c>
      <c r="O22" s="6"/>
      <c r="P22" s="6">
        <v>7954</v>
      </c>
      <c r="Q22" s="6"/>
      <c r="R22" s="6"/>
      <c r="S22" s="6">
        <v>8159</v>
      </c>
      <c r="T22" s="6"/>
      <c r="U22" s="6">
        <v>7519</v>
      </c>
      <c r="V22" s="6"/>
      <c r="W22" s="6"/>
      <c r="X22" s="6"/>
      <c r="Y22" s="6"/>
      <c r="Z22" s="6"/>
      <c r="AA22" s="6">
        <v>21887</v>
      </c>
      <c r="AB22" s="6"/>
      <c r="AC22" s="6">
        <v>7916</v>
      </c>
      <c r="AD22" s="6"/>
      <c r="AF22" s="7">
        <f t="shared" si="2"/>
        <v>10737</v>
      </c>
      <c r="AG22" s="71">
        <f>IF(ISERROR(INDEX(D22:$AD22,MATCH(TRUE,INDEX((D22:$AD22&lt;&gt;0),0),0))),"",INDEX(D22:$AD22,MATCH(TRUE,INDEX((D22:$AD22&lt;&gt;0),0),0)))</f>
        <v>10737</v>
      </c>
      <c r="AH22" s="71">
        <f>IF(ISERROR(INDEX(E22:$AD22,MATCH(TRUE,INDEX((E22:$AD22&lt;&gt;0),0),0))),"",INDEX(E22:$AD22,MATCH(TRUE,INDEX((E22:$AD22&lt;&gt;0),0),0)))</f>
        <v>10737</v>
      </c>
      <c r="AI22" s="71">
        <f>IF(ISERROR(INDEX(F22:$AD22,MATCH(TRUE,INDEX((F22:$AD22&lt;&gt;0),0),0))),"",INDEX(F22:$AD22,MATCH(TRUE,INDEX((F22:$AD22&lt;&gt;0),0),0)))</f>
        <v>8272</v>
      </c>
      <c r="AJ22" s="71">
        <f>IF(ISERROR(INDEX(F22:$AD22,MATCH(TRUE,INDEX((F22:$AD22&lt;&gt;0),0),0))),"",INDEX(F22:$AD22,MATCH(TRUE,INDEX((F22:$AD22&lt;&gt;0),0),0)))</f>
        <v>8272</v>
      </c>
      <c r="AK22" s="71">
        <f>IF(ISERROR(INDEX(G22:$AD22,MATCH(TRUE,INDEX((G22:$AD22&lt;&gt;0),0),0))),"",INDEX(G22:$AD22,MATCH(TRUE,INDEX((G22:$AD22&lt;&gt;0),0),0)))</f>
        <v>8272</v>
      </c>
      <c r="AL22" s="71">
        <f>IF(ISERROR(INDEX(H22:$AD22,MATCH(TRUE,INDEX((H22:$AD22&lt;&gt;0),0),0))),"",INDEX(H22:$AD22,MATCH(TRUE,INDEX((H22:$AD22&lt;&gt;0),0),0)))</f>
        <v>9426</v>
      </c>
      <c r="AM22" s="71">
        <f>IF(ISERROR(INDEX(I22:$AD22,MATCH(TRUE,INDEX((I22:$AD22&lt;&gt;0),0),0))),"",INDEX(I22:$AD22,MATCH(TRUE,INDEX((I22:$AD22&lt;&gt;0),0),0)))</f>
        <v>9426</v>
      </c>
      <c r="AN22" s="71">
        <f>IF(ISERROR(INDEX(J22:$AD22,MATCH(TRUE,INDEX((J22:$AD22&lt;&gt;0),0),0))),"",INDEX(J22:$AD22,MATCH(TRUE,INDEX((J22:$AD22&lt;&gt;0),0),0)))</f>
        <v>9426</v>
      </c>
      <c r="AO22" s="7"/>
      <c r="AP22" t="s">
        <v>349</v>
      </c>
      <c r="AQ22" t="s">
        <v>378</v>
      </c>
      <c r="AR22" t="s">
        <v>374</v>
      </c>
      <c r="AS22">
        <v>5461</v>
      </c>
      <c r="AT22" t="s">
        <v>375</v>
      </c>
      <c r="AU22">
        <v>5276</v>
      </c>
      <c r="AV22">
        <v>10737</v>
      </c>
      <c r="AW22">
        <v>20</v>
      </c>
      <c r="AX22" t="b">
        <f t="shared" si="1"/>
        <v>1</v>
      </c>
      <c r="AY22" s="73">
        <f t="shared" si="3"/>
        <v>42452</v>
      </c>
    </row>
    <row r="23" spans="1:51" x14ac:dyDescent="0.3">
      <c r="A23">
        <v>21</v>
      </c>
      <c r="B23" s="8" t="s">
        <v>46</v>
      </c>
      <c r="C23" s="8" t="s">
        <v>54</v>
      </c>
      <c r="D23" s="6"/>
      <c r="E23" s="6">
        <v>34169</v>
      </c>
      <c r="F23" s="6"/>
      <c r="G23" s="6"/>
      <c r="H23" s="6"/>
      <c r="I23" s="6"/>
      <c r="J23" s="6"/>
      <c r="K23" s="6">
        <v>28310</v>
      </c>
      <c r="L23" s="6"/>
      <c r="M23" s="6">
        <v>30701</v>
      </c>
      <c r="N23" s="6"/>
      <c r="O23" s="6"/>
      <c r="P23" s="6">
        <v>30316</v>
      </c>
      <c r="Q23" s="6"/>
      <c r="R23" s="6">
        <v>30046</v>
      </c>
      <c r="S23" s="6"/>
      <c r="T23" s="6">
        <v>26151</v>
      </c>
      <c r="U23" s="6">
        <v>32074</v>
      </c>
      <c r="V23" s="6">
        <v>34273</v>
      </c>
      <c r="W23" s="6">
        <v>28727</v>
      </c>
      <c r="X23" s="6"/>
      <c r="Y23" s="6"/>
      <c r="Z23" s="6">
        <v>21586</v>
      </c>
      <c r="AA23" s="6">
        <v>29085</v>
      </c>
      <c r="AB23" s="6"/>
      <c r="AC23" s="6">
        <v>21766</v>
      </c>
      <c r="AD23" s="6"/>
      <c r="AF23" s="7">
        <f t="shared" si="2"/>
        <v>34169</v>
      </c>
      <c r="AG23" s="71">
        <f>IF(ISERROR(INDEX(D23:$AD23,MATCH(TRUE,INDEX((D23:$AD23&lt;&gt;0),0),0))),"",INDEX(D23:$AD23,MATCH(TRUE,INDEX((D23:$AD23&lt;&gt;0),0),0)))</f>
        <v>34169</v>
      </c>
      <c r="AH23" s="71">
        <f>IF(ISERROR(INDEX(E23:$AD23,MATCH(TRUE,INDEX((E23:$AD23&lt;&gt;0),0),0))),"",INDEX(E23:$AD23,MATCH(TRUE,INDEX((E23:$AD23&lt;&gt;0),0),0)))</f>
        <v>34169</v>
      </c>
      <c r="AI23" s="71">
        <f>IF(ISERROR(INDEX(F23:$AD23,MATCH(TRUE,INDEX((F23:$AD23&lt;&gt;0),0),0))),"",INDEX(F23:$AD23,MATCH(TRUE,INDEX((F23:$AD23&lt;&gt;0),0),0)))</f>
        <v>28310</v>
      </c>
      <c r="AJ23" s="71">
        <f>IF(ISERROR(INDEX(F23:$AD23,MATCH(TRUE,INDEX((F23:$AD23&lt;&gt;0),0),0))),"",INDEX(F23:$AD23,MATCH(TRUE,INDEX((F23:$AD23&lt;&gt;0),0),0)))</f>
        <v>28310</v>
      </c>
      <c r="AK23" s="71">
        <f>IF(ISERROR(INDEX(G23:$AD23,MATCH(TRUE,INDEX((G23:$AD23&lt;&gt;0),0),0))),"",INDEX(G23:$AD23,MATCH(TRUE,INDEX((G23:$AD23&lt;&gt;0),0),0)))</f>
        <v>28310</v>
      </c>
      <c r="AL23" s="71">
        <f>IF(ISERROR(INDEX(H23:$AD23,MATCH(TRUE,INDEX((H23:$AD23&lt;&gt;0),0),0))),"",INDEX(H23:$AD23,MATCH(TRUE,INDEX((H23:$AD23&lt;&gt;0),0),0)))</f>
        <v>28310</v>
      </c>
      <c r="AM23" s="71">
        <f>IF(ISERROR(INDEX(I23:$AD23,MATCH(TRUE,INDEX((I23:$AD23&lt;&gt;0),0),0))),"",INDEX(I23:$AD23,MATCH(TRUE,INDEX((I23:$AD23&lt;&gt;0),0),0)))</f>
        <v>28310</v>
      </c>
      <c r="AN23" s="71">
        <f>IF(ISERROR(INDEX(J23:$AD23,MATCH(TRUE,INDEX((J23:$AD23&lt;&gt;0),0),0))),"",INDEX(J23:$AD23,MATCH(TRUE,INDEX((J23:$AD23&lt;&gt;0),0),0)))</f>
        <v>28310</v>
      </c>
      <c r="AO23" s="7"/>
      <c r="AP23" t="s">
        <v>351</v>
      </c>
      <c r="AQ23" t="s">
        <v>378</v>
      </c>
      <c r="AR23" t="s">
        <v>376</v>
      </c>
      <c r="AS23">
        <v>16614</v>
      </c>
      <c r="AT23" t="s">
        <v>377</v>
      </c>
      <c r="AU23">
        <v>17555</v>
      </c>
      <c r="AV23">
        <v>34169</v>
      </c>
      <c r="AW23">
        <v>21</v>
      </c>
      <c r="AX23" t="b">
        <f t="shared" si="1"/>
        <v>1</v>
      </c>
      <c r="AY23" s="73">
        <f t="shared" si="3"/>
        <v>42451</v>
      </c>
    </row>
    <row r="24" spans="1:51" x14ac:dyDescent="0.3">
      <c r="A24">
        <v>22</v>
      </c>
      <c r="B24" s="8" t="s">
        <v>55</v>
      </c>
      <c r="C24" s="8" t="s">
        <v>50</v>
      </c>
      <c r="D24" s="6"/>
      <c r="E24" s="6">
        <v>4504</v>
      </c>
      <c r="F24" s="6"/>
      <c r="G24" s="6"/>
      <c r="H24" s="6"/>
      <c r="I24" s="6"/>
      <c r="J24" s="6"/>
      <c r="K24" s="6">
        <v>3747</v>
      </c>
      <c r="L24" s="6"/>
      <c r="M24" s="6">
        <v>4642</v>
      </c>
      <c r="N24" s="6"/>
      <c r="O24" s="6"/>
      <c r="P24" s="6">
        <v>4170</v>
      </c>
      <c r="Q24" s="6"/>
      <c r="R24" s="6">
        <v>4972</v>
      </c>
      <c r="S24" s="6"/>
      <c r="T24" s="6">
        <v>3996</v>
      </c>
      <c r="U24" s="6"/>
      <c r="V24" s="6"/>
      <c r="W24" s="6"/>
      <c r="X24" s="6">
        <v>7309</v>
      </c>
      <c r="Y24" s="6"/>
      <c r="Z24" s="6"/>
      <c r="AA24" s="6">
        <v>4895</v>
      </c>
      <c r="AB24" s="6"/>
      <c r="AC24" s="6">
        <v>4874</v>
      </c>
      <c r="AD24" s="6"/>
      <c r="AF24" s="7">
        <f t="shared" si="2"/>
        <v>4504</v>
      </c>
      <c r="AG24" s="71">
        <f>IF(ISERROR(INDEX(D24:$AD24,MATCH(TRUE,INDEX((D24:$AD24&lt;&gt;0),0),0))),"",INDEX(D24:$AD24,MATCH(TRUE,INDEX((D24:$AD24&lt;&gt;0),0),0)))</f>
        <v>4504</v>
      </c>
      <c r="AH24" s="71">
        <f>IF(ISERROR(INDEX(E24:$AD24,MATCH(TRUE,INDEX((E24:$AD24&lt;&gt;0),0),0))),"",INDEX(E24:$AD24,MATCH(TRUE,INDEX((E24:$AD24&lt;&gt;0),0),0)))</f>
        <v>4504</v>
      </c>
      <c r="AI24" s="71">
        <f>IF(ISERROR(INDEX(F24:$AD24,MATCH(TRUE,INDEX((F24:$AD24&lt;&gt;0),0),0))),"",INDEX(F24:$AD24,MATCH(TRUE,INDEX((F24:$AD24&lt;&gt;0),0),0)))</f>
        <v>3747</v>
      </c>
      <c r="AJ24" s="71">
        <f>IF(ISERROR(INDEX(F24:$AD24,MATCH(TRUE,INDEX((F24:$AD24&lt;&gt;0),0),0))),"",INDEX(F24:$AD24,MATCH(TRUE,INDEX((F24:$AD24&lt;&gt;0),0),0)))</f>
        <v>3747</v>
      </c>
      <c r="AK24" s="71">
        <f>IF(ISERROR(INDEX(G24:$AD24,MATCH(TRUE,INDEX((G24:$AD24&lt;&gt;0),0),0))),"",INDEX(G24:$AD24,MATCH(TRUE,INDEX((G24:$AD24&lt;&gt;0),0),0)))</f>
        <v>3747</v>
      </c>
      <c r="AL24" s="71">
        <f>IF(ISERROR(INDEX(H24:$AD24,MATCH(TRUE,INDEX((H24:$AD24&lt;&gt;0),0),0))),"",INDEX(H24:$AD24,MATCH(TRUE,INDEX((H24:$AD24&lt;&gt;0),0),0)))</f>
        <v>3747</v>
      </c>
      <c r="AM24" s="71">
        <f>IF(ISERROR(INDEX(I24:$AD24,MATCH(TRUE,INDEX((I24:$AD24&lt;&gt;0),0),0))),"",INDEX(I24:$AD24,MATCH(TRUE,INDEX((I24:$AD24&lt;&gt;0),0),0)))</f>
        <v>3747</v>
      </c>
      <c r="AN24" s="71">
        <f>IF(ISERROR(INDEX(J24:$AD24,MATCH(TRUE,INDEX((J24:$AD24&lt;&gt;0),0),0))),"",INDEX(J24:$AD24,MATCH(TRUE,INDEX((J24:$AD24&lt;&gt;0),0),0)))</f>
        <v>3747</v>
      </c>
      <c r="AO24" s="7"/>
      <c r="AP24" t="s">
        <v>347</v>
      </c>
      <c r="AQ24" t="s">
        <v>373</v>
      </c>
      <c r="AR24" t="s">
        <v>374</v>
      </c>
      <c r="AS24">
        <v>2490</v>
      </c>
      <c r="AT24" t="s">
        <v>375</v>
      </c>
      <c r="AU24">
        <v>2014</v>
      </c>
      <c r="AV24">
        <v>4504</v>
      </c>
      <c r="AW24">
        <v>22</v>
      </c>
      <c r="AX24" t="b">
        <f t="shared" si="1"/>
        <v>1</v>
      </c>
      <c r="AY24" s="73">
        <f t="shared" si="3"/>
        <v>42460</v>
      </c>
    </row>
    <row r="25" spans="1:51" x14ac:dyDescent="0.3">
      <c r="A25">
        <v>23</v>
      </c>
      <c r="B25" s="8" t="s">
        <v>55</v>
      </c>
      <c r="C25" s="8" t="s">
        <v>53</v>
      </c>
      <c r="D25" s="6"/>
      <c r="E25" s="6">
        <v>4004</v>
      </c>
      <c r="F25" s="6"/>
      <c r="G25" s="6"/>
      <c r="H25" s="6"/>
      <c r="I25" s="6"/>
      <c r="J25" s="6"/>
      <c r="K25" s="6">
        <v>3508</v>
      </c>
      <c r="L25" s="6"/>
      <c r="M25" s="6">
        <v>4538</v>
      </c>
      <c r="N25" s="6"/>
      <c r="O25" s="6"/>
      <c r="P25" s="6">
        <v>3764</v>
      </c>
      <c r="Q25" s="6"/>
      <c r="R25" s="6">
        <v>4597</v>
      </c>
      <c r="S25" s="6"/>
      <c r="T25" s="6">
        <v>3785</v>
      </c>
      <c r="U25" s="6"/>
      <c r="V25" s="6"/>
      <c r="W25" s="6"/>
      <c r="X25" s="6">
        <v>7645</v>
      </c>
      <c r="Y25" s="6">
        <v>9199</v>
      </c>
      <c r="Z25" s="6"/>
      <c r="AA25" s="6">
        <v>8442</v>
      </c>
      <c r="AB25" s="6"/>
      <c r="AC25" s="6">
        <v>5677</v>
      </c>
      <c r="AD25" s="6"/>
      <c r="AF25" s="7">
        <f t="shared" si="2"/>
        <v>4004</v>
      </c>
      <c r="AG25" s="71">
        <f>IF(ISERROR(INDEX(D25:$AD25,MATCH(TRUE,INDEX((D25:$AD25&lt;&gt;0),0),0))),"",INDEX(D25:$AD25,MATCH(TRUE,INDEX((D25:$AD25&lt;&gt;0),0),0)))</f>
        <v>4004</v>
      </c>
      <c r="AH25" s="71">
        <f>IF(ISERROR(INDEX(E25:$AD25,MATCH(TRUE,INDEX((E25:$AD25&lt;&gt;0),0),0))),"",INDEX(E25:$AD25,MATCH(TRUE,INDEX((E25:$AD25&lt;&gt;0),0),0)))</f>
        <v>4004</v>
      </c>
      <c r="AI25" s="71">
        <f>IF(ISERROR(INDEX(F25:$AD25,MATCH(TRUE,INDEX((F25:$AD25&lt;&gt;0),0),0))),"",INDEX(F25:$AD25,MATCH(TRUE,INDEX((F25:$AD25&lt;&gt;0),0),0)))</f>
        <v>3508</v>
      </c>
      <c r="AJ25" s="71">
        <f>IF(ISERROR(INDEX(F25:$AD25,MATCH(TRUE,INDEX((F25:$AD25&lt;&gt;0),0),0))),"",INDEX(F25:$AD25,MATCH(TRUE,INDEX((F25:$AD25&lt;&gt;0),0),0)))</f>
        <v>3508</v>
      </c>
      <c r="AK25" s="71">
        <f>IF(ISERROR(INDEX(G25:$AD25,MATCH(TRUE,INDEX((G25:$AD25&lt;&gt;0),0),0))),"",INDEX(G25:$AD25,MATCH(TRUE,INDEX((G25:$AD25&lt;&gt;0),0),0)))</f>
        <v>3508</v>
      </c>
      <c r="AL25" s="71">
        <f>IF(ISERROR(INDEX(H25:$AD25,MATCH(TRUE,INDEX((H25:$AD25&lt;&gt;0),0),0))),"",INDEX(H25:$AD25,MATCH(TRUE,INDEX((H25:$AD25&lt;&gt;0),0),0)))</f>
        <v>3508</v>
      </c>
      <c r="AM25" s="71">
        <f>IF(ISERROR(INDEX(I25:$AD25,MATCH(TRUE,INDEX((I25:$AD25&lt;&gt;0),0),0))),"",INDEX(I25:$AD25,MATCH(TRUE,INDEX((I25:$AD25&lt;&gt;0),0),0)))</f>
        <v>3508</v>
      </c>
      <c r="AN25" s="71">
        <f>IF(ISERROR(INDEX(J25:$AD25,MATCH(TRUE,INDEX((J25:$AD25&lt;&gt;0),0),0))),"",INDEX(J25:$AD25,MATCH(TRUE,INDEX((J25:$AD25&lt;&gt;0),0),0)))</f>
        <v>3508</v>
      </c>
      <c r="AO25" s="7"/>
      <c r="AP25" t="s">
        <v>347</v>
      </c>
      <c r="AQ25" t="s">
        <v>373</v>
      </c>
      <c r="AR25" t="s">
        <v>374</v>
      </c>
      <c r="AS25">
        <v>2005</v>
      </c>
      <c r="AT25" t="s">
        <v>375</v>
      </c>
      <c r="AU25">
        <v>1999</v>
      </c>
      <c r="AV25">
        <v>4004</v>
      </c>
      <c r="AW25">
        <v>23</v>
      </c>
      <c r="AX25" t="b">
        <f t="shared" si="1"/>
        <v>1</v>
      </c>
      <c r="AY25" s="73">
        <f t="shared" si="3"/>
        <v>42460</v>
      </c>
    </row>
    <row r="26" spans="1:51" x14ac:dyDescent="0.3">
      <c r="A26">
        <v>24</v>
      </c>
      <c r="B26" s="8" t="s">
        <v>55</v>
      </c>
      <c r="C26" s="8" t="s">
        <v>40</v>
      </c>
      <c r="D26" s="6"/>
      <c r="E26" s="6">
        <v>8068</v>
      </c>
      <c r="F26" s="6">
        <v>9614</v>
      </c>
      <c r="G26" s="6"/>
      <c r="H26" s="6"/>
      <c r="I26" s="6"/>
      <c r="J26" s="6"/>
      <c r="K26" s="6">
        <v>6739</v>
      </c>
      <c r="L26" s="6"/>
      <c r="M26" s="6"/>
      <c r="N26" s="6"/>
      <c r="O26" s="6"/>
      <c r="P26" s="6"/>
      <c r="Q26" s="6">
        <v>7407</v>
      </c>
      <c r="R26" s="6"/>
      <c r="S26" s="6">
        <v>8938</v>
      </c>
      <c r="T26" s="6"/>
      <c r="U26" s="6"/>
      <c r="V26" s="6"/>
      <c r="W26" s="6">
        <v>8840</v>
      </c>
      <c r="X26" s="6"/>
      <c r="Y26" s="6"/>
      <c r="Z26" s="6"/>
      <c r="AA26" s="6">
        <v>9315</v>
      </c>
      <c r="AB26" s="6"/>
      <c r="AC26" s="6">
        <v>9616</v>
      </c>
      <c r="AD26" s="6"/>
      <c r="AF26" s="7">
        <f t="shared" si="2"/>
        <v>8068</v>
      </c>
      <c r="AG26" s="71">
        <f>IF(ISERROR(INDEX(D26:$AD26,MATCH(TRUE,INDEX((D26:$AD26&lt;&gt;0),0),0))),"",INDEX(D26:$AD26,MATCH(TRUE,INDEX((D26:$AD26&lt;&gt;0),0),0)))</f>
        <v>8068</v>
      </c>
      <c r="AH26" s="71">
        <f>IF(ISERROR(INDEX(E26:$AD26,MATCH(TRUE,INDEX((E26:$AD26&lt;&gt;0),0),0))),"",INDEX(E26:$AD26,MATCH(TRUE,INDEX((E26:$AD26&lt;&gt;0),0),0)))</f>
        <v>8068</v>
      </c>
      <c r="AI26" s="71">
        <f>IF(ISERROR(INDEX(F26:$AD26,MATCH(TRUE,INDEX((F26:$AD26&lt;&gt;0),0),0))),"",INDEX(F26:$AD26,MATCH(TRUE,INDEX((F26:$AD26&lt;&gt;0),0),0)))</f>
        <v>9614</v>
      </c>
      <c r="AJ26" s="71">
        <f>IF(ISERROR(INDEX(F26:$AD26,MATCH(TRUE,INDEX((F26:$AD26&lt;&gt;0),0),0))),"",INDEX(F26:$AD26,MATCH(TRUE,INDEX((F26:$AD26&lt;&gt;0),0),0)))</f>
        <v>9614</v>
      </c>
      <c r="AK26" s="71">
        <f>IF(ISERROR(INDEX(G26:$AD26,MATCH(TRUE,INDEX((G26:$AD26&lt;&gt;0),0),0))),"",INDEX(G26:$AD26,MATCH(TRUE,INDEX((G26:$AD26&lt;&gt;0),0),0)))</f>
        <v>6739</v>
      </c>
      <c r="AL26" s="71">
        <f>IF(ISERROR(INDEX(H26:$AD26,MATCH(TRUE,INDEX((H26:$AD26&lt;&gt;0),0),0))),"",INDEX(H26:$AD26,MATCH(TRUE,INDEX((H26:$AD26&lt;&gt;0),0),0)))</f>
        <v>6739</v>
      </c>
      <c r="AM26" s="71">
        <f>IF(ISERROR(INDEX(I26:$AD26,MATCH(TRUE,INDEX((I26:$AD26&lt;&gt;0),0),0))),"",INDEX(I26:$AD26,MATCH(TRUE,INDEX((I26:$AD26&lt;&gt;0),0),0)))</f>
        <v>6739</v>
      </c>
      <c r="AN26" s="71">
        <f>IF(ISERROR(INDEX(J26:$AD26,MATCH(TRUE,INDEX((J26:$AD26&lt;&gt;0),0),0))),"",INDEX(J26:$AD26,MATCH(TRUE,INDEX((J26:$AD26&lt;&gt;0),0),0)))</f>
        <v>6739</v>
      </c>
      <c r="AO26" s="7"/>
      <c r="AP26" t="s">
        <v>349</v>
      </c>
      <c r="AQ26" t="s">
        <v>373</v>
      </c>
      <c r="AR26" t="s">
        <v>374</v>
      </c>
      <c r="AS26">
        <v>4007</v>
      </c>
      <c r="AT26" t="s">
        <v>375</v>
      </c>
      <c r="AU26">
        <v>4061</v>
      </c>
      <c r="AV26">
        <v>8068</v>
      </c>
      <c r="AW26">
        <v>24</v>
      </c>
      <c r="AX26" t="b">
        <f t="shared" si="1"/>
        <v>1</v>
      </c>
      <c r="AY26" s="73">
        <f t="shared" si="3"/>
        <v>42452</v>
      </c>
    </row>
    <row r="27" spans="1:51" x14ac:dyDescent="0.3">
      <c r="A27">
        <v>25</v>
      </c>
      <c r="B27" s="9" t="s">
        <v>49</v>
      </c>
      <c r="C27" s="5" t="s">
        <v>56</v>
      </c>
      <c r="D27" s="6"/>
      <c r="E27" s="6">
        <v>24622</v>
      </c>
      <c r="F27" s="6"/>
      <c r="G27" s="6">
        <v>14460</v>
      </c>
      <c r="H27" s="6"/>
      <c r="I27" s="6"/>
      <c r="J27" s="6"/>
      <c r="K27" s="6">
        <v>14634</v>
      </c>
      <c r="L27" s="6"/>
      <c r="M27" s="6"/>
      <c r="N27" s="6">
        <v>12328</v>
      </c>
      <c r="O27" s="6"/>
      <c r="P27" s="6"/>
      <c r="Q27" s="6">
        <v>13688</v>
      </c>
      <c r="R27" s="6"/>
      <c r="S27" s="6">
        <v>13391</v>
      </c>
      <c r="T27" s="6"/>
      <c r="U27" s="6">
        <v>10342</v>
      </c>
      <c r="V27" s="6"/>
      <c r="W27" s="6"/>
      <c r="X27" s="6"/>
      <c r="Y27" s="6"/>
      <c r="Z27" s="6"/>
      <c r="AA27" s="6">
        <v>21102</v>
      </c>
      <c r="AB27" s="6"/>
      <c r="AC27" s="6">
        <v>9804</v>
      </c>
      <c r="AD27" s="6"/>
      <c r="AF27" s="7">
        <f t="shared" si="2"/>
        <v>24622</v>
      </c>
      <c r="AG27" s="71">
        <f>IF(ISERROR(INDEX(D27:$AD27,MATCH(TRUE,INDEX((D27:$AD27&lt;&gt;0),0),0))),"",INDEX(D27:$AD27,MATCH(TRUE,INDEX((D27:$AD27&lt;&gt;0),0),0)))</f>
        <v>24622</v>
      </c>
      <c r="AH27" s="71">
        <f>IF(ISERROR(INDEX(E27:$AD27,MATCH(TRUE,INDEX((E27:$AD27&lt;&gt;0),0),0))),"",INDEX(E27:$AD27,MATCH(TRUE,INDEX((E27:$AD27&lt;&gt;0),0),0)))</f>
        <v>24622</v>
      </c>
      <c r="AI27" s="71">
        <f>IF(ISERROR(INDEX(F27:$AD27,MATCH(TRUE,INDEX((F27:$AD27&lt;&gt;0),0),0))),"",INDEX(F27:$AD27,MATCH(TRUE,INDEX((F27:$AD27&lt;&gt;0),0),0)))</f>
        <v>14460</v>
      </c>
      <c r="AJ27" s="71">
        <f>IF(ISERROR(INDEX(F27:$AD27,MATCH(TRUE,INDEX((F27:$AD27&lt;&gt;0),0),0))),"",INDEX(F27:$AD27,MATCH(TRUE,INDEX((F27:$AD27&lt;&gt;0),0),0)))</f>
        <v>14460</v>
      </c>
      <c r="AK27" s="71">
        <f>IF(ISERROR(INDEX(G27:$AD27,MATCH(TRUE,INDEX((G27:$AD27&lt;&gt;0),0),0))),"",INDEX(G27:$AD27,MATCH(TRUE,INDEX((G27:$AD27&lt;&gt;0),0),0)))</f>
        <v>14460</v>
      </c>
      <c r="AL27" s="71">
        <f>IF(ISERROR(INDEX(H27:$AD27,MATCH(TRUE,INDEX((H27:$AD27&lt;&gt;0),0),0))),"",INDEX(H27:$AD27,MATCH(TRUE,INDEX((H27:$AD27&lt;&gt;0),0),0)))</f>
        <v>14634</v>
      </c>
      <c r="AM27" s="71">
        <f>IF(ISERROR(INDEX(I27:$AD27,MATCH(TRUE,INDEX((I27:$AD27&lt;&gt;0),0),0))),"",INDEX(I27:$AD27,MATCH(TRUE,INDEX((I27:$AD27&lt;&gt;0),0),0)))</f>
        <v>14634</v>
      </c>
      <c r="AN27" s="71">
        <f>IF(ISERROR(INDEX(J27:$AD27,MATCH(TRUE,INDEX((J27:$AD27&lt;&gt;0),0),0))),"",INDEX(J27:$AD27,MATCH(TRUE,INDEX((J27:$AD27&lt;&gt;0),0),0)))</f>
        <v>14634</v>
      </c>
      <c r="AO27" s="7"/>
      <c r="AP27" t="s">
        <v>352</v>
      </c>
      <c r="AQ27" t="s">
        <v>378</v>
      </c>
      <c r="AR27" t="s">
        <v>374</v>
      </c>
      <c r="AS27">
        <v>12051</v>
      </c>
      <c r="AT27" t="s">
        <v>375</v>
      </c>
      <c r="AU27">
        <v>12571</v>
      </c>
      <c r="AV27">
        <v>24622</v>
      </c>
      <c r="AW27">
        <v>25</v>
      </c>
      <c r="AX27" t="b">
        <f t="shared" si="1"/>
        <v>1</v>
      </c>
      <c r="AY27" s="73">
        <f t="shared" si="3"/>
        <v>42682</v>
      </c>
    </row>
    <row r="28" spans="1:51" x14ac:dyDescent="0.3">
      <c r="A28">
        <v>26</v>
      </c>
      <c r="B28" s="5" t="s">
        <v>57</v>
      </c>
      <c r="C28" s="5" t="s">
        <v>58</v>
      </c>
      <c r="D28" s="6"/>
      <c r="E28" s="6">
        <v>38744</v>
      </c>
      <c r="F28" s="6">
        <v>45914</v>
      </c>
      <c r="G28" s="6"/>
      <c r="H28" s="6"/>
      <c r="I28" s="6"/>
      <c r="J28" s="6"/>
      <c r="K28" s="6"/>
      <c r="L28" s="6">
        <v>51380</v>
      </c>
      <c r="M28" s="6"/>
      <c r="N28" s="6"/>
      <c r="O28" s="6"/>
      <c r="P28" s="6">
        <v>44243</v>
      </c>
      <c r="Q28" s="6"/>
      <c r="R28" s="6">
        <v>47015</v>
      </c>
      <c r="S28" s="6"/>
      <c r="T28" s="6">
        <v>49435</v>
      </c>
      <c r="U28" s="6"/>
      <c r="V28" s="6">
        <v>49903</v>
      </c>
      <c r="W28" s="6"/>
      <c r="X28" s="6"/>
      <c r="Y28" s="6">
        <v>49313</v>
      </c>
      <c r="Z28" s="6"/>
      <c r="AA28" s="6">
        <v>36571</v>
      </c>
      <c r="AB28" s="6"/>
      <c r="AC28" s="6">
        <v>39648</v>
      </c>
      <c r="AD28" s="6"/>
      <c r="AF28" s="7">
        <f t="shared" si="2"/>
        <v>38744</v>
      </c>
      <c r="AG28" s="71">
        <f>IF(ISERROR(INDEX(D28:$AD28,MATCH(TRUE,INDEX((D28:$AD28&lt;&gt;0),0),0))),"",INDEX(D28:$AD28,MATCH(TRUE,INDEX((D28:$AD28&lt;&gt;0),0),0)))</f>
        <v>38744</v>
      </c>
      <c r="AH28" s="71">
        <f>IF(ISERROR(INDEX(E28:$AD28,MATCH(TRUE,INDEX((E28:$AD28&lt;&gt;0),0),0))),"",INDEX(E28:$AD28,MATCH(TRUE,INDEX((E28:$AD28&lt;&gt;0),0),0)))</f>
        <v>38744</v>
      </c>
      <c r="AI28" s="71">
        <f>IF(ISERROR(INDEX(F28:$AD28,MATCH(TRUE,INDEX((F28:$AD28&lt;&gt;0),0),0))),"",INDEX(F28:$AD28,MATCH(TRUE,INDEX((F28:$AD28&lt;&gt;0),0),0)))</f>
        <v>45914</v>
      </c>
      <c r="AJ28" s="71">
        <f>IF(ISERROR(INDEX(F28:$AD28,MATCH(TRUE,INDEX((F28:$AD28&lt;&gt;0),0),0))),"",INDEX(F28:$AD28,MATCH(TRUE,INDEX((F28:$AD28&lt;&gt;0),0),0)))</f>
        <v>45914</v>
      </c>
      <c r="AK28" s="71">
        <f>IF(ISERROR(INDEX(G28:$AD28,MATCH(TRUE,INDEX((G28:$AD28&lt;&gt;0),0),0))),"",INDEX(G28:$AD28,MATCH(TRUE,INDEX((G28:$AD28&lt;&gt;0),0),0)))</f>
        <v>51380</v>
      </c>
      <c r="AL28" s="71">
        <f>IF(ISERROR(INDEX(H28:$AD28,MATCH(TRUE,INDEX((H28:$AD28&lt;&gt;0),0),0))),"",INDEX(H28:$AD28,MATCH(TRUE,INDEX((H28:$AD28&lt;&gt;0),0),0)))</f>
        <v>51380</v>
      </c>
      <c r="AM28" s="71">
        <f>IF(ISERROR(INDEX(I28:$AD28,MATCH(TRUE,INDEX((I28:$AD28&lt;&gt;0),0),0))),"",INDEX(I28:$AD28,MATCH(TRUE,INDEX((I28:$AD28&lt;&gt;0),0),0)))</f>
        <v>51380</v>
      </c>
      <c r="AN28" s="71">
        <f>IF(ISERROR(INDEX(J28:$AD28,MATCH(TRUE,INDEX((J28:$AD28&lt;&gt;0),0),0))),"",INDEX(J28:$AD28,MATCH(TRUE,INDEX((J28:$AD28&lt;&gt;0),0),0)))</f>
        <v>51380</v>
      </c>
      <c r="AO28" s="7"/>
      <c r="AP28" t="s">
        <v>353</v>
      </c>
      <c r="AQ28" t="s">
        <v>378</v>
      </c>
      <c r="AR28" t="s">
        <v>376</v>
      </c>
      <c r="AS28">
        <v>19940</v>
      </c>
      <c r="AT28" t="s">
        <v>377</v>
      </c>
      <c r="AU28">
        <v>18804</v>
      </c>
      <c r="AV28">
        <v>38744</v>
      </c>
      <c r="AW28">
        <v>26</v>
      </c>
      <c r="AX28" t="b">
        <f t="shared" si="1"/>
        <v>1</v>
      </c>
      <c r="AY28" s="73">
        <f t="shared" si="3"/>
        <v>42649</v>
      </c>
    </row>
    <row r="29" spans="1:51" x14ac:dyDescent="0.3">
      <c r="A29">
        <v>27</v>
      </c>
      <c r="B29" s="9" t="s">
        <v>49</v>
      </c>
      <c r="C29" s="5" t="s">
        <v>59</v>
      </c>
      <c r="D29" s="6"/>
      <c r="E29" s="6">
        <v>16735</v>
      </c>
      <c r="F29" s="6"/>
      <c r="G29" s="6">
        <v>12283</v>
      </c>
      <c r="H29" s="6"/>
      <c r="I29" s="6"/>
      <c r="J29" s="6"/>
      <c r="K29" s="6">
        <v>13458</v>
      </c>
      <c r="L29" s="6"/>
      <c r="M29" s="6"/>
      <c r="N29" s="6">
        <v>13669</v>
      </c>
      <c r="O29" s="6"/>
      <c r="P29" s="6">
        <v>12342</v>
      </c>
      <c r="Q29" s="6"/>
      <c r="R29" s="6"/>
      <c r="S29" s="6">
        <v>11699</v>
      </c>
      <c r="T29" s="6"/>
      <c r="U29" s="6">
        <v>9766</v>
      </c>
      <c r="V29" s="6"/>
      <c r="W29" s="6"/>
      <c r="X29" s="6"/>
      <c r="Y29" s="6"/>
      <c r="Z29" s="6"/>
      <c r="AA29" s="6">
        <v>15396</v>
      </c>
      <c r="AB29" s="6"/>
      <c r="AC29" s="6">
        <v>8496</v>
      </c>
      <c r="AD29" s="6"/>
      <c r="AF29" s="7">
        <f t="shared" si="2"/>
        <v>16735</v>
      </c>
      <c r="AG29" s="71">
        <f>IF(ISERROR(INDEX(D29:$AD29,MATCH(TRUE,INDEX((D29:$AD29&lt;&gt;0),0),0))),"",INDEX(D29:$AD29,MATCH(TRUE,INDEX((D29:$AD29&lt;&gt;0),0),0)))</f>
        <v>16735</v>
      </c>
      <c r="AH29" s="71">
        <f>IF(ISERROR(INDEX(E29:$AD29,MATCH(TRUE,INDEX((E29:$AD29&lt;&gt;0),0),0))),"",INDEX(E29:$AD29,MATCH(TRUE,INDEX((E29:$AD29&lt;&gt;0),0),0)))</f>
        <v>16735</v>
      </c>
      <c r="AI29" s="71">
        <f>IF(ISERROR(INDEX(F29:$AD29,MATCH(TRUE,INDEX((F29:$AD29&lt;&gt;0),0),0))),"",INDEX(F29:$AD29,MATCH(TRUE,INDEX((F29:$AD29&lt;&gt;0),0),0)))</f>
        <v>12283</v>
      </c>
      <c r="AJ29" s="71">
        <f>IF(ISERROR(INDEX(F29:$AD29,MATCH(TRUE,INDEX((F29:$AD29&lt;&gt;0),0),0))),"",INDEX(F29:$AD29,MATCH(TRUE,INDEX((F29:$AD29&lt;&gt;0),0),0)))</f>
        <v>12283</v>
      </c>
      <c r="AK29" s="71">
        <f>IF(ISERROR(INDEX(G29:$AD29,MATCH(TRUE,INDEX((G29:$AD29&lt;&gt;0),0),0))),"",INDEX(G29:$AD29,MATCH(TRUE,INDEX((G29:$AD29&lt;&gt;0),0),0)))</f>
        <v>12283</v>
      </c>
      <c r="AL29" s="71">
        <f>IF(ISERROR(INDEX(H29:$AD29,MATCH(TRUE,INDEX((H29:$AD29&lt;&gt;0),0),0))),"",INDEX(H29:$AD29,MATCH(TRUE,INDEX((H29:$AD29&lt;&gt;0),0),0)))</f>
        <v>13458</v>
      </c>
      <c r="AM29" s="71">
        <f>IF(ISERROR(INDEX(I29:$AD29,MATCH(TRUE,INDEX((I29:$AD29&lt;&gt;0),0),0))),"",INDEX(I29:$AD29,MATCH(TRUE,INDEX((I29:$AD29&lt;&gt;0),0),0)))</f>
        <v>13458</v>
      </c>
      <c r="AN29" s="71">
        <f>IF(ISERROR(INDEX(J29:$AD29,MATCH(TRUE,INDEX((J29:$AD29&lt;&gt;0),0),0))),"",INDEX(J29:$AD29,MATCH(TRUE,INDEX((J29:$AD29&lt;&gt;0),0),0)))</f>
        <v>13458</v>
      </c>
      <c r="AO29" s="7"/>
      <c r="AP29" t="s">
        <v>354</v>
      </c>
      <c r="AQ29" t="s">
        <v>379</v>
      </c>
      <c r="AR29" t="s">
        <v>374</v>
      </c>
      <c r="AS29">
        <v>9051</v>
      </c>
      <c r="AT29" t="s">
        <v>375</v>
      </c>
      <c r="AU29">
        <v>7684</v>
      </c>
      <c r="AV29">
        <v>16735</v>
      </c>
      <c r="AW29">
        <v>27</v>
      </c>
      <c r="AX29" t="b">
        <f t="shared" si="1"/>
        <v>1</v>
      </c>
      <c r="AY29" s="73">
        <f t="shared" si="3"/>
        <v>42446</v>
      </c>
    </row>
    <row r="30" spans="1:51" x14ac:dyDescent="0.3">
      <c r="A30">
        <v>28</v>
      </c>
      <c r="B30" s="9" t="s">
        <v>49</v>
      </c>
      <c r="C30" s="5" t="s">
        <v>60</v>
      </c>
      <c r="D30" s="6"/>
      <c r="E30" s="6">
        <v>33538</v>
      </c>
      <c r="F30" s="6"/>
      <c r="G30" s="6">
        <v>25490</v>
      </c>
      <c r="H30" s="6"/>
      <c r="I30" s="6"/>
      <c r="J30" s="6"/>
      <c r="K30" s="6">
        <v>20597</v>
      </c>
      <c r="L30" s="6"/>
      <c r="M30" s="6">
        <v>25884</v>
      </c>
      <c r="N30" s="6"/>
      <c r="O30" s="6">
        <v>19448</v>
      </c>
      <c r="P30" s="6"/>
      <c r="Q30" s="6">
        <v>20683</v>
      </c>
      <c r="R30" s="6"/>
      <c r="S30" s="6">
        <v>17593</v>
      </c>
      <c r="T30" s="6"/>
      <c r="U30" s="6">
        <v>15351</v>
      </c>
      <c r="V30" s="6"/>
      <c r="W30" s="6"/>
      <c r="X30" s="6"/>
      <c r="Y30" s="6"/>
      <c r="Z30" s="6">
        <v>19924</v>
      </c>
      <c r="AA30" s="6">
        <v>8935</v>
      </c>
      <c r="AB30" s="6"/>
      <c r="AC30" s="6">
        <v>5334</v>
      </c>
      <c r="AD30" s="6"/>
      <c r="AF30" s="7">
        <f t="shared" si="2"/>
        <v>33538</v>
      </c>
      <c r="AG30" s="71">
        <f>IF(ISERROR(INDEX(D30:$AD30,MATCH(TRUE,INDEX((D30:$AD30&lt;&gt;0),0),0))),"",INDEX(D30:$AD30,MATCH(TRUE,INDEX((D30:$AD30&lt;&gt;0),0),0)))</f>
        <v>33538</v>
      </c>
      <c r="AH30" s="71">
        <f>IF(ISERROR(INDEX(E30:$AD30,MATCH(TRUE,INDEX((E30:$AD30&lt;&gt;0),0),0))),"",INDEX(E30:$AD30,MATCH(TRUE,INDEX((E30:$AD30&lt;&gt;0),0),0)))</f>
        <v>33538</v>
      </c>
      <c r="AI30" s="71">
        <f>IF(ISERROR(INDEX(F30:$AD30,MATCH(TRUE,INDEX((F30:$AD30&lt;&gt;0),0),0))),"",INDEX(F30:$AD30,MATCH(TRUE,INDEX((F30:$AD30&lt;&gt;0),0),0)))</f>
        <v>25490</v>
      </c>
      <c r="AJ30" s="71">
        <f>IF(ISERROR(INDEX(F30:$AD30,MATCH(TRUE,INDEX((F30:$AD30&lt;&gt;0),0),0))),"",INDEX(F30:$AD30,MATCH(TRUE,INDEX((F30:$AD30&lt;&gt;0),0),0)))</f>
        <v>25490</v>
      </c>
      <c r="AK30" s="71">
        <f>IF(ISERROR(INDEX(G30:$AD30,MATCH(TRUE,INDEX((G30:$AD30&lt;&gt;0),0),0))),"",INDEX(G30:$AD30,MATCH(TRUE,INDEX((G30:$AD30&lt;&gt;0),0),0)))</f>
        <v>25490</v>
      </c>
      <c r="AL30" s="71">
        <f>IF(ISERROR(INDEX(H30:$AD30,MATCH(TRUE,INDEX((H30:$AD30&lt;&gt;0),0),0))),"",INDEX(H30:$AD30,MATCH(TRUE,INDEX((H30:$AD30&lt;&gt;0),0),0)))</f>
        <v>20597</v>
      </c>
      <c r="AM30" s="71">
        <f>IF(ISERROR(INDEX(I30:$AD30,MATCH(TRUE,INDEX((I30:$AD30&lt;&gt;0),0),0))),"",INDEX(I30:$AD30,MATCH(TRUE,INDEX((I30:$AD30&lt;&gt;0),0),0)))</f>
        <v>20597</v>
      </c>
      <c r="AN30" s="71">
        <f>IF(ISERROR(INDEX(J30:$AD30,MATCH(TRUE,INDEX((J30:$AD30&lt;&gt;0),0),0))),"",INDEX(J30:$AD30,MATCH(TRUE,INDEX((J30:$AD30&lt;&gt;0),0),0)))</f>
        <v>20597</v>
      </c>
      <c r="AO30" s="7"/>
      <c r="AP30" t="s">
        <v>354</v>
      </c>
      <c r="AQ30" t="s">
        <v>378</v>
      </c>
      <c r="AR30" t="s">
        <v>374</v>
      </c>
      <c r="AS30">
        <v>17268</v>
      </c>
      <c r="AT30" t="s">
        <v>375</v>
      </c>
      <c r="AU30">
        <v>16270</v>
      </c>
      <c r="AV30">
        <v>33538</v>
      </c>
      <c r="AW30">
        <v>28</v>
      </c>
      <c r="AX30" t="b">
        <f t="shared" si="1"/>
        <v>1</v>
      </c>
      <c r="AY30" s="73">
        <f t="shared" si="3"/>
        <v>42446</v>
      </c>
    </row>
    <row r="31" spans="1:51" x14ac:dyDescent="0.3">
      <c r="A31">
        <v>29</v>
      </c>
      <c r="B31" s="10" t="s">
        <v>61</v>
      </c>
      <c r="C31" s="5" t="s">
        <v>58</v>
      </c>
      <c r="D31" s="6"/>
      <c r="E31" s="6">
        <v>11371</v>
      </c>
      <c r="F31" s="6">
        <v>12506</v>
      </c>
      <c r="G31" s="6"/>
      <c r="H31" s="6"/>
      <c r="I31" s="6"/>
      <c r="J31" s="6"/>
      <c r="K31" s="6"/>
      <c r="L31" s="6">
        <v>8101</v>
      </c>
      <c r="M31" s="6"/>
      <c r="N31" s="6"/>
      <c r="O31" s="6"/>
      <c r="P31" s="6"/>
      <c r="Q31" s="6">
        <v>16850</v>
      </c>
      <c r="R31" s="6"/>
      <c r="S31" s="6">
        <v>17339</v>
      </c>
      <c r="T31" s="6"/>
      <c r="U31" s="6">
        <v>12557</v>
      </c>
      <c r="V31" s="6"/>
      <c r="W31" s="6"/>
      <c r="X31" s="6">
        <v>8800</v>
      </c>
      <c r="Y31" s="6"/>
      <c r="Z31" s="6"/>
      <c r="AA31" s="6"/>
      <c r="AB31" s="6"/>
      <c r="AC31" s="6">
        <v>8274</v>
      </c>
      <c r="AD31" s="6"/>
      <c r="AF31" s="7">
        <f t="shared" si="2"/>
        <v>11371</v>
      </c>
      <c r="AG31" s="71">
        <f>IF(ISERROR(INDEX(D31:$AD31,MATCH(TRUE,INDEX((D31:$AD31&lt;&gt;0),0),0))),"",INDEX(D31:$AD31,MATCH(TRUE,INDEX((D31:$AD31&lt;&gt;0),0),0)))</f>
        <v>11371</v>
      </c>
      <c r="AH31" s="71">
        <f>IF(ISERROR(INDEX(E31:$AD31,MATCH(TRUE,INDEX((E31:$AD31&lt;&gt;0),0),0))),"",INDEX(E31:$AD31,MATCH(TRUE,INDEX((E31:$AD31&lt;&gt;0),0),0)))</f>
        <v>11371</v>
      </c>
      <c r="AI31" s="71">
        <f>IF(ISERROR(INDEX(F31:$AD31,MATCH(TRUE,INDEX((F31:$AD31&lt;&gt;0),0),0))),"",INDEX(F31:$AD31,MATCH(TRUE,INDEX((F31:$AD31&lt;&gt;0),0),0)))</f>
        <v>12506</v>
      </c>
      <c r="AJ31" s="71">
        <f>IF(ISERROR(INDEX(F31:$AD31,MATCH(TRUE,INDEX((F31:$AD31&lt;&gt;0),0),0))),"",INDEX(F31:$AD31,MATCH(TRUE,INDEX((F31:$AD31&lt;&gt;0),0),0)))</f>
        <v>12506</v>
      </c>
      <c r="AK31" s="71">
        <f>IF(ISERROR(INDEX(G31:$AD31,MATCH(TRUE,INDEX((G31:$AD31&lt;&gt;0),0),0))),"",INDEX(G31:$AD31,MATCH(TRUE,INDEX((G31:$AD31&lt;&gt;0),0),0)))</f>
        <v>8101</v>
      </c>
      <c r="AL31" s="71">
        <f>IF(ISERROR(INDEX(H31:$AD31,MATCH(TRUE,INDEX((H31:$AD31&lt;&gt;0),0),0))),"",INDEX(H31:$AD31,MATCH(TRUE,INDEX((H31:$AD31&lt;&gt;0),0),0)))</f>
        <v>8101</v>
      </c>
      <c r="AM31" s="71">
        <f>IF(ISERROR(INDEX(I31:$AD31,MATCH(TRUE,INDEX((I31:$AD31&lt;&gt;0),0),0))),"",INDEX(I31:$AD31,MATCH(TRUE,INDEX((I31:$AD31&lt;&gt;0),0),0)))</f>
        <v>8101</v>
      </c>
      <c r="AN31" s="71">
        <f>IF(ISERROR(INDEX(J31:$AD31,MATCH(TRUE,INDEX((J31:$AD31&lt;&gt;0),0),0))),"",INDEX(J31:$AD31,MATCH(TRUE,INDEX((J31:$AD31&lt;&gt;0),0),0)))</f>
        <v>8101</v>
      </c>
      <c r="AO31" s="7"/>
      <c r="AP31" t="s">
        <v>355</v>
      </c>
      <c r="AQ31" t="s">
        <v>378</v>
      </c>
      <c r="AR31" t="s">
        <v>379</v>
      </c>
      <c r="AS31">
        <v>0</v>
      </c>
      <c r="AT31" t="s">
        <v>377</v>
      </c>
      <c r="AU31">
        <v>11371</v>
      </c>
      <c r="AV31">
        <v>11371</v>
      </c>
      <c r="AW31">
        <v>29</v>
      </c>
      <c r="AX31" t="b">
        <f t="shared" si="1"/>
        <v>1</v>
      </c>
      <c r="AY31" s="73">
        <f t="shared" si="3"/>
        <v>42634</v>
      </c>
    </row>
    <row r="32" spans="1:51" ht="12.75" customHeight="1" x14ac:dyDescent="0.3">
      <c r="A32">
        <v>30</v>
      </c>
      <c r="B32" s="8" t="s">
        <v>62</v>
      </c>
      <c r="C32" s="8" t="s">
        <v>60</v>
      </c>
      <c r="D32" s="6"/>
      <c r="E32" s="6">
        <v>37413</v>
      </c>
      <c r="F32" s="6"/>
      <c r="G32" s="6"/>
      <c r="H32" s="6">
        <v>30115</v>
      </c>
      <c r="I32" s="6"/>
      <c r="J32" s="6"/>
      <c r="K32" s="6"/>
      <c r="L32" s="6">
        <v>29056</v>
      </c>
      <c r="M32" s="6"/>
      <c r="N32" s="6"/>
      <c r="O32" s="6">
        <v>45083</v>
      </c>
      <c r="P32" s="6">
        <v>32246</v>
      </c>
      <c r="Q32" s="6"/>
      <c r="R32" s="6"/>
      <c r="S32" s="6">
        <v>32939</v>
      </c>
      <c r="T32" s="6"/>
      <c r="U32" s="6">
        <v>31963</v>
      </c>
      <c r="V32" s="6"/>
      <c r="W32" s="6">
        <v>33582</v>
      </c>
      <c r="X32" s="6"/>
      <c r="Y32" s="6"/>
      <c r="Z32" s="6">
        <v>41144</v>
      </c>
      <c r="AA32" s="6"/>
      <c r="AB32" s="6"/>
      <c r="AC32" s="6">
        <v>42995</v>
      </c>
      <c r="AD32" s="6"/>
      <c r="AF32" s="7">
        <f t="shared" si="2"/>
        <v>37413</v>
      </c>
      <c r="AG32" s="71">
        <f>IF(ISERROR(INDEX(D32:$AD32,MATCH(TRUE,INDEX((D32:$AD32&lt;&gt;0),0),0))),"",INDEX(D32:$AD32,MATCH(TRUE,INDEX((D32:$AD32&lt;&gt;0),0),0)))</f>
        <v>37413</v>
      </c>
      <c r="AH32" s="71">
        <f>IF(ISERROR(INDEX(E32:$AD32,MATCH(TRUE,INDEX((E32:$AD32&lt;&gt;0),0),0))),"",INDEX(E32:$AD32,MATCH(TRUE,INDEX((E32:$AD32&lt;&gt;0),0),0)))</f>
        <v>37413</v>
      </c>
      <c r="AI32" s="71">
        <f>IF(ISERROR(INDEX(F32:$AD32,MATCH(TRUE,INDEX((F32:$AD32&lt;&gt;0),0),0))),"",INDEX(F32:$AD32,MATCH(TRUE,INDEX((F32:$AD32&lt;&gt;0),0),0)))</f>
        <v>30115</v>
      </c>
      <c r="AJ32" s="71">
        <f>IF(ISERROR(INDEX(F32:$AD32,MATCH(TRUE,INDEX((F32:$AD32&lt;&gt;0),0),0))),"",INDEX(F32:$AD32,MATCH(TRUE,INDEX((F32:$AD32&lt;&gt;0),0),0)))</f>
        <v>30115</v>
      </c>
      <c r="AK32" s="71">
        <f>IF(ISERROR(INDEX(G32:$AD32,MATCH(TRUE,INDEX((G32:$AD32&lt;&gt;0),0),0))),"",INDEX(G32:$AD32,MATCH(TRUE,INDEX((G32:$AD32&lt;&gt;0),0),0)))</f>
        <v>30115</v>
      </c>
      <c r="AL32" s="71">
        <f>IF(ISERROR(INDEX(H32:$AD32,MATCH(TRUE,INDEX((H32:$AD32&lt;&gt;0),0),0))),"",INDEX(H32:$AD32,MATCH(TRUE,INDEX((H32:$AD32&lt;&gt;0),0),0)))</f>
        <v>30115</v>
      </c>
      <c r="AM32" s="71">
        <f>IF(ISERROR(INDEX(I32:$AD32,MATCH(TRUE,INDEX((I32:$AD32&lt;&gt;0),0),0))),"",INDEX(I32:$AD32,MATCH(TRUE,INDEX((I32:$AD32&lt;&gt;0),0),0)))</f>
        <v>29056</v>
      </c>
      <c r="AN32" s="71">
        <f>IF(ISERROR(INDEX(J32:$AD32,MATCH(TRUE,INDEX((J32:$AD32&lt;&gt;0),0),0))),"",INDEX(J32:$AD32,MATCH(TRUE,INDEX((J32:$AD32&lt;&gt;0),0),0)))</f>
        <v>29056</v>
      </c>
      <c r="AO32" s="7"/>
      <c r="AP32" t="s">
        <v>354</v>
      </c>
      <c r="AQ32" t="s">
        <v>378</v>
      </c>
      <c r="AR32" t="s">
        <v>374</v>
      </c>
      <c r="AS32">
        <v>19002</v>
      </c>
      <c r="AT32" t="s">
        <v>375</v>
      </c>
      <c r="AU32">
        <v>18411</v>
      </c>
      <c r="AV32">
        <v>37413</v>
      </c>
      <c r="AW32">
        <v>30</v>
      </c>
      <c r="AX32" t="b">
        <f t="shared" si="1"/>
        <v>1</v>
      </c>
      <c r="AY32" s="73">
        <f t="shared" si="3"/>
        <v>42446</v>
      </c>
    </row>
    <row r="33" spans="1:51" ht="12.75" customHeight="1" x14ac:dyDescent="0.3">
      <c r="A33">
        <v>31</v>
      </c>
      <c r="B33" s="8" t="s">
        <v>38</v>
      </c>
      <c r="C33" s="8" t="s">
        <v>58</v>
      </c>
      <c r="D33" s="6"/>
      <c r="E33" s="6">
        <v>32685</v>
      </c>
      <c r="F33" s="6"/>
      <c r="G33" s="6">
        <v>34618</v>
      </c>
      <c r="H33" s="6"/>
      <c r="I33" s="6"/>
      <c r="J33" s="6"/>
      <c r="K33" s="6"/>
      <c r="L33" s="6">
        <v>36366</v>
      </c>
      <c r="M33" s="6"/>
      <c r="N33" s="6"/>
      <c r="O33" s="6"/>
      <c r="P33" s="6"/>
      <c r="Q33" s="6">
        <v>31349</v>
      </c>
      <c r="R33" s="6"/>
      <c r="S33" s="6">
        <v>24297</v>
      </c>
      <c r="T33" s="6"/>
      <c r="U33" s="6">
        <v>31540</v>
      </c>
      <c r="V33" s="6"/>
      <c r="W33" s="6">
        <v>37744</v>
      </c>
      <c r="X33" s="6"/>
      <c r="Y33" s="6">
        <v>41019</v>
      </c>
      <c r="Z33" s="6">
        <v>48301</v>
      </c>
      <c r="AA33" s="6"/>
      <c r="AB33" s="6"/>
      <c r="AC33" s="6">
        <v>50328</v>
      </c>
      <c r="AD33" s="6"/>
      <c r="AF33" s="7">
        <f t="shared" si="2"/>
        <v>32685</v>
      </c>
      <c r="AG33" s="71">
        <f>IF(ISERROR(INDEX(D33:$AD33,MATCH(TRUE,INDEX((D33:$AD33&lt;&gt;0),0),0))),"",INDEX(D33:$AD33,MATCH(TRUE,INDEX((D33:$AD33&lt;&gt;0),0),0)))</f>
        <v>32685</v>
      </c>
      <c r="AH33" s="71">
        <f>IF(ISERROR(INDEX(E33:$AD33,MATCH(TRUE,INDEX((E33:$AD33&lt;&gt;0),0),0))),"",INDEX(E33:$AD33,MATCH(TRUE,INDEX((E33:$AD33&lt;&gt;0),0),0)))</f>
        <v>32685</v>
      </c>
      <c r="AI33" s="71">
        <f>IF(ISERROR(INDEX(F33:$AD33,MATCH(TRUE,INDEX((F33:$AD33&lt;&gt;0),0),0))),"",INDEX(F33:$AD33,MATCH(TRUE,INDEX((F33:$AD33&lt;&gt;0),0),0)))</f>
        <v>34618</v>
      </c>
      <c r="AJ33" s="71">
        <f>IF(ISERROR(INDEX(F33:$AD33,MATCH(TRUE,INDEX((F33:$AD33&lt;&gt;0),0),0))),"",INDEX(F33:$AD33,MATCH(TRUE,INDEX((F33:$AD33&lt;&gt;0),0),0)))</f>
        <v>34618</v>
      </c>
      <c r="AK33" s="71">
        <f>IF(ISERROR(INDEX(G33:$AD33,MATCH(TRUE,INDEX((G33:$AD33&lt;&gt;0),0),0))),"",INDEX(G33:$AD33,MATCH(TRUE,INDEX((G33:$AD33&lt;&gt;0),0),0)))</f>
        <v>34618</v>
      </c>
      <c r="AL33" s="71">
        <f>IF(ISERROR(INDEX(H33:$AD33,MATCH(TRUE,INDEX((H33:$AD33&lt;&gt;0),0),0))),"",INDEX(H33:$AD33,MATCH(TRUE,INDEX((H33:$AD33&lt;&gt;0),0),0)))</f>
        <v>36366</v>
      </c>
      <c r="AM33" s="71">
        <f>IF(ISERROR(INDEX(I33:$AD33,MATCH(TRUE,INDEX((I33:$AD33&lt;&gt;0),0),0))),"",INDEX(I33:$AD33,MATCH(TRUE,INDEX((I33:$AD33&lt;&gt;0),0),0)))</f>
        <v>36366</v>
      </c>
      <c r="AN33" s="71">
        <f>IF(ISERROR(INDEX(J33:$AD33,MATCH(TRUE,INDEX((J33:$AD33&lt;&gt;0),0),0))),"",INDEX(J33:$AD33,MATCH(TRUE,INDEX((J33:$AD33&lt;&gt;0),0),0)))</f>
        <v>36366</v>
      </c>
      <c r="AO33" s="7"/>
      <c r="AP33" t="s">
        <v>348</v>
      </c>
      <c r="AQ33" t="s">
        <v>378</v>
      </c>
      <c r="AR33" t="s">
        <v>376</v>
      </c>
      <c r="AS33">
        <v>15489</v>
      </c>
      <c r="AT33" t="s">
        <v>377</v>
      </c>
      <c r="AU33">
        <v>17196</v>
      </c>
      <c r="AV33">
        <v>32685</v>
      </c>
      <c r="AW33">
        <v>31</v>
      </c>
      <c r="AX33" t="b">
        <f t="shared" si="1"/>
        <v>1</v>
      </c>
      <c r="AY33" s="73">
        <f t="shared" si="3"/>
        <v>42689</v>
      </c>
    </row>
    <row r="34" spans="1:51" ht="12.75" customHeight="1" x14ac:dyDescent="0.3">
      <c r="A34">
        <v>32</v>
      </c>
      <c r="B34" s="8" t="s">
        <v>62</v>
      </c>
      <c r="C34" s="8" t="s">
        <v>59</v>
      </c>
      <c r="D34" s="6"/>
      <c r="E34" s="6">
        <v>34703</v>
      </c>
      <c r="F34" s="6"/>
      <c r="G34" s="6"/>
      <c r="H34" s="6">
        <v>27360</v>
      </c>
      <c r="I34" s="6"/>
      <c r="J34" s="6"/>
      <c r="K34" s="6"/>
      <c r="L34" s="6">
        <v>30015</v>
      </c>
      <c r="M34" s="6"/>
      <c r="N34" s="6">
        <v>28993</v>
      </c>
      <c r="O34" s="6"/>
      <c r="P34" s="6"/>
      <c r="Q34" s="6">
        <v>32353</v>
      </c>
      <c r="R34" s="6"/>
      <c r="S34" s="6">
        <v>31970</v>
      </c>
      <c r="T34" s="6"/>
      <c r="U34" s="6">
        <v>31102</v>
      </c>
      <c r="V34" s="6"/>
      <c r="W34" s="6">
        <v>30500</v>
      </c>
      <c r="X34" s="6"/>
      <c r="Y34" s="6">
        <v>32513</v>
      </c>
      <c r="Z34" s="6"/>
      <c r="AA34" s="6"/>
      <c r="AB34" s="6"/>
      <c r="AC34" s="6">
        <v>38817</v>
      </c>
      <c r="AD34" s="6"/>
      <c r="AF34" s="7">
        <f t="shared" si="2"/>
        <v>34703</v>
      </c>
      <c r="AG34" s="71">
        <f>IF(ISERROR(INDEX(D34:$AD34,MATCH(TRUE,INDEX((D34:$AD34&lt;&gt;0),0),0))),"",INDEX(D34:$AD34,MATCH(TRUE,INDEX((D34:$AD34&lt;&gt;0),0),0)))</f>
        <v>34703</v>
      </c>
      <c r="AH34" s="71">
        <f>IF(ISERROR(INDEX(E34:$AD34,MATCH(TRUE,INDEX((E34:$AD34&lt;&gt;0),0),0))),"",INDEX(E34:$AD34,MATCH(TRUE,INDEX((E34:$AD34&lt;&gt;0),0),0)))</f>
        <v>34703</v>
      </c>
      <c r="AI34" s="71">
        <f>IF(ISERROR(INDEX(F34:$AD34,MATCH(TRUE,INDEX((F34:$AD34&lt;&gt;0),0),0))),"",INDEX(F34:$AD34,MATCH(TRUE,INDEX((F34:$AD34&lt;&gt;0),0),0)))</f>
        <v>27360</v>
      </c>
      <c r="AJ34" s="71">
        <f>IF(ISERROR(INDEX(F34:$AD34,MATCH(TRUE,INDEX((F34:$AD34&lt;&gt;0),0),0))),"",INDEX(F34:$AD34,MATCH(TRUE,INDEX((F34:$AD34&lt;&gt;0),0),0)))</f>
        <v>27360</v>
      </c>
      <c r="AK34" s="71">
        <f>IF(ISERROR(INDEX(G34:$AD34,MATCH(TRUE,INDEX((G34:$AD34&lt;&gt;0),0),0))),"",INDEX(G34:$AD34,MATCH(TRUE,INDEX((G34:$AD34&lt;&gt;0),0),0)))</f>
        <v>27360</v>
      </c>
      <c r="AL34" s="71">
        <f>IF(ISERROR(INDEX(H34:$AD34,MATCH(TRUE,INDEX((H34:$AD34&lt;&gt;0),0),0))),"",INDEX(H34:$AD34,MATCH(TRUE,INDEX((H34:$AD34&lt;&gt;0),0),0)))</f>
        <v>27360</v>
      </c>
      <c r="AM34" s="71">
        <f>IF(ISERROR(INDEX(I34:$AD34,MATCH(TRUE,INDEX((I34:$AD34&lt;&gt;0),0),0))),"",INDEX(I34:$AD34,MATCH(TRUE,INDEX((I34:$AD34&lt;&gt;0),0),0)))</f>
        <v>30015</v>
      </c>
      <c r="AN34" s="71">
        <f>IF(ISERROR(INDEX(J34:$AD34,MATCH(TRUE,INDEX((J34:$AD34&lt;&gt;0),0),0))),"",INDEX(J34:$AD34,MATCH(TRUE,INDEX((J34:$AD34&lt;&gt;0),0),0)))</f>
        <v>30015</v>
      </c>
      <c r="AO34" s="7"/>
      <c r="AP34" t="s">
        <v>354</v>
      </c>
      <c r="AQ34" t="s">
        <v>378</v>
      </c>
      <c r="AR34" t="s">
        <v>374</v>
      </c>
      <c r="AS34">
        <v>18196</v>
      </c>
      <c r="AT34" t="s">
        <v>375</v>
      </c>
      <c r="AU34">
        <v>16507</v>
      </c>
      <c r="AV34">
        <v>34703</v>
      </c>
      <c r="AW34">
        <v>32</v>
      </c>
      <c r="AX34" t="b">
        <f t="shared" ref="AX34:AX65" si="4">AW34=A34</f>
        <v>1</v>
      </c>
      <c r="AY34" s="73">
        <f t="shared" si="3"/>
        <v>42446</v>
      </c>
    </row>
    <row r="35" spans="1:51" ht="12.75" customHeight="1" x14ac:dyDescent="0.3">
      <c r="A35">
        <v>33</v>
      </c>
      <c r="B35" s="8" t="s">
        <v>30</v>
      </c>
      <c r="C35" s="8" t="s">
        <v>63</v>
      </c>
      <c r="D35" s="6"/>
      <c r="E35" s="6">
        <v>5561</v>
      </c>
      <c r="F35" s="6">
        <v>4004</v>
      </c>
      <c r="G35" s="6"/>
      <c r="H35" s="6"/>
      <c r="I35" s="6"/>
      <c r="J35" s="6"/>
      <c r="K35" s="6">
        <v>5044</v>
      </c>
      <c r="L35" s="6"/>
      <c r="M35" s="6">
        <v>6291</v>
      </c>
      <c r="N35" s="6"/>
      <c r="O35" s="6"/>
      <c r="P35" s="6"/>
      <c r="Q35" s="6">
        <v>5287</v>
      </c>
      <c r="R35" s="6"/>
      <c r="S35" s="6">
        <v>7746</v>
      </c>
      <c r="T35" s="6"/>
      <c r="U35" s="6"/>
      <c r="V35" s="6">
        <v>5859</v>
      </c>
      <c r="W35" s="6"/>
      <c r="X35" s="6"/>
      <c r="Y35" s="6"/>
      <c r="Z35" s="6"/>
      <c r="AA35" s="6">
        <v>5344</v>
      </c>
      <c r="AB35" s="6"/>
      <c r="AC35" s="6">
        <v>4623</v>
      </c>
      <c r="AD35" s="6"/>
      <c r="AF35" s="7">
        <f t="shared" si="2"/>
        <v>5561</v>
      </c>
      <c r="AG35" s="71">
        <f>IF(ISERROR(INDEX(D35:$AD35,MATCH(TRUE,INDEX((D35:$AD35&lt;&gt;0),0),0))),"",INDEX(D35:$AD35,MATCH(TRUE,INDEX((D35:$AD35&lt;&gt;0),0),0)))</f>
        <v>5561</v>
      </c>
      <c r="AH35" s="71">
        <f>IF(ISERROR(INDEX(E35:$AD35,MATCH(TRUE,INDEX((E35:$AD35&lt;&gt;0),0),0))),"",INDEX(E35:$AD35,MATCH(TRUE,INDEX((E35:$AD35&lt;&gt;0),0),0)))</f>
        <v>5561</v>
      </c>
      <c r="AI35" s="71">
        <f>IF(ISERROR(INDEX(F35:$AD35,MATCH(TRUE,INDEX((F35:$AD35&lt;&gt;0),0),0))),"",INDEX(F35:$AD35,MATCH(TRUE,INDEX((F35:$AD35&lt;&gt;0),0),0)))</f>
        <v>4004</v>
      </c>
      <c r="AJ35" s="71">
        <f>IF(ISERROR(INDEX(F35:$AD35,MATCH(TRUE,INDEX((F35:$AD35&lt;&gt;0),0),0))),"",INDEX(F35:$AD35,MATCH(TRUE,INDEX((F35:$AD35&lt;&gt;0),0),0)))</f>
        <v>4004</v>
      </c>
      <c r="AK35" s="71">
        <f>IF(ISERROR(INDEX(G35:$AD35,MATCH(TRUE,INDEX((G35:$AD35&lt;&gt;0),0),0))),"",INDEX(G35:$AD35,MATCH(TRUE,INDEX((G35:$AD35&lt;&gt;0),0),0)))</f>
        <v>5044</v>
      </c>
      <c r="AL35" s="71">
        <f>IF(ISERROR(INDEX(H35:$AD35,MATCH(TRUE,INDEX((H35:$AD35&lt;&gt;0),0),0))),"",INDEX(H35:$AD35,MATCH(TRUE,INDEX((H35:$AD35&lt;&gt;0),0),0)))</f>
        <v>5044</v>
      </c>
      <c r="AM35" s="71">
        <f>IF(ISERROR(INDEX(I35:$AD35,MATCH(TRUE,INDEX((I35:$AD35&lt;&gt;0),0),0))),"",INDEX(I35:$AD35,MATCH(TRUE,INDEX((I35:$AD35&lt;&gt;0),0),0)))</f>
        <v>5044</v>
      </c>
      <c r="AN35" s="71">
        <f>IF(ISERROR(INDEX(J35:$AD35,MATCH(TRUE,INDEX((J35:$AD35&lt;&gt;0),0),0))),"",INDEX(J35:$AD35,MATCH(TRUE,INDEX((J35:$AD35&lt;&gt;0),0),0)))</f>
        <v>5044</v>
      </c>
      <c r="AO35" s="7"/>
      <c r="AP35" t="s">
        <v>347</v>
      </c>
      <c r="AQ35" t="s">
        <v>373</v>
      </c>
      <c r="AR35" t="s">
        <v>376</v>
      </c>
      <c r="AS35">
        <v>3202</v>
      </c>
      <c r="AT35" t="s">
        <v>377</v>
      </c>
      <c r="AU35">
        <v>2359</v>
      </c>
      <c r="AV35">
        <v>5561</v>
      </c>
      <c r="AW35">
        <v>33</v>
      </c>
      <c r="AX35" t="b">
        <f t="shared" si="4"/>
        <v>1</v>
      </c>
      <c r="AY35" s="73">
        <f t="shared" si="3"/>
        <v>42460</v>
      </c>
    </row>
    <row r="36" spans="1:51" x14ac:dyDescent="0.3">
      <c r="A36">
        <v>34</v>
      </c>
      <c r="B36" s="8" t="s">
        <v>64</v>
      </c>
      <c r="C36" s="8" t="s">
        <v>54</v>
      </c>
      <c r="D36" s="6"/>
      <c r="E36" s="6">
        <v>7686</v>
      </c>
      <c r="F36" s="6">
        <v>4241</v>
      </c>
      <c r="G36" s="6"/>
      <c r="H36" s="6"/>
      <c r="I36" s="6"/>
      <c r="J36" s="6"/>
      <c r="K36" s="6">
        <v>6409</v>
      </c>
      <c r="L36" s="6"/>
      <c r="M36" s="6"/>
      <c r="N36" s="6">
        <v>8109</v>
      </c>
      <c r="O36" s="6"/>
      <c r="P36" s="6">
        <v>6892</v>
      </c>
      <c r="Q36" s="6"/>
      <c r="R36" s="6">
        <v>9509</v>
      </c>
      <c r="S36" s="6"/>
      <c r="T36" s="6">
        <v>7479</v>
      </c>
      <c r="U36" s="6"/>
      <c r="V36" s="6">
        <v>7644</v>
      </c>
      <c r="W36" s="6"/>
      <c r="X36" s="6">
        <v>6093</v>
      </c>
      <c r="Y36" s="6"/>
      <c r="Z36" s="6">
        <v>7936</v>
      </c>
      <c r="AA36" s="6"/>
      <c r="AB36" s="6"/>
      <c r="AC36" s="6">
        <v>8093</v>
      </c>
      <c r="AD36" s="6"/>
      <c r="AF36" s="7">
        <f t="shared" si="2"/>
        <v>7686</v>
      </c>
      <c r="AG36" s="71">
        <f>IF(ISERROR(INDEX(D36:$AD36,MATCH(TRUE,INDEX((D36:$AD36&lt;&gt;0),0),0))),"",INDEX(D36:$AD36,MATCH(TRUE,INDEX((D36:$AD36&lt;&gt;0),0),0)))</f>
        <v>7686</v>
      </c>
      <c r="AH36" s="71">
        <f>IF(ISERROR(INDEX(E36:$AD36,MATCH(TRUE,INDEX((E36:$AD36&lt;&gt;0),0),0))),"",INDEX(E36:$AD36,MATCH(TRUE,INDEX((E36:$AD36&lt;&gt;0),0),0)))</f>
        <v>7686</v>
      </c>
      <c r="AI36" s="71">
        <f>IF(ISERROR(INDEX(F36:$AD36,MATCH(TRUE,INDEX((F36:$AD36&lt;&gt;0),0),0))),"",INDEX(F36:$AD36,MATCH(TRUE,INDEX((F36:$AD36&lt;&gt;0),0),0)))</f>
        <v>4241</v>
      </c>
      <c r="AJ36" s="71">
        <f>IF(ISERROR(INDEX(F36:$AD36,MATCH(TRUE,INDEX((F36:$AD36&lt;&gt;0),0),0))),"",INDEX(F36:$AD36,MATCH(TRUE,INDEX((F36:$AD36&lt;&gt;0),0),0)))</f>
        <v>4241</v>
      </c>
      <c r="AK36" s="71">
        <f>IF(ISERROR(INDEX(G36:$AD36,MATCH(TRUE,INDEX((G36:$AD36&lt;&gt;0),0),0))),"",INDEX(G36:$AD36,MATCH(TRUE,INDEX((G36:$AD36&lt;&gt;0),0),0)))</f>
        <v>6409</v>
      </c>
      <c r="AL36" s="71">
        <f>IF(ISERROR(INDEX(H36:$AD36,MATCH(TRUE,INDEX((H36:$AD36&lt;&gt;0),0),0))),"",INDEX(H36:$AD36,MATCH(TRUE,INDEX((H36:$AD36&lt;&gt;0),0),0)))</f>
        <v>6409</v>
      </c>
      <c r="AM36" s="71">
        <f>IF(ISERROR(INDEX(I36:$AD36,MATCH(TRUE,INDEX((I36:$AD36&lt;&gt;0),0),0))),"",INDEX(I36:$AD36,MATCH(TRUE,INDEX((I36:$AD36&lt;&gt;0),0),0)))</f>
        <v>6409</v>
      </c>
      <c r="AN36" s="71">
        <f>IF(ISERROR(INDEX(J36:$AD36,MATCH(TRUE,INDEX((J36:$AD36&lt;&gt;0),0),0))),"",INDEX(J36:$AD36,MATCH(TRUE,INDEX((J36:$AD36&lt;&gt;0),0),0)))</f>
        <v>6409</v>
      </c>
      <c r="AO36" s="7"/>
      <c r="AP36" t="s">
        <v>348</v>
      </c>
      <c r="AQ36" t="s">
        <v>373</v>
      </c>
      <c r="AR36" t="s">
        <v>376</v>
      </c>
      <c r="AS36">
        <v>3703</v>
      </c>
      <c r="AT36" t="s">
        <v>377</v>
      </c>
      <c r="AU36">
        <v>3983</v>
      </c>
      <c r="AV36">
        <v>7686</v>
      </c>
      <c r="AW36">
        <v>34</v>
      </c>
      <c r="AX36" t="b">
        <f t="shared" si="4"/>
        <v>1</v>
      </c>
      <c r="AY36" s="73">
        <f t="shared" si="3"/>
        <v>42689</v>
      </c>
    </row>
    <row r="37" spans="1:51" x14ac:dyDescent="0.3">
      <c r="A37">
        <v>35</v>
      </c>
      <c r="B37" s="8" t="s">
        <v>65</v>
      </c>
      <c r="C37" s="8" t="s">
        <v>63</v>
      </c>
      <c r="D37" s="6"/>
      <c r="E37" s="6">
        <v>8715</v>
      </c>
      <c r="F37" s="6"/>
      <c r="G37" s="6">
        <v>7036</v>
      </c>
      <c r="H37" s="6"/>
      <c r="I37" s="6"/>
      <c r="J37" s="6">
        <v>7832</v>
      </c>
      <c r="K37" s="6"/>
      <c r="L37" s="6">
        <v>7655</v>
      </c>
      <c r="M37" s="6"/>
      <c r="N37" s="6">
        <v>8027</v>
      </c>
      <c r="O37" s="6"/>
      <c r="P37" s="6">
        <v>7847</v>
      </c>
      <c r="Q37" s="6"/>
      <c r="R37" s="6"/>
      <c r="S37" s="6">
        <v>6008</v>
      </c>
      <c r="T37" s="6"/>
      <c r="U37" s="6"/>
      <c r="V37" s="6">
        <v>7615</v>
      </c>
      <c r="W37" s="6"/>
      <c r="X37" s="6"/>
      <c r="Y37" s="6"/>
      <c r="Z37" s="6"/>
      <c r="AA37" s="6">
        <v>4675</v>
      </c>
      <c r="AB37" s="6"/>
      <c r="AC37" s="6">
        <v>5207</v>
      </c>
      <c r="AD37" s="6"/>
      <c r="AF37" s="7">
        <f t="shared" si="2"/>
        <v>8715</v>
      </c>
      <c r="AG37" s="71">
        <f>IF(ISERROR(INDEX(D37:$AD37,MATCH(TRUE,INDEX((D37:$AD37&lt;&gt;0),0),0))),"",INDEX(D37:$AD37,MATCH(TRUE,INDEX((D37:$AD37&lt;&gt;0),0),0)))</f>
        <v>8715</v>
      </c>
      <c r="AH37" s="71">
        <f>IF(ISERROR(INDEX(E37:$AD37,MATCH(TRUE,INDEX((E37:$AD37&lt;&gt;0),0),0))),"",INDEX(E37:$AD37,MATCH(TRUE,INDEX((E37:$AD37&lt;&gt;0),0),0)))</f>
        <v>8715</v>
      </c>
      <c r="AI37" s="71">
        <f>IF(ISERROR(INDEX(F37:$AD37,MATCH(TRUE,INDEX((F37:$AD37&lt;&gt;0),0),0))),"",INDEX(F37:$AD37,MATCH(TRUE,INDEX((F37:$AD37&lt;&gt;0),0),0)))</f>
        <v>7036</v>
      </c>
      <c r="AJ37" s="71">
        <f>IF(ISERROR(INDEX(F37:$AD37,MATCH(TRUE,INDEX((F37:$AD37&lt;&gt;0),0),0))),"",INDEX(F37:$AD37,MATCH(TRUE,INDEX((F37:$AD37&lt;&gt;0),0),0)))</f>
        <v>7036</v>
      </c>
      <c r="AK37" s="71">
        <f>IF(ISERROR(INDEX(G37:$AD37,MATCH(TRUE,INDEX((G37:$AD37&lt;&gt;0),0),0))),"",INDEX(G37:$AD37,MATCH(TRUE,INDEX((G37:$AD37&lt;&gt;0),0),0)))</f>
        <v>7036</v>
      </c>
      <c r="AL37" s="71">
        <f>IF(ISERROR(INDEX(H37:$AD37,MATCH(TRUE,INDEX((H37:$AD37&lt;&gt;0),0),0))),"",INDEX(H37:$AD37,MATCH(TRUE,INDEX((H37:$AD37&lt;&gt;0),0),0)))</f>
        <v>7832</v>
      </c>
      <c r="AM37" s="71">
        <f>IF(ISERROR(INDEX(I37:$AD37,MATCH(TRUE,INDEX((I37:$AD37&lt;&gt;0),0),0))),"",INDEX(I37:$AD37,MATCH(TRUE,INDEX((I37:$AD37&lt;&gt;0),0),0)))</f>
        <v>7832</v>
      </c>
      <c r="AN37" s="71">
        <f>IF(ISERROR(INDEX(J37:$AD37,MATCH(TRUE,INDEX((J37:$AD37&lt;&gt;0),0),0))),"",INDEX(J37:$AD37,MATCH(TRUE,INDEX((J37:$AD37&lt;&gt;0),0),0)))</f>
        <v>7832</v>
      </c>
      <c r="AO37" s="7"/>
      <c r="AP37" t="s">
        <v>351</v>
      </c>
      <c r="AQ37" t="s">
        <v>373</v>
      </c>
      <c r="AR37" t="s">
        <v>376</v>
      </c>
      <c r="AS37">
        <v>4191</v>
      </c>
      <c r="AT37" t="s">
        <v>377</v>
      </c>
      <c r="AU37">
        <v>4524</v>
      </c>
      <c r="AV37">
        <v>8715</v>
      </c>
      <c r="AW37">
        <v>35</v>
      </c>
      <c r="AX37" t="b">
        <f t="shared" si="4"/>
        <v>1</v>
      </c>
      <c r="AY37" s="73">
        <f t="shared" si="3"/>
        <v>42451</v>
      </c>
    </row>
    <row r="38" spans="1:51" ht="12.75" customHeight="1" x14ac:dyDescent="0.3">
      <c r="A38">
        <v>36</v>
      </c>
      <c r="B38" s="8" t="s">
        <v>62</v>
      </c>
      <c r="C38" s="8" t="s">
        <v>66</v>
      </c>
      <c r="D38" s="6"/>
      <c r="E38" s="6">
        <v>28175</v>
      </c>
      <c r="F38" s="6"/>
      <c r="G38" s="6"/>
      <c r="H38" s="6">
        <v>28048</v>
      </c>
      <c r="I38" s="6"/>
      <c r="J38" s="6"/>
      <c r="K38" s="6"/>
      <c r="L38" s="6">
        <v>28413</v>
      </c>
      <c r="M38" s="6"/>
      <c r="N38" s="6">
        <v>27976</v>
      </c>
      <c r="O38" s="6">
        <v>30324</v>
      </c>
      <c r="P38" s="6"/>
      <c r="Q38" s="6">
        <v>28288</v>
      </c>
      <c r="R38" s="6"/>
      <c r="S38" s="6">
        <v>32458</v>
      </c>
      <c r="T38" s="6">
        <v>30802</v>
      </c>
      <c r="U38" s="6"/>
      <c r="V38" s="6">
        <v>30487</v>
      </c>
      <c r="W38" s="6">
        <v>30660</v>
      </c>
      <c r="X38" s="6"/>
      <c r="Y38" s="6"/>
      <c r="Z38" s="6"/>
      <c r="AA38" s="6"/>
      <c r="AB38" s="6"/>
      <c r="AC38" s="6">
        <v>48014</v>
      </c>
      <c r="AD38" s="6"/>
      <c r="AF38" s="7">
        <f t="shared" si="2"/>
        <v>28175</v>
      </c>
      <c r="AG38" s="71">
        <f>IF(ISERROR(INDEX(D38:$AD38,MATCH(TRUE,INDEX((D38:$AD38&lt;&gt;0),0),0))),"",INDEX(D38:$AD38,MATCH(TRUE,INDEX((D38:$AD38&lt;&gt;0),0),0)))</f>
        <v>28175</v>
      </c>
      <c r="AH38" s="71">
        <f>IF(ISERROR(INDEX(E38:$AD38,MATCH(TRUE,INDEX((E38:$AD38&lt;&gt;0),0),0))),"",INDEX(E38:$AD38,MATCH(TRUE,INDEX((E38:$AD38&lt;&gt;0),0),0)))</f>
        <v>28175</v>
      </c>
      <c r="AI38" s="71">
        <f>IF(ISERROR(INDEX(F38:$AD38,MATCH(TRUE,INDEX((F38:$AD38&lt;&gt;0),0),0))),"",INDEX(F38:$AD38,MATCH(TRUE,INDEX((F38:$AD38&lt;&gt;0),0),0)))</f>
        <v>28048</v>
      </c>
      <c r="AJ38" s="71">
        <f>IF(ISERROR(INDEX(F38:$AD38,MATCH(TRUE,INDEX((F38:$AD38&lt;&gt;0),0),0))),"",INDEX(F38:$AD38,MATCH(TRUE,INDEX((F38:$AD38&lt;&gt;0),0),0)))</f>
        <v>28048</v>
      </c>
      <c r="AK38" s="71">
        <f>IF(ISERROR(INDEX(G38:$AD38,MATCH(TRUE,INDEX((G38:$AD38&lt;&gt;0),0),0))),"",INDEX(G38:$AD38,MATCH(TRUE,INDEX((G38:$AD38&lt;&gt;0),0),0)))</f>
        <v>28048</v>
      </c>
      <c r="AL38" s="71">
        <f>IF(ISERROR(INDEX(H38:$AD38,MATCH(TRUE,INDEX((H38:$AD38&lt;&gt;0),0),0))),"",INDEX(H38:$AD38,MATCH(TRUE,INDEX((H38:$AD38&lt;&gt;0),0),0)))</f>
        <v>28048</v>
      </c>
      <c r="AM38" s="71">
        <f>IF(ISERROR(INDEX(I38:$AD38,MATCH(TRUE,INDEX((I38:$AD38&lt;&gt;0),0),0))),"",INDEX(I38:$AD38,MATCH(TRUE,INDEX((I38:$AD38&lt;&gt;0),0),0)))</f>
        <v>28413</v>
      </c>
      <c r="AN38" s="71">
        <f>IF(ISERROR(INDEX(J38:$AD38,MATCH(TRUE,INDEX((J38:$AD38&lt;&gt;0),0),0))),"",INDEX(J38:$AD38,MATCH(TRUE,INDEX((J38:$AD38&lt;&gt;0),0),0)))</f>
        <v>28413</v>
      </c>
      <c r="AO38" s="7"/>
      <c r="AP38" t="s">
        <v>351</v>
      </c>
      <c r="AQ38" t="s">
        <v>378</v>
      </c>
      <c r="AR38" t="s">
        <v>374</v>
      </c>
      <c r="AS38">
        <v>14461</v>
      </c>
      <c r="AT38" t="s">
        <v>375</v>
      </c>
      <c r="AU38">
        <v>13714</v>
      </c>
      <c r="AV38">
        <v>28175</v>
      </c>
      <c r="AW38">
        <v>36</v>
      </c>
      <c r="AX38" t="b">
        <f t="shared" si="4"/>
        <v>1</v>
      </c>
      <c r="AY38" s="73">
        <f t="shared" si="3"/>
        <v>42451</v>
      </c>
    </row>
    <row r="39" spans="1:51" ht="12.75" customHeight="1" x14ac:dyDescent="0.3">
      <c r="A39">
        <v>37</v>
      </c>
      <c r="B39" s="8" t="s">
        <v>62</v>
      </c>
      <c r="C39" s="8" t="s">
        <v>44</v>
      </c>
      <c r="D39" s="6"/>
      <c r="E39" s="6">
        <v>31195</v>
      </c>
      <c r="F39" s="6"/>
      <c r="G39" s="6"/>
      <c r="H39" s="6">
        <v>25152</v>
      </c>
      <c r="I39" s="6"/>
      <c r="J39" s="6"/>
      <c r="K39" s="6"/>
      <c r="L39" s="6">
        <v>27003</v>
      </c>
      <c r="M39" s="6"/>
      <c r="N39" s="6">
        <v>29928</v>
      </c>
      <c r="O39" s="6"/>
      <c r="P39" s="6"/>
      <c r="Q39" s="6">
        <v>31565</v>
      </c>
      <c r="R39" s="6"/>
      <c r="S39" s="6">
        <v>31431</v>
      </c>
      <c r="T39" s="6">
        <v>33070</v>
      </c>
      <c r="U39" s="6"/>
      <c r="V39" s="6">
        <v>33048</v>
      </c>
      <c r="W39" s="6">
        <v>31440</v>
      </c>
      <c r="X39" s="6"/>
      <c r="Y39" s="6">
        <v>28116</v>
      </c>
      <c r="Z39" s="6">
        <v>36390</v>
      </c>
      <c r="AA39" s="6"/>
      <c r="AB39" s="6"/>
      <c r="AC39" s="6">
        <v>39724</v>
      </c>
      <c r="AD39" s="6"/>
      <c r="AF39" s="7">
        <f t="shared" si="2"/>
        <v>31195</v>
      </c>
      <c r="AG39" s="71">
        <f>IF(ISERROR(INDEX(D39:$AD39,MATCH(TRUE,INDEX((D39:$AD39&lt;&gt;0),0),0))),"",INDEX(D39:$AD39,MATCH(TRUE,INDEX((D39:$AD39&lt;&gt;0),0),0)))</f>
        <v>31195</v>
      </c>
      <c r="AH39" s="71">
        <f>IF(ISERROR(INDEX(E39:$AD39,MATCH(TRUE,INDEX((E39:$AD39&lt;&gt;0),0),0))),"",INDEX(E39:$AD39,MATCH(TRUE,INDEX((E39:$AD39&lt;&gt;0),0),0)))</f>
        <v>31195</v>
      </c>
      <c r="AI39" s="71">
        <f>IF(ISERROR(INDEX(F39:$AD39,MATCH(TRUE,INDEX((F39:$AD39&lt;&gt;0),0),0))),"",INDEX(F39:$AD39,MATCH(TRUE,INDEX((F39:$AD39&lt;&gt;0),0),0)))</f>
        <v>25152</v>
      </c>
      <c r="AJ39" s="71">
        <f>IF(ISERROR(INDEX(F39:$AD39,MATCH(TRUE,INDEX((F39:$AD39&lt;&gt;0),0),0))),"",INDEX(F39:$AD39,MATCH(TRUE,INDEX((F39:$AD39&lt;&gt;0),0),0)))</f>
        <v>25152</v>
      </c>
      <c r="AK39" s="71">
        <f>IF(ISERROR(INDEX(G39:$AD39,MATCH(TRUE,INDEX((G39:$AD39&lt;&gt;0),0),0))),"",INDEX(G39:$AD39,MATCH(TRUE,INDEX((G39:$AD39&lt;&gt;0),0),0)))</f>
        <v>25152</v>
      </c>
      <c r="AL39" s="71">
        <f>IF(ISERROR(INDEX(H39:$AD39,MATCH(TRUE,INDEX((H39:$AD39&lt;&gt;0),0),0))),"",INDEX(H39:$AD39,MATCH(TRUE,INDEX((H39:$AD39&lt;&gt;0),0),0)))</f>
        <v>25152</v>
      </c>
      <c r="AM39" s="71">
        <f>IF(ISERROR(INDEX(I39:$AD39,MATCH(TRUE,INDEX((I39:$AD39&lt;&gt;0),0),0))),"",INDEX(I39:$AD39,MATCH(TRUE,INDEX((I39:$AD39&lt;&gt;0),0),0)))</f>
        <v>27003</v>
      </c>
      <c r="AN39" s="71">
        <f>IF(ISERROR(INDEX(J39:$AD39,MATCH(TRUE,INDEX((J39:$AD39&lt;&gt;0),0),0))),"",INDEX(J39:$AD39,MATCH(TRUE,INDEX((J39:$AD39&lt;&gt;0),0),0)))</f>
        <v>27003</v>
      </c>
      <c r="AO39" s="7"/>
      <c r="AP39" t="s">
        <v>349</v>
      </c>
      <c r="AQ39" t="s">
        <v>378</v>
      </c>
      <c r="AR39" t="s">
        <v>374</v>
      </c>
      <c r="AS39">
        <v>15821</v>
      </c>
      <c r="AT39" t="s">
        <v>375</v>
      </c>
      <c r="AU39">
        <v>15374</v>
      </c>
      <c r="AV39">
        <v>31195</v>
      </c>
      <c r="AW39">
        <v>37</v>
      </c>
      <c r="AX39" t="b">
        <f t="shared" si="4"/>
        <v>1</v>
      </c>
      <c r="AY39" s="73">
        <f t="shared" si="3"/>
        <v>42452</v>
      </c>
    </row>
    <row r="40" spans="1:51" ht="12.75" customHeight="1" x14ac:dyDescent="0.3">
      <c r="A40">
        <v>38</v>
      </c>
      <c r="B40" s="8" t="s">
        <v>62</v>
      </c>
      <c r="C40" s="8" t="s">
        <v>56</v>
      </c>
      <c r="D40" s="6"/>
      <c r="E40" s="6">
        <v>30051</v>
      </c>
      <c r="F40" s="6"/>
      <c r="G40" s="6"/>
      <c r="H40" s="6">
        <v>22559</v>
      </c>
      <c r="I40" s="6"/>
      <c r="J40" s="6"/>
      <c r="K40" s="6"/>
      <c r="L40" s="6">
        <v>26482</v>
      </c>
      <c r="M40" s="6"/>
      <c r="N40" s="6"/>
      <c r="O40" s="6"/>
      <c r="P40" s="6"/>
      <c r="Q40" s="6">
        <v>36172</v>
      </c>
      <c r="R40" s="6"/>
      <c r="S40" s="6">
        <v>31768</v>
      </c>
      <c r="T40" s="6"/>
      <c r="U40" s="6">
        <v>31893</v>
      </c>
      <c r="V40" s="6"/>
      <c r="W40" s="6">
        <v>31498</v>
      </c>
      <c r="X40" s="6"/>
      <c r="Y40" s="6">
        <v>35513</v>
      </c>
      <c r="Z40" s="6"/>
      <c r="AA40" s="6"/>
      <c r="AB40" s="6"/>
      <c r="AC40" s="6">
        <v>41767</v>
      </c>
      <c r="AD40" s="6"/>
      <c r="AF40" s="7">
        <f t="shared" si="2"/>
        <v>30051</v>
      </c>
      <c r="AG40" s="71">
        <f>IF(ISERROR(INDEX(D40:$AD40,MATCH(TRUE,INDEX((D40:$AD40&lt;&gt;0),0),0))),"",INDEX(D40:$AD40,MATCH(TRUE,INDEX((D40:$AD40&lt;&gt;0),0),0)))</f>
        <v>30051</v>
      </c>
      <c r="AH40" s="71">
        <f>IF(ISERROR(INDEX(E40:$AD40,MATCH(TRUE,INDEX((E40:$AD40&lt;&gt;0),0),0))),"",INDEX(E40:$AD40,MATCH(TRUE,INDEX((E40:$AD40&lt;&gt;0),0),0)))</f>
        <v>30051</v>
      </c>
      <c r="AI40" s="71">
        <f>IF(ISERROR(INDEX(F40:$AD40,MATCH(TRUE,INDEX((F40:$AD40&lt;&gt;0),0),0))),"",INDEX(F40:$AD40,MATCH(TRUE,INDEX((F40:$AD40&lt;&gt;0),0),0)))</f>
        <v>22559</v>
      </c>
      <c r="AJ40" s="71">
        <f>IF(ISERROR(INDEX(F40:$AD40,MATCH(TRUE,INDEX((F40:$AD40&lt;&gt;0),0),0))),"",INDEX(F40:$AD40,MATCH(TRUE,INDEX((F40:$AD40&lt;&gt;0),0),0)))</f>
        <v>22559</v>
      </c>
      <c r="AK40" s="71">
        <f>IF(ISERROR(INDEX(G40:$AD40,MATCH(TRUE,INDEX((G40:$AD40&lt;&gt;0),0),0))),"",INDEX(G40:$AD40,MATCH(TRUE,INDEX((G40:$AD40&lt;&gt;0),0),0)))</f>
        <v>22559</v>
      </c>
      <c r="AL40" s="71">
        <f>IF(ISERROR(INDEX(H40:$AD40,MATCH(TRUE,INDEX((H40:$AD40&lt;&gt;0),0),0))),"",INDEX(H40:$AD40,MATCH(TRUE,INDEX((H40:$AD40&lt;&gt;0),0),0)))</f>
        <v>22559</v>
      </c>
      <c r="AM40" s="71">
        <f>IF(ISERROR(INDEX(I40:$AD40,MATCH(TRUE,INDEX((I40:$AD40&lt;&gt;0),0),0))),"",INDEX(I40:$AD40,MATCH(TRUE,INDEX((I40:$AD40&lt;&gt;0),0),0)))</f>
        <v>26482</v>
      </c>
      <c r="AN40" s="71">
        <f>IF(ISERROR(INDEX(J40:$AD40,MATCH(TRUE,INDEX((J40:$AD40&lt;&gt;0),0),0))),"",INDEX(J40:$AD40,MATCH(TRUE,INDEX((J40:$AD40&lt;&gt;0),0),0)))</f>
        <v>26482</v>
      </c>
      <c r="AO40" s="7"/>
      <c r="AP40" t="s">
        <v>349</v>
      </c>
      <c r="AQ40" t="s">
        <v>378</v>
      </c>
      <c r="AR40" t="s">
        <v>374</v>
      </c>
      <c r="AS40">
        <v>14954</v>
      </c>
      <c r="AT40" t="s">
        <v>375</v>
      </c>
      <c r="AU40">
        <v>15097</v>
      </c>
      <c r="AV40">
        <v>30051</v>
      </c>
      <c r="AW40">
        <v>38</v>
      </c>
      <c r="AX40" t="b">
        <f t="shared" si="4"/>
        <v>1</v>
      </c>
      <c r="AY40" s="73">
        <f t="shared" si="3"/>
        <v>42452</v>
      </c>
    </row>
    <row r="41" spans="1:51" ht="12.75" customHeight="1" x14ac:dyDescent="0.3">
      <c r="A41">
        <v>39</v>
      </c>
      <c r="B41" s="8" t="s">
        <v>67</v>
      </c>
      <c r="C41" s="8" t="s">
        <v>68</v>
      </c>
      <c r="D41" s="6"/>
      <c r="E41" s="6">
        <v>2363</v>
      </c>
      <c r="F41" s="6">
        <v>4241</v>
      </c>
      <c r="G41" s="6"/>
      <c r="H41" s="6"/>
      <c r="I41" s="6"/>
      <c r="J41" s="6"/>
      <c r="K41" s="6"/>
      <c r="L41" s="6">
        <v>7578</v>
      </c>
      <c r="M41" s="6"/>
      <c r="N41" s="6"/>
      <c r="O41" s="6"/>
      <c r="P41" s="6"/>
      <c r="Q41" s="6">
        <v>8245</v>
      </c>
      <c r="R41" s="6"/>
      <c r="S41" s="6">
        <v>8611</v>
      </c>
      <c r="T41" s="6"/>
      <c r="U41" s="6">
        <v>8156</v>
      </c>
      <c r="V41" s="6"/>
      <c r="W41" s="6">
        <v>7596</v>
      </c>
      <c r="X41" s="6"/>
      <c r="Y41" s="6"/>
      <c r="Z41" s="6"/>
      <c r="AA41" s="6">
        <v>9421</v>
      </c>
      <c r="AB41" s="6"/>
      <c r="AC41" s="6">
        <v>8090</v>
      </c>
      <c r="AD41" s="6"/>
      <c r="AF41" s="7">
        <f t="shared" si="2"/>
        <v>2363</v>
      </c>
      <c r="AG41" s="71">
        <f>IF(ISERROR(INDEX(D41:$AD41,MATCH(TRUE,INDEX((D41:$AD41&lt;&gt;0),0),0))),"",INDEX(D41:$AD41,MATCH(TRUE,INDEX((D41:$AD41&lt;&gt;0),0),0)))</f>
        <v>2363</v>
      </c>
      <c r="AH41" s="71">
        <f>IF(ISERROR(INDEX(E41:$AD41,MATCH(TRUE,INDEX((E41:$AD41&lt;&gt;0),0),0))),"",INDEX(E41:$AD41,MATCH(TRUE,INDEX((E41:$AD41&lt;&gt;0),0),0)))</f>
        <v>2363</v>
      </c>
      <c r="AI41" s="71">
        <f>IF(ISERROR(INDEX(F41:$AD41,MATCH(TRUE,INDEX((F41:$AD41&lt;&gt;0),0),0))),"",INDEX(F41:$AD41,MATCH(TRUE,INDEX((F41:$AD41&lt;&gt;0),0),0)))</f>
        <v>4241</v>
      </c>
      <c r="AJ41" s="71">
        <f>IF(ISERROR(INDEX(F41:$AD41,MATCH(TRUE,INDEX((F41:$AD41&lt;&gt;0),0),0))),"",INDEX(F41:$AD41,MATCH(TRUE,INDEX((F41:$AD41&lt;&gt;0),0),0)))</f>
        <v>4241</v>
      </c>
      <c r="AK41" s="71">
        <f>IF(ISERROR(INDEX(G41:$AD41,MATCH(TRUE,INDEX((G41:$AD41&lt;&gt;0),0),0))),"",INDEX(G41:$AD41,MATCH(TRUE,INDEX((G41:$AD41&lt;&gt;0),0),0)))</f>
        <v>7578</v>
      </c>
      <c r="AL41" s="71">
        <f>IF(ISERROR(INDEX(H41:$AD41,MATCH(TRUE,INDEX((H41:$AD41&lt;&gt;0),0),0))),"",INDEX(H41:$AD41,MATCH(TRUE,INDEX((H41:$AD41&lt;&gt;0),0),0)))</f>
        <v>7578</v>
      </c>
      <c r="AM41" s="71">
        <f>IF(ISERROR(INDEX(I41:$AD41,MATCH(TRUE,INDEX((I41:$AD41&lt;&gt;0),0),0))),"",INDEX(I41:$AD41,MATCH(TRUE,INDEX((I41:$AD41&lt;&gt;0),0),0)))</f>
        <v>7578</v>
      </c>
      <c r="AN41" s="71">
        <f>IF(ISERROR(INDEX(J41:$AD41,MATCH(TRUE,INDEX((J41:$AD41&lt;&gt;0),0),0))),"",INDEX(J41:$AD41,MATCH(TRUE,INDEX((J41:$AD41&lt;&gt;0),0),0)))</f>
        <v>7578</v>
      </c>
      <c r="AO41" s="7"/>
      <c r="AP41" t="s">
        <v>352</v>
      </c>
      <c r="AQ41" t="s">
        <v>373</v>
      </c>
      <c r="AR41" t="s">
        <v>376</v>
      </c>
      <c r="AS41">
        <v>11192357</v>
      </c>
      <c r="AT41" t="s">
        <v>377</v>
      </c>
      <c r="AU41">
        <v>1244</v>
      </c>
      <c r="AV41">
        <v>2363</v>
      </c>
      <c r="AW41">
        <v>39</v>
      </c>
      <c r="AX41" t="b">
        <f t="shared" si="4"/>
        <v>1</v>
      </c>
      <c r="AY41" s="73">
        <f t="shared" si="3"/>
        <v>42682</v>
      </c>
    </row>
    <row r="42" spans="1:51" ht="12.75" customHeight="1" x14ac:dyDescent="0.3">
      <c r="A42">
        <v>40</v>
      </c>
      <c r="B42" s="8" t="s">
        <v>38</v>
      </c>
      <c r="C42" s="8" t="s">
        <v>69</v>
      </c>
      <c r="D42" s="6"/>
      <c r="E42" s="6">
        <v>31878</v>
      </c>
      <c r="F42" s="6"/>
      <c r="G42" s="6">
        <v>33791</v>
      </c>
      <c r="H42" s="6"/>
      <c r="I42" s="6"/>
      <c r="J42" s="6"/>
      <c r="K42" s="6"/>
      <c r="L42" s="6">
        <v>34880</v>
      </c>
      <c r="M42" s="6"/>
      <c r="N42" s="6"/>
      <c r="O42" s="6"/>
      <c r="P42" s="6">
        <v>37423</v>
      </c>
      <c r="Q42" s="6"/>
      <c r="R42" s="6"/>
      <c r="S42" s="6">
        <v>31776</v>
      </c>
      <c r="T42" s="6"/>
      <c r="U42" s="6">
        <v>32723</v>
      </c>
      <c r="V42" s="6"/>
      <c r="W42" s="6">
        <v>37530</v>
      </c>
      <c r="X42" s="6">
        <v>54000</v>
      </c>
      <c r="Y42" s="6"/>
      <c r="Z42" s="6"/>
      <c r="AA42" s="6"/>
      <c r="AB42" s="6"/>
      <c r="AC42" s="6">
        <v>44000</v>
      </c>
      <c r="AD42" s="6"/>
      <c r="AF42" s="7">
        <f t="shared" si="2"/>
        <v>31878</v>
      </c>
      <c r="AG42" s="71">
        <f>IF(ISERROR(INDEX(D42:$AD42,MATCH(TRUE,INDEX((D42:$AD42&lt;&gt;0),0),0))),"",INDEX(D42:$AD42,MATCH(TRUE,INDEX((D42:$AD42&lt;&gt;0),0),0)))</f>
        <v>31878</v>
      </c>
      <c r="AH42" s="71">
        <f>IF(ISERROR(INDEX(E42:$AD42,MATCH(TRUE,INDEX((E42:$AD42&lt;&gt;0),0),0))),"",INDEX(E42:$AD42,MATCH(TRUE,INDEX((E42:$AD42&lt;&gt;0),0),0)))</f>
        <v>31878</v>
      </c>
      <c r="AI42" s="71">
        <f>IF(ISERROR(INDEX(F42:$AD42,MATCH(TRUE,INDEX((F42:$AD42&lt;&gt;0),0),0))),"",INDEX(F42:$AD42,MATCH(TRUE,INDEX((F42:$AD42&lt;&gt;0),0),0)))</f>
        <v>33791</v>
      </c>
      <c r="AJ42" s="71">
        <f>IF(ISERROR(INDEX(F42:$AD42,MATCH(TRUE,INDEX((F42:$AD42&lt;&gt;0),0),0))),"",INDEX(F42:$AD42,MATCH(TRUE,INDEX((F42:$AD42&lt;&gt;0),0),0)))</f>
        <v>33791</v>
      </c>
      <c r="AK42" s="71">
        <f>IF(ISERROR(INDEX(G42:$AD42,MATCH(TRUE,INDEX((G42:$AD42&lt;&gt;0),0),0))),"",INDEX(G42:$AD42,MATCH(TRUE,INDEX((G42:$AD42&lt;&gt;0),0),0)))</f>
        <v>33791</v>
      </c>
      <c r="AL42" s="71">
        <f>IF(ISERROR(INDEX(H42:$AD42,MATCH(TRUE,INDEX((H42:$AD42&lt;&gt;0),0),0))),"",INDEX(H42:$AD42,MATCH(TRUE,INDEX((H42:$AD42&lt;&gt;0),0),0)))</f>
        <v>34880</v>
      </c>
      <c r="AM42" s="71">
        <f>IF(ISERROR(INDEX(I42:$AD42,MATCH(TRUE,INDEX((I42:$AD42&lt;&gt;0),0),0))),"",INDEX(I42:$AD42,MATCH(TRUE,INDEX((I42:$AD42&lt;&gt;0),0),0)))</f>
        <v>34880</v>
      </c>
      <c r="AN42" s="71">
        <f>IF(ISERROR(INDEX(J42:$AD42,MATCH(TRUE,INDEX((J42:$AD42&lt;&gt;0),0),0))),"",INDEX(J42:$AD42,MATCH(TRUE,INDEX((J42:$AD42&lt;&gt;0),0),0)))</f>
        <v>34880</v>
      </c>
      <c r="AO42" s="7"/>
      <c r="AP42" t="s">
        <v>348</v>
      </c>
      <c r="AQ42" t="s">
        <v>378</v>
      </c>
      <c r="AR42" t="s">
        <v>376</v>
      </c>
      <c r="AS42">
        <v>15824</v>
      </c>
      <c r="AT42" t="s">
        <v>377</v>
      </c>
      <c r="AU42">
        <v>16054</v>
      </c>
      <c r="AV42">
        <v>31878</v>
      </c>
      <c r="AW42">
        <v>40</v>
      </c>
      <c r="AX42" t="b">
        <f t="shared" si="4"/>
        <v>1</v>
      </c>
      <c r="AY42" s="73">
        <f t="shared" si="3"/>
        <v>42689</v>
      </c>
    </row>
    <row r="43" spans="1:51" ht="12.75" customHeight="1" x14ac:dyDescent="0.3">
      <c r="A43">
        <v>41</v>
      </c>
      <c r="B43" s="8" t="s">
        <v>62</v>
      </c>
      <c r="C43" s="8" t="s">
        <v>70</v>
      </c>
      <c r="D43" s="6"/>
      <c r="E43" s="6">
        <v>30327</v>
      </c>
      <c r="F43" s="6"/>
      <c r="G43" s="6">
        <v>24164</v>
      </c>
      <c r="H43" s="6"/>
      <c r="I43" s="6"/>
      <c r="J43" s="6"/>
      <c r="K43" s="6"/>
      <c r="L43" s="6">
        <v>24216</v>
      </c>
      <c r="M43" s="6"/>
      <c r="N43" s="6">
        <v>24191</v>
      </c>
      <c r="O43" s="6">
        <v>32571</v>
      </c>
      <c r="P43" s="6"/>
      <c r="Q43" s="6">
        <v>33892</v>
      </c>
      <c r="R43" s="6"/>
      <c r="S43" s="6">
        <v>25362</v>
      </c>
      <c r="T43" s="6"/>
      <c r="U43" s="6">
        <v>25842</v>
      </c>
      <c r="V43" s="6"/>
      <c r="W43" s="6">
        <v>26816</v>
      </c>
      <c r="X43" s="6"/>
      <c r="Y43" s="6"/>
      <c r="Z43" s="6"/>
      <c r="AA43" s="6"/>
      <c r="AB43" s="6"/>
      <c r="AC43" s="6">
        <v>33368</v>
      </c>
      <c r="AD43" s="6"/>
      <c r="AF43" s="7">
        <f t="shared" si="2"/>
        <v>30327</v>
      </c>
      <c r="AG43" s="71">
        <f>IF(ISERROR(INDEX(D43:$AD43,MATCH(TRUE,INDEX((D43:$AD43&lt;&gt;0),0),0))),"",INDEX(D43:$AD43,MATCH(TRUE,INDEX((D43:$AD43&lt;&gt;0),0),0)))</f>
        <v>30327</v>
      </c>
      <c r="AH43" s="71">
        <f>IF(ISERROR(INDEX(E43:$AD43,MATCH(TRUE,INDEX((E43:$AD43&lt;&gt;0),0),0))),"",INDEX(E43:$AD43,MATCH(TRUE,INDEX((E43:$AD43&lt;&gt;0),0),0)))</f>
        <v>30327</v>
      </c>
      <c r="AI43" s="71">
        <f>IF(ISERROR(INDEX(F43:$AD43,MATCH(TRUE,INDEX((F43:$AD43&lt;&gt;0),0),0))),"",INDEX(F43:$AD43,MATCH(TRUE,INDEX((F43:$AD43&lt;&gt;0),0),0)))</f>
        <v>24164</v>
      </c>
      <c r="AJ43" s="71">
        <f>IF(ISERROR(INDEX(F43:$AD43,MATCH(TRUE,INDEX((F43:$AD43&lt;&gt;0),0),0))),"",INDEX(F43:$AD43,MATCH(TRUE,INDEX((F43:$AD43&lt;&gt;0),0),0)))</f>
        <v>24164</v>
      </c>
      <c r="AK43" s="71">
        <f>IF(ISERROR(INDEX(G43:$AD43,MATCH(TRUE,INDEX((G43:$AD43&lt;&gt;0),0),0))),"",INDEX(G43:$AD43,MATCH(TRUE,INDEX((G43:$AD43&lt;&gt;0),0),0)))</f>
        <v>24164</v>
      </c>
      <c r="AL43" s="71">
        <f>IF(ISERROR(INDEX(H43:$AD43,MATCH(TRUE,INDEX((H43:$AD43&lt;&gt;0),0),0))),"",INDEX(H43:$AD43,MATCH(TRUE,INDEX((H43:$AD43&lt;&gt;0),0),0)))</f>
        <v>24216</v>
      </c>
      <c r="AM43" s="71">
        <f>IF(ISERROR(INDEX(I43:$AD43,MATCH(TRUE,INDEX((I43:$AD43&lt;&gt;0),0),0))),"",INDEX(I43:$AD43,MATCH(TRUE,INDEX((I43:$AD43&lt;&gt;0),0),0)))</f>
        <v>24216</v>
      </c>
      <c r="AN43" s="71">
        <f>IF(ISERROR(INDEX(J43:$AD43,MATCH(TRUE,INDEX((J43:$AD43&lt;&gt;0),0),0))),"",INDEX(J43:$AD43,MATCH(TRUE,INDEX((J43:$AD43&lt;&gt;0),0),0)))</f>
        <v>24216</v>
      </c>
      <c r="AO43" s="7"/>
      <c r="AP43" t="s">
        <v>354</v>
      </c>
      <c r="AQ43" t="s">
        <v>378</v>
      </c>
      <c r="AR43" t="s">
        <v>374</v>
      </c>
      <c r="AS43">
        <v>15038</v>
      </c>
      <c r="AT43" t="s">
        <v>375</v>
      </c>
      <c r="AU43">
        <v>15289</v>
      </c>
      <c r="AV43">
        <v>30327</v>
      </c>
      <c r="AW43">
        <v>41</v>
      </c>
      <c r="AX43" t="b">
        <f t="shared" si="4"/>
        <v>1</v>
      </c>
      <c r="AY43" s="73">
        <f t="shared" si="3"/>
        <v>42446</v>
      </c>
    </row>
    <row r="44" spans="1:51" x14ac:dyDescent="0.3">
      <c r="A44">
        <v>42</v>
      </c>
      <c r="B44" s="11" t="s">
        <v>61</v>
      </c>
      <c r="C44" s="8" t="s">
        <v>69</v>
      </c>
      <c r="D44" s="6"/>
      <c r="E44" s="6">
        <v>7014</v>
      </c>
      <c r="F44" s="6">
        <v>7339</v>
      </c>
      <c r="G44" s="6"/>
      <c r="H44" s="6"/>
      <c r="I44" s="6"/>
      <c r="J44" s="6"/>
      <c r="K44" s="6"/>
      <c r="L44" s="6">
        <v>7046</v>
      </c>
      <c r="M44" s="6"/>
      <c r="N44" s="6"/>
      <c r="O44" s="6"/>
      <c r="P44" s="6"/>
      <c r="Q44" s="6">
        <v>11835</v>
      </c>
      <c r="R44" s="6"/>
      <c r="S44" s="6">
        <v>12239</v>
      </c>
      <c r="T44" s="6"/>
      <c r="U44" s="6"/>
      <c r="V44" s="6">
        <v>10307</v>
      </c>
      <c r="W44" s="6"/>
      <c r="X44" s="6"/>
      <c r="Y44" s="6"/>
      <c r="Z44" s="6"/>
      <c r="AA44" s="6"/>
      <c r="AB44" s="6"/>
      <c r="AC44" s="6">
        <v>6329</v>
      </c>
      <c r="AD44" s="6"/>
      <c r="AF44" s="7">
        <f t="shared" si="2"/>
        <v>7014</v>
      </c>
      <c r="AG44" s="71">
        <f>IF(ISERROR(INDEX(D44:$AD44,MATCH(TRUE,INDEX((D44:$AD44&lt;&gt;0),0),0))),"",INDEX(D44:$AD44,MATCH(TRUE,INDEX((D44:$AD44&lt;&gt;0),0),0)))</f>
        <v>7014</v>
      </c>
      <c r="AH44" s="71">
        <f>IF(ISERROR(INDEX(E44:$AD44,MATCH(TRUE,INDEX((E44:$AD44&lt;&gt;0),0),0))),"",INDEX(E44:$AD44,MATCH(TRUE,INDEX((E44:$AD44&lt;&gt;0),0),0)))</f>
        <v>7014</v>
      </c>
      <c r="AI44" s="71">
        <f>IF(ISERROR(INDEX(F44:$AD44,MATCH(TRUE,INDEX((F44:$AD44&lt;&gt;0),0),0))),"",INDEX(F44:$AD44,MATCH(TRUE,INDEX((F44:$AD44&lt;&gt;0),0),0)))</f>
        <v>7339</v>
      </c>
      <c r="AJ44" s="71">
        <f>IF(ISERROR(INDEX(F44:$AD44,MATCH(TRUE,INDEX((F44:$AD44&lt;&gt;0),0),0))),"",INDEX(F44:$AD44,MATCH(TRUE,INDEX((F44:$AD44&lt;&gt;0),0),0)))</f>
        <v>7339</v>
      </c>
      <c r="AK44" s="71">
        <f>IF(ISERROR(INDEX(G44:$AD44,MATCH(TRUE,INDEX((G44:$AD44&lt;&gt;0),0),0))),"",INDEX(G44:$AD44,MATCH(TRUE,INDEX((G44:$AD44&lt;&gt;0),0),0)))</f>
        <v>7046</v>
      </c>
      <c r="AL44" s="71">
        <f>IF(ISERROR(INDEX(H44:$AD44,MATCH(TRUE,INDEX((H44:$AD44&lt;&gt;0),0),0))),"",INDEX(H44:$AD44,MATCH(TRUE,INDEX((H44:$AD44&lt;&gt;0),0),0)))</f>
        <v>7046</v>
      </c>
      <c r="AM44" s="71">
        <f>IF(ISERROR(INDEX(I44:$AD44,MATCH(TRUE,INDEX((I44:$AD44&lt;&gt;0),0),0))),"",INDEX(I44:$AD44,MATCH(TRUE,INDEX((I44:$AD44&lt;&gt;0),0),0)))</f>
        <v>7046</v>
      </c>
      <c r="AN44" s="71">
        <f>IF(ISERROR(INDEX(J44:$AD44,MATCH(TRUE,INDEX((J44:$AD44&lt;&gt;0),0),0))),"",INDEX(J44:$AD44,MATCH(TRUE,INDEX((J44:$AD44&lt;&gt;0),0),0)))</f>
        <v>7046</v>
      </c>
      <c r="AO44" s="7"/>
      <c r="AP44" t="s">
        <v>355</v>
      </c>
      <c r="AQ44" t="s">
        <v>378</v>
      </c>
      <c r="AR44" t="s">
        <v>379</v>
      </c>
      <c r="AS44">
        <v>0</v>
      </c>
      <c r="AT44" t="s">
        <v>377</v>
      </c>
      <c r="AU44">
        <v>7014</v>
      </c>
      <c r="AV44">
        <v>7014</v>
      </c>
      <c r="AW44">
        <v>42</v>
      </c>
      <c r="AX44" t="b">
        <f t="shared" si="4"/>
        <v>1</v>
      </c>
      <c r="AY44" s="73">
        <f t="shared" si="3"/>
        <v>42634</v>
      </c>
    </row>
    <row r="45" spans="1:51" ht="12.75" customHeight="1" x14ac:dyDescent="0.3">
      <c r="A45">
        <v>43</v>
      </c>
      <c r="B45" s="8" t="s">
        <v>71</v>
      </c>
      <c r="C45" s="11" t="s">
        <v>72</v>
      </c>
      <c r="D45" s="6"/>
      <c r="E45" s="6">
        <v>17906</v>
      </c>
      <c r="F45" s="6"/>
      <c r="G45" s="6">
        <v>13305</v>
      </c>
      <c r="H45" s="6"/>
      <c r="I45" s="6"/>
      <c r="J45" s="6"/>
      <c r="K45" s="6"/>
      <c r="L45" s="6">
        <v>16717</v>
      </c>
      <c r="M45" s="6"/>
      <c r="N45" s="6"/>
      <c r="O45" s="6"/>
      <c r="P45" s="6"/>
      <c r="Q45" s="6">
        <v>25564</v>
      </c>
      <c r="R45" s="6"/>
      <c r="S45" s="6">
        <v>30377</v>
      </c>
      <c r="T45" s="6"/>
      <c r="U45" s="6">
        <v>30313</v>
      </c>
      <c r="V45" s="6"/>
      <c r="W45" s="6">
        <v>30497</v>
      </c>
      <c r="X45" s="6"/>
      <c r="Y45" s="6">
        <v>30674</v>
      </c>
      <c r="Z45" s="6"/>
      <c r="AA45" s="6">
        <v>34082</v>
      </c>
      <c r="AB45" s="6"/>
      <c r="AC45" s="6">
        <v>30378</v>
      </c>
      <c r="AD45" s="6"/>
      <c r="AF45" s="7">
        <f t="shared" si="2"/>
        <v>17906</v>
      </c>
      <c r="AG45" s="71">
        <f>IF(ISERROR(INDEX(D45:$AD45,MATCH(TRUE,INDEX((D45:$AD45&lt;&gt;0),0),0))),"",INDEX(D45:$AD45,MATCH(TRUE,INDEX((D45:$AD45&lt;&gt;0),0),0)))</f>
        <v>17906</v>
      </c>
      <c r="AH45" s="71">
        <f>IF(ISERROR(INDEX(E45:$AD45,MATCH(TRUE,INDEX((E45:$AD45&lt;&gt;0),0),0))),"",INDEX(E45:$AD45,MATCH(TRUE,INDEX((E45:$AD45&lt;&gt;0),0),0)))</f>
        <v>17906</v>
      </c>
      <c r="AI45" s="71">
        <f>IF(ISERROR(INDEX(F45:$AD45,MATCH(TRUE,INDEX((F45:$AD45&lt;&gt;0),0),0))),"",INDEX(F45:$AD45,MATCH(TRUE,INDEX((F45:$AD45&lt;&gt;0),0),0)))</f>
        <v>13305</v>
      </c>
      <c r="AJ45" s="71">
        <f>IF(ISERROR(INDEX(F45:$AD45,MATCH(TRUE,INDEX((F45:$AD45&lt;&gt;0),0),0))),"",INDEX(F45:$AD45,MATCH(TRUE,INDEX((F45:$AD45&lt;&gt;0),0),0)))</f>
        <v>13305</v>
      </c>
      <c r="AK45" s="71">
        <f>IF(ISERROR(INDEX(G45:$AD45,MATCH(TRUE,INDEX((G45:$AD45&lt;&gt;0),0),0))),"",INDEX(G45:$AD45,MATCH(TRUE,INDEX((G45:$AD45&lt;&gt;0),0),0)))</f>
        <v>13305</v>
      </c>
      <c r="AL45" s="71">
        <f>IF(ISERROR(INDEX(H45:$AD45,MATCH(TRUE,INDEX((H45:$AD45&lt;&gt;0),0),0))),"",INDEX(H45:$AD45,MATCH(TRUE,INDEX((H45:$AD45&lt;&gt;0),0),0)))</f>
        <v>16717</v>
      </c>
      <c r="AM45" s="71">
        <f>IF(ISERROR(INDEX(I45:$AD45,MATCH(TRUE,INDEX((I45:$AD45&lt;&gt;0),0),0))),"",INDEX(I45:$AD45,MATCH(TRUE,INDEX((I45:$AD45&lt;&gt;0),0),0)))</f>
        <v>16717</v>
      </c>
      <c r="AN45" s="71">
        <f>IF(ISERROR(INDEX(J45:$AD45,MATCH(TRUE,INDEX((J45:$AD45&lt;&gt;0),0),0))),"",INDEX(J45:$AD45,MATCH(TRUE,INDEX((J45:$AD45&lt;&gt;0),0),0)))</f>
        <v>16717</v>
      </c>
      <c r="AO45" s="7"/>
      <c r="AP45" t="s">
        <v>354</v>
      </c>
      <c r="AQ45" t="s">
        <v>378</v>
      </c>
      <c r="AR45" t="s">
        <v>374</v>
      </c>
      <c r="AS45">
        <v>9114</v>
      </c>
      <c r="AT45" t="s">
        <v>375</v>
      </c>
      <c r="AU45">
        <v>8792</v>
      </c>
      <c r="AV45">
        <v>17906</v>
      </c>
      <c r="AW45">
        <v>43</v>
      </c>
      <c r="AX45" t="b">
        <f t="shared" si="4"/>
        <v>1</v>
      </c>
      <c r="AY45" s="73">
        <f t="shared" si="3"/>
        <v>42446</v>
      </c>
    </row>
    <row r="46" spans="1:51" ht="12.75" customHeight="1" x14ac:dyDescent="0.3">
      <c r="A46">
        <v>44</v>
      </c>
      <c r="B46" s="8" t="s">
        <v>71</v>
      </c>
      <c r="C46" s="8" t="s">
        <v>73</v>
      </c>
      <c r="D46" s="6"/>
      <c r="E46" s="6">
        <v>19938</v>
      </c>
      <c r="F46" s="6"/>
      <c r="G46" s="6">
        <v>12953</v>
      </c>
      <c r="H46" s="6"/>
      <c r="I46" s="6"/>
      <c r="J46" s="6"/>
      <c r="K46" s="6"/>
      <c r="L46" s="6">
        <v>13801</v>
      </c>
      <c r="M46" s="6"/>
      <c r="N46" s="6"/>
      <c r="O46" s="6"/>
      <c r="P46" s="6"/>
      <c r="Q46" s="6">
        <v>26316</v>
      </c>
      <c r="R46" s="6"/>
      <c r="S46" s="6">
        <v>29588</v>
      </c>
      <c r="T46" s="6"/>
      <c r="U46" s="6">
        <v>30753</v>
      </c>
      <c r="V46" s="6"/>
      <c r="W46" s="6">
        <v>31151</v>
      </c>
      <c r="X46" s="6"/>
      <c r="Y46" s="6">
        <v>29705</v>
      </c>
      <c r="Z46" s="6">
        <v>29460</v>
      </c>
      <c r="AA46" s="6">
        <v>29026</v>
      </c>
      <c r="AB46" s="6"/>
      <c r="AC46" s="6">
        <v>28953</v>
      </c>
      <c r="AD46" s="6"/>
      <c r="AF46" s="7">
        <f t="shared" si="2"/>
        <v>19938</v>
      </c>
      <c r="AG46" s="71">
        <f>IF(ISERROR(INDEX(D46:$AD46,MATCH(TRUE,INDEX((D46:$AD46&lt;&gt;0),0),0))),"",INDEX(D46:$AD46,MATCH(TRUE,INDEX((D46:$AD46&lt;&gt;0),0),0)))</f>
        <v>19938</v>
      </c>
      <c r="AH46" s="71">
        <f>IF(ISERROR(INDEX(E46:$AD46,MATCH(TRUE,INDEX((E46:$AD46&lt;&gt;0),0),0))),"",INDEX(E46:$AD46,MATCH(TRUE,INDEX((E46:$AD46&lt;&gt;0),0),0)))</f>
        <v>19938</v>
      </c>
      <c r="AI46" s="71">
        <f>IF(ISERROR(INDEX(F46:$AD46,MATCH(TRUE,INDEX((F46:$AD46&lt;&gt;0),0),0))),"",INDEX(F46:$AD46,MATCH(TRUE,INDEX((F46:$AD46&lt;&gt;0),0),0)))</f>
        <v>12953</v>
      </c>
      <c r="AJ46" s="71">
        <f>IF(ISERROR(INDEX(F46:$AD46,MATCH(TRUE,INDEX((F46:$AD46&lt;&gt;0),0),0))),"",INDEX(F46:$AD46,MATCH(TRUE,INDEX((F46:$AD46&lt;&gt;0),0),0)))</f>
        <v>12953</v>
      </c>
      <c r="AK46" s="71">
        <f>IF(ISERROR(INDEX(G46:$AD46,MATCH(TRUE,INDEX((G46:$AD46&lt;&gt;0),0),0))),"",INDEX(G46:$AD46,MATCH(TRUE,INDEX((G46:$AD46&lt;&gt;0),0),0)))</f>
        <v>12953</v>
      </c>
      <c r="AL46" s="71">
        <f>IF(ISERROR(INDEX(H46:$AD46,MATCH(TRUE,INDEX((H46:$AD46&lt;&gt;0),0),0))),"",INDEX(H46:$AD46,MATCH(TRUE,INDEX((H46:$AD46&lt;&gt;0),0),0)))</f>
        <v>13801</v>
      </c>
      <c r="AM46" s="71">
        <f>IF(ISERROR(INDEX(I46:$AD46,MATCH(TRUE,INDEX((I46:$AD46&lt;&gt;0),0),0))),"",INDEX(I46:$AD46,MATCH(TRUE,INDEX((I46:$AD46&lt;&gt;0),0),0)))</f>
        <v>13801</v>
      </c>
      <c r="AN46" s="71">
        <f>IF(ISERROR(INDEX(J46:$AD46,MATCH(TRUE,INDEX((J46:$AD46&lt;&gt;0),0),0))),"",INDEX(J46:$AD46,MATCH(TRUE,INDEX((J46:$AD46&lt;&gt;0),0),0)))</f>
        <v>13801</v>
      </c>
      <c r="AO46" s="7"/>
      <c r="AP46" t="s">
        <v>354</v>
      </c>
      <c r="AQ46" t="s">
        <v>378</v>
      </c>
      <c r="AR46" t="s">
        <v>374</v>
      </c>
      <c r="AS46">
        <v>9540</v>
      </c>
      <c r="AT46" t="s">
        <v>375</v>
      </c>
      <c r="AU46">
        <v>10398</v>
      </c>
      <c r="AV46">
        <v>19938</v>
      </c>
      <c r="AW46">
        <v>44</v>
      </c>
      <c r="AX46" t="b">
        <f t="shared" si="4"/>
        <v>1</v>
      </c>
      <c r="AY46" s="73">
        <f t="shared" si="3"/>
        <v>42446</v>
      </c>
    </row>
    <row r="47" spans="1:51" ht="12.75" customHeight="1" x14ac:dyDescent="0.3">
      <c r="A47">
        <v>45</v>
      </c>
      <c r="B47" s="5" t="s">
        <v>71</v>
      </c>
      <c r="C47" s="5" t="s">
        <v>59</v>
      </c>
      <c r="D47" s="6"/>
      <c r="E47" s="6">
        <v>19385</v>
      </c>
      <c r="F47" s="6"/>
      <c r="G47" s="6">
        <v>16185</v>
      </c>
      <c r="H47" s="6"/>
      <c r="I47" s="6"/>
      <c r="J47" s="6"/>
      <c r="K47" s="6"/>
      <c r="L47" s="6">
        <v>18699</v>
      </c>
      <c r="M47" s="6"/>
      <c r="N47" s="6"/>
      <c r="O47" s="6"/>
      <c r="P47" s="6"/>
      <c r="Q47" s="6">
        <v>28623</v>
      </c>
      <c r="R47" s="6"/>
      <c r="S47" s="6">
        <v>31904</v>
      </c>
      <c r="T47" s="6"/>
      <c r="U47" s="6">
        <v>30667</v>
      </c>
      <c r="V47" s="6"/>
      <c r="W47" s="6">
        <v>30691</v>
      </c>
      <c r="X47" s="6"/>
      <c r="Y47" s="6">
        <v>31310</v>
      </c>
      <c r="Z47" s="6"/>
      <c r="AA47" s="6"/>
      <c r="AB47" s="6"/>
      <c r="AC47" s="6">
        <v>29917</v>
      </c>
      <c r="AD47" s="6"/>
      <c r="AF47" s="7">
        <f t="shared" si="2"/>
        <v>19385</v>
      </c>
      <c r="AG47" s="71">
        <f>IF(ISERROR(INDEX(D47:$AD47,MATCH(TRUE,INDEX((D47:$AD47&lt;&gt;0),0),0))),"",INDEX(D47:$AD47,MATCH(TRUE,INDEX((D47:$AD47&lt;&gt;0),0),0)))</f>
        <v>19385</v>
      </c>
      <c r="AH47" s="71">
        <f>IF(ISERROR(INDEX(E47:$AD47,MATCH(TRUE,INDEX((E47:$AD47&lt;&gt;0),0),0))),"",INDEX(E47:$AD47,MATCH(TRUE,INDEX((E47:$AD47&lt;&gt;0),0),0)))</f>
        <v>19385</v>
      </c>
      <c r="AI47" s="71">
        <f>IF(ISERROR(INDEX(F47:$AD47,MATCH(TRUE,INDEX((F47:$AD47&lt;&gt;0),0),0))),"",INDEX(F47:$AD47,MATCH(TRUE,INDEX((F47:$AD47&lt;&gt;0),0),0)))</f>
        <v>16185</v>
      </c>
      <c r="AJ47" s="71">
        <f>IF(ISERROR(INDEX(F47:$AD47,MATCH(TRUE,INDEX((F47:$AD47&lt;&gt;0),0),0))),"",INDEX(F47:$AD47,MATCH(TRUE,INDEX((F47:$AD47&lt;&gt;0),0),0)))</f>
        <v>16185</v>
      </c>
      <c r="AK47" s="71">
        <f>IF(ISERROR(INDEX(G47:$AD47,MATCH(TRUE,INDEX((G47:$AD47&lt;&gt;0),0),0))),"",INDEX(G47:$AD47,MATCH(TRUE,INDEX((G47:$AD47&lt;&gt;0),0),0)))</f>
        <v>16185</v>
      </c>
      <c r="AL47" s="71">
        <f>IF(ISERROR(INDEX(H47:$AD47,MATCH(TRUE,INDEX((H47:$AD47&lt;&gt;0),0),0))),"",INDEX(H47:$AD47,MATCH(TRUE,INDEX((H47:$AD47&lt;&gt;0),0),0)))</f>
        <v>18699</v>
      </c>
      <c r="AM47" s="71">
        <f>IF(ISERROR(INDEX(I47:$AD47,MATCH(TRUE,INDEX((I47:$AD47&lt;&gt;0),0),0))),"",INDEX(I47:$AD47,MATCH(TRUE,INDEX((I47:$AD47&lt;&gt;0),0),0)))</f>
        <v>18699</v>
      </c>
      <c r="AN47" s="71">
        <f>IF(ISERROR(INDEX(J47:$AD47,MATCH(TRUE,INDEX((J47:$AD47&lt;&gt;0),0),0))),"",INDEX(J47:$AD47,MATCH(TRUE,INDEX((J47:$AD47&lt;&gt;0),0),0)))</f>
        <v>18699</v>
      </c>
      <c r="AO47" s="7"/>
      <c r="AP47" t="s">
        <v>354</v>
      </c>
      <c r="AQ47" t="s">
        <v>378</v>
      </c>
      <c r="AR47" t="s">
        <v>374</v>
      </c>
      <c r="AS47">
        <v>9343</v>
      </c>
      <c r="AT47" t="s">
        <v>375</v>
      </c>
      <c r="AU47">
        <v>10042</v>
      </c>
      <c r="AV47">
        <v>19385</v>
      </c>
      <c r="AW47">
        <v>45</v>
      </c>
      <c r="AX47" t="b">
        <f t="shared" si="4"/>
        <v>1</v>
      </c>
      <c r="AY47" s="73">
        <f t="shared" si="3"/>
        <v>42446</v>
      </c>
    </row>
    <row r="48" spans="1:51" ht="12.75" customHeight="1" x14ac:dyDescent="0.3">
      <c r="A48">
        <v>46</v>
      </c>
      <c r="B48" s="5" t="s">
        <v>57</v>
      </c>
      <c r="C48" s="5" t="s">
        <v>69</v>
      </c>
      <c r="D48" s="6"/>
      <c r="E48" s="6">
        <v>40479</v>
      </c>
      <c r="F48" s="6"/>
      <c r="G48" s="6"/>
      <c r="H48" s="6">
        <v>37835</v>
      </c>
      <c r="I48" s="6"/>
      <c r="J48" s="6"/>
      <c r="K48" s="6"/>
      <c r="L48" s="6">
        <v>37510</v>
      </c>
      <c r="M48" s="6"/>
      <c r="N48" s="6"/>
      <c r="O48" s="6"/>
      <c r="P48" s="6">
        <v>45675</v>
      </c>
      <c r="Q48" s="6"/>
      <c r="R48" s="6"/>
      <c r="S48" s="6">
        <v>46645</v>
      </c>
      <c r="T48" s="6"/>
      <c r="U48" s="6">
        <v>49792</v>
      </c>
      <c r="V48" s="6"/>
      <c r="W48" s="6">
        <v>48954</v>
      </c>
      <c r="X48" s="6"/>
      <c r="Y48" s="6">
        <v>52008</v>
      </c>
      <c r="Z48" s="6"/>
      <c r="AA48" s="6"/>
      <c r="AB48" s="6"/>
      <c r="AC48" s="6">
        <v>46026</v>
      </c>
      <c r="AD48" s="6"/>
      <c r="AF48" s="7">
        <f t="shared" si="2"/>
        <v>40479</v>
      </c>
      <c r="AG48" s="71">
        <f>IF(ISERROR(INDEX(D48:$AD48,MATCH(TRUE,INDEX((D48:$AD48&lt;&gt;0),0),0))),"",INDEX(D48:$AD48,MATCH(TRUE,INDEX((D48:$AD48&lt;&gt;0),0),0)))</f>
        <v>40479</v>
      </c>
      <c r="AH48" s="71">
        <f>IF(ISERROR(INDEX(E48:$AD48,MATCH(TRUE,INDEX((E48:$AD48&lt;&gt;0),0),0))),"",INDEX(E48:$AD48,MATCH(TRUE,INDEX((E48:$AD48&lt;&gt;0),0),0)))</f>
        <v>40479</v>
      </c>
      <c r="AI48" s="71">
        <f>IF(ISERROR(INDEX(F48:$AD48,MATCH(TRUE,INDEX((F48:$AD48&lt;&gt;0),0),0))),"",INDEX(F48:$AD48,MATCH(TRUE,INDEX((F48:$AD48&lt;&gt;0),0),0)))</f>
        <v>37835</v>
      </c>
      <c r="AJ48" s="71">
        <f>IF(ISERROR(INDEX(F48:$AD48,MATCH(TRUE,INDEX((F48:$AD48&lt;&gt;0),0),0))),"",INDEX(F48:$AD48,MATCH(TRUE,INDEX((F48:$AD48&lt;&gt;0),0),0)))</f>
        <v>37835</v>
      </c>
      <c r="AK48" s="71">
        <f>IF(ISERROR(INDEX(G48:$AD48,MATCH(TRUE,INDEX((G48:$AD48&lt;&gt;0),0),0))),"",INDEX(G48:$AD48,MATCH(TRUE,INDEX((G48:$AD48&lt;&gt;0),0),0)))</f>
        <v>37835</v>
      </c>
      <c r="AL48" s="71">
        <f>IF(ISERROR(INDEX(H48:$AD48,MATCH(TRUE,INDEX((H48:$AD48&lt;&gt;0),0),0))),"",INDEX(H48:$AD48,MATCH(TRUE,INDEX((H48:$AD48&lt;&gt;0),0),0)))</f>
        <v>37835</v>
      </c>
      <c r="AM48" s="71">
        <f>IF(ISERROR(INDEX(I48:$AD48,MATCH(TRUE,INDEX((I48:$AD48&lt;&gt;0),0),0))),"",INDEX(I48:$AD48,MATCH(TRUE,INDEX((I48:$AD48&lt;&gt;0),0),0)))</f>
        <v>37510</v>
      </c>
      <c r="AN48" s="71">
        <f>IF(ISERROR(INDEX(J48:$AD48,MATCH(TRUE,INDEX((J48:$AD48&lt;&gt;0),0),0))),"",INDEX(J48:$AD48,MATCH(TRUE,INDEX((J48:$AD48&lt;&gt;0),0),0)))</f>
        <v>37510</v>
      </c>
      <c r="AO48" s="7"/>
      <c r="AP48" t="s">
        <v>349</v>
      </c>
      <c r="AQ48" t="s">
        <v>378</v>
      </c>
      <c r="AR48" t="s">
        <v>376</v>
      </c>
      <c r="AS48">
        <v>20450</v>
      </c>
      <c r="AT48" t="s">
        <v>377</v>
      </c>
      <c r="AU48">
        <v>20029</v>
      </c>
      <c r="AV48">
        <v>40479</v>
      </c>
      <c r="AW48">
        <v>46</v>
      </c>
      <c r="AX48" t="b">
        <f t="shared" si="4"/>
        <v>1</v>
      </c>
      <c r="AY48" s="73">
        <f t="shared" si="3"/>
        <v>42452</v>
      </c>
    </row>
    <row r="49" spans="1:51" ht="12.75" customHeight="1" x14ac:dyDescent="0.3">
      <c r="A49">
        <v>47</v>
      </c>
      <c r="B49" s="8" t="s">
        <v>67</v>
      </c>
      <c r="C49" s="8" t="s">
        <v>74</v>
      </c>
      <c r="D49" s="6"/>
      <c r="E49" s="6">
        <v>2065</v>
      </c>
      <c r="F49" s="6">
        <v>7524</v>
      </c>
      <c r="G49" s="6"/>
      <c r="H49" s="6"/>
      <c r="I49" s="6"/>
      <c r="J49" s="6"/>
      <c r="K49" s="6"/>
      <c r="L49" s="6">
        <v>6570</v>
      </c>
      <c r="M49" s="6"/>
      <c r="N49" s="6"/>
      <c r="O49" s="6"/>
      <c r="P49" s="6"/>
      <c r="Q49" s="6">
        <v>6595</v>
      </c>
      <c r="R49" s="6"/>
      <c r="S49" s="6">
        <v>8236</v>
      </c>
      <c r="T49" s="6"/>
      <c r="U49" s="6">
        <v>6050</v>
      </c>
      <c r="V49" s="6"/>
      <c r="W49" s="6">
        <v>9244</v>
      </c>
      <c r="X49" s="6"/>
      <c r="Y49" s="6"/>
      <c r="Z49" s="6"/>
      <c r="AA49" s="6">
        <v>8424</v>
      </c>
      <c r="AB49" s="6"/>
      <c r="AC49" s="6">
        <v>6688</v>
      </c>
      <c r="AD49" s="6"/>
      <c r="AF49" s="7">
        <f t="shared" si="2"/>
        <v>2065</v>
      </c>
      <c r="AG49" s="71">
        <f>IF(ISERROR(INDEX(D49:$AD49,MATCH(TRUE,INDEX((D49:$AD49&lt;&gt;0),0),0))),"",INDEX(D49:$AD49,MATCH(TRUE,INDEX((D49:$AD49&lt;&gt;0),0),0)))</f>
        <v>2065</v>
      </c>
      <c r="AH49" s="71">
        <f>IF(ISERROR(INDEX(E49:$AD49,MATCH(TRUE,INDEX((E49:$AD49&lt;&gt;0),0),0))),"",INDEX(E49:$AD49,MATCH(TRUE,INDEX((E49:$AD49&lt;&gt;0),0),0)))</f>
        <v>2065</v>
      </c>
      <c r="AI49" s="71">
        <f>IF(ISERROR(INDEX(F49:$AD49,MATCH(TRUE,INDEX((F49:$AD49&lt;&gt;0),0),0))),"",INDEX(F49:$AD49,MATCH(TRUE,INDEX((F49:$AD49&lt;&gt;0),0),0)))</f>
        <v>7524</v>
      </c>
      <c r="AJ49" s="71">
        <f>IF(ISERROR(INDEX(F49:$AD49,MATCH(TRUE,INDEX((F49:$AD49&lt;&gt;0),0),0))),"",INDEX(F49:$AD49,MATCH(TRUE,INDEX((F49:$AD49&lt;&gt;0),0),0)))</f>
        <v>7524</v>
      </c>
      <c r="AK49" s="71">
        <f>IF(ISERROR(INDEX(G49:$AD49,MATCH(TRUE,INDEX((G49:$AD49&lt;&gt;0),0),0))),"",INDEX(G49:$AD49,MATCH(TRUE,INDEX((G49:$AD49&lt;&gt;0),0),0)))</f>
        <v>6570</v>
      </c>
      <c r="AL49" s="71">
        <f>IF(ISERROR(INDEX(H49:$AD49,MATCH(TRUE,INDEX((H49:$AD49&lt;&gt;0),0),0))),"",INDEX(H49:$AD49,MATCH(TRUE,INDEX((H49:$AD49&lt;&gt;0),0),0)))</f>
        <v>6570</v>
      </c>
      <c r="AM49" s="71">
        <f>IF(ISERROR(INDEX(I49:$AD49,MATCH(TRUE,INDEX((I49:$AD49&lt;&gt;0),0),0))),"",INDEX(I49:$AD49,MATCH(TRUE,INDEX((I49:$AD49&lt;&gt;0),0),0)))</f>
        <v>6570</v>
      </c>
      <c r="AN49" s="71">
        <f>IF(ISERROR(INDEX(J49:$AD49,MATCH(TRUE,INDEX((J49:$AD49&lt;&gt;0),0),0))),"",INDEX(J49:$AD49,MATCH(TRUE,INDEX((J49:$AD49&lt;&gt;0),0),0)))</f>
        <v>6570</v>
      </c>
      <c r="AO49" s="7"/>
      <c r="AP49" t="s">
        <v>352</v>
      </c>
      <c r="AQ49" t="s">
        <v>373</v>
      </c>
      <c r="AR49" t="s">
        <v>376</v>
      </c>
      <c r="AS49">
        <v>835</v>
      </c>
      <c r="AT49" t="s">
        <v>377</v>
      </c>
      <c r="AU49">
        <v>1230</v>
      </c>
      <c r="AV49">
        <v>2065</v>
      </c>
      <c r="AW49">
        <v>47</v>
      </c>
      <c r="AX49" t="b">
        <f t="shared" si="4"/>
        <v>1</v>
      </c>
      <c r="AY49" s="73">
        <f t="shared" si="3"/>
        <v>42682</v>
      </c>
    </row>
    <row r="50" spans="1:51" ht="12.75" customHeight="1" x14ac:dyDescent="0.3">
      <c r="A50">
        <v>48</v>
      </c>
      <c r="B50" s="8" t="s">
        <v>71</v>
      </c>
      <c r="C50" s="8" t="s">
        <v>56</v>
      </c>
      <c r="D50" s="6"/>
      <c r="E50" s="6">
        <v>21727</v>
      </c>
      <c r="F50" s="6"/>
      <c r="G50" s="6">
        <v>20306</v>
      </c>
      <c r="H50" s="6"/>
      <c r="I50" s="6"/>
      <c r="J50" s="6"/>
      <c r="K50" s="6">
        <v>22165</v>
      </c>
      <c r="L50" s="6"/>
      <c r="M50" s="6"/>
      <c r="N50" s="6"/>
      <c r="O50" s="6"/>
      <c r="P50" s="6"/>
      <c r="Q50" s="6">
        <v>31623</v>
      </c>
      <c r="R50" s="6"/>
      <c r="S50" s="6">
        <v>33125</v>
      </c>
      <c r="T50" s="6"/>
      <c r="U50" s="6">
        <v>31364</v>
      </c>
      <c r="V50" s="6"/>
      <c r="W50" s="6">
        <v>32131</v>
      </c>
      <c r="X50" s="6"/>
      <c r="Y50" s="6">
        <v>33932</v>
      </c>
      <c r="Z50" s="6">
        <v>43607</v>
      </c>
      <c r="AA50" s="6">
        <v>32200</v>
      </c>
      <c r="AB50" s="6"/>
      <c r="AC50" s="6">
        <v>31570</v>
      </c>
      <c r="AD50" s="6"/>
      <c r="AF50" s="7">
        <f t="shared" si="2"/>
        <v>21727</v>
      </c>
      <c r="AG50" s="71">
        <f>IF(ISERROR(INDEX(D50:$AD50,MATCH(TRUE,INDEX((D50:$AD50&lt;&gt;0),0),0))),"",INDEX(D50:$AD50,MATCH(TRUE,INDEX((D50:$AD50&lt;&gt;0),0),0)))</f>
        <v>21727</v>
      </c>
      <c r="AH50" s="71">
        <f>IF(ISERROR(INDEX(E50:$AD50,MATCH(TRUE,INDEX((E50:$AD50&lt;&gt;0),0),0))),"",INDEX(E50:$AD50,MATCH(TRUE,INDEX((E50:$AD50&lt;&gt;0),0),0)))</f>
        <v>21727</v>
      </c>
      <c r="AI50" s="71">
        <f>IF(ISERROR(INDEX(F50:$AD50,MATCH(TRUE,INDEX((F50:$AD50&lt;&gt;0),0),0))),"",INDEX(F50:$AD50,MATCH(TRUE,INDEX((F50:$AD50&lt;&gt;0),0),0)))</f>
        <v>20306</v>
      </c>
      <c r="AJ50" s="71">
        <f>IF(ISERROR(INDEX(F50:$AD50,MATCH(TRUE,INDEX((F50:$AD50&lt;&gt;0),0),0))),"",INDEX(F50:$AD50,MATCH(TRUE,INDEX((F50:$AD50&lt;&gt;0),0),0)))</f>
        <v>20306</v>
      </c>
      <c r="AK50" s="71">
        <f>IF(ISERROR(INDEX(G50:$AD50,MATCH(TRUE,INDEX((G50:$AD50&lt;&gt;0),0),0))),"",INDEX(G50:$AD50,MATCH(TRUE,INDEX((G50:$AD50&lt;&gt;0),0),0)))</f>
        <v>20306</v>
      </c>
      <c r="AL50" s="71">
        <f>IF(ISERROR(INDEX(H50:$AD50,MATCH(TRUE,INDEX((H50:$AD50&lt;&gt;0),0),0))),"",INDEX(H50:$AD50,MATCH(TRUE,INDEX((H50:$AD50&lt;&gt;0),0),0)))</f>
        <v>22165</v>
      </c>
      <c r="AM50" s="71">
        <f>IF(ISERROR(INDEX(I50:$AD50,MATCH(TRUE,INDEX((I50:$AD50&lt;&gt;0),0),0))),"",INDEX(I50:$AD50,MATCH(TRUE,INDEX((I50:$AD50&lt;&gt;0),0),0)))</f>
        <v>22165</v>
      </c>
      <c r="AN50" s="71">
        <f>IF(ISERROR(INDEX(J50:$AD50,MATCH(TRUE,INDEX((J50:$AD50&lt;&gt;0),0),0))),"",INDEX(J50:$AD50,MATCH(TRUE,INDEX((J50:$AD50&lt;&gt;0),0),0)))</f>
        <v>22165</v>
      </c>
      <c r="AO50" s="7"/>
      <c r="AP50" t="s">
        <v>349</v>
      </c>
      <c r="AQ50" t="s">
        <v>378</v>
      </c>
      <c r="AR50" t="s">
        <v>374</v>
      </c>
      <c r="AS50">
        <v>12405</v>
      </c>
      <c r="AT50" t="s">
        <v>375</v>
      </c>
      <c r="AU50">
        <v>9322</v>
      </c>
      <c r="AV50">
        <v>21727</v>
      </c>
      <c r="AW50">
        <v>48</v>
      </c>
      <c r="AX50" t="b">
        <f t="shared" si="4"/>
        <v>1</v>
      </c>
      <c r="AY50" s="73">
        <f t="shared" si="3"/>
        <v>42452</v>
      </c>
    </row>
    <row r="51" spans="1:51" ht="12.75" customHeight="1" x14ac:dyDescent="0.3">
      <c r="A51">
        <v>49</v>
      </c>
      <c r="B51" s="8" t="s">
        <v>41</v>
      </c>
      <c r="C51" s="8" t="s">
        <v>69</v>
      </c>
      <c r="D51" s="6"/>
      <c r="E51" s="6">
        <v>27094</v>
      </c>
      <c r="F51" s="6"/>
      <c r="G51" s="6"/>
      <c r="H51" s="6"/>
      <c r="I51" s="6"/>
      <c r="J51" s="6">
        <v>26392</v>
      </c>
      <c r="K51" s="6">
        <v>28184</v>
      </c>
      <c r="L51" s="6"/>
      <c r="M51" s="6"/>
      <c r="N51" s="6">
        <v>32610</v>
      </c>
      <c r="O51" s="6"/>
      <c r="P51" s="6">
        <v>29879</v>
      </c>
      <c r="Q51" s="6"/>
      <c r="R51" s="6">
        <v>35097</v>
      </c>
      <c r="S51" s="6"/>
      <c r="T51" s="6">
        <v>35902</v>
      </c>
      <c r="U51" s="6"/>
      <c r="V51" s="6">
        <v>37099</v>
      </c>
      <c r="W51" s="6">
        <v>37851</v>
      </c>
      <c r="X51" s="6"/>
      <c r="Y51" s="6">
        <v>39213</v>
      </c>
      <c r="Z51" s="6"/>
      <c r="AA51" s="6">
        <v>41406</v>
      </c>
      <c r="AB51" s="6"/>
      <c r="AC51" s="6">
        <v>42788</v>
      </c>
      <c r="AD51" s="6"/>
      <c r="AF51" s="7">
        <f t="shared" si="2"/>
        <v>27094</v>
      </c>
      <c r="AG51" s="71">
        <f>IF(ISERROR(INDEX(D51:$AD51,MATCH(TRUE,INDEX((D51:$AD51&lt;&gt;0),0),0))),"",INDEX(D51:$AD51,MATCH(TRUE,INDEX((D51:$AD51&lt;&gt;0),0),0)))</f>
        <v>27094</v>
      </c>
      <c r="AH51" s="71">
        <f>IF(ISERROR(INDEX(E51:$AD51,MATCH(TRUE,INDEX((E51:$AD51&lt;&gt;0),0),0))),"",INDEX(E51:$AD51,MATCH(TRUE,INDEX((E51:$AD51&lt;&gt;0),0),0)))</f>
        <v>27094</v>
      </c>
      <c r="AI51" s="71">
        <f>IF(ISERROR(INDEX(F51:$AD51,MATCH(TRUE,INDEX((F51:$AD51&lt;&gt;0),0),0))),"",INDEX(F51:$AD51,MATCH(TRUE,INDEX((F51:$AD51&lt;&gt;0),0),0)))</f>
        <v>26392</v>
      </c>
      <c r="AJ51" s="71">
        <f>IF(ISERROR(INDEX(F51:$AD51,MATCH(TRUE,INDEX((F51:$AD51&lt;&gt;0),0),0))),"",INDEX(F51:$AD51,MATCH(TRUE,INDEX((F51:$AD51&lt;&gt;0),0),0)))</f>
        <v>26392</v>
      </c>
      <c r="AK51" s="71">
        <f>IF(ISERROR(INDEX(G51:$AD51,MATCH(TRUE,INDEX((G51:$AD51&lt;&gt;0),0),0))),"",INDEX(G51:$AD51,MATCH(TRUE,INDEX((G51:$AD51&lt;&gt;0),0),0)))</f>
        <v>26392</v>
      </c>
      <c r="AL51" s="71">
        <f>IF(ISERROR(INDEX(H51:$AD51,MATCH(TRUE,INDEX((H51:$AD51&lt;&gt;0),0),0))),"",INDEX(H51:$AD51,MATCH(TRUE,INDEX((H51:$AD51&lt;&gt;0),0),0)))</f>
        <v>26392</v>
      </c>
      <c r="AM51" s="71">
        <f>IF(ISERROR(INDEX(I51:$AD51,MATCH(TRUE,INDEX((I51:$AD51&lt;&gt;0),0),0))),"",INDEX(I51:$AD51,MATCH(TRUE,INDEX((I51:$AD51&lt;&gt;0),0),0)))</f>
        <v>26392</v>
      </c>
      <c r="AN51" s="71">
        <f>IF(ISERROR(INDEX(J51:$AD51,MATCH(TRUE,INDEX((J51:$AD51&lt;&gt;0),0),0))),"",INDEX(J51:$AD51,MATCH(TRUE,INDEX((J51:$AD51&lt;&gt;0),0),0)))</f>
        <v>26392</v>
      </c>
      <c r="AO51" s="7"/>
      <c r="AP51" t="s">
        <v>349</v>
      </c>
      <c r="AQ51" t="s">
        <v>378</v>
      </c>
      <c r="AR51" t="s">
        <v>376</v>
      </c>
      <c r="AS51">
        <v>12806</v>
      </c>
      <c r="AT51" t="s">
        <v>377</v>
      </c>
      <c r="AU51">
        <v>14288</v>
      </c>
      <c r="AV51">
        <v>27094</v>
      </c>
      <c r="AW51">
        <v>49</v>
      </c>
      <c r="AX51" t="b">
        <f t="shared" si="4"/>
        <v>1</v>
      </c>
      <c r="AY51" s="73">
        <f t="shared" si="3"/>
        <v>42452</v>
      </c>
    </row>
    <row r="52" spans="1:51" ht="12.75" customHeight="1" x14ac:dyDescent="0.3">
      <c r="A52">
        <v>50</v>
      </c>
      <c r="B52" s="8" t="s">
        <v>64</v>
      </c>
      <c r="C52" s="8" t="s">
        <v>75</v>
      </c>
      <c r="D52" s="6"/>
      <c r="E52" s="6">
        <v>9884</v>
      </c>
      <c r="F52" s="6"/>
      <c r="G52" s="6"/>
      <c r="H52" s="6"/>
      <c r="I52" s="6"/>
      <c r="J52" s="6"/>
      <c r="K52" s="6">
        <v>9690</v>
      </c>
      <c r="L52" s="6"/>
      <c r="M52" s="6">
        <v>11855</v>
      </c>
      <c r="N52" s="6"/>
      <c r="O52" s="6"/>
      <c r="P52" s="6"/>
      <c r="Q52" s="6">
        <v>10855</v>
      </c>
      <c r="R52" s="6"/>
      <c r="S52" s="6">
        <v>11095</v>
      </c>
      <c r="T52" s="6"/>
      <c r="U52" s="6">
        <v>12376</v>
      </c>
      <c r="V52" s="6"/>
      <c r="W52" s="6">
        <v>11522</v>
      </c>
      <c r="X52" s="6"/>
      <c r="Y52" s="6">
        <v>9420</v>
      </c>
      <c r="Z52" s="6"/>
      <c r="AA52" s="6">
        <v>10860</v>
      </c>
      <c r="AB52" s="6"/>
      <c r="AC52" s="6">
        <v>10336</v>
      </c>
      <c r="AD52" s="6"/>
      <c r="AF52" s="7">
        <f t="shared" si="2"/>
        <v>9884</v>
      </c>
      <c r="AG52" s="71">
        <f>IF(ISERROR(INDEX(D52:$AD52,MATCH(TRUE,INDEX((D52:$AD52&lt;&gt;0),0),0))),"",INDEX(D52:$AD52,MATCH(TRUE,INDEX((D52:$AD52&lt;&gt;0),0),0)))</f>
        <v>9884</v>
      </c>
      <c r="AH52" s="71">
        <f>IF(ISERROR(INDEX(E52:$AD52,MATCH(TRUE,INDEX((E52:$AD52&lt;&gt;0),0),0))),"",INDEX(E52:$AD52,MATCH(TRUE,INDEX((E52:$AD52&lt;&gt;0),0),0)))</f>
        <v>9884</v>
      </c>
      <c r="AI52" s="71">
        <f>IF(ISERROR(INDEX(F52:$AD52,MATCH(TRUE,INDEX((F52:$AD52&lt;&gt;0),0),0))),"",INDEX(F52:$AD52,MATCH(TRUE,INDEX((F52:$AD52&lt;&gt;0),0),0)))</f>
        <v>9690</v>
      </c>
      <c r="AJ52" s="71">
        <f>IF(ISERROR(INDEX(F52:$AD52,MATCH(TRUE,INDEX((F52:$AD52&lt;&gt;0),0),0))),"",INDEX(F52:$AD52,MATCH(TRUE,INDEX((F52:$AD52&lt;&gt;0),0),0)))</f>
        <v>9690</v>
      </c>
      <c r="AK52" s="71">
        <f>IF(ISERROR(INDEX(G52:$AD52,MATCH(TRUE,INDEX((G52:$AD52&lt;&gt;0),0),0))),"",INDEX(G52:$AD52,MATCH(TRUE,INDEX((G52:$AD52&lt;&gt;0),0),0)))</f>
        <v>9690</v>
      </c>
      <c r="AL52" s="71">
        <f>IF(ISERROR(INDEX(H52:$AD52,MATCH(TRUE,INDEX((H52:$AD52&lt;&gt;0),0),0))),"",INDEX(H52:$AD52,MATCH(TRUE,INDEX((H52:$AD52&lt;&gt;0),0),0)))</f>
        <v>9690</v>
      </c>
      <c r="AM52" s="71">
        <f>IF(ISERROR(INDEX(I52:$AD52,MATCH(TRUE,INDEX((I52:$AD52&lt;&gt;0),0),0))),"",INDEX(I52:$AD52,MATCH(TRUE,INDEX((I52:$AD52&lt;&gt;0),0),0)))</f>
        <v>9690</v>
      </c>
      <c r="AN52" s="71">
        <f>IF(ISERROR(INDEX(J52:$AD52,MATCH(TRUE,INDEX((J52:$AD52&lt;&gt;0),0),0))),"",INDEX(J52:$AD52,MATCH(TRUE,INDEX((J52:$AD52&lt;&gt;0),0),0)))</f>
        <v>9690</v>
      </c>
      <c r="AO52" s="7"/>
      <c r="AP52" t="s">
        <v>349</v>
      </c>
      <c r="AQ52" t="s">
        <v>373</v>
      </c>
      <c r="AR52" t="s">
        <v>376</v>
      </c>
      <c r="AS52">
        <v>5085</v>
      </c>
      <c r="AT52" t="s">
        <v>377</v>
      </c>
      <c r="AU52">
        <v>4799</v>
      </c>
      <c r="AV52">
        <v>9884</v>
      </c>
      <c r="AW52">
        <v>50</v>
      </c>
      <c r="AX52" t="b">
        <f t="shared" si="4"/>
        <v>1</v>
      </c>
      <c r="AY52" s="73">
        <f t="shared" si="3"/>
        <v>42452</v>
      </c>
    </row>
    <row r="53" spans="1:51" x14ac:dyDescent="0.3">
      <c r="A53">
        <v>51</v>
      </c>
      <c r="B53" s="8" t="s">
        <v>76</v>
      </c>
      <c r="C53" s="8" t="s">
        <v>50</v>
      </c>
      <c r="D53" s="6"/>
      <c r="E53" s="6">
        <v>2227</v>
      </c>
      <c r="F53" s="6"/>
      <c r="G53" s="6">
        <v>1518</v>
      </c>
      <c r="H53" s="6"/>
      <c r="I53" s="6"/>
      <c r="J53" s="6"/>
      <c r="K53" s="6">
        <v>1901</v>
      </c>
      <c r="L53" s="6"/>
      <c r="M53" s="6">
        <v>2522</v>
      </c>
      <c r="N53" s="6"/>
      <c r="O53" s="6"/>
      <c r="P53" s="6">
        <v>2878</v>
      </c>
      <c r="Q53" s="6"/>
      <c r="R53" s="6"/>
      <c r="S53" s="6"/>
      <c r="T53" s="6">
        <v>3985</v>
      </c>
      <c r="U53" s="6"/>
      <c r="V53" s="6">
        <v>5240</v>
      </c>
      <c r="W53" s="6"/>
      <c r="X53" s="6"/>
      <c r="Y53" s="6"/>
      <c r="Z53" s="6"/>
      <c r="AA53" s="6"/>
      <c r="AB53" s="6"/>
      <c r="AC53" s="6">
        <v>4874</v>
      </c>
      <c r="AD53" s="6"/>
      <c r="AF53" s="7">
        <f t="shared" si="2"/>
        <v>2227</v>
      </c>
      <c r="AG53" s="71">
        <f>IF(ISERROR(INDEX(D53:$AD53,MATCH(TRUE,INDEX((D53:$AD53&lt;&gt;0),0),0))),"",INDEX(D53:$AD53,MATCH(TRUE,INDEX((D53:$AD53&lt;&gt;0),0),0)))</f>
        <v>2227</v>
      </c>
      <c r="AH53" s="71">
        <f>IF(ISERROR(INDEX(E53:$AD53,MATCH(TRUE,INDEX((E53:$AD53&lt;&gt;0),0),0))),"",INDEX(E53:$AD53,MATCH(TRUE,INDEX((E53:$AD53&lt;&gt;0),0),0)))</f>
        <v>2227</v>
      </c>
      <c r="AI53" s="71">
        <f>IF(ISERROR(INDEX(F53:$AD53,MATCH(TRUE,INDEX((F53:$AD53&lt;&gt;0),0),0))),"",INDEX(F53:$AD53,MATCH(TRUE,INDEX((F53:$AD53&lt;&gt;0),0),0)))</f>
        <v>1518</v>
      </c>
      <c r="AJ53" s="71">
        <f>IF(ISERROR(INDEX(F53:$AD53,MATCH(TRUE,INDEX((F53:$AD53&lt;&gt;0),0),0))),"",INDEX(F53:$AD53,MATCH(TRUE,INDEX((F53:$AD53&lt;&gt;0),0),0)))</f>
        <v>1518</v>
      </c>
      <c r="AK53" s="71">
        <f>IF(ISERROR(INDEX(G53:$AD53,MATCH(TRUE,INDEX((G53:$AD53&lt;&gt;0),0),0))),"",INDEX(G53:$AD53,MATCH(TRUE,INDEX((G53:$AD53&lt;&gt;0),0),0)))</f>
        <v>1518</v>
      </c>
      <c r="AL53" s="71">
        <f>IF(ISERROR(INDEX(H53:$AD53,MATCH(TRUE,INDEX((H53:$AD53&lt;&gt;0),0),0))),"",INDEX(H53:$AD53,MATCH(TRUE,INDEX((H53:$AD53&lt;&gt;0),0),0)))</f>
        <v>1901</v>
      </c>
      <c r="AM53" s="71">
        <f>IF(ISERROR(INDEX(I53:$AD53,MATCH(TRUE,INDEX((I53:$AD53&lt;&gt;0),0),0))),"",INDEX(I53:$AD53,MATCH(TRUE,INDEX((I53:$AD53&lt;&gt;0),0),0)))</f>
        <v>1901</v>
      </c>
      <c r="AN53" s="71">
        <f>IF(ISERROR(INDEX(J53:$AD53,MATCH(TRUE,INDEX((J53:$AD53&lt;&gt;0),0),0))),"",INDEX(J53:$AD53,MATCH(TRUE,INDEX((J53:$AD53&lt;&gt;0),0),0)))</f>
        <v>1901</v>
      </c>
      <c r="AO53" s="7"/>
      <c r="AP53" t="s">
        <v>349</v>
      </c>
      <c r="AQ53" t="s">
        <v>373</v>
      </c>
      <c r="AR53" t="s">
        <v>374</v>
      </c>
      <c r="AS53">
        <v>1230</v>
      </c>
      <c r="AT53" t="s">
        <v>375</v>
      </c>
      <c r="AU53">
        <v>997</v>
      </c>
      <c r="AV53">
        <v>2227</v>
      </c>
      <c r="AW53">
        <v>51</v>
      </c>
      <c r="AX53" t="b">
        <f t="shared" si="4"/>
        <v>1</v>
      </c>
      <c r="AY53" s="73">
        <f t="shared" si="3"/>
        <v>42452</v>
      </c>
    </row>
    <row r="54" spans="1:51" ht="12.75" customHeight="1" x14ac:dyDescent="0.3">
      <c r="A54">
        <v>52</v>
      </c>
      <c r="B54" s="8" t="s">
        <v>46</v>
      </c>
      <c r="C54" s="8" t="s">
        <v>75</v>
      </c>
      <c r="D54" s="6"/>
      <c r="E54" s="6">
        <v>30254</v>
      </c>
      <c r="F54" s="6"/>
      <c r="G54" s="6"/>
      <c r="H54" s="6"/>
      <c r="I54" s="6"/>
      <c r="J54" s="6"/>
      <c r="K54" s="6">
        <v>24403</v>
      </c>
      <c r="L54" s="6"/>
      <c r="M54" s="6"/>
      <c r="N54" s="6">
        <v>29082</v>
      </c>
      <c r="O54" s="6"/>
      <c r="P54" s="6">
        <v>28324</v>
      </c>
      <c r="Q54" s="6"/>
      <c r="R54" s="6">
        <v>30961</v>
      </c>
      <c r="S54" s="6"/>
      <c r="T54" s="6">
        <v>32633</v>
      </c>
      <c r="U54" s="6"/>
      <c r="V54" s="6">
        <v>35228</v>
      </c>
      <c r="W54" s="6">
        <v>36168</v>
      </c>
      <c r="X54" s="6"/>
      <c r="Y54" s="6"/>
      <c r="Z54" s="6">
        <v>29505</v>
      </c>
      <c r="AA54" s="6">
        <v>28447</v>
      </c>
      <c r="AB54" s="6"/>
      <c r="AC54" s="6">
        <v>25874</v>
      </c>
      <c r="AD54" s="6"/>
      <c r="AF54" s="7">
        <f t="shared" si="2"/>
        <v>30254</v>
      </c>
      <c r="AG54" s="71">
        <f>IF(ISERROR(INDEX(D54:$AD54,MATCH(TRUE,INDEX((D54:$AD54&lt;&gt;0),0),0))),"",INDEX(D54:$AD54,MATCH(TRUE,INDEX((D54:$AD54&lt;&gt;0),0),0)))</f>
        <v>30254</v>
      </c>
      <c r="AH54" s="71">
        <f>IF(ISERROR(INDEX(E54:$AD54,MATCH(TRUE,INDEX((E54:$AD54&lt;&gt;0),0),0))),"",INDEX(E54:$AD54,MATCH(TRUE,INDEX((E54:$AD54&lt;&gt;0),0),0)))</f>
        <v>30254</v>
      </c>
      <c r="AI54" s="71">
        <f>IF(ISERROR(INDEX(F54:$AD54,MATCH(TRUE,INDEX((F54:$AD54&lt;&gt;0),0),0))),"",INDEX(F54:$AD54,MATCH(TRUE,INDEX((F54:$AD54&lt;&gt;0),0),0)))</f>
        <v>24403</v>
      </c>
      <c r="AJ54" s="71">
        <f>IF(ISERROR(INDEX(F54:$AD54,MATCH(TRUE,INDEX((F54:$AD54&lt;&gt;0),0),0))),"",INDEX(F54:$AD54,MATCH(TRUE,INDEX((F54:$AD54&lt;&gt;0),0),0)))</f>
        <v>24403</v>
      </c>
      <c r="AK54" s="71">
        <f>IF(ISERROR(INDEX(G54:$AD54,MATCH(TRUE,INDEX((G54:$AD54&lt;&gt;0),0),0))),"",INDEX(G54:$AD54,MATCH(TRUE,INDEX((G54:$AD54&lt;&gt;0),0),0)))</f>
        <v>24403</v>
      </c>
      <c r="AL54" s="71">
        <f>IF(ISERROR(INDEX(H54:$AD54,MATCH(TRUE,INDEX((H54:$AD54&lt;&gt;0),0),0))),"",INDEX(H54:$AD54,MATCH(TRUE,INDEX((H54:$AD54&lt;&gt;0),0),0)))</f>
        <v>24403</v>
      </c>
      <c r="AM54" s="71">
        <f>IF(ISERROR(INDEX(I54:$AD54,MATCH(TRUE,INDEX((I54:$AD54&lt;&gt;0),0),0))),"",INDEX(I54:$AD54,MATCH(TRUE,INDEX((I54:$AD54&lt;&gt;0),0),0)))</f>
        <v>24403</v>
      </c>
      <c r="AN54" s="71">
        <f>IF(ISERROR(INDEX(J54:$AD54,MATCH(TRUE,INDEX((J54:$AD54&lt;&gt;0),0),0))),"",INDEX(J54:$AD54,MATCH(TRUE,INDEX((J54:$AD54&lt;&gt;0),0),0)))</f>
        <v>24403</v>
      </c>
      <c r="AO54" s="7"/>
      <c r="AP54" t="s">
        <v>353</v>
      </c>
      <c r="AQ54" t="s">
        <v>378</v>
      </c>
      <c r="AR54" t="s">
        <v>376</v>
      </c>
      <c r="AS54">
        <v>14009</v>
      </c>
      <c r="AT54" t="s">
        <v>377</v>
      </c>
      <c r="AU54">
        <v>16245</v>
      </c>
      <c r="AV54">
        <v>30254</v>
      </c>
      <c r="AW54">
        <v>52</v>
      </c>
      <c r="AX54" t="b">
        <f t="shared" si="4"/>
        <v>1</v>
      </c>
      <c r="AY54" s="73">
        <f t="shared" si="3"/>
        <v>42649</v>
      </c>
    </row>
    <row r="55" spans="1:51" x14ac:dyDescent="0.3">
      <c r="A55">
        <v>53</v>
      </c>
      <c r="B55" s="8" t="s">
        <v>65</v>
      </c>
      <c r="C55" s="8" t="s">
        <v>75</v>
      </c>
      <c r="D55" s="6"/>
      <c r="E55" s="6">
        <v>11739</v>
      </c>
      <c r="F55" s="6"/>
      <c r="G55" s="6">
        <v>10087</v>
      </c>
      <c r="H55" s="6"/>
      <c r="I55" s="6"/>
      <c r="J55" s="6"/>
      <c r="K55" s="6">
        <v>11648</v>
      </c>
      <c r="L55" s="6"/>
      <c r="M55" s="6">
        <v>12382</v>
      </c>
      <c r="N55" s="6"/>
      <c r="O55" s="6">
        <v>13363</v>
      </c>
      <c r="P55" s="6"/>
      <c r="Q55" s="6">
        <v>12329</v>
      </c>
      <c r="R55" s="6"/>
      <c r="S55" s="6">
        <v>10340</v>
      </c>
      <c r="T55" s="6"/>
      <c r="U55" s="6"/>
      <c r="V55" s="6">
        <v>12072</v>
      </c>
      <c r="W55" s="6">
        <v>11025</v>
      </c>
      <c r="X55" s="6"/>
      <c r="Y55" s="6"/>
      <c r="Z55" s="6"/>
      <c r="AA55" s="6">
        <v>8104</v>
      </c>
      <c r="AB55" s="6"/>
      <c r="AC55" s="6">
        <v>9025</v>
      </c>
      <c r="AD55" s="6"/>
      <c r="AF55" s="7">
        <f t="shared" si="2"/>
        <v>11739</v>
      </c>
      <c r="AG55" s="71">
        <f>IF(ISERROR(INDEX(D55:$AD55,MATCH(TRUE,INDEX((D55:$AD55&lt;&gt;0),0),0))),"",INDEX(D55:$AD55,MATCH(TRUE,INDEX((D55:$AD55&lt;&gt;0),0),0)))</f>
        <v>11739</v>
      </c>
      <c r="AH55" s="71">
        <f>IF(ISERROR(INDEX(E55:$AD55,MATCH(TRUE,INDEX((E55:$AD55&lt;&gt;0),0),0))),"",INDEX(E55:$AD55,MATCH(TRUE,INDEX((E55:$AD55&lt;&gt;0),0),0)))</f>
        <v>11739</v>
      </c>
      <c r="AI55" s="71">
        <f>IF(ISERROR(INDEX(F55:$AD55,MATCH(TRUE,INDEX((F55:$AD55&lt;&gt;0),0),0))),"",INDEX(F55:$AD55,MATCH(TRUE,INDEX((F55:$AD55&lt;&gt;0),0),0)))</f>
        <v>10087</v>
      </c>
      <c r="AJ55" s="71">
        <f>IF(ISERROR(INDEX(F55:$AD55,MATCH(TRUE,INDEX((F55:$AD55&lt;&gt;0),0),0))),"",INDEX(F55:$AD55,MATCH(TRUE,INDEX((F55:$AD55&lt;&gt;0),0),0)))</f>
        <v>10087</v>
      </c>
      <c r="AK55" s="71">
        <f>IF(ISERROR(INDEX(G55:$AD55,MATCH(TRUE,INDEX((G55:$AD55&lt;&gt;0),0),0))),"",INDEX(G55:$AD55,MATCH(TRUE,INDEX((G55:$AD55&lt;&gt;0),0),0)))</f>
        <v>10087</v>
      </c>
      <c r="AL55" s="71">
        <f>IF(ISERROR(INDEX(H55:$AD55,MATCH(TRUE,INDEX((H55:$AD55&lt;&gt;0),0),0))),"",INDEX(H55:$AD55,MATCH(TRUE,INDEX((H55:$AD55&lt;&gt;0),0),0)))</f>
        <v>11648</v>
      </c>
      <c r="AM55" s="71">
        <f>IF(ISERROR(INDEX(I55:$AD55,MATCH(TRUE,INDEX((I55:$AD55&lt;&gt;0),0),0))),"",INDEX(I55:$AD55,MATCH(TRUE,INDEX((I55:$AD55&lt;&gt;0),0),0)))</f>
        <v>11648</v>
      </c>
      <c r="AN55" s="71">
        <f>IF(ISERROR(INDEX(J55:$AD55,MATCH(TRUE,INDEX((J55:$AD55&lt;&gt;0),0),0))),"",INDEX(J55:$AD55,MATCH(TRUE,INDEX((J55:$AD55&lt;&gt;0),0),0)))</f>
        <v>11648</v>
      </c>
      <c r="AO55" s="7"/>
      <c r="AP55" t="s">
        <v>349</v>
      </c>
      <c r="AQ55" t="s">
        <v>373</v>
      </c>
      <c r="AR55" t="s">
        <v>376</v>
      </c>
      <c r="AS55">
        <v>6188</v>
      </c>
      <c r="AT55" t="s">
        <v>377</v>
      </c>
      <c r="AU55">
        <v>5551</v>
      </c>
      <c r="AV55">
        <v>11739</v>
      </c>
      <c r="AW55">
        <v>53</v>
      </c>
      <c r="AX55" t="b">
        <f t="shared" si="4"/>
        <v>1</v>
      </c>
      <c r="AY55" s="73">
        <f t="shared" si="3"/>
        <v>42452</v>
      </c>
    </row>
    <row r="56" spans="1:51" x14ac:dyDescent="0.3">
      <c r="A56">
        <v>54</v>
      </c>
      <c r="B56" s="5" t="s">
        <v>77</v>
      </c>
      <c r="C56" s="5" t="s">
        <v>78</v>
      </c>
      <c r="D56" s="6"/>
      <c r="E56" s="6">
        <v>2564</v>
      </c>
      <c r="F56" s="6"/>
      <c r="G56" s="6">
        <v>3320</v>
      </c>
      <c r="H56" s="6"/>
      <c r="I56" s="6"/>
      <c r="J56" s="6"/>
      <c r="K56" s="6">
        <v>3480</v>
      </c>
      <c r="L56" s="6"/>
      <c r="M56" s="6">
        <v>3362</v>
      </c>
      <c r="N56" s="6"/>
      <c r="O56" s="6">
        <v>3488</v>
      </c>
      <c r="P56" s="6"/>
      <c r="Q56" s="6">
        <v>4115</v>
      </c>
      <c r="R56" s="6"/>
      <c r="S56" s="6">
        <v>4766</v>
      </c>
      <c r="T56" s="6"/>
      <c r="U56" s="6"/>
      <c r="V56" s="6">
        <v>3582</v>
      </c>
      <c r="W56" s="6">
        <v>4704</v>
      </c>
      <c r="X56" s="6"/>
      <c r="Y56" s="6"/>
      <c r="Z56" s="6"/>
      <c r="AA56" s="6"/>
      <c r="AB56" s="6"/>
      <c r="AC56" s="6">
        <v>4392</v>
      </c>
      <c r="AD56" s="6"/>
      <c r="AF56" s="7">
        <f t="shared" si="2"/>
        <v>2564</v>
      </c>
      <c r="AG56" s="71">
        <f>IF(ISERROR(INDEX(D56:$AD56,MATCH(TRUE,INDEX((D56:$AD56&lt;&gt;0),0),0))),"",INDEX(D56:$AD56,MATCH(TRUE,INDEX((D56:$AD56&lt;&gt;0),0),0)))</f>
        <v>2564</v>
      </c>
      <c r="AH56" s="71">
        <f>IF(ISERROR(INDEX(E56:$AD56,MATCH(TRUE,INDEX((E56:$AD56&lt;&gt;0),0),0))),"",INDEX(E56:$AD56,MATCH(TRUE,INDEX((E56:$AD56&lt;&gt;0),0),0)))</f>
        <v>2564</v>
      </c>
      <c r="AI56" s="71">
        <f>IF(ISERROR(INDEX(F56:$AD56,MATCH(TRUE,INDEX((F56:$AD56&lt;&gt;0),0),0))),"",INDEX(F56:$AD56,MATCH(TRUE,INDEX((F56:$AD56&lt;&gt;0),0),0)))</f>
        <v>3320</v>
      </c>
      <c r="AJ56" s="71">
        <f>IF(ISERROR(INDEX(F56:$AD56,MATCH(TRUE,INDEX((F56:$AD56&lt;&gt;0),0),0))),"",INDEX(F56:$AD56,MATCH(TRUE,INDEX((F56:$AD56&lt;&gt;0),0),0)))</f>
        <v>3320</v>
      </c>
      <c r="AK56" s="71">
        <f>IF(ISERROR(INDEX(G56:$AD56,MATCH(TRUE,INDEX((G56:$AD56&lt;&gt;0),0),0))),"",INDEX(G56:$AD56,MATCH(TRUE,INDEX((G56:$AD56&lt;&gt;0),0),0)))</f>
        <v>3320</v>
      </c>
      <c r="AL56" s="71">
        <f>IF(ISERROR(INDEX(H56:$AD56,MATCH(TRUE,INDEX((H56:$AD56&lt;&gt;0),0),0))),"",INDEX(H56:$AD56,MATCH(TRUE,INDEX((H56:$AD56&lt;&gt;0),0),0)))</f>
        <v>3480</v>
      </c>
      <c r="AM56" s="71">
        <f>IF(ISERROR(INDEX(I56:$AD56,MATCH(TRUE,INDEX((I56:$AD56&lt;&gt;0),0),0))),"",INDEX(I56:$AD56,MATCH(TRUE,INDEX((I56:$AD56&lt;&gt;0),0),0)))</f>
        <v>3480</v>
      </c>
      <c r="AN56" s="71">
        <f>IF(ISERROR(INDEX(J56:$AD56,MATCH(TRUE,INDEX((J56:$AD56&lt;&gt;0),0),0))),"",INDEX(J56:$AD56,MATCH(TRUE,INDEX((J56:$AD56&lt;&gt;0),0),0)))</f>
        <v>3480</v>
      </c>
      <c r="AO56" s="7"/>
      <c r="AP56" t="s">
        <v>351</v>
      </c>
      <c r="AQ56" t="s">
        <v>373</v>
      </c>
      <c r="AR56" t="s">
        <v>374</v>
      </c>
      <c r="AS56">
        <v>1393</v>
      </c>
      <c r="AT56" t="s">
        <v>375</v>
      </c>
      <c r="AU56">
        <v>1171</v>
      </c>
      <c r="AV56">
        <v>2564</v>
      </c>
      <c r="AW56">
        <v>54</v>
      </c>
      <c r="AX56" t="b">
        <f t="shared" si="4"/>
        <v>1</v>
      </c>
      <c r="AY56" s="73">
        <f t="shared" si="3"/>
        <v>42451</v>
      </c>
    </row>
    <row r="57" spans="1:51" ht="12.75" customHeight="1" x14ac:dyDescent="0.3">
      <c r="A57">
        <v>55</v>
      </c>
      <c r="B57" s="5" t="s">
        <v>79</v>
      </c>
      <c r="C57" s="5" t="s">
        <v>80</v>
      </c>
      <c r="D57" s="6"/>
      <c r="E57" s="6">
        <v>40732</v>
      </c>
      <c r="F57" s="6"/>
      <c r="G57" s="6"/>
      <c r="H57" s="6">
        <v>34310</v>
      </c>
      <c r="I57" s="6"/>
      <c r="J57" s="6"/>
      <c r="K57" s="6">
        <v>37476</v>
      </c>
      <c r="L57" s="6"/>
      <c r="M57" s="6"/>
      <c r="N57" s="6">
        <v>42376</v>
      </c>
      <c r="O57" s="6"/>
      <c r="P57" s="6">
        <v>44074</v>
      </c>
      <c r="Q57" s="6"/>
      <c r="R57" s="6">
        <v>41707</v>
      </c>
      <c r="S57" s="6"/>
      <c r="T57" s="6">
        <v>40041</v>
      </c>
      <c r="U57" s="6"/>
      <c r="V57" s="6">
        <v>45271</v>
      </c>
      <c r="W57" s="6">
        <v>39369</v>
      </c>
      <c r="X57" s="6"/>
      <c r="Y57" s="6"/>
      <c r="Z57" s="6"/>
      <c r="AA57" s="6"/>
      <c r="AB57" s="6"/>
      <c r="AC57" s="6">
        <v>39672</v>
      </c>
      <c r="AD57" s="6"/>
      <c r="AF57" s="7">
        <f t="shared" si="2"/>
        <v>40732</v>
      </c>
      <c r="AG57" s="71">
        <f>IF(ISERROR(INDEX(D57:$AD57,MATCH(TRUE,INDEX((D57:$AD57&lt;&gt;0),0),0))),"",INDEX(D57:$AD57,MATCH(TRUE,INDEX((D57:$AD57&lt;&gt;0),0),0)))</f>
        <v>40732</v>
      </c>
      <c r="AH57" s="71">
        <f>IF(ISERROR(INDEX(E57:$AD57,MATCH(TRUE,INDEX((E57:$AD57&lt;&gt;0),0),0))),"",INDEX(E57:$AD57,MATCH(TRUE,INDEX((E57:$AD57&lt;&gt;0),0),0)))</f>
        <v>40732</v>
      </c>
      <c r="AI57" s="71">
        <f>IF(ISERROR(INDEX(F57:$AD57,MATCH(TRUE,INDEX((F57:$AD57&lt;&gt;0),0),0))),"",INDEX(F57:$AD57,MATCH(TRUE,INDEX((F57:$AD57&lt;&gt;0),0),0)))</f>
        <v>34310</v>
      </c>
      <c r="AJ57" s="71">
        <f>IF(ISERROR(INDEX(F57:$AD57,MATCH(TRUE,INDEX((F57:$AD57&lt;&gt;0),0),0))),"",INDEX(F57:$AD57,MATCH(TRUE,INDEX((F57:$AD57&lt;&gt;0),0),0)))</f>
        <v>34310</v>
      </c>
      <c r="AK57" s="71">
        <f>IF(ISERROR(INDEX(G57:$AD57,MATCH(TRUE,INDEX((G57:$AD57&lt;&gt;0),0),0))),"",INDEX(G57:$AD57,MATCH(TRUE,INDEX((G57:$AD57&lt;&gt;0),0),0)))</f>
        <v>34310</v>
      </c>
      <c r="AL57" s="71">
        <f>IF(ISERROR(INDEX(H57:$AD57,MATCH(TRUE,INDEX((H57:$AD57&lt;&gt;0),0),0))),"",INDEX(H57:$AD57,MATCH(TRUE,INDEX((H57:$AD57&lt;&gt;0),0),0)))</f>
        <v>34310</v>
      </c>
      <c r="AM57" s="71">
        <f>IF(ISERROR(INDEX(I57:$AD57,MATCH(TRUE,INDEX((I57:$AD57&lt;&gt;0),0),0))),"",INDEX(I57:$AD57,MATCH(TRUE,INDEX((I57:$AD57&lt;&gt;0),0),0)))</f>
        <v>37476</v>
      </c>
      <c r="AN57" s="71">
        <f>IF(ISERROR(INDEX(J57:$AD57,MATCH(TRUE,INDEX((J57:$AD57&lt;&gt;0),0),0))),"",INDEX(J57:$AD57,MATCH(TRUE,INDEX((J57:$AD57&lt;&gt;0),0),0)))</f>
        <v>37476</v>
      </c>
      <c r="AO57" s="7"/>
      <c r="AP57" t="s">
        <v>351</v>
      </c>
      <c r="AQ57" t="s">
        <v>378</v>
      </c>
      <c r="AR57" t="s">
        <v>374</v>
      </c>
      <c r="AS57">
        <v>19392</v>
      </c>
      <c r="AT57" t="s">
        <v>375</v>
      </c>
      <c r="AU57">
        <v>21340</v>
      </c>
      <c r="AV57">
        <v>40732</v>
      </c>
      <c r="AW57">
        <v>55</v>
      </c>
      <c r="AX57" t="b">
        <f t="shared" si="4"/>
        <v>1</v>
      </c>
      <c r="AY57" s="73">
        <f t="shared" si="3"/>
        <v>42451</v>
      </c>
    </row>
    <row r="58" spans="1:51" ht="12.75" customHeight="1" x14ac:dyDescent="0.3">
      <c r="A58">
        <v>56</v>
      </c>
      <c r="B58" s="8" t="s">
        <v>79</v>
      </c>
      <c r="C58" s="8" t="s">
        <v>44</v>
      </c>
      <c r="D58" s="6"/>
      <c r="E58" s="6">
        <v>35399</v>
      </c>
      <c r="F58" s="6"/>
      <c r="G58" s="6"/>
      <c r="H58" s="6">
        <v>32055</v>
      </c>
      <c r="I58" s="6"/>
      <c r="J58" s="6"/>
      <c r="K58" s="6">
        <v>31585</v>
      </c>
      <c r="L58" s="6"/>
      <c r="M58" s="6"/>
      <c r="N58" s="6">
        <v>40210</v>
      </c>
      <c r="O58" s="6"/>
      <c r="P58" s="6">
        <v>41781</v>
      </c>
      <c r="Q58" s="6"/>
      <c r="R58" s="6">
        <v>39869</v>
      </c>
      <c r="S58" s="6"/>
      <c r="T58" s="6">
        <v>39907</v>
      </c>
      <c r="U58" s="6"/>
      <c r="V58" s="6">
        <v>42664</v>
      </c>
      <c r="W58" s="6">
        <v>44397</v>
      </c>
      <c r="X58" s="6"/>
      <c r="Y58" s="6">
        <v>34263</v>
      </c>
      <c r="Z58" s="6">
        <v>41410</v>
      </c>
      <c r="AA58" s="6"/>
      <c r="AB58" s="6"/>
      <c r="AC58" s="6">
        <v>39669</v>
      </c>
      <c r="AD58" s="6"/>
      <c r="AF58" s="7">
        <f t="shared" si="2"/>
        <v>35399</v>
      </c>
      <c r="AG58" s="71">
        <f>IF(ISERROR(INDEX(D58:$AD58,MATCH(TRUE,INDEX((D58:$AD58&lt;&gt;0),0),0))),"",INDEX(D58:$AD58,MATCH(TRUE,INDEX((D58:$AD58&lt;&gt;0),0),0)))</f>
        <v>35399</v>
      </c>
      <c r="AH58" s="71">
        <f>IF(ISERROR(INDEX(E58:$AD58,MATCH(TRUE,INDEX((E58:$AD58&lt;&gt;0),0),0))),"",INDEX(E58:$AD58,MATCH(TRUE,INDEX((E58:$AD58&lt;&gt;0),0),0)))</f>
        <v>35399</v>
      </c>
      <c r="AI58" s="71">
        <f>IF(ISERROR(INDEX(F58:$AD58,MATCH(TRUE,INDEX((F58:$AD58&lt;&gt;0),0),0))),"",INDEX(F58:$AD58,MATCH(TRUE,INDEX((F58:$AD58&lt;&gt;0),0),0)))</f>
        <v>32055</v>
      </c>
      <c r="AJ58" s="71">
        <f>IF(ISERROR(INDEX(F58:$AD58,MATCH(TRUE,INDEX((F58:$AD58&lt;&gt;0),0),0))),"",INDEX(F58:$AD58,MATCH(TRUE,INDEX((F58:$AD58&lt;&gt;0),0),0)))</f>
        <v>32055</v>
      </c>
      <c r="AK58" s="71">
        <f>IF(ISERROR(INDEX(G58:$AD58,MATCH(TRUE,INDEX((G58:$AD58&lt;&gt;0),0),0))),"",INDEX(G58:$AD58,MATCH(TRUE,INDEX((G58:$AD58&lt;&gt;0),0),0)))</f>
        <v>32055</v>
      </c>
      <c r="AL58" s="71">
        <f>IF(ISERROR(INDEX(H58:$AD58,MATCH(TRUE,INDEX((H58:$AD58&lt;&gt;0),0),0))),"",INDEX(H58:$AD58,MATCH(TRUE,INDEX((H58:$AD58&lt;&gt;0),0),0)))</f>
        <v>32055</v>
      </c>
      <c r="AM58" s="71">
        <f>IF(ISERROR(INDEX(I58:$AD58,MATCH(TRUE,INDEX((I58:$AD58&lt;&gt;0),0),0))),"",INDEX(I58:$AD58,MATCH(TRUE,INDEX((I58:$AD58&lt;&gt;0),0),0)))</f>
        <v>31585</v>
      </c>
      <c r="AN58" s="71">
        <f>IF(ISERROR(INDEX(J58:$AD58,MATCH(TRUE,INDEX((J58:$AD58&lt;&gt;0),0),0))),"",INDEX(J58:$AD58,MATCH(TRUE,INDEX((J58:$AD58&lt;&gt;0),0),0)))</f>
        <v>31585</v>
      </c>
      <c r="AO58" s="7"/>
      <c r="AP58" t="s">
        <v>350</v>
      </c>
      <c r="AQ58" t="s">
        <v>378</v>
      </c>
      <c r="AR58" t="s">
        <v>374</v>
      </c>
      <c r="AS58">
        <v>18545</v>
      </c>
      <c r="AT58" t="s">
        <v>375</v>
      </c>
      <c r="AU58">
        <v>16854</v>
      </c>
      <c r="AV58">
        <v>35399</v>
      </c>
      <c r="AW58">
        <v>56</v>
      </c>
      <c r="AX58" t="b">
        <f t="shared" si="4"/>
        <v>1</v>
      </c>
      <c r="AY58" s="73">
        <f t="shared" si="3"/>
        <v>42474</v>
      </c>
    </row>
    <row r="59" spans="1:51" ht="12.75" customHeight="1" x14ac:dyDescent="0.3">
      <c r="A59">
        <v>57</v>
      </c>
      <c r="B59" s="8" t="s">
        <v>81</v>
      </c>
      <c r="C59" s="8" t="s">
        <v>82</v>
      </c>
      <c r="D59" s="6"/>
      <c r="E59" s="6">
        <v>3412</v>
      </c>
      <c r="F59" s="6"/>
      <c r="G59" s="6"/>
      <c r="H59" s="6"/>
      <c r="I59" s="6"/>
      <c r="J59" s="6"/>
      <c r="K59" s="6">
        <v>2908</v>
      </c>
      <c r="L59" s="6"/>
      <c r="M59" s="6">
        <v>2593</v>
      </c>
      <c r="N59" s="6"/>
      <c r="O59" s="6"/>
      <c r="P59" s="6"/>
      <c r="Q59" s="6">
        <v>5301</v>
      </c>
      <c r="R59" s="6"/>
      <c r="S59" s="6">
        <v>2958</v>
      </c>
      <c r="T59" s="6"/>
      <c r="U59" s="6">
        <v>3565</v>
      </c>
      <c r="V59" s="6">
        <v>4046</v>
      </c>
      <c r="W59" s="6">
        <v>4200</v>
      </c>
      <c r="X59" s="6"/>
      <c r="Y59" s="6">
        <v>8500</v>
      </c>
      <c r="Z59" s="6"/>
      <c r="AA59" s="6"/>
      <c r="AB59" s="6"/>
      <c r="AC59" s="6">
        <v>3986</v>
      </c>
      <c r="AD59" s="6"/>
      <c r="AF59" s="7">
        <f t="shared" si="2"/>
        <v>3412</v>
      </c>
      <c r="AG59" s="71">
        <f>IF(ISERROR(INDEX(D59:$AD59,MATCH(TRUE,INDEX((D59:$AD59&lt;&gt;0),0),0))),"",INDEX(D59:$AD59,MATCH(TRUE,INDEX((D59:$AD59&lt;&gt;0),0),0)))</f>
        <v>3412</v>
      </c>
      <c r="AH59" s="71">
        <f>IF(ISERROR(INDEX(E59:$AD59,MATCH(TRUE,INDEX((E59:$AD59&lt;&gt;0),0),0))),"",INDEX(E59:$AD59,MATCH(TRUE,INDEX((E59:$AD59&lt;&gt;0),0),0)))</f>
        <v>3412</v>
      </c>
      <c r="AI59" s="71">
        <f>IF(ISERROR(INDEX(F59:$AD59,MATCH(TRUE,INDEX((F59:$AD59&lt;&gt;0),0),0))),"",INDEX(F59:$AD59,MATCH(TRUE,INDEX((F59:$AD59&lt;&gt;0),0),0)))</f>
        <v>2908</v>
      </c>
      <c r="AJ59" s="71">
        <f>IF(ISERROR(INDEX(F59:$AD59,MATCH(TRUE,INDEX((F59:$AD59&lt;&gt;0),0),0))),"",INDEX(F59:$AD59,MATCH(TRUE,INDEX((F59:$AD59&lt;&gt;0),0),0)))</f>
        <v>2908</v>
      </c>
      <c r="AK59" s="71">
        <f>IF(ISERROR(INDEX(G59:$AD59,MATCH(TRUE,INDEX((G59:$AD59&lt;&gt;0),0),0))),"",INDEX(G59:$AD59,MATCH(TRUE,INDEX((G59:$AD59&lt;&gt;0),0),0)))</f>
        <v>2908</v>
      </c>
      <c r="AL59" s="71">
        <f>IF(ISERROR(INDEX(H59:$AD59,MATCH(TRUE,INDEX((H59:$AD59&lt;&gt;0),0),0))),"",INDEX(H59:$AD59,MATCH(TRUE,INDEX((H59:$AD59&lt;&gt;0),0),0)))</f>
        <v>2908</v>
      </c>
      <c r="AM59" s="71">
        <f>IF(ISERROR(INDEX(I59:$AD59,MATCH(TRUE,INDEX((I59:$AD59&lt;&gt;0),0),0))),"",INDEX(I59:$AD59,MATCH(TRUE,INDEX((I59:$AD59&lt;&gt;0),0),0)))</f>
        <v>2908</v>
      </c>
      <c r="AN59" s="71">
        <f>IF(ISERROR(INDEX(J59:$AD59,MATCH(TRUE,INDEX((J59:$AD59&lt;&gt;0),0),0))),"",INDEX(J59:$AD59,MATCH(TRUE,INDEX((J59:$AD59&lt;&gt;0),0),0)))</f>
        <v>2908</v>
      </c>
      <c r="AO59" s="7"/>
      <c r="AP59" t="s">
        <v>349</v>
      </c>
      <c r="AQ59" t="s">
        <v>373</v>
      </c>
      <c r="AR59" t="s">
        <v>374</v>
      </c>
      <c r="AS59">
        <v>1344</v>
      </c>
      <c r="AT59" t="s">
        <v>375</v>
      </c>
      <c r="AU59">
        <v>2068</v>
      </c>
      <c r="AV59">
        <v>3412</v>
      </c>
      <c r="AW59">
        <v>57</v>
      </c>
      <c r="AX59" t="b">
        <f t="shared" si="4"/>
        <v>1</v>
      </c>
      <c r="AY59" s="73">
        <f t="shared" si="3"/>
        <v>42452</v>
      </c>
    </row>
    <row r="60" spans="1:51" x14ac:dyDescent="0.3">
      <c r="A60">
        <v>58</v>
      </c>
      <c r="B60" s="8" t="s">
        <v>76</v>
      </c>
      <c r="C60" s="8" t="s">
        <v>53</v>
      </c>
      <c r="D60" s="6"/>
      <c r="E60" s="6">
        <v>4911</v>
      </c>
      <c r="F60" s="6"/>
      <c r="G60" s="6">
        <v>3423</v>
      </c>
      <c r="H60" s="6"/>
      <c r="I60" s="6"/>
      <c r="J60" s="6"/>
      <c r="K60" s="6">
        <v>3917</v>
      </c>
      <c r="L60" s="6"/>
      <c r="M60" s="6">
        <v>5072</v>
      </c>
      <c r="N60" s="6"/>
      <c r="O60" s="6"/>
      <c r="P60" s="6">
        <v>4191</v>
      </c>
      <c r="Q60" s="6"/>
      <c r="R60" s="6">
        <v>6982</v>
      </c>
      <c r="S60" s="6"/>
      <c r="T60" s="6">
        <v>8590</v>
      </c>
      <c r="U60" s="6"/>
      <c r="V60" s="6">
        <v>9135</v>
      </c>
      <c r="W60" s="6"/>
      <c r="X60" s="6">
        <v>10968</v>
      </c>
      <c r="Y60" s="6">
        <v>11671</v>
      </c>
      <c r="Z60" s="6"/>
      <c r="AA60" s="6">
        <v>9725</v>
      </c>
      <c r="AB60" s="6"/>
      <c r="AC60" s="6">
        <v>9764</v>
      </c>
      <c r="AD60" s="6"/>
      <c r="AF60" s="7">
        <f t="shared" si="2"/>
        <v>4911</v>
      </c>
      <c r="AG60" s="71">
        <f>IF(ISERROR(INDEX(D60:$AD60,MATCH(TRUE,INDEX((D60:$AD60&lt;&gt;0),0),0))),"",INDEX(D60:$AD60,MATCH(TRUE,INDEX((D60:$AD60&lt;&gt;0),0),0)))</f>
        <v>4911</v>
      </c>
      <c r="AH60" s="71">
        <f>IF(ISERROR(INDEX(E60:$AD60,MATCH(TRUE,INDEX((E60:$AD60&lt;&gt;0),0),0))),"",INDEX(E60:$AD60,MATCH(TRUE,INDEX((E60:$AD60&lt;&gt;0),0),0)))</f>
        <v>4911</v>
      </c>
      <c r="AI60" s="71">
        <f>IF(ISERROR(INDEX(F60:$AD60,MATCH(TRUE,INDEX((F60:$AD60&lt;&gt;0),0),0))),"",INDEX(F60:$AD60,MATCH(TRUE,INDEX((F60:$AD60&lt;&gt;0),0),0)))</f>
        <v>3423</v>
      </c>
      <c r="AJ60" s="71">
        <f>IF(ISERROR(INDEX(F60:$AD60,MATCH(TRUE,INDEX((F60:$AD60&lt;&gt;0),0),0))),"",INDEX(F60:$AD60,MATCH(TRUE,INDEX((F60:$AD60&lt;&gt;0),0),0)))</f>
        <v>3423</v>
      </c>
      <c r="AK60" s="71">
        <f>IF(ISERROR(INDEX(G60:$AD60,MATCH(TRUE,INDEX((G60:$AD60&lt;&gt;0),0),0))),"",INDEX(G60:$AD60,MATCH(TRUE,INDEX((G60:$AD60&lt;&gt;0),0),0)))</f>
        <v>3423</v>
      </c>
      <c r="AL60" s="71">
        <f>IF(ISERROR(INDEX(H60:$AD60,MATCH(TRUE,INDEX((H60:$AD60&lt;&gt;0),0),0))),"",INDEX(H60:$AD60,MATCH(TRUE,INDEX((H60:$AD60&lt;&gt;0),0),0)))</f>
        <v>3917</v>
      </c>
      <c r="AM60" s="71">
        <f>IF(ISERROR(INDEX(I60:$AD60,MATCH(TRUE,INDEX((I60:$AD60&lt;&gt;0),0),0))),"",INDEX(I60:$AD60,MATCH(TRUE,INDEX((I60:$AD60&lt;&gt;0),0),0)))</f>
        <v>3917</v>
      </c>
      <c r="AN60" s="71">
        <f>IF(ISERROR(INDEX(J60:$AD60,MATCH(TRUE,INDEX((J60:$AD60&lt;&gt;0),0),0))),"",INDEX(J60:$AD60,MATCH(TRUE,INDEX((J60:$AD60&lt;&gt;0),0),0)))</f>
        <v>3917</v>
      </c>
      <c r="AO60" s="7"/>
      <c r="AP60" t="s">
        <v>347</v>
      </c>
      <c r="AQ60" t="s">
        <v>373</v>
      </c>
      <c r="AR60" t="s">
        <v>374</v>
      </c>
      <c r="AS60">
        <v>2404</v>
      </c>
      <c r="AT60" t="s">
        <v>375</v>
      </c>
      <c r="AU60">
        <v>2507</v>
      </c>
      <c r="AV60">
        <v>4911</v>
      </c>
      <c r="AW60">
        <v>58</v>
      </c>
      <c r="AX60" t="b">
        <f t="shared" si="4"/>
        <v>1</v>
      </c>
      <c r="AY60" s="73">
        <f t="shared" si="3"/>
        <v>42460</v>
      </c>
    </row>
    <row r="61" spans="1:51" ht="12.75" customHeight="1" x14ac:dyDescent="0.3">
      <c r="A61">
        <v>59</v>
      </c>
      <c r="B61" s="8" t="s">
        <v>41</v>
      </c>
      <c r="C61" s="8" t="s">
        <v>83</v>
      </c>
      <c r="D61" s="6"/>
      <c r="E61" s="6">
        <v>25881</v>
      </c>
      <c r="F61" s="6"/>
      <c r="G61" s="6"/>
      <c r="H61" s="6">
        <v>26010</v>
      </c>
      <c r="I61" s="6"/>
      <c r="J61" s="6"/>
      <c r="K61" s="6">
        <v>25257</v>
      </c>
      <c r="L61" s="6"/>
      <c r="M61" s="6">
        <v>27106</v>
      </c>
      <c r="N61" s="6"/>
      <c r="O61" s="6"/>
      <c r="P61" s="6">
        <v>28762</v>
      </c>
      <c r="Q61" s="6"/>
      <c r="R61" s="6">
        <v>28240</v>
      </c>
      <c r="S61" s="6"/>
      <c r="T61" s="6">
        <v>29440</v>
      </c>
      <c r="U61" s="6"/>
      <c r="V61" s="6">
        <v>30749</v>
      </c>
      <c r="W61" s="6">
        <v>24897</v>
      </c>
      <c r="X61" s="6"/>
      <c r="Y61" s="6"/>
      <c r="Z61" s="6">
        <v>24664</v>
      </c>
      <c r="AA61" s="6">
        <v>27111</v>
      </c>
      <c r="AB61" s="6"/>
      <c r="AC61" s="6">
        <v>29032</v>
      </c>
      <c r="AD61" s="6"/>
      <c r="AF61" s="7">
        <f t="shared" si="2"/>
        <v>25881</v>
      </c>
      <c r="AG61" s="71">
        <f>IF(ISERROR(INDEX(D61:$AD61,MATCH(TRUE,INDEX((D61:$AD61&lt;&gt;0),0),0))),"",INDEX(D61:$AD61,MATCH(TRUE,INDEX((D61:$AD61&lt;&gt;0),0),0)))</f>
        <v>25881</v>
      </c>
      <c r="AH61" s="71">
        <f>IF(ISERROR(INDEX(E61:$AD61,MATCH(TRUE,INDEX((E61:$AD61&lt;&gt;0),0),0))),"",INDEX(E61:$AD61,MATCH(TRUE,INDEX((E61:$AD61&lt;&gt;0),0),0)))</f>
        <v>25881</v>
      </c>
      <c r="AI61" s="71">
        <f>IF(ISERROR(INDEX(F61:$AD61,MATCH(TRUE,INDEX((F61:$AD61&lt;&gt;0),0),0))),"",INDEX(F61:$AD61,MATCH(TRUE,INDEX((F61:$AD61&lt;&gt;0),0),0)))</f>
        <v>26010</v>
      </c>
      <c r="AJ61" s="71">
        <f>IF(ISERROR(INDEX(F61:$AD61,MATCH(TRUE,INDEX((F61:$AD61&lt;&gt;0),0),0))),"",INDEX(F61:$AD61,MATCH(TRUE,INDEX((F61:$AD61&lt;&gt;0),0),0)))</f>
        <v>26010</v>
      </c>
      <c r="AK61" s="71">
        <f>IF(ISERROR(INDEX(G61:$AD61,MATCH(TRUE,INDEX((G61:$AD61&lt;&gt;0),0),0))),"",INDEX(G61:$AD61,MATCH(TRUE,INDEX((G61:$AD61&lt;&gt;0),0),0)))</f>
        <v>26010</v>
      </c>
      <c r="AL61" s="71">
        <f>IF(ISERROR(INDEX(H61:$AD61,MATCH(TRUE,INDEX((H61:$AD61&lt;&gt;0),0),0))),"",INDEX(H61:$AD61,MATCH(TRUE,INDEX((H61:$AD61&lt;&gt;0),0),0)))</f>
        <v>26010</v>
      </c>
      <c r="AM61" s="71">
        <f>IF(ISERROR(INDEX(I61:$AD61,MATCH(TRUE,INDEX((I61:$AD61&lt;&gt;0),0),0))),"",INDEX(I61:$AD61,MATCH(TRUE,INDEX((I61:$AD61&lt;&gt;0),0),0)))</f>
        <v>25257</v>
      </c>
      <c r="AN61" s="71">
        <f>IF(ISERROR(INDEX(J61:$AD61,MATCH(TRUE,INDEX((J61:$AD61&lt;&gt;0),0),0))),"",INDEX(J61:$AD61,MATCH(TRUE,INDEX((J61:$AD61&lt;&gt;0),0),0)))</f>
        <v>25257</v>
      </c>
      <c r="AO61" s="7"/>
      <c r="AP61" t="s">
        <v>349</v>
      </c>
      <c r="AQ61" t="s">
        <v>378</v>
      </c>
      <c r="AR61" t="s">
        <v>376</v>
      </c>
      <c r="AS61">
        <v>12074</v>
      </c>
      <c r="AT61" t="s">
        <v>377</v>
      </c>
      <c r="AU61">
        <v>13807</v>
      </c>
      <c r="AV61">
        <v>25881</v>
      </c>
      <c r="AW61">
        <v>59</v>
      </c>
      <c r="AX61" t="b">
        <f t="shared" si="4"/>
        <v>1</v>
      </c>
      <c r="AY61" s="73">
        <f t="shared" si="3"/>
        <v>42452</v>
      </c>
    </row>
    <row r="62" spans="1:51" ht="12.75" customHeight="1" x14ac:dyDescent="0.3">
      <c r="A62">
        <v>60</v>
      </c>
      <c r="B62" s="8" t="s">
        <v>30</v>
      </c>
      <c r="C62" s="8" t="s">
        <v>83</v>
      </c>
      <c r="D62" s="6"/>
      <c r="E62" s="6">
        <v>5047</v>
      </c>
      <c r="F62" s="6"/>
      <c r="G62" s="6"/>
      <c r="H62" s="6"/>
      <c r="I62" s="6">
        <v>3445</v>
      </c>
      <c r="J62" s="6"/>
      <c r="K62" s="6"/>
      <c r="L62" s="6">
        <v>4997</v>
      </c>
      <c r="M62" s="6"/>
      <c r="N62" s="6"/>
      <c r="O62" s="6"/>
      <c r="P62" s="6">
        <v>5255</v>
      </c>
      <c r="Q62" s="6"/>
      <c r="R62" s="6">
        <v>5300</v>
      </c>
      <c r="S62" s="6">
        <v>6655</v>
      </c>
      <c r="T62" s="6"/>
      <c r="U62" s="6"/>
      <c r="V62" s="6">
        <v>6242</v>
      </c>
      <c r="W62" s="6">
        <v>6690</v>
      </c>
      <c r="X62" s="6"/>
      <c r="Y62" s="6"/>
      <c r="Z62" s="6"/>
      <c r="AA62" s="6">
        <v>6424</v>
      </c>
      <c r="AB62" s="6"/>
      <c r="AC62" s="6">
        <v>6452</v>
      </c>
      <c r="AD62" s="6"/>
      <c r="AF62" s="7">
        <f t="shared" si="2"/>
        <v>5047</v>
      </c>
      <c r="AG62" s="71">
        <f>IF(ISERROR(INDEX(D62:$AD62,MATCH(TRUE,INDEX((D62:$AD62&lt;&gt;0),0),0))),"",INDEX(D62:$AD62,MATCH(TRUE,INDEX((D62:$AD62&lt;&gt;0),0),0)))</f>
        <v>5047</v>
      </c>
      <c r="AH62" s="71">
        <f>IF(ISERROR(INDEX(E62:$AD62,MATCH(TRUE,INDEX((E62:$AD62&lt;&gt;0),0),0))),"",INDEX(E62:$AD62,MATCH(TRUE,INDEX((E62:$AD62&lt;&gt;0),0),0)))</f>
        <v>5047</v>
      </c>
      <c r="AI62" s="71">
        <f>IF(ISERROR(INDEX(F62:$AD62,MATCH(TRUE,INDEX((F62:$AD62&lt;&gt;0),0),0))),"",INDEX(F62:$AD62,MATCH(TRUE,INDEX((F62:$AD62&lt;&gt;0),0),0)))</f>
        <v>3445</v>
      </c>
      <c r="AJ62" s="71">
        <f>IF(ISERROR(INDEX(F62:$AD62,MATCH(TRUE,INDEX((F62:$AD62&lt;&gt;0),0),0))),"",INDEX(F62:$AD62,MATCH(TRUE,INDEX((F62:$AD62&lt;&gt;0),0),0)))</f>
        <v>3445</v>
      </c>
      <c r="AK62" s="71">
        <f>IF(ISERROR(INDEX(G62:$AD62,MATCH(TRUE,INDEX((G62:$AD62&lt;&gt;0),0),0))),"",INDEX(G62:$AD62,MATCH(TRUE,INDEX((G62:$AD62&lt;&gt;0),0),0)))</f>
        <v>3445</v>
      </c>
      <c r="AL62" s="71">
        <f>IF(ISERROR(INDEX(H62:$AD62,MATCH(TRUE,INDEX((H62:$AD62&lt;&gt;0),0),0))),"",INDEX(H62:$AD62,MATCH(TRUE,INDEX((H62:$AD62&lt;&gt;0),0),0)))</f>
        <v>3445</v>
      </c>
      <c r="AM62" s="71">
        <f>IF(ISERROR(INDEX(I62:$AD62,MATCH(TRUE,INDEX((I62:$AD62&lt;&gt;0),0),0))),"",INDEX(I62:$AD62,MATCH(TRUE,INDEX((I62:$AD62&lt;&gt;0),0),0)))</f>
        <v>3445</v>
      </c>
      <c r="AN62" s="71">
        <f>IF(ISERROR(INDEX(J62:$AD62,MATCH(TRUE,INDEX((J62:$AD62&lt;&gt;0),0),0))),"",INDEX(J62:$AD62,MATCH(TRUE,INDEX((J62:$AD62&lt;&gt;0),0),0)))</f>
        <v>4997</v>
      </c>
      <c r="AO62" s="7"/>
      <c r="AP62" t="s">
        <v>349</v>
      </c>
      <c r="AQ62" t="s">
        <v>373</v>
      </c>
      <c r="AR62" t="s">
        <v>376</v>
      </c>
      <c r="AS62">
        <v>2082</v>
      </c>
      <c r="AT62" t="s">
        <v>377</v>
      </c>
      <c r="AU62">
        <v>2965</v>
      </c>
      <c r="AV62">
        <v>5047</v>
      </c>
      <c r="AW62">
        <v>60</v>
      </c>
      <c r="AX62" t="b">
        <f t="shared" si="4"/>
        <v>1</v>
      </c>
      <c r="AY62" s="73">
        <f t="shared" si="3"/>
        <v>42452</v>
      </c>
    </row>
    <row r="63" spans="1:51" ht="12.75" customHeight="1" x14ac:dyDescent="0.3">
      <c r="A63">
        <v>61</v>
      </c>
      <c r="B63" s="8" t="s">
        <v>57</v>
      </c>
      <c r="C63" s="8" t="s">
        <v>83</v>
      </c>
      <c r="D63" s="6"/>
      <c r="E63" s="6">
        <v>45442</v>
      </c>
      <c r="F63" s="6"/>
      <c r="G63" s="6"/>
      <c r="H63" s="6">
        <v>36969</v>
      </c>
      <c r="I63" s="6"/>
      <c r="J63" s="6"/>
      <c r="K63" s="6"/>
      <c r="L63" s="6">
        <v>44120</v>
      </c>
      <c r="M63" s="6">
        <v>48597</v>
      </c>
      <c r="N63" s="6"/>
      <c r="O63" s="6"/>
      <c r="P63" s="6">
        <v>50202</v>
      </c>
      <c r="Q63" s="6"/>
      <c r="R63" s="6">
        <v>53609</v>
      </c>
      <c r="S63" s="6"/>
      <c r="T63" s="6">
        <v>51488</v>
      </c>
      <c r="U63" s="6"/>
      <c r="V63" s="6">
        <v>54823</v>
      </c>
      <c r="W63" s="6"/>
      <c r="X63" s="6"/>
      <c r="Y63" s="6"/>
      <c r="Z63" s="6">
        <v>38539</v>
      </c>
      <c r="AA63" s="6">
        <v>36982</v>
      </c>
      <c r="AB63" s="6"/>
      <c r="AC63" s="6">
        <v>53042</v>
      </c>
      <c r="AD63" s="6"/>
      <c r="AF63" s="7">
        <f t="shared" si="2"/>
        <v>45442</v>
      </c>
      <c r="AG63" s="71">
        <f>IF(ISERROR(INDEX(D63:$AD63,MATCH(TRUE,INDEX((D63:$AD63&lt;&gt;0),0),0))),"",INDEX(D63:$AD63,MATCH(TRUE,INDEX((D63:$AD63&lt;&gt;0),0),0)))</f>
        <v>45442</v>
      </c>
      <c r="AH63" s="71">
        <f>IF(ISERROR(INDEX(E63:$AD63,MATCH(TRUE,INDEX((E63:$AD63&lt;&gt;0),0),0))),"",INDEX(E63:$AD63,MATCH(TRUE,INDEX((E63:$AD63&lt;&gt;0),0),0)))</f>
        <v>45442</v>
      </c>
      <c r="AI63" s="71">
        <f>IF(ISERROR(INDEX(F63:$AD63,MATCH(TRUE,INDEX((F63:$AD63&lt;&gt;0),0),0))),"",INDEX(F63:$AD63,MATCH(TRUE,INDEX((F63:$AD63&lt;&gt;0),0),0)))</f>
        <v>36969</v>
      </c>
      <c r="AJ63" s="71">
        <f>IF(ISERROR(INDEX(F63:$AD63,MATCH(TRUE,INDEX((F63:$AD63&lt;&gt;0),0),0))),"",INDEX(F63:$AD63,MATCH(TRUE,INDEX((F63:$AD63&lt;&gt;0),0),0)))</f>
        <v>36969</v>
      </c>
      <c r="AK63" s="71">
        <f>IF(ISERROR(INDEX(G63:$AD63,MATCH(TRUE,INDEX((G63:$AD63&lt;&gt;0),0),0))),"",INDEX(G63:$AD63,MATCH(TRUE,INDEX((G63:$AD63&lt;&gt;0),0),0)))</f>
        <v>36969</v>
      </c>
      <c r="AL63" s="71">
        <f>IF(ISERROR(INDEX(H63:$AD63,MATCH(TRUE,INDEX((H63:$AD63&lt;&gt;0),0),0))),"",INDEX(H63:$AD63,MATCH(TRUE,INDEX((H63:$AD63&lt;&gt;0),0),0)))</f>
        <v>36969</v>
      </c>
      <c r="AM63" s="71">
        <f>IF(ISERROR(INDEX(I63:$AD63,MATCH(TRUE,INDEX((I63:$AD63&lt;&gt;0),0),0))),"",INDEX(I63:$AD63,MATCH(TRUE,INDEX((I63:$AD63&lt;&gt;0),0),0)))</f>
        <v>44120</v>
      </c>
      <c r="AN63" s="71">
        <f>IF(ISERROR(INDEX(J63:$AD63,MATCH(TRUE,INDEX((J63:$AD63&lt;&gt;0),0),0))),"",INDEX(J63:$AD63,MATCH(TRUE,INDEX((J63:$AD63&lt;&gt;0),0),0)))</f>
        <v>44120</v>
      </c>
      <c r="AO63" s="7"/>
      <c r="AP63" t="s">
        <v>357</v>
      </c>
      <c r="AQ63" t="s">
        <v>378</v>
      </c>
      <c r="AR63" t="s">
        <v>376</v>
      </c>
      <c r="AS63">
        <v>23446</v>
      </c>
      <c r="AT63" t="s">
        <v>377</v>
      </c>
      <c r="AU63">
        <v>21996</v>
      </c>
      <c r="AV63">
        <v>45442</v>
      </c>
      <c r="AW63">
        <v>61</v>
      </c>
      <c r="AX63" t="b">
        <f t="shared" si="4"/>
        <v>1</v>
      </c>
      <c r="AY63" s="73">
        <f t="shared" si="3"/>
        <v>42395</v>
      </c>
    </row>
    <row r="64" spans="1:51" ht="12.75" customHeight="1" x14ac:dyDescent="0.3">
      <c r="A64">
        <v>62</v>
      </c>
      <c r="B64" s="8" t="s">
        <v>79</v>
      </c>
      <c r="C64" s="8" t="s">
        <v>56</v>
      </c>
      <c r="D64" s="6"/>
      <c r="E64" s="6">
        <v>25755</v>
      </c>
      <c r="F64" s="6"/>
      <c r="G64" s="6"/>
      <c r="H64" s="6">
        <v>25209</v>
      </c>
      <c r="I64" s="6"/>
      <c r="J64" s="6"/>
      <c r="K64" s="6">
        <v>29614</v>
      </c>
      <c r="L64" s="6"/>
      <c r="M64" s="6"/>
      <c r="N64" s="6">
        <v>33839</v>
      </c>
      <c r="O64" s="6"/>
      <c r="P64" s="6"/>
      <c r="Q64" s="6">
        <v>38594</v>
      </c>
      <c r="R64" s="6"/>
      <c r="S64" s="6">
        <v>32270</v>
      </c>
      <c r="T64" s="6"/>
      <c r="U64" s="6">
        <v>32636</v>
      </c>
      <c r="V64" s="6"/>
      <c r="W64" s="6">
        <v>34530</v>
      </c>
      <c r="X64" s="6"/>
      <c r="Y64" s="6"/>
      <c r="Z64" s="6"/>
      <c r="AA64" s="6"/>
      <c r="AB64" s="6"/>
      <c r="AC64" s="6">
        <v>35697</v>
      </c>
      <c r="AD64" s="6"/>
      <c r="AF64" s="7">
        <f t="shared" si="2"/>
        <v>25755</v>
      </c>
      <c r="AG64" s="71">
        <f>IF(ISERROR(INDEX(D64:$AD64,MATCH(TRUE,INDEX((D64:$AD64&lt;&gt;0),0),0))),"",INDEX(D64:$AD64,MATCH(TRUE,INDEX((D64:$AD64&lt;&gt;0),0),0)))</f>
        <v>25755</v>
      </c>
      <c r="AH64" s="71">
        <f>IF(ISERROR(INDEX(E64:$AD64,MATCH(TRUE,INDEX((E64:$AD64&lt;&gt;0),0),0))),"",INDEX(E64:$AD64,MATCH(TRUE,INDEX((E64:$AD64&lt;&gt;0),0),0)))</f>
        <v>25755</v>
      </c>
      <c r="AI64" s="71">
        <f>IF(ISERROR(INDEX(F64:$AD64,MATCH(TRUE,INDEX((F64:$AD64&lt;&gt;0),0),0))),"",INDEX(F64:$AD64,MATCH(TRUE,INDEX((F64:$AD64&lt;&gt;0),0),0)))</f>
        <v>25209</v>
      </c>
      <c r="AJ64" s="71">
        <f>IF(ISERROR(INDEX(F64:$AD64,MATCH(TRUE,INDEX((F64:$AD64&lt;&gt;0),0),0))),"",INDEX(F64:$AD64,MATCH(TRUE,INDEX((F64:$AD64&lt;&gt;0),0),0)))</f>
        <v>25209</v>
      </c>
      <c r="AK64" s="71">
        <f>IF(ISERROR(INDEX(G64:$AD64,MATCH(TRUE,INDEX((G64:$AD64&lt;&gt;0),0),0))),"",INDEX(G64:$AD64,MATCH(TRUE,INDEX((G64:$AD64&lt;&gt;0),0),0)))</f>
        <v>25209</v>
      </c>
      <c r="AL64" s="71">
        <f>IF(ISERROR(INDEX(H64:$AD64,MATCH(TRUE,INDEX((H64:$AD64&lt;&gt;0),0),0))),"",INDEX(H64:$AD64,MATCH(TRUE,INDEX((H64:$AD64&lt;&gt;0),0),0)))</f>
        <v>25209</v>
      </c>
      <c r="AM64" s="71">
        <f>IF(ISERROR(INDEX(I64:$AD64,MATCH(TRUE,INDEX((I64:$AD64&lt;&gt;0),0),0))),"",INDEX(I64:$AD64,MATCH(TRUE,INDEX((I64:$AD64&lt;&gt;0),0),0)))</f>
        <v>29614</v>
      </c>
      <c r="AN64" s="71">
        <f>IF(ISERROR(INDEX(J64:$AD64,MATCH(TRUE,INDEX((J64:$AD64&lt;&gt;0),0),0))),"",INDEX(J64:$AD64,MATCH(TRUE,INDEX((J64:$AD64&lt;&gt;0),0),0)))</f>
        <v>29614</v>
      </c>
      <c r="AO64" s="7"/>
      <c r="AP64" t="s">
        <v>349</v>
      </c>
      <c r="AQ64" t="s">
        <v>378</v>
      </c>
      <c r="AR64" t="s">
        <v>374</v>
      </c>
      <c r="AS64">
        <v>12652</v>
      </c>
      <c r="AT64" t="s">
        <v>375</v>
      </c>
      <c r="AU64">
        <v>13103</v>
      </c>
      <c r="AV64">
        <v>25755</v>
      </c>
      <c r="AW64">
        <v>62</v>
      </c>
      <c r="AX64" t="b">
        <f t="shared" si="4"/>
        <v>1</v>
      </c>
      <c r="AY64" s="73">
        <f t="shared" si="3"/>
        <v>42452</v>
      </c>
    </row>
    <row r="65" spans="1:51" ht="12.75" customHeight="1" x14ac:dyDescent="0.3">
      <c r="A65">
        <v>63</v>
      </c>
      <c r="B65" s="8" t="s">
        <v>79</v>
      </c>
      <c r="C65" s="8" t="s">
        <v>84</v>
      </c>
      <c r="D65" s="6"/>
      <c r="E65" s="6">
        <v>32423</v>
      </c>
      <c r="F65" s="6"/>
      <c r="G65" s="6"/>
      <c r="H65" s="6">
        <v>30947</v>
      </c>
      <c r="I65" s="6"/>
      <c r="J65" s="6"/>
      <c r="K65" s="6">
        <v>30063</v>
      </c>
      <c r="L65" s="6"/>
      <c r="M65" s="6"/>
      <c r="N65" s="6">
        <v>39639</v>
      </c>
      <c r="O65" s="6"/>
      <c r="P65" s="6"/>
      <c r="Q65" s="6">
        <v>36826</v>
      </c>
      <c r="R65" s="6"/>
      <c r="S65" s="6">
        <v>34499</v>
      </c>
      <c r="T65" s="6"/>
      <c r="U65" s="6">
        <v>35671</v>
      </c>
      <c r="V65" s="6"/>
      <c r="W65" s="6">
        <v>33436</v>
      </c>
      <c r="X65" s="6"/>
      <c r="Y65" s="6">
        <v>27898</v>
      </c>
      <c r="Z65" s="6"/>
      <c r="AA65" s="6"/>
      <c r="AB65" s="6"/>
      <c r="AC65" s="6">
        <v>36642</v>
      </c>
      <c r="AD65" s="6"/>
      <c r="AF65" s="7">
        <f t="shared" si="2"/>
        <v>32423</v>
      </c>
      <c r="AG65" s="71">
        <f>IF(ISERROR(INDEX(D65:$AD65,MATCH(TRUE,INDEX((D65:$AD65&lt;&gt;0),0),0))),"",INDEX(D65:$AD65,MATCH(TRUE,INDEX((D65:$AD65&lt;&gt;0),0),0)))</f>
        <v>32423</v>
      </c>
      <c r="AH65" s="71">
        <f>IF(ISERROR(INDEX(E65:$AD65,MATCH(TRUE,INDEX((E65:$AD65&lt;&gt;0),0),0))),"",INDEX(E65:$AD65,MATCH(TRUE,INDEX((E65:$AD65&lt;&gt;0),0),0)))</f>
        <v>32423</v>
      </c>
      <c r="AI65" s="71">
        <f>IF(ISERROR(INDEX(F65:$AD65,MATCH(TRUE,INDEX((F65:$AD65&lt;&gt;0),0),0))),"",INDEX(F65:$AD65,MATCH(TRUE,INDEX((F65:$AD65&lt;&gt;0),0),0)))</f>
        <v>30947</v>
      </c>
      <c r="AJ65" s="71">
        <f>IF(ISERROR(INDEX(F65:$AD65,MATCH(TRUE,INDEX((F65:$AD65&lt;&gt;0),0),0))),"",INDEX(F65:$AD65,MATCH(TRUE,INDEX((F65:$AD65&lt;&gt;0),0),0)))</f>
        <v>30947</v>
      </c>
      <c r="AK65" s="71">
        <f>IF(ISERROR(INDEX(G65:$AD65,MATCH(TRUE,INDEX((G65:$AD65&lt;&gt;0),0),0))),"",INDEX(G65:$AD65,MATCH(TRUE,INDEX((G65:$AD65&lt;&gt;0),0),0)))</f>
        <v>30947</v>
      </c>
      <c r="AL65" s="71">
        <f>IF(ISERROR(INDEX(H65:$AD65,MATCH(TRUE,INDEX((H65:$AD65&lt;&gt;0),0),0))),"",INDEX(H65:$AD65,MATCH(TRUE,INDEX((H65:$AD65&lt;&gt;0),0),0)))</f>
        <v>30947</v>
      </c>
      <c r="AM65" s="71">
        <f>IF(ISERROR(INDEX(I65:$AD65,MATCH(TRUE,INDEX((I65:$AD65&lt;&gt;0),0),0))),"",INDEX(I65:$AD65,MATCH(TRUE,INDEX((I65:$AD65&lt;&gt;0),0),0)))</f>
        <v>30063</v>
      </c>
      <c r="AN65" s="71">
        <f>IF(ISERROR(INDEX(J65:$AD65,MATCH(TRUE,INDEX((J65:$AD65&lt;&gt;0),0),0))),"",INDEX(J65:$AD65,MATCH(TRUE,INDEX((J65:$AD65&lt;&gt;0),0),0)))</f>
        <v>30063</v>
      </c>
      <c r="AO65" s="7"/>
      <c r="AP65" t="s">
        <v>347</v>
      </c>
      <c r="AQ65" t="s">
        <v>378</v>
      </c>
      <c r="AR65" t="s">
        <v>374</v>
      </c>
      <c r="AS65">
        <v>15924</v>
      </c>
      <c r="AT65" t="s">
        <v>375</v>
      </c>
      <c r="AU65">
        <v>16499</v>
      </c>
      <c r="AV65">
        <v>32423</v>
      </c>
      <c r="AW65">
        <v>63</v>
      </c>
      <c r="AX65" t="b">
        <f t="shared" si="4"/>
        <v>1</v>
      </c>
      <c r="AY65" s="73">
        <f t="shared" si="3"/>
        <v>42460</v>
      </c>
    </row>
    <row r="66" spans="1:51" ht="12.75" customHeight="1" x14ac:dyDescent="0.3">
      <c r="A66">
        <v>64</v>
      </c>
      <c r="B66" s="8" t="s">
        <v>38</v>
      </c>
      <c r="C66" s="8" t="s">
        <v>83</v>
      </c>
      <c r="D66" s="6"/>
      <c r="E66" s="6">
        <v>30288</v>
      </c>
      <c r="F66" s="6"/>
      <c r="G66" s="6">
        <v>32863</v>
      </c>
      <c r="H66" s="6"/>
      <c r="I66" s="6"/>
      <c r="J66" s="6"/>
      <c r="K66" s="6"/>
      <c r="L66" s="6">
        <v>31175</v>
      </c>
      <c r="M66" s="6"/>
      <c r="N66" s="6"/>
      <c r="O66" s="6"/>
      <c r="P66" s="6"/>
      <c r="Q66" s="6">
        <v>36018</v>
      </c>
      <c r="R66" s="6"/>
      <c r="S66" s="6">
        <v>32422</v>
      </c>
      <c r="T66" s="6"/>
      <c r="U66" s="6">
        <v>36746</v>
      </c>
      <c r="V66" s="6"/>
      <c r="W66" s="6">
        <v>39734</v>
      </c>
      <c r="X66" s="6"/>
      <c r="Y66" s="6">
        <v>66909</v>
      </c>
      <c r="Z66" s="6"/>
      <c r="AA66" s="6"/>
      <c r="AB66" s="6"/>
      <c r="AC66" s="6">
        <v>50849</v>
      </c>
      <c r="AD66" s="6">
        <v>50570</v>
      </c>
      <c r="AF66" s="7">
        <f t="shared" si="2"/>
        <v>30288</v>
      </c>
      <c r="AG66" s="71">
        <f>IF(ISERROR(INDEX(D66:$AD66,MATCH(TRUE,INDEX((D66:$AD66&lt;&gt;0),0),0))),"",INDEX(D66:$AD66,MATCH(TRUE,INDEX((D66:$AD66&lt;&gt;0),0),0)))</f>
        <v>30288</v>
      </c>
      <c r="AH66" s="71">
        <f>IF(ISERROR(INDEX(E66:$AD66,MATCH(TRUE,INDEX((E66:$AD66&lt;&gt;0),0),0))),"",INDEX(E66:$AD66,MATCH(TRUE,INDEX((E66:$AD66&lt;&gt;0),0),0)))</f>
        <v>30288</v>
      </c>
      <c r="AI66" s="71">
        <f>IF(ISERROR(INDEX(F66:$AD66,MATCH(TRUE,INDEX((F66:$AD66&lt;&gt;0),0),0))),"",INDEX(F66:$AD66,MATCH(TRUE,INDEX((F66:$AD66&lt;&gt;0),0),0)))</f>
        <v>32863</v>
      </c>
      <c r="AJ66" s="71">
        <f>IF(ISERROR(INDEX(F66:$AD66,MATCH(TRUE,INDEX((F66:$AD66&lt;&gt;0),0),0))),"",INDEX(F66:$AD66,MATCH(TRUE,INDEX((F66:$AD66&lt;&gt;0),0),0)))</f>
        <v>32863</v>
      </c>
      <c r="AK66" s="71">
        <f>IF(ISERROR(INDEX(G66:$AD66,MATCH(TRUE,INDEX((G66:$AD66&lt;&gt;0),0),0))),"",INDEX(G66:$AD66,MATCH(TRUE,INDEX((G66:$AD66&lt;&gt;0),0),0)))</f>
        <v>32863</v>
      </c>
      <c r="AL66" s="71">
        <f>IF(ISERROR(INDEX(H66:$AD66,MATCH(TRUE,INDEX((H66:$AD66&lt;&gt;0),0),0))),"",INDEX(H66:$AD66,MATCH(TRUE,INDEX((H66:$AD66&lt;&gt;0),0),0)))</f>
        <v>31175</v>
      </c>
      <c r="AM66" s="71">
        <f>IF(ISERROR(INDEX(I66:$AD66,MATCH(TRUE,INDEX((I66:$AD66&lt;&gt;0),0),0))),"",INDEX(I66:$AD66,MATCH(TRUE,INDEX((I66:$AD66&lt;&gt;0),0),0)))</f>
        <v>31175</v>
      </c>
      <c r="AN66" s="71">
        <f>IF(ISERROR(INDEX(J66:$AD66,MATCH(TRUE,INDEX((J66:$AD66&lt;&gt;0),0),0))),"",INDEX(J66:$AD66,MATCH(TRUE,INDEX((J66:$AD66&lt;&gt;0),0),0)))</f>
        <v>31175</v>
      </c>
      <c r="AO66" s="7"/>
      <c r="AP66" t="s">
        <v>358</v>
      </c>
      <c r="AQ66" t="s">
        <v>378</v>
      </c>
      <c r="AR66" t="s">
        <v>376</v>
      </c>
      <c r="AS66">
        <v>15698</v>
      </c>
      <c r="AT66" t="s">
        <v>377</v>
      </c>
      <c r="AU66">
        <v>14599</v>
      </c>
      <c r="AV66">
        <v>30288</v>
      </c>
      <c r="AW66">
        <v>64</v>
      </c>
      <c r="AX66" t="b">
        <f t="shared" ref="AX66:AX97" si="5">AW66=A66</f>
        <v>1</v>
      </c>
      <c r="AY66" s="73">
        <f t="shared" si="3"/>
        <v>42808</v>
      </c>
    </row>
    <row r="67" spans="1:51" ht="12.75" customHeight="1" x14ac:dyDescent="0.3">
      <c r="A67">
        <v>65</v>
      </c>
      <c r="B67" s="8" t="s">
        <v>79</v>
      </c>
      <c r="C67" s="8" t="s">
        <v>85</v>
      </c>
      <c r="D67" s="6"/>
      <c r="E67" s="6">
        <v>27069</v>
      </c>
      <c r="F67" s="6"/>
      <c r="G67" s="6"/>
      <c r="H67" s="6">
        <v>29069</v>
      </c>
      <c r="I67" s="6"/>
      <c r="J67" s="6"/>
      <c r="K67" s="6">
        <v>32138</v>
      </c>
      <c r="L67" s="6"/>
      <c r="M67" s="6"/>
      <c r="N67" s="6">
        <v>40217</v>
      </c>
      <c r="O67" s="6"/>
      <c r="P67" s="6"/>
      <c r="Q67" s="6">
        <v>34429</v>
      </c>
      <c r="R67" s="6"/>
      <c r="S67" s="6">
        <v>34102</v>
      </c>
      <c r="T67" s="6"/>
      <c r="U67" s="6">
        <v>35393</v>
      </c>
      <c r="V67" s="6"/>
      <c r="W67" s="6">
        <v>29997</v>
      </c>
      <c r="X67" s="6"/>
      <c r="Y67" s="6"/>
      <c r="Z67" s="6">
        <v>25128</v>
      </c>
      <c r="AA67" s="6"/>
      <c r="AB67" s="6"/>
      <c r="AC67" s="6">
        <v>29536</v>
      </c>
      <c r="AD67" s="6"/>
      <c r="AF67" s="7">
        <f t="shared" ref="AF67:AF95" si="6">INDEX($AH$2:$AN$200,ROW()-1,MATCH($AF$1,$AH$1:$AN$1,0))</f>
        <v>27069</v>
      </c>
      <c r="AG67" s="71">
        <f>IF(ISERROR(INDEX(D67:$AD67,MATCH(TRUE,INDEX((D67:$AD67&lt;&gt;0),0),0))),"",INDEX(D67:$AD67,MATCH(TRUE,INDEX((D67:$AD67&lt;&gt;0),0),0)))</f>
        <v>27069</v>
      </c>
      <c r="AH67" s="71">
        <f>IF(ISERROR(INDEX(E67:$AD67,MATCH(TRUE,INDEX((E67:$AD67&lt;&gt;0),0),0))),"",INDEX(E67:$AD67,MATCH(TRUE,INDEX((E67:$AD67&lt;&gt;0),0),0)))</f>
        <v>27069</v>
      </c>
      <c r="AI67" s="71">
        <f>IF(ISERROR(INDEX(F67:$AD67,MATCH(TRUE,INDEX((F67:$AD67&lt;&gt;0),0),0))),"",INDEX(F67:$AD67,MATCH(TRUE,INDEX((F67:$AD67&lt;&gt;0),0),0)))</f>
        <v>29069</v>
      </c>
      <c r="AJ67" s="71">
        <f>IF(ISERROR(INDEX(F67:$AD67,MATCH(TRUE,INDEX((F67:$AD67&lt;&gt;0),0),0))),"",INDEX(F67:$AD67,MATCH(TRUE,INDEX((F67:$AD67&lt;&gt;0),0),0)))</f>
        <v>29069</v>
      </c>
      <c r="AK67" s="71">
        <f>IF(ISERROR(INDEX(G67:$AD67,MATCH(TRUE,INDEX((G67:$AD67&lt;&gt;0),0),0))),"",INDEX(G67:$AD67,MATCH(TRUE,INDEX((G67:$AD67&lt;&gt;0),0),0)))</f>
        <v>29069</v>
      </c>
      <c r="AL67" s="71">
        <f>IF(ISERROR(INDEX(H67:$AD67,MATCH(TRUE,INDEX((H67:$AD67&lt;&gt;0),0),0))),"",INDEX(H67:$AD67,MATCH(TRUE,INDEX((H67:$AD67&lt;&gt;0),0),0)))</f>
        <v>29069</v>
      </c>
      <c r="AM67" s="71">
        <f>IF(ISERROR(INDEX(I67:$AD67,MATCH(TRUE,INDEX((I67:$AD67&lt;&gt;0),0),0))),"",INDEX(I67:$AD67,MATCH(TRUE,INDEX((I67:$AD67&lt;&gt;0),0),0)))</f>
        <v>32138</v>
      </c>
      <c r="AN67" s="71">
        <f>IF(ISERROR(INDEX(J67:$AD67,MATCH(TRUE,INDEX((J67:$AD67&lt;&gt;0),0),0))),"",INDEX(J67:$AD67,MATCH(TRUE,INDEX((J67:$AD67&lt;&gt;0),0),0)))</f>
        <v>32138</v>
      </c>
      <c r="AO67" s="7"/>
      <c r="AP67" t="s">
        <v>348</v>
      </c>
      <c r="AQ67" t="s">
        <v>378</v>
      </c>
      <c r="AR67" t="s">
        <v>374</v>
      </c>
      <c r="AS67">
        <v>11864</v>
      </c>
      <c r="AT67" t="s">
        <v>375</v>
      </c>
      <c r="AU67">
        <v>15205</v>
      </c>
      <c r="AV67">
        <v>27069</v>
      </c>
      <c r="AW67">
        <v>65</v>
      </c>
      <c r="AX67" t="b">
        <f t="shared" si="5"/>
        <v>1</v>
      </c>
      <c r="AY67" s="73">
        <f t="shared" ref="AY67:AY130" si="7">IF(LEN(AP67)&gt;0,VALUE(LEFT(AP67,10)),"")</f>
        <v>42689</v>
      </c>
    </row>
    <row r="68" spans="1:51" ht="12.75" customHeight="1" x14ac:dyDescent="0.3">
      <c r="A68">
        <v>66</v>
      </c>
      <c r="B68" s="11" t="s">
        <v>61</v>
      </c>
      <c r="C68" s="8" t="s">
        <v>83</v>
      </c>
      <c r="D68" s="6"/>
      <c r="E68" s="6">
        <v>11879</v>
      </c>
      <c r="F68" s="6">
        <v>11508</v>
      </c>
      <c r="G68" s="6"/>
      <c r="H68" s="6"/>
      <c r="I68" s="6"/>
      <c r="J68" s="6"/>
      <c r="K68" s="6"/>
      <c r="L68" s="6">
        <v>10521</v>
      </c>
      <c r="M68" s="6"/>
      <c r="N68" s="6"/>
      <c r="O68" s="6"/>
      <c r="P68" s="6"/>
      <c r="Q68" s="6">
        <v>22754</v>
      </c>
      <c r="R68" s="6"/>
      <c r="S68" s="6">
        <v>21404</v>
      </c>
      <c r="T68" s="6"/>
      <c r="U68" s="6"/>
      <c r="V68" s="6">
        <v>17392</v>
      </c>
      <c r="W68" s="6"/>
      <c r="X68" s="6"/>
      <c r="Y68" s="6"/>
      <c r="Z68" s="6"/>
      <c r="AA68" s="6"/>
      <c r="AB68" s="6"/>
      <c r="AC68" s="6">
        <v>13109</v>
      </c>
      <c r="AD68" s="6"/>
      <c r="AF68" s="7">
        <f t="shared" si="6"/>
        <v>11879</v>
      </c>
      <c r="AG68" s="71">
        <f>IF(ISERROR(INDEX(D68:$AD68,MATCH(TRUE,INDEX((D68:$AD68&lt;&gt;0),0),0))),"",INDEX(D68:$AD68,MATCH(TRUE,INDEX((D68:$AD68&lt;&gt;0),0),0)))</f>
        <v>11879</v>
      </c>
      <c r="AH68" s="71">
        <f>IF(ISERROR(INDEX(E68:$AD68,MATCH(TRUE,INDEX((E68:$AD68&lt;&gt;0),0),0))),"",INDEX(E68:$AD68,MATCH(TRUE,INDEX((E68:$AD68&lt;&gt;0),0),0)))</f>
        <v>11879</v>
      </c>
      <c r="AI68" s="71">
        <f>IF(ISERROR(INDEX(F68:$AD68,MATCH(TRUE,INDEX((F68:$AD68&lt;&gt;0),0),0))),"",INDEX(F68:$AD68,MATCH(TRUE,INDEX((F68:$AD68&lt;&gt;0),0),0)))</f>
        <v>11508</v>
      </c>
      <c r="AJ68" s="71">
        <f>IF(ISERROR(INDEX(F68:$AD68,MATCH(TRUE,INDEX((F68:$AD68&lt;&gt;0),0),0))),"",INDEX(F68:$AD68,MATCH(TRUE,INDEX((F68:$AD68&lt;&gt;0),0),0)))</f>
        <v>11508</v>
      </c>
      <c r="AK68" s="71">
        <f>IF(ISERROR(INDEX(G68:$AD68,MATCH(TRUE,INDEX((G68:$AD68&lt;&gt;0),0),0))),"",INDEX(G68:$AD68,MATCH(TRUE,INDEX((G68:$AD68&lt;&gt;0),0),0)))</f>
        <v>10521</v>
      </c>
      <c r="AL68" s="71">
        <f>IF(ISERROR(INDEX(H68:$AD68,MATCH(TRUE,INDEX((H68:$AD68&lt;&gt;0),0),0))),"",INDEX(H68:$AD68,MATCH(TRUE,INDEX((H68:$AD68&lt;&gt;0),0),0)))</f>
        <v>10521</v>
      </c>
      <c r="AM68" s="71">
        <f>IF(ISERROR(INDEX(I68:$AD68,MATCH(TRUE,INDEX((I68:$AD68&lt;&gt;0),0),0))),"",INDEX(I68:$AD68,MATCH(TRUE,INDEX((I68:$AD68&lt;&gt;0),0),0)))</f>
        <v>10521</v>
      </c>
      <c r="AN68" s="71">
        <f>IF(ISERROR(INDEX(J68:$AD68,MATCH(TRUE,INDEX((J68:$AD68&lt;&gt;0),0),0))),"",INDEX(J68:$AD68,MATCH(TRUE,INDEX((J68:$AD68&lt;&gt;0),0),0)))</f>
        <v>10521</v>
      </c>
      <c r="AO68" s="7"/>
      <c r="AP68" t="s">
        <v>355</v>
      </c>
      <c r="AQ68" t="s">
        <v>378</v>
      </c>
      <c r="AR68" t="s">
        <v>379</v>
      </c>
      <c r="AS68">
        <v>0</v>
      </c>
      <c r="AT68" t="s">
        <v>377</v>
      </c>
      <c r="AU68">
        <v>11879</v>
      </c>
      <c r="AV68">
        <v>11879</v>
      </c>
      <c r="AW68">
        <v>66</v>
      </c>
      <c r="AX68" t="b">
        <f t="shared" si="5"/>
        <v>1</v>
      </c>
      <c r="AY68" s="73">
        <f t="shared" si="7"/>
        <v>42634</v>
      </c>
    </row>
    <row r="69" spans="1:51" ht="12.75" customHeight="1" x14ac:dyDescent="0.3">
      <c r="A69">
        <v>67</v>
      </c>
      <c r="B69" s="8" t="s">
        <v>79</v>
      </c>
      <c r="C69" s="8" t="s">
        <v>72</v>
      </c>
      <c r="D69" s="6"/>
      <c r="E69" s="6">
        <v>41337</v>
      </c>
      <c r="F69" s="6"/>
      <c r="G69" s="6"/>
      <c r="H69" s="6"/>
      <c r="I69" s="6"/>
      <c r="J69" s="6"/>
      <c r="K69" s="6">
        <v>34269</v>
      </c>
      <c r="L69" s="6"/>
      <c r="M69" s="6">
        <v>49560</v>
      </c>
      <c r="N69" s="6"/>
      <c r="O69" s="6"/>
      <c r="P69" s="6">
        <v>20145</v>
      </c>
      <c r="Q69" s="6"/>
      <c r="R69" s="6"/>
      <c r="S69" s="6">
        <v>39657</v>
      </c>
      <c r="T69" s="6"/>
      <c r="U69" s="6">
        <v>36444</v>
      </c>
      <c r="V69" s="6"/>
      <c r="W69" s="6">
        <v>41993</v>
      </c>
      <c r="X69" s="6"/>
      <c r="Y69" s="6"/>
      <c r="Z69" s="6"/>
      <c r="AA69" s="6"/>
      <c r="AB69" s="6"/>
      <c r="AC69" s="6">
        <v>28719</v>
      </c>
      <c r="AD69" s="6"/>
      <c r="AF69" s="7">
        <f t="shared" si="6"/>
        <v>41337</v>
      </c>
      <c r="AG69" s="71">
        <f>IF(ISERROR(INDEX(D69:$AD69,MATCH(TRUE,INDEX((D69:$AD69&lt;&gt;0),0),0))),"",INDEX(D69:$AD69,MATCH(TRUE,INDEX((D69:$AD69&lt;&gt;0),0),0)))</f>
        <v>41337</v>
      </c>
      <c r="AH69" s="71">
        <f>IF(ISERROR(INDEX(E69:$AD69,MATCH(TRUE,INDEX((E69:$AD69&lt;&gt;0),0),0))),"",INDEX(E69:$AD69,MATCH(TRUE,INDEX((E69:$AD69&lt;&gt;0),0),0)))</f>
        <v>41337</v>
      </c>
      <c r="AI69" s="71">
        <f>IF(ISERROR(INDEX(F69:$AD69,MATCH(TRUE,INDEX((F69:$AD69&lt;&gt;0),0),0))),"",INDEX(F69:$AD69,MATCH(TRUE,INDEX((F69:$AD69&lt;&gt;0),0),0)))</f>
        <v>34269</v>
      </c>
      <c r="AJ69" s="71">
        <f>IF(ISERROR(INDEX(F69:$AD69,MATCH(TRUE,INDEX((F69:$AD69&lt;&gt;0),0),0))),"",INDEX(F69:$AD69,MATCH(TRUE,INDEX((F69:$AD69&lt;&gt;0),0),0)))</f>
        <v>34269</v>
      </c>
      <c r="AK69" s="71">
        <f>IF(ISERROR(INDEX(G69:$AD69,MATCH(TRUE,INDEX((G69:$AD69&lt;&gt;0),0),0))),"",INDEX(G69:$AD69,MATCH(TRUE,INDEX((G69:$AD69&lt;&gt;0),0),0)))</f>
        <v>34269</v>
      </c>
      <c r="AL69" s="71">
        <f>IF(ISERROR(INDEX(H69:$AD69,MATCH(TRUE,INDEX((H69:$AD69&lt;&gt;0),0),0))),"",INDEX(H69:$AD69,MATCH(TRUE,INDEX((H69:$AD69&lt;&gt;0),0),0)))</f>
        <v>34269</v>
      </c>
      <c r="AM69" s="71">
        <f>IF(ISERROR(INDEX(I69:$AD69,MATCH(TRUE,INDEX((I69:$AD69&lt;&gt;0),0),0))),"",INDEX(I69:$AD69,MATCH(TRUE,INDEX((I69:$AD69&lt;&gt;0),0),0)))</f>
        <v>34269</v>
      </c>
      <c r="AN69" s="71">
        <f>IF(ISERROR(INDEX(J69:$AD69,MATCH(TRUE,INDEX((J69:$AD69&lt;&gt;0),0),0))),"",INDEX(J69:$AD69,MATCH(TRUE,INDEX((J69:$AD69&lt;&gt;0),0),0)))</f>
        <v>34269</v>
      </c>
      <c r="AO69" s="7"/>
      <c r="AP69" t="s">
        <v>354</v>
      </c>
      <c r="AQ69" t="s">
        <v>378</v>
      </c>
      <c r="AR69" t="s">
        <v>374</v>
      </c>
      <c r="AS69">
        <v>20970</v>
      </c>
      <c r="AT69" t="s">
        <v>375</v>
      </c>
      <c r="AU69">
        <v>20367</v>
      </c>
      <c r="AV69">
        <v>41337</v>
      </c>
      <c r="AW69">
        <v>67</v>
      </c>
      <c r="AX69" t="b">
        <f t="shared" si="5"/>
        <v>1</v>
      </c>
      <c r="AY69" s="73">
        <f t="shared" si="7"/>
        <v>42446</v>
      </c>
    </row>
    <row r="70" spans="1:51" ht="12.75" customHeight="1" x14ac:dyDescent="0.3">
      <c r="A70">
        <v>68</v>
      </c>
      <c r="B70" s="11" t="s">
        <v>61</v>
      </c>
      <c r="C70" s="8" t="s">
        <v>86</v>
      </c>
      <c r="D70" s="6"/>
      <c r="E70" s="6">
        <v>6793</v>
      </c>
      <c r="F70" s="6">
        <v>7430</v>
      </c>
      <c r="G70" s="6"/>
      <c r="H70" s="6"/>
      <c r="I70" s="6"/>
      <c r="J70" s="6"/>
      <c r="K70" s="6"/>
      <c r="L70" s="6">
        <v>6441</v>
      </c>
      <c r="M70" s="6"/>
      <c r="N70" s="6"/>
      <c r="O70" s="6"/>
      <c r="P70" s="6">
        <v>12664</v>
      </c>
      <c r="Q70" s="6">
        <v>12746</v>
      </c>
      <c r="R70" s="6"/>
      <c r="S70" s="6">
        <v>10896</v>
      </c>
      <c r="T70" s="6"/>
      <c r="U70" s="6"/>
      <c r="V70" s="6">
        <v>15229</v>
      </c>
      <c r="W70" s="6"/>
      <c r="X70" s="6"/>
      <c r="Y70" s="6"/>
      <c r="Z70" s="6">
        <v>13102</v>
      </c>
      <c r="AA70" s="6"/>
      <c r="AB70" s="6"/>
      <c r="AC70" s="6">
        <v>13654</v>
      </c>
      <c r="AD70" s="6"/>
      <c r="AF70" s="7">
        <f t="shared" si="6"/>
        <v>6793</v>
      </c>
      <c r="AG70" s="71">
        <f>IF(ISERROR(INDEX(D70:$AD70,MATCH(TRUE,INDEX((D70:$AD70&lt;&gt;0),0),0))),"",INDEX(D70:$AD70,MATCH(TRUE,INDEX((D70:$AD70&lt;&gt;0),0),0)))</f>
        <v>6793</v>
      </c>
      <c r="AH70" s="71">
        <f>IF(ISERROR(INDEX(E70:$AD70,MATCH(TRUE,INDEX((E70:$AD70&lt;&gt;0),0),0))),"",INDEX(E70:$AD70,MATCH(TRUE,INDEX((E70:$AD70&lt;&gt;0),0),0)))</f>
        <v>6793</v>
      </c>
      <c r="AI70" s="71">
        <f>IF(ISERROR(INDEX(F70:$AD70,MATCH(TRUE,INDEX((F70:$AD70&lt;&gt;0),0),0))),"",INDEX(F70:$AD70,MATCH(TRUE,INDEX((F70:$AD70&lt;&gt;0),0),0)))</f>
        <v>7430</v>
      </c>
      <c r="AJ70" s="71">
        <f>IF(ISERROR(INDEX(F70:$AD70,MATCH(TRUE,INDEX((F70:$AD70&lt;&gt;0),0),0))),"",INDEX(F70:$AD70,MATCH(TRUE,INDEX((F70:$AD70&lt;&gt;0),0),0)))</f>
        <v>7430</v>
      </c>
      <c r="AK70" s="71">
        <f>IF(ISERROR(INDEX(G70:$AD70,MATCH(TRUE,INDEX((G70:$AD70&lt;&gt;0),0),0))),"",INDEX(G70:$AD70,MATCH(TRUE,INDEX((G70:$AD70&lt;&gt;0),0),0)))</f>
        <v>6441</v>
      </c>
      <c r="AL70" s="71">
        <f>IF(ISERROR(INDEX(H70:$AD70,MATCH(TRUE,INDEX((H70:$AD70&lt;&gt;0),0),0))),"",INDEX(H70:$AD70,MATCH(TRUE,INDEX((H70:$AD70&lt;&gt;0),0),0)))</f>
        <v>6441</v>
      </c>
      <c r="AM70" s="71">
        <f>IF(ISERROR(INDEX(I70:$AD70,MATCH(TRUE,INDEX((I70:$AD70&lt;&gt;0),0),0))),"",INDEX(I70:$AD70,MATCH(TRUE,INDEX((I70:$AD70&lt;&gt;0),0),0)))</f>
        <v>6441</v>
      </c>
      <c r="AN70" s="71">
        <f>IF(ISERROR(INDEX(J70:$AD70,MATCH(TRUE,INDEX((J70:$AD70&lt;&gt;0),0),0))),"",INDEX(J70:$AD70,MATCH(TRUE,INDEX((J70:$AD70&lt;&gt;0),0),0)))</f>
        <v>6441</v>
      </c>
      <c r="AO70" s="7"/>
      <c r="AP70" t="s">
        <v>355</v>
      </c>
      <c r="AQ70" t="s">
        <v>378</v>
      </c>
      <c r="AR70" t="s">
        <v>379</v>
      </c>
      <c r="AS70">
        <v>0</v>
      </c>
      <c r="AT70" t="s">
        <v>377</v>
      </c>
      <c r="AU70">
        <v>6793</v>
      </c>
      <c r="AV70">
        <v>6793</v>
      </c>
      <c r="AW70">
        <v>68</v>
      </c>
      <c r="AX70" t="b">
        <f t="shared" si="5"/>
        <v>1</v>
      </c>
      <c r="AY70" s="73">
        <f t="shared" si="7"/>
        <v>42634</v>
      </c>
    </row>
    <row r="71" spans="1:51" ht="12.75" customHeight="1" x14ac:dyDescent="0.3">
      <c r="A71">
        <v>69</v>
      </c>
      <c r="B71" s="8" t="s">
        <v>87</v>
      </c>
      <c r="C71" s="11" t="s">
        <v>72</v>
      </c>
      <c r="D71" s="6"/>
      <c r="E71" s="6">
        <v>28244</v>
      </c>
      <c r="F71" s="6">
        <v>27167</v>
      </c>
      <c r="G71" s="6"/>
      <c r="H71" s="6"/>
      <c r="I71" s="6"/>
      <c r="J71" s="6"/>
      <c r="K71" s="6"/>
      <c r="L71" s="6">
        <v>28976</v>
      </c>
      <c r="M71" s="6"/>
      <c r="N71" s="6"/>
      <c r="O71" s="6">
        <v>39236</v>
      </c>
      <c r="P71" s="6"/>
      <c r="Q71" s="6">
        <v>35789</v>
      </c>
      <c r="R71" s="6"/>
      <c r="S71" s="6">
        <v>41777</v>
      </c>
      <c r="T71" s="6"/>
      <c r="U71" s="6">
        <v>37287</v>
      </c>
      <c r="V71" s="6"/>
      <c r="W71" s="6">
        <v>43480</v>
      </c>
      <c r="X71" s="6"/>
      <c r="Y71" s="6"/>
      <c r="Z71" s="6"/>
      <c r="AA71" s="6"/>
      <c r="AB71" s="6"/>
      <c r="AC71" s="6">
        <v>33368</v>
      </c>
      <c r="AD71" s="6"/>
      <c r="AF71" s="7">
        <f t="shared" si="6"/>
        <v>28244</v>
      </c>
      <c r="AG71" s="71">
        <f>IF(ISERROR(INDEX(D71:$AD71,MATCH(TRUE,INDEX((D71:$AD71&lt;&gt;0),0),0))),"",INDEX(D71:$AD71,MATCH(TRUE,INDEX((D71:$AD71&lt;&gt;0),0),0)))</f>
        <v>28244</v>
      </c>
      <c r="AH71" s="71">
        <f>IF(ISERROR(INDEX(E71:$AD71,MATCH(TRUE,INDEX((E71:$AD71&lt;&gt;0),0),0))),"",INDEX(E71:$AD71,MATCH(TRUE,INDEX((E71:$AD71&lt;&gt;0),0),0)))</f>
        <v>28244</v>
      </c>
      <c r="AI71" s="71">
        <f>IF(ISERROR(INDEX(F71:$AD71,MATCH(TRUE,INDEX((F71:$AD71&lt;&gt;0),0),0))),"",INDEX(F71:$AD71,MATCH(TRUE,INDEX((F71:$AD71&lt;&gt;0),0),0)))</f>
        <v>27167</v>
      </c>
      <c r="AJ71" s="71">
        <f>IF(ISERROR(INDEX(F71:$AD71,MATCH(TRUE,INDEX((F71:$AD71&lt;&gt;0),0),0))),"",INDEX(F71:$AD71,MATCH(TRUE,INDEX((F71:$AD71&lt;&gt;0),0),0)))</f>
        <v>27167</v>
      </c>
      <c r="AK71" s="71">
        <f>IF(ISERROR(INDEX(G71:$AD71,MATCH(TRUE,INDEX((G71:$AD71&lt;&gt;0),0),0))),"",INDEX(G71:$AD71,MATCH(TRUE,INDEX((G71:$AD71&lt;&gt;0),0),0)))</f>
        <v>28976</v>
      </c>
      <c r="AL71" s="71">
        <f>IF(ISERROR(INDEX(H71:$AD71,MATCH(TRUE,INDEX((H71:$AD71&lt;&gt;0),0),0))),"",INDEX(H71:$AD71,MATCH(TRUE,INDEX((H71:$AD71&lt;&gt;0),0),0)))</f>
        <v>28976</v>
      </c>
      <c r="AM71" s="71">
        <f>IF(ISERROR(INDEX(I71:$AD71,MATCH(TRUE,INDEX((I71:$AD71&lt;&gt;0),0),0))),"",INDEX(I71:$AD71,MATCH(TRUE,INDEX((I71:$AD71&lt;&gt;0),0),0)))</f>
        <v>28976</v>
      </c>
      <c r="AN71" s="71">
        <f>IF(ISERROR(INDEX(J71:$AD71,MATCH(TRUE,INDEX((J71:$AD71&lt;&gt;0),0),0))),"",INDEX(J71:$AD71,MATCH(TRUE,INDEX((J71:$AD71&lt;&gt;0),0),0)))</f>
        <v>28976</v>
      </c>
      <c r="AO71" s="7"/>
      <c r="AP71" t="s">
        <v>353</v>
      </c>
      <c r="AQ71" t="s">
        <v>378</v>
      </c>
      <c r="AR71" t="s">
        <v>374</v>
      </c>
      <c r="AS71">
        <v>13881</v>
      </c>
      <c r="AT71" t="s">
        <v>375</v>
      </c>
      <c r="AU71">
        <v>14363</v>
      </c>
      <c r="AV71">
        <v>28244</v>
      </c>
      <c r="AW71">
        <v>69</v>
      </c>
      <c r="AX71" t="b">
        <f t="shared" si="5"/>
        <v>1</v>
      </c>
      <c r="AY71" s="73">
        <f t="shared" si="7"/>
        <v>42649</v>
      </c>
    </row>
    <row r="72" spans="1:51" ht="12.75" customHeight="1" x14ac:dyDescent="0.3">
      <c r="A72">
        <v>70</v>
      </c>
      <c r="B72" s="5" t="s">
        <v>87</v>
      </c>
      <c r="C72" s="5" t="s">
        <v>60</v>
      </c>
      <c r="D72" s="6"/>
      <c r="E72" s="6">
        <v>24744</v>
      </c>
      <c r="F72" s="6"/>
      <c r="G72" s="6"/>
      <c r="H72" s="6">
        <v>23781</v>
      </c>
      <c r="I72" s="6"/>
      <c r="J72" s="6"/>
      <c r="K72" s="6"/>
      <c r="L72" s="6">
        <v>27127</v>
      </c>
      <c r="M72" s="6"/>
      <c r="N72" s="6"/>
      <c r="O72" s="6">
        <v>32691</v>
      </c>
      <c r="P72" s="6"/>
      <c r="Q72" s="6">
        <v>31807</v>
      </c>
      <c r="R72" s="6"/>
      <c r="S72" s="6">
        <v>35428</v>
      </c>
      <c r="T72" s="6"/>
      <c r="U72" s="6">
        <v>33951</v>
      </c>
      <c r="V72" s="6"/>
      <c r="W72" s="6">
        <v>41067</v>
      </c>
      <c r="X72" s="6"/>
      <c r="Y72" s="6"/>
      <c r="Z72" s="6"/>
      <c r="AA72" s="6"/>
      <c r="AB72" s="6"/>
      <c r="AC72" s="6">
        <v>30698</v>
      </c>
      <c r="AD72" s="6"/>
      <c r="AF72" s="7">
        <f t="shared" si="6"/>
        <v>24744</v>
      </c>
      <c r="AG72" s="71">
        <f>IF(ISERROR(INDEX(D72:$AD72,MATCH(TRUE,INDEX((D72:$AD72&lt;&gt;0),0),0))),"",INDEX(D72:$AD72,MATCH(TRUE,INDEX((D72:$AD72&lt;&gt;0),0),0)))</f>
        <v>24744</v>
      </c>
      <c r="AH72" s="71">
        <f>IF(ISERROR(INDEX(E72:$AD72,MATCH(TRUE,INDEX((E72:$AD72&lt;&gt;0),0),0))),"",INDEX(E72:$AD72,MATCH(TRUE,INDEX((E72:$AD72&lt;&gt;0),0),0)))</f>
        <v>24744</v>
      </c>
      <c r="AI72" s="71">
        <f>IF(ISERROR(INDEX(F72:$AD72,MATCH(TRUE,INDEX((F72:$AD72&lt;&gt;0),0),0))),"",INDEX(F72:$AD72,MATCH(TRUE,INDEX((F72:$AD72&lt;&gt;0),0),0)))</f>
        <v>23781</v>
      </c>
      <c r="AJ72" s="71">
        <f>IF(ISERROR(INDEX(F72:$AD72,MATCH(TRUE,INDEX((F72:$AD72&lt;&gt;0),0),0))),"",INDEX(F72:$AD72,MATCH(TRUE,INDEX((F72:$AD72&lt;&gt;0),0),0)))</f>
        <v>23781</v>
      </c>
      <c r="AK72" s="71">
        <f>IF(ISERROR(INDEX(G72:$AD72,MATCH(TRUE,INDEX((G72:$AD72&lt;&gt;0),0),0))),"",INDEX(G72:$AD72,MATCH(TRUE,INDEX((G72:$AD72&lt;&gt;0),0),0)))</f>
        <v>23781</v>
      </c>
      <c r="AL72" s="71">
        <f>IF(ISERROR(INDEX(H72:$AD72,MATCH(TRUE,INDEX((H72:$AD72&lt;&gt;0),0),0))),"",INDEX(H72:$AD72,MATCH(TRUE,INDEX((H72:$AD72&lt;&gt;0),0),0)))</f>
        <v>23781</v>
      </c>
      <c r="AM72" s="71">
        <f>IF(ISERROR(INDEX(I72:$AD72,MATCH(TRUE,INDEX((I72:$AD72&lt;&gt;0),0),0))),"",INDEX(I72:$AD72,MATCH(TRUE,INDEX((I72:$AD72&lt;&gt;0),0),0)))</f>
        <v>27127</v>
      </c>
      <c r="AN72" s="71">
        <f>IF(ISERROR(INDEX(J72:$AD72,MATCH(TRUE,INDEX((J72:$AD72&lt;&gt;0),0),0))),"",INDEX(J72:$AD72,MATCH(TRUE,INDEX((J72:$AD72&lt;&gt;0),0),0)))</f>
        <v>27127</v>
      </c>
      <c r="AO72" s="7"/>
      <c r="AP72" t="s">
        <v>347</v>
      </c>
      <c r="AQ72" t="s">
        <v>378</v>
      </c>
      <c r="AR72" t="s">
        <v>374</v>
      </c>
      <c r="AS72">
        <v>12229</v>
      </c>
      <c r="AT72" t="s">
        <v>375</v>
      </c>
      <c r="AU72">
        <v>12515</v>
      </c>
      <c r="AV72">
        <v>24744</v>
      </c>
      <c r="AW72">
        <v>70</v>
      </c>
      <c r="AX72" t="b">
        <f t="shared" si="5"/>
        <v>1</v>
      </c>
      <c r="AY72" s="73">
        <f t="shared" si="7"/>
        <v>42460</v>
      </c>
    </row>
    <row r="73" spans="1:51" ht="12.75" customHeight="1" x14ac:dyDescent="0.3">
      <c r="A73">
        <v>71</v>
      </c>
      <c r="B73" s="5" t="s">
        <v>38</v>
      </c>
      <c r="C73" s="5" t="s">
        <v>88</v>
      </c>
      <c r="D73" s="6"/>
      <c r="E73" s="6">
        <v>30881</v>
      </c>
      <c r="F73" s="6"/>
      <c r="G73" s="6">
        <v>31722</v>
      </c>
      <c r="H73" s="6"/>
      <c r="I73" s="6"/>
      <c r="J73" s="6"/>
      <c r="K73" s="6">
        <v>27807</v>
      </c>
      <c r="L73" s="6"/>
      <c r="M73" s="6"/>
      <c r="N73" s="6">
        <v>33865</v>
      </c>
      <c r="O73" s="6">
        <v>35250</v>
      </c>
      <c r="P73" s="6">
        <v>36487</v>
      </c>
      <c r="Q73" s="6"/>
      <c r="R73" s="6"/>
      <c r="S73" s="6">
        <v>34934</v>
      </c>
      <c r="T73" s="6"/>
      <c r="U73" s="6">
        <v>36106</v>
      </c>
      <c r="V73" s="6"/>
      <c r="W73" s="6">
        <v>43333</v>
      </c>
      <c r="X73" s="6"/>
      <c r="Y73" s="6"/>
      <c r="Z73" s="6"/>
      <c r="AA73" s="6">
        <v>48420</v>
      </c>
      <c r="AB73" s="6"/>
      <c r="AC73" s="6">
        <v>47071</v>
      </c>
      <c r="AD73" s="6"/>
      <c r="AF73" s="7">
        <f t="shared" si="6"/>
        <v>30881</v>
      </c>
      <c r="AG73" s="71">
        <f>IF(ISERROR(INDEX(D73:$AD73,MATCH(TRUE,INDEX((D73:$AD73&lt;&gt;0),0),0))),"",INDEX(D73:$AD73,MATCH(TRUE,INDEX((D73:$AD73&lt;&gt;0),0),0)))</f>
        <v>30881</v>
      </c>
      <c r="AH73" s="71">
        <f>IF(ISERROR(INDEX(E73:$AD73,MATCH(TRUE,INDEX((E73:$AD73&lt;&gt;0),0),0))),"",INDEX(E73:$AD73,MATCH(TRUE,INDEX((E73:$AD73&lt;&gt;0),0),0)))</f>
        <v>30881</v>
      </c>
      <c r="AI73" s="71">
        <f>IF(ISERROR(INDEX(F73:$AD73,MATCH(TRUE,INDEX((F73:$AD73&lt;&gt;0),0),0))),"",INDEX(F73:$AD73,MATCH(TRUE,INDEX((F73:$AD73&lt;&gt;0),0),0)))</f>
        <v>31722</v>
      </c>
      <c r="AJ73" s="71">
        <f>IF(ISERROR(INDEX(F73:$AD73,MATCH(TRUE,INDEX((F73:$AD73&lt;&gt;0),0),0))),"",INDEX(F73:$AD73,MATCH(TRUE,INDEX((F73:$AD73&lt;&gt;0),0),0)))</f>
        <v>31722</v>
      </c>
      <c r="AK73" s="71">
        <f>IF(ISERROR(INDEX(G73:$AD73,MATCH(TRUE,INDEX((G73:$AD73&lt;&gt;0),0),0))),"",INDEX(G73:$AD73,MATCH(TRUE,INDEX((G73:$AD73&lt;&gt;0),0),0)))</f>
        <v>31722</v>
      </c>
      <c r="AL73" s="71">
        <f>IF(ISERROR(INDEX(H73:$AD73,MATCH(TRUE,INDEX((H73:$AD73&lt;&gt;0),0),0))),"",INDEX(H73:$AD73,MATCH(TRUE,INDEX((H73:$AD73&lt;&gt;0),0),0)))</f>
        <v>27807</v>
      </c>
      <c r="AM73" s="71">
        <f>IF(ISERROR(INDEX(I73:$AD73,MATCH(TRUE,INDEX((I73:$AD73&lt;&gt;0),0),0))),"",INDEX(I73:$AD73,MATCH(TRUE,INDEX((I73:$AD73&lt;&gt;0),0),0)))</f>
        <v>27807</v>
      </c>
      <c r="AN73" s="71">
        <f>IF(ISERROR(INDEX(J73:$AD73,MATCH(TRUE,INDEX((J73:$AD73&lt;&gt;0),0),0))),"",INDEX(J73:$AD73,MATCH(TRUE,INDEX((J73:$AD73&lt;&gt;0),0),0)))</f>
        <v>27807</v>
      </c>
      <c r="AO73" s="7"/>
      <c r="AP73" t="s">
        <v>358</v>
      </c>
      <c r="AQ73" t="s">
        <v>378</v>
      </c>
      <c r="AR73" t="s">
        <v>376</v>
      </c>
      <c r="AS73">
        <v>14953</v>
      </c>
      <c r="AT73" t="s">
        <v>377</v>
      </c>
      <c r="AU73">
        <v>15928</v>
      </c>
      <c r="AV73">
        <v>30881</v>
      </c>
      <c r="AW73">
        <v>71</v>
      </c>
      <c r="AX73" t="b">
        <f t="shared" si="5"/>
        <v>1</v>
      </c>
      <c r="AY73" s="73">
        <f t="shared" si="7"/>
        <v>42808</v>
      </c>
    </row>
    <row r="74" spans="1:51" ht="12.75" customHeight="1" x14ac:dyDescent="0.3">
      <c r="A74">
        <v>72</v>
      </c>
      <c r="B74" s="8" t="s">
        <v>89</v>
      </c>
      <c r="C74" s="8" t="s">
        <v>88</v>
      </c>
      <c r="D74" s="6"/>
      <c r="E74" s="6">
        <v>3667</v>
      </c>
      <c r="F74" s="6"/>
      <c r="G74" s="6"/>
      <c r="H74" s="6"/>
      <c r="I74" s="6"/>
      <c r="J74" s="6"/>
      <c r="K74" s="6">
        <v>3906</v>
      </c>
      <c r="L74" s="6"/>
      <c r="M74" s="6">
        <v>4462</v>
      </c>
      <c r="N74" s="6"/>
      <c r="O74" s="6">
        <v>3487</v>
      </c>
      <c r="P74" s="6"/>
      <c r="Q74" s="6">
        <v>3235</v>
      </c>
      <c r="R74" s="6"/>
      <c r="S74" s="6"/>
      <c r="T74" s="6">
        <v>4960</v>
      </c>
      <c r="U74" s="6">
        <v>5039</v>
      </c>
      <c r="V74" s="6"/>
      <c r="W74" s="6">
        <v>6276</v>
      </c>
      <c r="X74" s="6"/>
      <c r="Y74" s="6">
        <v>5336</v>
      </c>
      <c r="Z74" s="6"/>
      <c r="AA74" s="6">
        <v>5377</v>
      </c>
      <c r="AB74" s="6"/>
      <c r="AC74" s="6">
        <v>3659</v>
      </c>
      <c r="AD74" s="6"/>
      <c r="AF74" s="7">
        <f t="shared" si="6"/>
        <v>3667</v>
      </c>
      <c r="AG74" s="71">
        <f>IF(ISERROR(INDEX(D74:$AD74,MATCH(TRUE,INDEX((D74:$AD74&lt;&gt;0),0),0))),"",INDEX(D74:$AD74,MATCH(TRUE,INDEX((D74:$AD74&lt;&gt;0),0),0)))</f>
        <v>3667</v>
      </c>
      <c r="AH74" s="71">
        <f>IF(ISERROR(INDEX(E74:$AD74,MATCH(TRUE,INDEX((E74:$AD74&lt;&gt;0),0),0))),"",INDEX(E74:$AD74,MATCH(TRUE,INDEX((E74:$AD74&lt;&gt;0),0),0)))</f>
        <v>3667</v>
      </c>
      <c r="AI74" s="71">
        <f>IF(ISERROR(INDEX(F74:$AD74,MATCH(TRUE,INDEX((F74:$AD74&lt;&gt;0),0),0))),"",INDEX(F74:$AD74,MATCH(TRUE,INDEX((F74:$AD74&lt;&gt;0),0),0)))</f>
        <v>3906</v>
      </c>
      <c r="AJ74" s="71">
        <f>IF(ISERROR(INDEX(F74:$AD74,MATCH(TRUE,INDEX((F74:$AD74&lt;&gt;0),0),0))),"",INDEX(F74:$AD74,MATCH(TRUE,INDEX((F74:$AD74&lt;&gt;0),0),0)))</f>
        <v>3906</v>
      </c>
      <c r="AK74" s="71">
        <f>IF(ISERROR(INDEX(G74:$AD74,MATCH(TRUE,INDEX((G74:$AD74&lt;&gt;0),0),0))),"",INDEX(G74:$AD74,MATCH(TRUE,INDEX((G74:$AD74&lt;&gt;0),0),0)))</f>
        <v>3906</v>
      </c>
      <c r="AL74" s="71">
        <f>IF(ISERROR(INDEX(H74:$AD74,MATCH(TRUE,INDEX((H74:$AD74&lt;&gt;0),0),0))),"",INDEX(H74:$AD74,MATCH(TRUE,INDEX((H74:$AD74&lt;&gt;0),0),0)))</f>
        <v>3906</v>
      </c>
      <c r="AM74" s="71">
        <f>IF(ISERROR(INDEX(I74:$AD74,MATCH(TRUE,INDEX((I74:$AD74&lt;&gt;0),0),0))),"",INDEX(I74:$AD74,MATCH(TRUE,INDEX((I74:$AD74&lt;&gt;0),0),0)))</f>
        <v>3906</v>
      </c>
      <c r="AN74" s="71">
        <f>IF(ISERROR(INDEX(J74:$AD74,MATCH(TRUE,INDEX((J74:$AD74&lt;&gt;0),0),0))),"",INDEX(J74:$AD74,MATCH(TRUE,INDEX((J74:$AD74&lt;&gt;0),0),0)))</f>
        <v>3906</v>
      </c>
      <c r="AO74" s="7"/>
      <c r="AP74" t="s">
        <v>354</v>
      </c>
      <c r="AQ74" t="s">
        <v>373</v>
      </c>
      <c r="AR74" t="s">
        <v>376</v>
      </c>
      <c r="AS74">
        <v>1842</v>
      </c>
      <c r="AT74" t="s">
        <v>377</v>
      </c>
      <c r="AU74">
        <v>1825</v>
      </c>
      <c r="AV74">
        <v>3667</v>
      </c>
      <c r="AW74">
        <v>72</v>
      </c>
      <c r="AX74" t="b">
        <f t="shared" si="5"/>
        <v>1</v>
      </c>
      <c r="AY74" s="73">
        <f t="shared" si="7"/>
        <v>42446</v>
      </c>
    </row>
    <row r="75" spans="1:51" ht="12.75" customHeight="1" x14ac:dyDescent="0.3">
      <c r="A75">
        <v>73</v>
      </c>
      <c r="B75" s="5" t="s">
        <v>87</v>
      </c>
      <c r="C75" s="5" t="s">
        <v>59</v>
      </c>
      <c r="D75" s="6"/>
      <c r="E75" s="6">
        <v>28796</v>
      </c>
      <c r="F75" s="6"/>
      <c r="G75" s="6"/>
      <c r="H75" s="6">
        <v>27319</v>
      </c>
      <c r="I75" s="6"/>
      <c r="J75" s="6"/>
      <c r="K75" s="6"/>
      <c r="L75" s="6">
        <v>28316</v>
      </c>
      <c r="M75" s="6"/>
      <c r="N75" s="6">
        <v>25697</v>
      </c>
      <c r="O75" s="6">
        <v>31922</v>
      </c>
      <c r="P75" s="6"/>
      <c r="Q75" s="6">
        <v>35092</v>
      </c>
      <c r="R75" s="6"/>
      <c r="S75" s="6">
        <v>36983</v>
      </c>
      <c r="T75" s="6"/>
      <c r="U75" s="6"/>
      <c r="V75" s="6">
        <v>41652</v>
      </c>
      <c r="W75" s="6"/>
      <c r="X75" s="6"/>
      <c r="Y75" s="6"/>
      <c r="Z75" s="6">
        <v>32764</v>
      </c>
      <c r="AA75" s="6"/>
      <c r="AB75" s="6"/>
      <c r="AC75" s="6">
        <v>32631</v>
      </c>
      <c r="AD75" s="6"/>
      <c r="AF75" s="7">
        <f t="shared" si="6"/>
        <v>28796</v>
      </c>
      <c r="AG75" s="71">
        <f>IF(ISERROR(INDEX(D75:$AD75,MATCH(TRUE,INDEX((D75:$AD75&lt;&gt;0),0),0))),"",INDEX(D75:$AD75,MATCH(TRUE,INDEX((D75:$AD75&lt;&gt;0),0),0)))</f>
        <v>28796</v>
      </c>
      <c r="AH75" s="71">
        <f>IF(ISERROR(INDEX(E75:$AD75,MATCH(TRUE,INDEX((E75:$AD75&lt;&gt;0),0),0))),"",INDEX(E75:$AD75,MATCH(TRUE,INDEX((E75:$AD75&lt;&gt;0),0),0)))</f>
        <v>28796</v>
      </c>
      <c r="AI75" s="71">
        <f>IF(ISERROR(INDEX(F75:$AD75,MATCH(TRUE,INDEX((F75:$AD75&lt;&gt;0),0),0))),"",INDEX(F75:$AD75,MATCH(TRUE,INDEX((F75:$AD75&lt;&gt;0),0),0)))</f>
        <v>27319</v>
      </c>
      <c r="AJ75" s="71">
        <f>IF(ISERROR(INDEX(F75:$AD75,MATCH(TRUE,INDEX((F75:$AD75&lt;&gt;0),0),0))),"",INDEX(F75:$AD75,MATCH(TRUE,INDEX((F75:$AD75&lt;&gt;0),0),0)))</f>
        <v>27319</v>
      </c>
      <c r="AK75" s="71">
        <f>IF(ISERROR(INDEX(G75:$AD75,MATCH(TRUE,INDEX((G75:$AD75&lt;&gt;0),0),0))),"",INDEX(G75:$AD75,MATCH(TRUE,INDEX((G75:$AD75&lt;&gt;0),0),0)))</f>
        <v>27319</v>
      </c>
      <c r="AL75" s="71">
        <f>IF(ISERROR(INDEX(H75:$AD75,MATCH(TRUE,INDEX((H75:$AD75&lt;&gt;0),0),0))),"",INDEX(H75:$AD75,MATCH(TRUE,INDEX((H75:$AD75&lt;&gt;0),0),0)))</f>
        <v>27319</v>
      </c>
      <c r="AM75" s="71">
        <f>IF(ISERROR(INDEX(I75:$AD75,MATCH(TRUE,INDEX((I75:$AD75&lt;&gt;0),0),0))),"",INDEX(I75:$AD75,MATCH(TRUE,INDEX((I75:$AD75&lt;&gt;0),0),0)))</f>
        <v>28316</v>
      </c>
      <c r="AN75" s="71">
        <f>IF(ISERROR(INDEX(J75:$AD75,MATCH(TRUE,INDEX((J75:$AD75&lt;&gt;0),0),0))),"",INDEX(J75:$AD75,MATCH(TRUE,INDEX((J75:$AD75&lt;&gt;0),0),0)))</f>
        <v>28316</v>
      </c>
      <c r="AO75" s="7"/>
      <c r="AP75" t="s">
        <v>354</v>
      </c>
      <c r="AQ75" t="s">
        <v>378</v>
      </c>
      <c r="AR75" t="s">
        <v>374</v>
      </c>
      <c r="AS75">
        <v>14199</v>
      </c>
      <c r="AT75" t="s">
        <v>375</v>
      </c>
      <c r="AU75">
        <v>14597</v>
      </c>
      <c r="AV75">
        <v>28796</v>
      </c>
      <c r="AW75">
        <v>73</v>
      </c>
      <c r="AX75" t="b">
        <f t="shared" si="5"/>
        <v>1</v>
      </c>
      <c r="AY75" s="73">
        <f t="shared" si="7"/>
        <v>42446</v>
      </c>
    </row>
    <row r="76" spans="1:51" ht="12.75" customHeight="1" x14ac:dyDescent="0.3">
      <c r="A76">
        <v>74</v>
      </c>
      <c r="B76" s="5" t="s">
        <v>57</v>
      </c>
      <c r="C76" s="5" t="s">
        <v>88</v>
      </c>
      <c r="D76" s="6"/>
      <c r="E76" s="6">
        <v>40703</v>
      </c>
      <c r="F76" s="6"/>
      <c r="G76" s="6"/>
      <c r="H76" s="6">
        <v>37470</v>
      </c>
      <c r="I76" s="6"/>
      <c r="J76" s="6"/>
      <c r="K76" s="6">
        <v>35740</v>
      </c>
      <c r="L76" s="6"/>
      <c r="M76" s="6"/>
      <c r="N76" s="6">
        <v>44817</v>
      </c>
      <c r="O76" s="6">
        <v>43443</v>
      </c>
      <c r="P76" s="6"/>
      <c r="Q76" s="6">
        <v>44952</v>
      </c>
      <c r="R76" s="6"/>
      <c r="S76" s="6">
        <v>43712</v>
      </c>
      <c r="T76" s="6">
        <v>41520</v>
      </c>
      <c r="U76" s="6"/>
      <c r="V76" s="6">
        <v>47614</v>
      </c>
      <c r="W76" s="6"/>
      <c r="X76" s="6"/>
      <c r="Y76" s="6"/>
      <c r="Z76" s="6"/>
      <c r="AA76" s="6"/>
      <c r="AB76" s="6"/>
      <c r="AC76" s="6">
        <v>45422</v>
      </c>
      <c r="AD76" s="6"/>
      <c r="AF76" s="7">
        <f t="shared" si="6"/>
        <v>40703</v>
      </c>
      <c r="AG76" s="71">
        <f>IF(ISERROR(INDEX(D76:$AD76,MATCH(TRUE,INDEX((D76:$AD76&lt;&gt;0),0),0))),"",INDEX(D76:$AD76,MATCH(TRUE,INDEX((D76:$AD76&lt;&gt;0),0),0)))</f>
        <v>40703</v>
      </c>
      <c r="AH76" s="71">
        <f>IF(ISERROR(INDEX(E76:$AD76,MATCH(TRUE,INDEX((E76:$AD76&lt;&gt;0),0),0))),"",INDEX(E76:$AD76,MATCH(TRUE,INDEX((E76:$AD76&lt;&gt;0),0),0)))</f>
        <v>40703</v>
      </c>
      <c r="AI76" s="71">
        <f>IF(ISERROR(INDEX(F76:$AD76,MATCH(TRUE,INDEX((F76:$AD76&lt;&gt;0),0),0))),"",INDEX(F76:$AD76,MATCH(TRUE,INDEX((F76:$AD76&lt;&gt;0),0),0)))</f>
        <v>37470</v>
      </c>
      <c r="AJ76" s="71">
        <f>IF(ISERROR(INDEX(F76:$AD76,MATCH(TRUE,INDEX((F76:$AD76&lt;&gt;0),0),0))),"",INDEX(F76:$AD76,MATCH(TRUE,INDEX((F76:$AD76&lt;&gt;0),0),0)))</f>
        <v>37470</v>
      </c>
      <c r="AK76" s="71">
        <f>IF(ISERROR(INDEX(G76:$AD76,MATCH(TRUE,INDEX((G76:$AD76&lt;&gt;0),0),0))),"",INDEX(G76:$AD76,MATCH(TRUE,INDEX((G76:$AD76&lt;&gt;0),0),0)))</f>
        <v>37470</v>
      </c>
      <c r="AL76" s="71">
        <f>IF(ISERROR(INDEX(H76:$AD76,MATCH(TRUE,INDEX((H76:$AD76&lt;&gt;0),0),0))),"",INDEX(H76:$AD76,MATCH(TRUE,INDEX((H76:$AD76&lt;&gt;0),0),0)))</f>
        <v>37470</v>
      </c>
      <c r="AM76" s="71">
        <f>IF(ISERROR(INDEX(I76:$AD76,MATCH(TRUE,INDEX((I76:$AD76&lt;&gt;0),0),0))),"",INDEX(I76:$AD76,MATCH(TRUE,INDEX((I76:$AD76&lt;&gt;0),0),0)))</f>
        <v>35740</v>
      </c>
      <c r="AN76" s="71">
        <f>IF(ISERROR(INDEX(J76:$AD76,MATCH(TRUE,INDEX((J76:$AD76&lt;&gt;0),0),0))),"",INDEX(J76:$AD76,MATCH(TRUE,INDEX((J76:$AD76&lt;&gt;0),0),0)))</f>
        <v>35740</v>
      </c>
      <c r="AO76" s="7"/>
      <c r="AP76" t="s">
        <v>357</v>
      </c>
      <c r="AQ76" t="s">
        <v>378</v>
      </c>
      <c r="AR76" t="s">
        <v>376</v>
      </c>
      <c r="AS76">
        <v>20963</v>
      </c>
      <c r="AT76" t="s">
        <v>377</v>
      </c>
      <c r="AU76">
        <v>19740</v>
      </c>
      <c r="AV76">
        <v>40703</v>
      </c>
      <c r="AW76">
        <v>74</v>
      </c>
      <c r="AX76" t="b">
        <f t="shared" si="5"/>
        <v>1</v>
      </c>
      <c r="AY76" s="73">
        <f t="shared" si="7"/>
        <v>42395</v>
      </c>
    </row>
    <row r="77" spans="1:51" ht="12.75" customHeight="1" x14ac:dyDescent="0.3">
      <c r="A77">
        <v>75</v>
      </c>
      <c r="B77" s="5" t="s">
        <v>90</v>
      </c>
      <c r="C77" s="5" t="s">
        <v>56</v>
      </c>
      <c r="D77" s="6"/>
      <c r="E77" s="6">
        <v>2174</v>
      </c>
      <c r="F77" s="6"/>
      <c r="G77" s="6">
        <v>1981</v>
      </c>
      <c r="H77" s="6"/>
      <c r="I77" s="6"/>
      <c r="J77" s="6"/>
      <c r="K77" s="6">
        <v>1841</v>
      </c>
      <c r="L77" s="6"/>
      <c r="M77" s="6">
        <v>2276</v>
      </c>
      <c r="N77" s="6"/>
      <c r="O77" s="6">
        <v>2508</v>
      </c>
      <c r="P77" s="6"/>
      <c r="Q77" s="6">
        <v>2139</v>
      </c>
      <c r="R77" s="6"/>
      <c r="S77" s="6">
        <v>2259</v>
      </c>
      <c r="T77" s="6"/>
      <c r="U77" s="6"/>
      <c r="V77" s="6">
        <v>1246</v>
      </c>
      <c r="W77" s="6">
        <v>2179</v>
      </c>
      <c r="X77" s="6"/>
      <c r="Y77" s="6"/>
      <c r="Z77" s="6"/>
      <c r="AA77" s="6"/>
      <c r="AB77" s="6">
        <v>1557</v>
      </c>
      <c r="AC77" s="6"/>
      <c r="AD77" s="6"/>
      <c r="AF77" s="7">
        <f t="shared" si="6"/>
        <v>2174</v>
      </c>
      <c r="AG77" s="71">
        <f>IF(ISERROR(INDEX(D77:$AD77,MATCH(TRUE,INDEX((D77:$AD77&lt;&gt;0),0),0))),"",INDEX(D77:$AD77,MATCH(TRUE,INDEX((D77:$AD77&lt;&gt;0),0),0)))</f>
        <v>2174</v>
      </c>
      <c r="AH77" s="71">
        <f>IF(ISERROR(INDEX(E77:$AD77,MATCH(TRUE,INDEX((E77:$AD77&lt;&gt;0),0),0))),"",INDEX(E77:$AD77,MATCH(TRUE,INDEX((E77:$AD77&lt;&gt;0),0),0)))</f>
        <v>2174</v>
      </c>
      <c r="AI77" s="71">
        <f>IF(ISERROR(INDEX(F77:$AD77,MATCH(TRUE,INDEX((F77:$AD77&lt;&gt;0),0),0))),"",INDEX(F77:$AD77,MATCH(TRUE,INDEX((F77:$AD77&lt;&gt;0),0),0)))</f>
        <v>1981</v>
      </c>
      <c r="AJ77" s="71">
        <f>IF(ISERROR(INDEX(F77:$AD77,MATCH(TRUE,INDEX((F77:$AD77&lt;&gt;0),0),0))),"",INDEX(F77:$AD77,MATCH(TRUE,INDEX((F77:$AD77&lt;&gt;0),0),0)))</f>
        <v>1981</v>
      </c>
      <c r="AK77" s="71">
        <f>IF(ISERROR(INDEX(G77:$AD77,MATCH(TRUE,INDEX((G77:$AD77&lt;&gt;0),0),0))),"",INDEX(G77:$AD77,MATCH(TRUE,INDEX((G77:$AD77&lt;&gt;0),0),0)))</f>
        <v>1981</v>
      </c>
      <c r="AL77" s="71">
        <f>IF(ISERROR(INDEX(H77:$AD77,MATCH(TRUE,INDEX((H77:$AD77&lt;&gt;0),0),0))),"",INDEX(H77:$AD77,MATCH(TRUE,INDEX((H77:$AD77&lt;&gt;0),0),0)))</f>
        <v>1841</v>
      </c>
      <c r="AM77" s="71">
        <f>IF(ISERROR(INDEX(I77:$AD77,MATCH(TRUE,INDEX((I77:$AD77&lt;&gt;0),0),0))),"",INDEX(I77:$AD77,MATCH(TRUE,INDEX((I77:$AD77&lt;&gt;0),0),0)))</f>
        <v>1841</v>
      </c>
      <c r="AN77" s="71">
        <f>IF(ISERROR(INDEX(J77:$AD77,MATCH(TRUE,INDEX((J77:$AD77&lt;&gt;0),0),0))),"",INDEX(J77:$AD77,MATCH(TRUE,INDEX((J77:$AD77&lt;&gt;0),0),0)))</f>
        <v>1841</v>
      </c>
      <c r="AO77" s="7"/>
      <c r="AP77" t="s">
        <v>357</v>
      </c>
      <c r="AQ77" t="s">
        <v>373</v>
      </c>
      <c r="AR77" t="s">
        <v>374</v>
      </c>
      <c r="AS77">
        <v>1482</v>
      </c>
      <c r="AT77" t="s">
        <v>375</v>
      </c>
      <c r="AU77">
        <v>692</v>
      </c>
      <c r="AV77">
        <v>2174</v>
      </c>
      <c r="AW77">
        <v>75</v>
      </c>
      <c r="AX77" t="b">
        <f t="shared" si="5"/>
        <v>1</v>
      </c>
      <c r="AY77" s="73">
        <f t="shared" si="7"/>
        <v>42395</v>
      </c>
    </row>
    <row r="78" spans="1:51" ht="12.75" customHeight="1" x14ac:dyDescent="0.3">
      <c r="A78">
        <v>76</v>
      </c>
      <c r="B78" s="5" t="s">
        <v>30</v>
      </c>
      <c r="C78" s="5" t="s">
        <v>88</v>
      </c>
      <c r="D78" s="6"/>
      <c r="E78" s="6">
        <v>2860</v>
      </c>
      <c r="F78" s="6"/>
      <c r="G78" s="6"/>
      <c r="H78" s="6"/>
      <c r="I78" s="6">
        <v>3668</v>
      </c>
      <c r="J78" s="6"/>
      <c r="K78" s="6"/>
      <c r="L78" s="6">
        <v>4442</v>
      </c>
      <c r="M78" s="6"/>
      <c r="N78" s="6"/>
      <c r="O78" s="6">
        <v>5325</v>
      </c>
      <c r="P78" s="6">
        <v>4749</v>
      </c>
      <c r="Q78" s="6">
        <v>5176</v>
      </c>
      <c r="R78" s="6"/>
      <c r="S78" s="6">
        <v>4274</v>
      </c>
      <c r="T78" s="6"/>
      <c r="U78" s="6"/>
      <c r="V78" s="6">
        <v>5382</v>
      </c>
      <c r="W78" s="6">
        <v>6126</v>
      </c>
      <c r="X78" s="6"/>
      <c r="Y78" s="6"/>
      <c r="Z78" s="6"/>
      <c r="AA78" s="6">
        <v>4397</v>
      </c>
      <c r="AB78" s="6"/>
      <c r="AC78" s="6">
        <v>5811</v>
      </c>
      <c r="AD78" s="6"/>
      <c r="AF78" s="7">
        <f t="shared" si="6"/>
        <v>2860</v>
      </c>
      <c r="AG78" s="71">
        <f>IF(ISERROR(INDEX(D78:$AD78,MATCH(TRUE,INDEX((D78:$AD78&lt;&gt;0),0),0))),"",INDEX(D78:$AD78,MATCH(TRUE,INDEX((D78:$AD78&lt;&gt;0),0),0)))</f>
        <v>2860</v>
      </c>
      <c r="AH78" s="71">
        <f>IF(ISERROR(INDEX(E78:$AD78,MATCH(TRUE,INDEX((E78:$AD78&lt;&gt;0),0),0))),"",INDEX(E78:$AD78,MATCH(TRUE,INDEX((E78:$AD78&lt;&gt;0),0),0)))</f>
        <v>2860</v>
      </c>
      <c r="AI78" s="71">
        <f>IF(ISERROR(INDEX(F78:$AD78,MATCH(TRUE,INDEX((F78:$AD78&lt;&gt;0),0),0))),"",INDEX(F78:$AD78,MATCH(TRUE,INDEX((F78:$AD78&lt;&gt;0),0),0)))</f>
        <v>3668</v>
      </c>
      <c r="AJ78" s="71">
        <f>IF(ISERROR(INDEX(F78:$AD78,MATCH(TRUE,INDEX((F78:$AD78&lt;&gt;0),0),0))),"",INDEX(F78:$AD78,MATCH(TRUE,INDEX((F78:$AD78&lt;&gt;0),0),0)))</f>
        <v>3668</v>
      </c>
      <c r="AK78" s="71">
        <f>IF(ISERROR(INDEX(G78:$AD78,MATCH(TRUE,INDEX((G78:$AD78&lt;&gt;0),0),0))),"",INDEX(G78:$AD78,MATCH(TRUE,INDEX((G78:$AD78&lt;&gt;0),0),0)))</f>
        <v>3668</v>
      </c>
      <c r="AL78" s="71">
        <f>IF(ISERROR(INDEX(H78:$AD78,MATCH(TRUE,INDEX((H78:$AD78&lt;&gt;0),0),0))),"",INDEX(H78:$AD78,MATCH(TRUE,INDEX((H78:$AD78&lt;&gt;0),0),0)))</f>
        <v>3668</v>
      </c>
      <c r="AM78" s="71">
        <f>IF(ISERROR(INDEX(I78:$AD78,MATCH(TRUE,INDEX((I78:$AD78&lt;&gt;0),0),0))),"",INDEX(I78:$AD78,MATCH(TRUE,INDEX((I78:$AD78&lt;&gt;0),0),0)))</f>
        <v>3668</v>
      </c>
      <c r="AN78" s="71">
        <f>IF(ISERROR(INDEX(J78:$AD78,MATCH(TRUE,INDEX((J78:$AD78&lt;&gt;0),0),0))),"",INDEX(J78:$AD78,MATCH(TRUE,INDEX((J78:$AD78&lt;&gt;0),0),0)))</f>
        <v>4442</v>
      </c>
      <c r="AO78" s="7"/>
      <c r="AP78" t="s">
        <v>354</v>
      </c>
      <c r="AQ78" t="s">
        <v>373</v>
      </c>
      <c r="AR78" t="s">
        <v>376</v>
      </c>
      <c r="AS78">
        <v>1183</v>
      </c>
      <c r="AT78" t="s">
        <v>377</v>
      </c>
      <c r="AU78">
        <v>1677</v>
      </c>
      <c r="AV78">
        <v>2860</v>
      </c>
      <c r="AW78">
        <v>76</v>
      </c>
      <c r="AX78" t="b">
        <f t="shared" si="5"/>
        <v>1</v>
      </c>
      <c r="AY78" s="73">
        <f t="shared" si="7"/>
        <v>42446</v>
      </c>
    </row>
    <row r="79" spans="1:51" ht="12.75" customHeight="1" x14ac:dyDescent="0.3">
      <c r="A79">
        <v>77</v>
      </c>
      <c r="B79" s="8" t="s">
        <v>41</v>
      </c>
      <c r="C79" s="8" t="s">
        <v>88</v>
      </c>
      <c r="D79" s="6"/>
      <c r="E79" s="6">
        <v>31988</v>
      </c>
      <c r="F79" s="6"/>
      <c r="G79" s="6"/>
      <c r="H79" s="6"/>
      <c r="I79" s="6"/>
      <c r="J79" s="6">
        <v>26912</v>
      </c>
      <c r="K79" s="6">
        <v>25849</v>
      </c>
      <c r="L79" s="6"/>
      <c r="M79" s="6"/>
      <c r="N79" s="6">
        <v>30625</v>
      </c>
      <c r="O79" s="6">
        <v>30805</v>
      </c>
      <c r="P79" s="6">
        <v>30455</v>
      </c>
      <c r="Q79" s="6"/>
      <c r="R79" s="6">
        <v>33391</v>
      </c>
      <c r="S79" s="6"/>
      <c r="T79" s="6">
        <v>30645</v>
      </c>
      <c r="U79" s="6"/>
      <c r="V79" s="6">
        <v>33334</v>
      </c>
      <c r="W79" s="6">
        <v>31824</v>
      </c>
      <c r="X79" s="6">
        <v>35207</v>
      </c>
      <c r="Y79" s="6"/>
      <c r="Z79" s="6"/>
      <c r="AA79" s="6">
        <v>30989</v>
      </c>
      <c r="AB79" s="6"/>
      <c r="AC79" s="6">
        <v>30640</v>
      </c>
      <c r="AD79" s="6"/>
      <c r="AF79" s="7">
        <f t="shared" si="6"/>
        <v>31988</v>
      </c>
      <c r="AG79" s="71">
        <f>IF(ISERROR(INDEX(D79:$AD79,MATCH(TRUE,INDEX((D79:$AD79&lt;&gt;0),0),0))),"",INDEX(D79:$AD79,MATCH(TRUE,INDEX((D79:$AD79&lt;&gt;0),0),0)))</f>
        <v>31988</v>
      </c>
      <c r="AH79" s="71">
        <f>IF(ISERROR(INDEX(E79:$AD79,MATCH(TRUE,INDEX((E79:$AD79&lt;&gt;0),0),0))),"",INDEX(E79:$AD79,MATCH(TRUE,INDEX((E79:$AD79&lt;&gt;0),0),0)))</f>
        <v>31988</v>
      </c>
      <c r="AI79" s="71">
        <f>IF(ISERROR(INDEX(F79:$AD79,MATCH(TRUE,INDEX((F79:$AD79&lt;&gt;0),0),0))),"",INDEX(F79:$AD79,MATCH(TRUE,INDEX((F79:$AD79&lt;&gt;0),0),0)))</f>
        <v>26912</v>
      </c>
      <c r="AJ79" s="71">
        <f>IF(ISERROR(INDEX(F79:$AD79,MATCH(TRUE,INDEX((F79:$AD79&lt;&gt;0),0),0))),"",INDEX(F79:$AD79,MATCH(TRUE,INDEX((F79:$AD79&lt;&gt;0),0),0)))</f>
        <v>26912</v>
      </c>
      <c r="AK79" s="71">
        <f>IF(ISERROR(INDEX(G79:$AD79,MATCH(TRUE,INDEX((G79:$AD79&lt;&gt;0),0),0))),"",INDEX(G79:$AD79,MATCH(TRUE,INDEX((G79:$AD79&lt;&gt;0),0),0)))</f>
        <v>26912</v>
      </c>
      <c r="AL79" s="71">
        <f>IF(ISERROR(INDEX(H79:$AD79,MATCH(TRUE,INDEX((H79:$AD79&lt;&gt;0),0),0))),"",INDEX(H79:$AD79,MATCH(TRUE,INDEX((H79:$AD79&lt;&gt;0),0),0)))</f>
        <v>26912</v>
      </c>
      <c r="AM79" s="71">
        <f>IF(ISERROR(INDEX(I79:$AD79,MATCH(TRUE,INDEX((I79:$AD79&lt;&gt;0),0),0))),"",INDEX(I79:$AD79,MATCH(TRUE,INDEX((I79:$AD79&lt;&gt;0),0),0)))</f>
        <v>26912</v>
      </c>
      <c r="AN79" s="71">
        <f>IF(ISERROR(INDEX(J79:$AD79,MATCH(TRUE,INDEX((J79:$AD79&lt;&gt;0),0),0))),"",INDEX(J79:$AD79,MATCH(TRUE,INDEX((J79:$AD79&lt;&gt;0),0),0)))</f>
        <v>26912</v>
      </c>
      <c r="AO79" s="7"/>
      <c r="AP79" t="s">
        <v>354</v>
      </c>
      <c r="AQ79" t="s">
        <v>378</v>
      </c>
      <c r="AR79" t="s">
        <v>376</v>
      </c>
      <c r="AS79">
        <v>15468</v>
      </c>
      <c r="AT79" t="s">
        <v>377</v>
      </c>
      <c r="AU79">
        <v>16520</v>
      </c>
      <c r="AV79">
        <v>31988</v>
      </c>
      <c r="AW79">
        <v>77</v>
      </c>
      <c r="AX79" t="b">
        <f t="shared" si="5"/>
        <v>1</v>
      </c>
      <c r="AY79" s="73">
        <f t="shared" si="7"/>
        <v>42446</v>
      </c>
    </row>
    <row r="80" spans="1:51" ht="12.75" customHeight="1" x14ac:dyDescent="0.3">
      <c r="A80">
        <v>78</v>
      </c>
      <c r="B80" s="8" t="s">
        <v>81</v>
      </c>
      <c r="C80" s="8" t="s">
        <v>86</v>
      </c>
      <c r="D80" s="6"/>
      <c r="E80" s="6">
        <v>6703</v>
      </c>
      <c r="F80" s="6"/>
      <c r="G80" s="6"/>
      <c r="H80" s="6"/>
      <c r="I80" s="6"/>
      <c r="J80" s="6"/>
      <c r="K80" s="6">
        <v>5329</v>
      </c>
      <c r="L80" s="6"/>
      <c r="M80" s="6">
        <v>5817</v>
      </c>
      <c r="N80" s="6"/>
      <c r="O80" s="6">
        <v>5030</v>
      </c>
      <c r="P80" s="6">
        <v>5675</v>
      </c>
      <c r="Q80" s="6"/>
      <c r="R80" s="6"/>
      <c r="S80" s="6">
        <v>5151</v>
      </c>
      <c r="T80" s="6"/>
      <c r="U80" s="6"/>
      <c r="V80" s="6">
        <v>8044</v>
      </c>
      <c r="W80" s="6">
        <v>7797</v>
      </c>
      <c r="X80" s="6"/>
      <c r="Y80" s="6"/>
      <c r="Z80" s="6">
        <v>8500</v>
      </c>
      <c r="AA80" s="6">
        <v>7939</v>
      </c>
      <c r="AB80" s="6"/>
      <c r="AC80" s="6">
        <v>6945</v>
      </c>
      <c r="AD80" s="6"/>
      <c r="AF80" s="7">
        <f t="shared" si="6"/>
        <v>6703</v>
      </c>
      <c r="AG80" s="71">
        <f>IF(ISERROR(INDEX(D80:$AD80,MATCH(TRUE,INDEX((D80:$AD80&lt;&gt;0),0),0))),"",INDEX(D80:$AD80,MATCH(TRUE,INDEX((D80:$AD80&lt;&gt;0),0),0)))</f>
        <v>6703</v>
      </c>
      <c r="AH80" s="71">
        <f>IF(ISERROR(INDEX(E80:$AD80,MATCH(TRUE,INDEX((E80:$AD80&lt;&gt;0),0),0))),"",INDEX(E80:$AD80,MATCH(TRUE,INDEX((E80:$AD80&lt;&gt;0),0),0)))</f>
        <v>6703</v>
      </c>
      <c r="AI80" s="71">
        <f>IF(ISERROR(INDEX(F80:$AD80,MATCH(TRUE,INDEX((F80:$AD80&lt;&gt;0),0),0))),"",INDEX(F80:$AD80,MATCH(TRUE,INDEX((F80:$AD80&lt;&gt;0),0),0)))</f>
        <v>5329</v>
      </c>
      <c r="AJ80" s="71">
        <f>IF(ISERROR(INDEX(F80:$AD80,MATCH(TRUE,INDEX((F80:$AD80&lt;&gt;0),0),0))),"",INDEX(F80:$AD80,MATCH(TRUE,INDEX((F80:$AD80&lt;&gt;0),0),0)))</f>
        <v>5329</v>
      </c>
      <c r="AK80" s="71">
        <f>IF(ISERROR(INDEX(G80:$AD80,MATCH(TRUE,INDEX((G80:$AD80&lt;&gt;0),0),0))),"",INDEX(G80:$AD80,MATCH(TRUE,INDEX((G80:$AD80&lt;&gt;0),0),0)))</f>
        <v>5329</v>
      </c>
      <c r="AL80" s="71">
        <f>IF(ISERROR(INDEX(H80:$AD80,MATCH(TRUE,INDEX((H80:$AD80&lt;&gt;0),0),0))),"",INDEX(H80:$AD80,MATCH(TRUE,INDEX((H80:$AD80&lt;&gt;0),0),0)))</f>
        <v>5329</v>
      </c>
      <c r="AM80" s="71">
        <f>IF(ISERROR(INDEX(I80:$AD80,MATCH(TRUE,INDEX((I80:$AD80&lt;&gt;0),0),0))),"",INDEX(I80:$AD80,MATCH(TRUE,INDEX((I80:$AD80&lt;&gt;0),0),0)))</f>
        <v>5329</v>
      </c>
      <c r="AN80" s="71">
        <f>IF(ISERROR(INDEX(J80:$AD80,MATCH(TRUE,INDEX((J80:$AD80&lt;&gt;0),0),0))),"",INDEX(J80:$AD80,MATCH(TRUE,INDEX((J80:$AD80&lt;&gt;0),0),0)))</f>
        <v>5329</v>
      </c>
      <c r="AO80" s="7"/>
      <c r="AP80" t="s">
        <v>351</v>
      </c>
      <c r="AQ80" t="s">
        <v>373</v>
      </c>
      <c r="AR80" t="s">
        <v>376</v>
      </c>
      <c r="AS80">
        <v>2834</v>
      </c>
      <c r="AT80" t="s">
        <v>377</v>
      </c>
      <c r="AU80">
        <v>3869</v>
      </c>
      <c r="AV80">
        <v>6703</v>
      </c>
      <c r="AW80">
        <v>78</v>
      </c>
      <c r="AX80" t="b">
        <f t="shared" si="5"/>
        <v>1</v>
      </c>
      <c r="AY80" s="73">
        <f t="shared" si="7"/>
        <v>42451</v>
      </c>
    </row>
    <row r="81" spans="1:51" ht="12.75" customHeight="1" x14ac:dyDescent="0.3">
      <c r="A81">
        <v>79</v>
      </c>
      <c r="B81" s="8" t="s">
        <v>64</v>
      </c>
      <c r="C81" s="8" t="s">
        <v>88</v>
      </c>
      <c r="D81" s="6"/>
      <c r="E81" s="6">
        <v>13042</v>
      </c>
      <c r="F81" s="6">
        <v>13298</v>
      </c>
      <c r="G81" s="6"/>
      <c r="H81" s="6"/>
      <c r="I81" s="6"/>
      <c r="J81" s="6"/>
      <c r="K81" s="6"/>
      <c r="L81" s="6">
        <v>13469</v>
      </c>
      <c r="M81" s="6"/>
      <c r="N81" s="6">
        <v>14648</v>
      </c>
      <c r="O81" s="6">
        <v>14859</v>
      </c>
      <c r="P81" s="6">
        <v>15165</v>
      </c>
      <c r="Q81" s="6"/>
      <c r="R81" s="6"/>
      <c r="S81" s="6">
        <v>11665</v>
      </c>
      <c r="T81" s="6"/>
      <c r="U81" s="6">
        <v>16237</v>
      </c>
      <c r="V81" s="6"/>
      <c r="W81" s="6">
        <v>16457</v>
      </c>
      <c r="X81" s="6"/>
      <c r="Y81" s="6"/>
      <c r="Z81" s="6"/>
      <c r="AA81" s="6">
        <v>12762</v>
      </c>
      <c r="AB81" s="6"/>
      <c r="AC81" s="6">
        <v>11983</v>
      </c>
      <c r="AD81" s="6"/>
      <c r="AF81" s="7">
        <f t="shared" si="6"/>
        <v>13042</v>
      </c>
      <c r="AG81" s="71">
        <f>IF(ISERROR(INDEX(D81:$AD81,MATCH(TRUE,INDEX((D81:$AD81&lt;&gt;0),0),0))),"",INDEX(D81:$AD81,MATCH(TRUE,INDEX((D81:$AD81&lt;&gt;0),0),0)))</f>
        <v>13042</v>
      </c>
      <c r="AH81" s="71">
        <f>IF(ISERROR(INDEX(E81:$AD81,MATCH(TRUE,INDEX((E81:$AD81&lt;&gt;0),0),0))),"",INDEX(E81:$AD81,MATCH(TRUE,INDEX((E81:$AD81&lt;&gt;0),0),0)))</f>
        <v>13042</v>
      </c>
      <c r="AI81" s="71">
        <f>IF(ISERROR(INDEX(F81:$AD81,MATCH(TRUE,INDEX((F81:$AD81&lt;&gt;0),0),0))),"",INDEX(F81:$AD81,MATCH(TRUE,INDEX((F81:$AD81&lt;&gt;0),0),0)))</f>
        <v>13298</v>
      </c>
      <c r="AJ81" s="71">
        <f>IF(ISERROR(INDEX(F81:$AD81,MATCH(TRUE,INDEX((F81:$AD81&lt;&gt;0),0),0))),"",INDEX(F81:$AD81,MATCH(TRUE,INDEX((F81:$AD81&lt;&gt;0),0),0)))</f>
        <v>13298</v>
      </c>
      <c r="AK81" s="71">
        <f>IF(ISERROR(INDEX(G81:$AD81,MATCH(TRUE,INDEX((G81:$AD81&lt;&gt;0),0),0))),"",INDEX(G81:$AD81,MATCH(TRUE,INDEX((G81:$AD81&lt;&gt;0),0),0)))</f>
        <v>13469</v>
      </c>
      <c r="AL81" s="71">
        <f>IF(ISERROR(INDEX(H81:$AD81,MATCH(TRUE,INDEX((H81:$AD81&lt;&gt;0),0),0))),"",INDEX(H81:$AD81,MATCH(TRUE,INDEX((H81:$AD81&lt;&gt;0),0),0)))</f>
        <v>13469</v>
      </c>
      <c r="AM81" s="71">
        <f>IF(ISERROR(INDEX(I81:$AD81,MATCH(TRUE,INDEX((I81:$AD81&lt;&gt;0),0),0))),"",INDEX(I81:$AD81,MATCH(TRUE,INDEX((I81:$AD81&lt;&gt;0),0),0)))</f>
        <v>13469</v>
      </c>
      <c r="AN81" s="71">
        <f>IF(ISERROR(INDEX(J81:$AD81,MATCH(TRUE,INDEX((J81:$AD81&lt;&gt;0),0),0))),"",INDEX(J81:$AD81,MATCH(TRUE,INDEX((J81:$AD81&lt;&gt;0),0),0)))</f>
        <v>13469</v>
      </c>
      <c r="AO81" s="7"/>
      <c r="AP81" t="s">
        <v>348</v>
      </c>
      <c r="AQ81" t="s">
        <v>373</v>
      </c>
      <c r="AR81" t="s">
        <v>376</v>
      </c>
      <c r="AS81">
        <v>6405</v>
      </c>
      <c r="AT81" t="s">
        <v>377</v>
      </c>
      <c r="AU81">
        <v>6637</v>
      </c>
      <c r="AV81">
        <v>13042</v>
      </c>
      <c r="AW81">
        <v>79</v>
      </c>
      <c r="AX81" t="b">
        <f t="shared" si="5"/>
        <v>1</v>
      </c>
      <c r="AY81" s="73">
        <f t="shared" si="7"/>
        <v>42689</v>
      </c>
    </row>
    <row r="82" spans="1:51" ht="12.75" customHeight="1" x14ac:dyDescent="0.3">
      <c r="A82">
        <v>80</v>
      </c>
      <c r="B82" s="5" t="s">
        <v>90</v>
      </c>
      <c r="C82" s="5" t="s">
        <v>91</v>
      </c>
      <c r="D82" s="6"/>
      <c r="E82" s="6">
        <v>3480</v>
      </c>
      <c r="F82" s="6"/>
      <c r="G82" s="6">
        <v>4606</v>
      </c>
      <c r="H82" s="6"/>
      <c r="I82" s="6"/>
      <c r="J82" s="6"/>
      <c r="K82" s="6">
        <v>3089</v>
      </c>
      <c r="L82" s="6"/>
      <c r="M82" s="6">
        <v>3386</v>
      </c>
      <c r="N82" s="6"/>
      <c r="O82" s="6">
        <v>1929</v>
      </c>
      <c r="P82" s="6"/>
      <c r="Q82" s="6">
        <v>5670</v>
      </c>
      <c r="R82" s="6"/>
      <c r="S82" s="6">
        <v>2032</v>
      </c>
      <c r="T82" s="6"/>
      <c r="U82" s="6"/>
      <c r="V82" s="6">
        <v>4620</v>
      </c>
      <c r="W82" s="6"/>
      <c r="X82" s="6"/>
      <c r="Y82" s="6"/>
      <c r="Z82" s="6"/>
      <c r="AA82" s="6">
        <v>5736</v>
      </c>
      <c r="AB82" s="6"/>
      <c r="AC82" s="6">
        <v>4869</v>
      </c>
      <c r="AD82" s="6"/>
      <c r="AF82" s="7">
        <f t="shared" si="6"/>
        <v>3480</v>
      </c>
      <c r="AG82" s="71">
        <f>IF(ISERROR(INDEX(D82:$AD82,MATCH(TRUE,INDEX((D82:$AD82&lt;&gt;0),0),0))),"",INDEX(D82:$AD82,MATCH(TRUE,INDEX((D82:$AD82&lt;&gt;0),0),0)))</f>
        <v>3480</v>
      </c>
      <c r="AH82" s="71">
        <f>IF(ISERROR(INDEX(E82:$AD82,MATCH(TRUE,INDEX((E82:$AD82&lt;&gt;0),0),0))),"",INDEX(E82:$AD82,MATCH(TRUE,INDEX((E82:$AD82&lt;&gt;0),0),0)))</f>
        <v>3480</v>
      </c>
      <c r="AI82" s="71">
        <f>IF(ISERROR(INDEX(F82:$AD82,MATCH(TRUE,INDEX((F82:$AD82&lt;&gt;0),0),0))),"",INDEX(F82:$AD82,MATCH(TRUE,INDEX((F82:$AD82&lt;&gt;0),0),0)))</f>
        <v>4606</v>
      </c>
      <c r="AJ82" s="71">
        <f>IF(ISERROR(INDEX(F82:$AD82,MATCH(TRUE,INDEX((F82:$AD82&lt;&gt;0),0),0))),"",INDEX(F82:$AD82,MATCH(TRUE,INDEX((F82:$AD82&lt;&gt;0),0),0)))</f>
        <v>4606</v>
      </c>
      <c r="AK82" s="71">
        <f>IF(ISERROR(INDEX(G82:$AD82,MATCH(TRUE,INDEX((G82:$AD82&lt;&gt;0),0),0))),"",INDEX(G82:$AD82,MATCH(TRUE,INDEX((G82:$AD82&lt;&gt;0),0),0)))</f>
        <v>4606</v>
      </c>
      <c r="AL82" s="71">
        <f>IF(ISERROR(INDEX(H82:$AD82,MATCH(TRUE,INDEX((H82:$AD82&lt;&gt;0),0),0))),"",INDEX(H82:$AD82,MATCH(TRUE,INDEX((H82:$AD82&lt;&gt;0),0),0)))</f>
        <v>3089</v>
      </c>
      <c r="AM82" s="71">
        <f>IF(ISERROR(INDEX(I82:$AD82,MATCH(TRUE,INDEX((I82:$AD82&lt;&gt;0),0),0))),"",INDEX(I82:$AD82,MATCH(TRUE,INDEX((I82:$AD82&lt;&gt;0),0),0)))</f>
        <v>3089</v>
      </c>
      <c r="AN82" s="71">
        <f>IF(ISERROR(INDEX(J82:$AD82,MATCH(TRUE,INDEX((J82:$AD82&lt;&gt;0),0),0))),"",INDEX(J82:$AD82,MATCH(TRUE,INDEX((J82:$AD82&lt;&gt;0),0),0)))</f>
        <v>3089</v>
      </c>
      <c r="AO82" s="7"/>
      <c r="AP82" t="s">
        <v>349</v>
      </c>
      <c r="AQ82" t="s">
        <v>373</v>
      </c>
      <c r="AR82" t="s">
        <v>374</v>
      </c>
      <c r="AS82">
        <v>1910</v>
      </c>
      <c r="AT82" t="s">
        <v>375</v>
      </c>
      <c r="AU82">
        <v>1570</v>
      </c>
      <c r="AV82">
        <v>3480</v>
      </c>
      <c r="AW82">
        <v>80</v>
      </c>
      <c r="AX82" t="b">
        <f t="shared" si="5"/>
        <v>1</v>
      </c>
      <c r="AY82" s="73">
        <f t="shared" si="7"/>
        <v>42452</v>
      </c>
    </row>
    <row r="83" spans="1:51" ht="12.75" customHeight="1" x14ac:dyDescent="0.3">
      <c r="A83">
        <v>81</v>
      </c>
      <c r="B83" s="5" t="s">
        <v>46</v>
      </c>
      <c r="C83" s="5" t="s">
        <v>88</v>
      </c>
      <c r="D83" s="6"/>
      <c r="E83" s="6">
        <v>33085</v>
      </c>
      <c r="F83" s="6"/>
      <c r="G83" s="6"/>
      <c r="H83" s="6"/>
      <c r="I83" s="6"/>
      <c r="J83" s="6"/>
      <c r="K83" s="6">
        <v>20170</v>
      </c>
      <c r="L83" s="6"/>
      <c r="M83" s="6">
        <v>29486</v>
      </c>
      <c r="N83" s="6"/>
      <c r="O83" s="6">
        <v>30111</v>
      </c>
      <c r="P83" s="6"/>
      <c r="Q83" s="6">
        <v>37533</v>
      </c>
      <c r="R83" s="6"/>
      <c r="S83" s="6">
        <v>31489</v>
      </c>
      <c r="T83" s="6">
        <v>33325</v>
      </c>
      <c r="U83" s="6"/>
      <c r="V83" s="6">
        <v>33819</v>
      </c>
      <c r="W83" s="6">
        <v>33221</v>
      </c>
      <c r="X83" s="6">
        <v>31640</v>
      </c>
      <c r="Y83" s="6"/>
      <c r="Z83" s="6">
        <v>26033</v>
      </c>
      <c r="AA83" s="6"/>
      <c r="AB83" s="6"/>
      <c r="AC83" s="6">
        <v>25874</v>
      </c>
      <c r="AD83" s="6"/>
      <c r="AF83" s="7">
        <f t="shared" si="6"/>
        <v>33085</v>
      </c>
      <c r="AG83" s="71">
        <f>IF(ISERROR(INDEX(D83:$AD83,MATCH(TRUE,INDEX((D83:$AD83&lt;&gt;0),0),0))),"",INDEX(D83:$AD83,MATCH(TRUE,INDEX((D83:$AD83&lt;&gt;0),0),0)))</f>
        <v>33085</v>
      </c>
      <c r="AH83" s="71">
        <f>IF(ISERROR(INDEX(E83:$AD83,MATCH(TRUE,INDEX((E83:$AD83&lt;&gt;0),0),0))),"",INDEX(E83:$AD83,MATCH(TRUE,INDEX((E83:$AD83&lt;&gt;0),0),0)))</f>
        <v>33085</v>
      </c>
      <c r="AI83" s="71">
        <f>IF(ISERROR(INDEX(F83:$AD83,MATCH(TRUE,INDEX((F83:$AD83&lt;&gt;0),0),0))),"",INDEX(F83:$AD83,MATCH(TRUE,INDEX((F83:$AD83&lt;&gt;0),0),0)))</f>
        <v>20170</v>
      </c>
      <c r="AJ83" s="71">
        <f>IF(ISERROR(INDEX(F83:$AD83,MATCH(TRUE,INDEX((F83:$AD83&lt;&gt;0),0),0))),"",INDEX(F83:$AD83,MATCH(TRUE,INDEX((F83:$AD83&lt;&gt;0),0),0)))</f>
        <v>20170</v>
      </c>
      <c r="AK83" s="71">
        <f>IF(ISERROR(INDEX(G83:$AD83,MATCH(TRUE,INDEX((G83:$AD83&lt;&gt;0),0),0))),"",INDEX(G83:$AD83,MATCH(TRUE,INDEX((G83:$AD83&lt;&gt;0),0),0)))</f>
        <v>20170</v>
      </c>
      <c r="AL83" s="71">
        <f>IF(ISERROR(INDEX(H83:$AD83,MATCH(TRUE,INDEX((H83:$AD83&lt;&gt;0),0),0))),"",INDEX(H83:$AD83,MATCH(TRUE,INDEX((H83:$AD83&lt;&gt;0),0),0)))</f>
        <v>20170</v>
      </c>
      <c r="AM83" s="71">
        <f>IF(ISERROR(INDEX(I83:$AD83,MATCH(TRUE,INDEX((I83:$AD83&lt;&gt;0),0),0))),"",INDEX(I83:$AD83,MATCH(TRUE,INDEX((I83:$AD83&lt;&gt;0),0),0)))</f>
        <v>20170</v>
      </c>
      <c r="AN83" s="71">
        <f>IF(ISERROR(INDEX(J83:$AD83,MATCH(TRUE,INDEX((J83:$AD83&lt;&gt;0),0),0))),"",INDEX(J83:$AD83,MATCH(TRUE,INDEX((J83:$AD83&lt;&gt;0),0),0)))</f>
        <v>20170</v>
      </c>
      <c r="AO83" s="7"/>
      <c r="AP83" t="s">
        <v>360</v>
      </c>
      <c r="AQ83" t="s">
        <v>378</v>
      </c>
      <c r="AR83" t="s">
        <v>376</v>
      </c>
      <c r="AS83">
        <v>15998</v>
      </c>
      <c r="AT83" t="s">
        <v>377</v>
      </c>
      <c r="AU83">
        <v>17087</v>
      </c>
      <c r="AV83">
        <v>33085</v>
      </c>
      <c r="AW83">
        <v>81</v>
      </c>
      <c r="AX83" t="b">
        <f t="shared" si="5"/>
        <v>1</v>
      </c>
      <c r="AY83" s="73">
        <f t="shared" si="7"/>
        <v>42445</v>
      </c>
    </row>
    <row r="84" spans="1:51" ht="12.75" customHeight="1" x14ac:dyDescent="0.3">
      <c r="A84">
        <v>82</v>
      </c>
      <c r="B84" s="8" t="s">
        <v>79</v>
      </c>
      <c r="C84" s="8" t="s">
        <v>92</v>
      </c>
      <c r="D84" s="6"/>
      <c r="E84" s="6">
        <v>34825</v>
      </c>
      <c r="F84" s="6"/>
      <c r="G84" s="6"/>
      <c r="H84" s="6"/>
      <c r="I84" s="6"/>
      <c r="J84" s="6"/>
      <c r="K84" s="6">
        <v>29987</v>
      </c>
      <c r="L84" s="6"/>
      <c r="M84" s="6">
        <v>35272</v>
      </c>
      <c r="N84" s="6"/>
      <c r="O84" s="6">
        <v>40262</v>
      </c>
      <c r="P84" s="6">
        <v>34302</v>
      </c>
      <c r="Q84" s="6"/>
      <c r="R84" s="6">
        <v>31747</v>
      </c>
      <c r="S84" s="6"/>
      <c r="T84" s="6">
        <v>30188</v>
      </c>
      <c r="U84" s="6"/>
      <c r="V84" s="6">
        <v>22693</v>
      </c>
      <c r="W84" s="6">
        <v>30146</v>
      </c>
      <c r="X84" s="6"/>
      <c r="Y84" s="6"/>
      <c r="Z84" s="6">
        <v>24549</v>
      </c>
      <c r="AA84" s="6">
        <v>28061</v>
      </c>
      <c r="AB84" s="6"/>
      <c r="AC84" s="6">
        <v>26131</v>
      </c>
      <c r="AD84" s="6"/>
      <c r="AF84" s="7">
        <f t="shared" si="6"/>
        <v>34825</v>
      </c>
      <c r="AG84" s="71">
        <f>IF(ISERROR(INDEX(D84:$AD84,MATCH(TRUE,INDEX((D84:$AD84&lt;&gt;0),0),0))),"",INDEX(D84:$AD84,MATCH(TRUE,INDEX((D84:$AD84&lt;&gt;0),0),0)))</f>
        <v>34825</v>
      </c>
      <c r="AH84" s="71">
        <f>IF(ISERROR(INDEX(E84:$AD84,MATCH(TRUE,INDEX((E84:$AD84&lt;&gt;0),0),0))),"",INDEX(E84:$AD84,MATCH(TRUE,INDEX((E84:$AD84&lt;&gt;0),0),0)))</f>
        <v>34825</v>
      </c>
      <c r="AI84" s="71">
        <f>IF(ISERROR(INDEX(F84:$AD84,MATCH(TRUE,INDEX((F84:$AD84&lt;&gt;0),0),0))),"",INDEX(F84:$AD84,MATCH(TRUE,INDEX((F84:$AD84&lt;&gt;0),0),0)))</f>
        <v>29987</v>
      </c>
      <c r="AJ84" s="71">
        <f>IF(ISERROR(INDEX(F84:$AD84,MATCH(TRUE,INDEX((F84:$AD84&lt;&gt;0),0),0))),"",INDEX(F84:$AD84,MATCH(TRUE,INDEX((F84:$AD84&lt;&gt;0),0),0)))</f>
        <v>29987</v>
      </c>
      <c r="AK84" s="71">
        <f>IF(ISERROR(INDEX(G84:$AD84,MATCH(TRUE,INDEX((G84:$AD84&lt;&gt;0),0),0))),"",INDEX(G84:$AD84,MATCH(TRUE,INDEX((G84:$AD84&lt;&gt;0),0),0)))</f>
        <v>29987</v>
      </c>
      <c r="AL84" s="71">
        <f>IF(ISERROR(INDEX(H84:$AD84,MATCH(TRUE,INDEX((H84:$AD84&lt;&gt;0),0),0))),"",INDEX(H84:$AD84,MATCH(TRUE,INDEX((H84:$AD84&lt;&gt;0),0),0)))</f>
        <v>29987</v>
      </c>
      <c r="AM84" s="71">
        <f>IF(ISERROR(INDEX(I84:$AD84,MATCH(TRUE,INDEX((I84:$AD84&lt;&gt;0),0),0))),"",INDEX(I84:$AD84,MATCH(TRUE,INDEX((I84:$AD84&lt;&gt;0),0),0)))</f>
        <v>29987</v>
      </c>
      <c r="AN84" s="71">
        <f>IF(ISERROR(INDEX(J84:$AD84,MATCH(TRUE,INDEX((J84:$AD84&lt;&gt;0),0),0))),"",INDEX(J84:$AD84,MATCH(TRUE,INDEX((J84:$AD84&lt;&gt;0),0),0)))</f>
        <v>29987</v>
      </c>
      <c r="AO84" s="7"/>
      <c r="AP84" t="s">
        <v>351</v>
      </c>
      <c r="AQ84" t="s">
        <v>378</v>
      </c>
      <c r="AR84" t="s">
        <v>374</v>
      </c>
      <c r="AS84">
        <v>20131</v>
      </c>
      <c r="AT84" t="s">
        <v>375</v>
      </c>
      <c r="AU84">
        <v>14694</v>
      </c>
      <c r="AV84">
        <v>34825</v>
      </c>
      <c r="AW84">
        <v>82</v>
      </c>
      <c r="AX84" t="b">
        <f t="shared" si="5"/>
        <v>1</v>
      </c>
      <c r="AY84" s="73">
        <f t="shared" si="7"/>
        <v>42451</v>
      </c>
    </row>
    <row r="85" spans="1:51" x14ac:dyDescent="0.3">
      <c r="A85">
        <v>83</v>
      </c>
      <c r="B85" s="8" t="s">
        <v>93</v>
      </c>
      <c r="C85" s="8" t="s">
        <v>88</v>
      </c>
      <c r="D85" s="6"/>
      <c r="E85" s="6">
        <v>36895</v>
      </c>
      <c r="F85" s="6"/>
      <c r="G85" s="6">
        <v>24783</v>
      </c>
      <c r="H85" s="6"/>
      <c r="I85" s="6"/>
      <c r="J85" s="6">
        <v>27979</v>
      </c>
      <c r="K85" s="6"/>
      <c r="L85" s="6">
        <v>35358</v>
      </c>
      <c r="M85" s="6"/>
      <c r="N85" s="6"/>
      <c r="O85" s="6">
        <v>40061</v>
      </c>
      <c r="P85" s="6"/>
      <c r="Q85" s="6">
        <v>41645</v>
      </c>
      <c r="R85" s="6">
        <v>36380</v>
      </c>
      <c r="S85" s="6"/>
      <c r="T85" s="6">
        <v>28782</v>
      </c>
      <c r="U85" s="6"/>
      <c r="V85" s="6">
        <v>35825</v>
      </c>
      <c r="W85" s="6">
        <v>35011</v>
      </c>
      <c r="X85" s="6"/>
      <c r="Y85" s="6"/>
      <c r="Z85" s="6"/>
      <c r="AA85" s="6">
        <v>39871</v>
      </c>
      <c r="AB85" s="6"/>
      <c r="AC85" s="6">
        <v>30119</v>
      </c>
      <c r="AD85" s="6"/>
      <c r="AF85" s="7">
        <f t="shared" si="6"/>
        <v>36895</v>
      </c>
      <c r="AG85" s="71">
        <f>IF(ISERROR(INDEX(D85:$AD85,MATCH(TRUE,INDEX((D85:$AD85&lt;&gt;0),0),0))),"",INDEX(D85:$AD85,MATCH(TRUE,INDEX((D85:$AD85&lt;&gt;0),0),0)))</f>
        <v>36895</v>
      </c>
      <c r="AH85" s="71">
        <f>IF(ISERROR(INDEX(E85:$AD85,MATCH(TRUE,INDEX((E85:$AD85&lt;&gt;0),0),0))),"",INDEX(E85:$AD85,MATCH(TRUE,INDEX((E85:$AD85&lt;&gt;0),0),0)))</f>
        <v>36895</v>
      </c>
      <c r="AI85" s="71">
        <f>IF(ISERROR(INDEX(F85:$AD85,MATCH(TRUE,INDEX((F85:$AD85&lt;&gt;0),0),0))),"",INDEX(F85:$AD85,MATCH(TRUE,INDEX((F85:$AD85&lt;&gt;0),0),0)))</f>
        <v>24783</v>
      </c>
      <c r="AJ85" s="71">
        <f>IF(ISERROR(INDEX(F85:$AD85,MATCH(TRUE,INDEX((F85:$AD85&lt;&gt;0),0),0))),"",INDEX(F85:$AD85,MATCH(TRUE,INDEX((F85:$AD85&lt;&gt;0),0),0)))</f>
        <v>24783</v>
      </c>
      <c r="AK85" s="71">
        <f>IF(ISERROR(INDEX(G85:$AD85,MATCH(TRUE,INDEX((G85:$AD85&lt;&gt;0),0),0))),"",INDEX(G85:$AD85,MATCH(TRUE,INDEX((G85:$AD85&lt;&gt;0),0),0)))</f>
        <v>24783</v>
      </c>
      <c r="AL85" s="71">
        <f>IF(ISERROR(INDEX(H85:$AD85,MATCH(TRUE,INDEX((H85:$AD85&lt;&gt;0),0),0))),"",INDEX(H85:$AD85,MATCH(TRUE,INDEX((H85:$AD85&lt;&gt;0),0),0)))</f>
        <v>27979</v>
      </c>
      <c r="AM85" s="71">
        <f>IF(ISERROR(INDEX(I85:$AD85,MATCH(TRUE,INDEX((I85:$AD85&lt;&gt;0),0),0))),"",INDEX(I85:$AD85,MATCH(TRUE,INDEX((I85:$AD85&lt;&gt;0),0),0)))</f>
        <v>27979</v>
      </c>
      <c r="AN85" s="71">
        <f>IF(ISERROR(INDEX(J85:$AD85,MATCH(TRUE,INDEX((J85:$AD85&lt;&gt;0),0),0))),"",INDEX(J85:$AD85,MATCH(TRUE,INDEX((J85:$AD85&lt;&gt;0),0),0)))</f>
        <v>27979</v>
      </c>
      <c r="AO85" s="7"/>
      <c r="AP85" t="s">
        <v>351</v>
      </c>
      <c r="AQ85" t="s">
        <v>378</v>
      </c>
      <c r="AR85" t="s">
        <v>376</v>
      </c>
      <c r="AS85">
        <v>19031</v>
      </c>
      <c r="AT85" t="s">
        <v>377</v>
      </c>
      <c r="AU85">
        <v>17864</v>
      </c>
      <c r="AV85">
        <v>36895</v>
      </c>
      <c r="AW85">
        <v>83</v>
      </c>
      <c r="AX85" t="b">
        <f t="shared" si="5"/>
        <v>1</v>
      </c>
      <c r="AY85" s="73">
        <f t="shared" si="7"/>
        <v>42451</v>
      </c>
    </row>
    <row r="86" spans="1:51" ht="12.75" customHeight="1" x14ac:dyDescent="0.3">
      <c r="A86">
        <v>84</v>
      </c>
      <c r="B86" s="5" t="s">
        <v>87</v>
      </c>
      <c r="C86" s="5" t="s">
        <v>66</v>
      </c>
      <c r="D86" s="6"/>
      <c r="E86" s="6">
        <v>31853</v>
      </c>
      <c r="F86" s="6"/>
      <c r="G86" s="6"/>
      <c r="H86" s="6">
        <v>28873</v>
      </c>
      <c r="I86" s="6"/>
      <c r="J86" s="6"/>
      <c r="K86" s="6"/>
      <c r="L86" s="6">
        <v>30697</v>
      </c>
      <c r="M86" s="6"/>
      <c r="N86" s="6"/>
      <c r="O86" s="6">
        <v>43768</v>
      </c>
      <c r="P86" s="6"/>
      <c r="Q86" s="6">
        <v>30258</v>
      </c>
      <c r="R86" s="6"/>
      <c r="S86" s="6">
        <v>30322</v>
      </c>
      <c r="T86" s="6"/>
      <c r="U86" s="6"/>
      <c r="V86" s="6">
        <v>29739</v>
      </c>
      <c r="W86" s="6"/>
      <c r="X86" s="6"/>
      <c r="Y86" s="6">
        <v>13570</v>
      </c>
      <c r="Z86" s="6"/>
      <c r="AA86" s="6"/>
      <c r="AB86" s="6"/>
      <c r="AC86" s="6">
        <v>26841</v>
      </c>
      <c r="AD86" s="6"/>
      <c r="AF86" s="7">
        <f t="shared" si="6"/>
        <v>31853</v>
      </c>
      <c r="AG86" s="71">
        <f>IF(ISERROR(INDEX(D86:$AD86,MATCH(TRUE,INDEX((D86:$AD86&lt;&gt;0),0),0))),"",INDEX(D86:$AD86,MATCH(TRUE,INDEX((D86:$AD86&lt;&gt;0),0),0)))</f>
        <v>31853</v>
      </c>
      <c r="AH86" s="71">
        <f>IF(ISERROR(INDEX(E86:$AD86,MATCH(TRUE,INDEX((E86:$AD86&lt;&gt;0),0),0))),"",INDEX(E86:$AD86,MATCH(TRUE,INDEX((E86:$AD86&lt;&gt;0),0),0)))</f>
        <v>31853</v>
      </c>
      <c r="AI86" s="71">
        <f>IF(ISERROR(INDEX(F86:$AD86,MATCH(TRUE,INDEX((F86:$AD86&lt;&gt;0),0),0))),"",INDEX(F86:$AD86,MATCH(TRUE,INDEX((F86:$AD86&lt;&gt;0),0),0)))</f>
        <v>28873</v>
      </c>
      <c r="AJ86" s="71">
        <f>IF(ISERROR(INDEX(F86:$AD86,MATCH(TRUE,INDEX((F86:$AD86&lt;&gt;0),0),0))),"",INDEX(F86:$AD86,MATCH(TRUE,INDEX((F86:$AD86&lt;&gt;0),0),0)))</f>
        <v>28873</v>
      </c>
      <c r="AK86" s="71">
        <f>IF(ISERROR(INDEX(G86:$AD86,MATCH(TRUE,INDEX((G86:$AD86&lt;&gt;0),0),0))),"",INDEX(G86:$AD86,MATCH(TRUE,INDEX((G86:$AD86&lt;&gt;0),0),0)))</f>
        <v>28873</v>
      </c>
      <c r="AL86" s="71">
        <f>IF(ISERROR(INDEX(H86:$AD86,MATCH(TRUE,INDEX((H86:$AD86&lt;&gt;0),0),0))),"",INDEX(H86:$AD86,MATCH(TRUE,INDEX((H86:$AD86&lt;&gt;0),0),0)))</f>
        <v>28873</v>
      </c>
      <c r="AM86" s="71">
        <f>IF(ISERROR(INDEX(I86:$AD86,MATCH(TRUE,INDEX((I86:$AD86&lt;&gt;0),0),0))),"",INDEX(I86:$AD86,MATCH(TRUE,INDEX((I86:$AD86&lt;&gt;0),0),0)))</f>
        <v>30697</v>
      </c>
      <c r="AN86" s="71">
        <f>IF(ISERROR(INDEX(J86:$AD86,MATCH(TRUE,INDEX((J86:$AD86&lt;&gt;0),0),0))),"",INDEX(J86:$AD86,MATCH(TRUE,INDEX((J86:$AD86&lt;&gt;0),0),0)))</f>
        <v>30697</v>
      </c>
      <c r="AO86" s="7"/>
      <c r="AP86" t="s">
        <v>360</v>
      </c>
      <c r="AQ86" t="s">
        <v>378</v>
      </c>
      <c r="AR86" t="s">
        <v>374</v>
      </c>
      <c r="AS86">
        <v>16943</v>
      </c>
      <c r="AT86" t="s">
        <v>375</v>
      </c>
      <c r="AU86">
        <v>14910</v>
      </c>
      <c r="AV86">
        <v>31853</v>
      </c>
      <c r="AW86">
        <v>84</v>
      </c>
      <c r="AX86" t="b">
        <f t="shared" si="5"/>
        <v>1</v>
      </c>
      <c r="AY86" s="73">
        <f t="shared" si="7"/>
        <v>42445</v>
      </c>
    </row>
    <row r="87" spans="1:51" ht="12.75" customHeight="1" x14ac:dyDescent="0.3">
      <c r="A87">
        <v>85</v>
      </c>
      <c r="B87" s="5" t="s">
        <v>87</v>
      </c>
      <c r="C87" s="5" t="s">
        <v>44</v>
      </c>
      <c r="D87" s="6"/>
      <c r="E87" s="6">
        <v>31641</v>
      </c>
      <c r="F87" s="6"/>
      <c r="G87" s="6"/>
      <c r="H87" s="6">
        <v>25954</v>
      </c>
      <c r="I87" s="6"/>
      <c r="J87" s="6"/>
      <c r="K87" s="6"/>
      <c r="L87" s="6">
        <v>28429</v>
      </c>
      <c r="M87" s="6"/>
      <c r="N87" s="6">
        <v>30782</v>
      </c>
      <c r="O87" s="6">
        <v>33587</v>
      </c>
      <c r="P87" s="6"/>
      <c r="Q87" s="6">
        <v>37993</v>
      </c>
      <c r="R87" s="6"/>
      <c r="S87" s="6">
        <v>32646</v>
      </c>
      <c r="T87" s="6"/>
      <c r="U87" s="6"/>
      <c r="V87" s="6">
        <v>32606</v>
      </c>
      <c r="W87" s="6">
        <v>31715</v>
      </c>
      <c r="X87" s="6"/>
      <c r="Y87" s="6"/>
      <c r="Z87" s="6">
        <v>28509</v>
      </c>
      <c r="AA87" s="6"/>
      <c r="AB87" s="6"/>
      <c r="AC87" s="6">
        <v>34634</v>
      </c>
      <c r="AD87" s="6"/>
      <c r="AF87" s="7">
        <f t="shared" si="6"/>
        <v>31641</v>
      </c>
      <c r="AG87" s="71">
        <f>IF(ISERROR(INDEX(D87:$AD87,MATCH(TRUE,INDEX((D87:$AD87&lt;&gt;0),0),0))),"",INDEX(D87:$AD87,MATCH(TRUE,INDEX((D87:$AD87&lt;&gt;0),0),0)))</f>
        <v>31641</v>
      </c>
      <c r="AH87" s="71">
        <f>IF(ISERROR(INDEX(E87:$AD87,MATCH(TRUE,INDEX((E87:$AD87&lt;&gt;0),0),0))),"",INDEX(E87:$AD87,MATCH(TRUE,INDEX((E87:$AD87&lt;&gt;0),0),0)))</f>
        <v>31641</v>
      </c>
      <c r="AI87" s="71">
        <f>IF(ISERROR(INDEX(F87:$AD87,MATCH(TRUE,INDEX((F87:$AD87&lt;&gt;0),0),0))),"",INDEX(F87:$AD87,MATCH(TRUE,INDEX((F87:$AD87&lt;&gt;0),0),0)))</f>
        <v>25954</v>
      </c>
      <c r="AJ87" s="71">
        <f>IF(ISERROR(INDEX(F87:$AD87,MATCH(TRUE,INDEX((F87:$AD87&lt;&gt;0),0),0))),"",INDEX(F87:$AD87,MATCH(TRUE,INDEX((F87:$AD87&lt;&gt;0),0),0)))</f>
        <v>25954</v>
      </c>
      <c r="AK87" s="71">
        <f>IF(ISERROR(INDEX(G87:$AD87,MATCH(TRUE,INDEX((G87:$AD87&lt;&gt;0),0),0))),"",INDEX(G87:$AD87,MATCH(TRUE,INDEX((G87:$AD87&lt;&gt;0),0),0)))</f>
        <v>25954</v>
      </c>
      <c r="AL87" s="71">
        <f>IF(ISERROR(INDEX(H87:$AD87,MATCH(TRUE,INDEX((H87:$AD87&lt;&gt;0),0),0))),"",INDEX(H87:$AD87,MATCH(TRUE,INDEX((H87:$AD87&lt;&gt;0),0),0)))</f>
        <v>25954</v>
      </c>
      <c r="AM87" s="71">
        <f>IF(ISERROR(INDEX(I87:$AD87,MATCH(TRUE,INDEX((I87:$AD87&lt;&gt;0),0),0))),"",INDEX(I87:$AD87,MATCH(TRUE,INDEX((I87:$AD87&lt;&gt;0),0),0)))</f>
        <v>28429</v>
      </c>
      <c r="AN87" s="71">
        <f>IF(ISERROR(INDEX(J87:$AD87,MATCH(TRUE,INDEX((J87:$AD87&lt;&gt;0),0),0))),"",INDEX(J87:$AD87,MATCH(TRUE,INDEX((J87:$AD87&lt;&gt;0),0),0)))</f>
        <v>28429</v>
      </c>
      <c r="AO87" s="7"/>
      <c r="AP87" t="s">
        <v>351</v>
      </c>
      <c r="AQ87" t="s">
        <v>378</v>
      </c>
      <c r="AR87" t="s">
        <v>374</v>
      </c>
      <c r="AS87">
        <v>14540</v>
      </c>
      <c r="AT87" t="s">
        <v>375</v>
      </c>
      <c r="AU87">
        <v>17101</v>
      </c>
      <c r="AV87">
        <v>31641</v>
      </c>
      <c r="AW87">
        <v>85</v>
      </c>
      <c r="AX87" t="b">
        <f t="shared" si="5"/>
        <v>1</v>
      </c>
      <c r="AY87" s="73">
        <f t="shared" si="7"/>
        <v>42451</v>
      </c>
    </row>
    <row r="88" spans="1:51" ht="12.75" customHeight="1" x14ac:dyDescent="0.3">
      <c r="A88">
        <v>86</v>
      </c>
      <c r="B88" s="5" t="s">
        <v>87</v>
      </c>
      <c r="C88" s="5" t="s">
        <v>56</v>
      </c>
      <c r="D88" s="6"/>
      <c r="E88" s="6">
        <v>33369</v>
      </c>
      <c r="F88" s="6"/>
      <c r="G88" s="6"/>
      <c r="H88" s="6">
        <v>22748</v>
      </c>
      <c r="I88" s="6"/>
      <c r="J88" s="6"/>
      <c r="K88" s="6"/>
      <c r="L88" s="6">
        <v>35372</v>
      </c>
      <c r="M88" s="6"/>
      <c r="N88" s="6"/>
      <c r="O88" s="6">
        <v>34728</v>
      </c>
      <c r="P88" s="6"/>
      <c r="Q88" s="6">
        <v>31912</v>
      </c>
      <c r="R88" s="6"/>
      <c r="S88" s="6">
        <v>36176</v>
      </c>
      <c r="T88" s="6"/>
      <c r="U88" s="6"/>
      <c r="V88" s="6">
        <v>35616</v>
      </c>
      <c r="W88" s="6"/>
      <c r="X88" s="6"/>
      <c r="Y88" s="6"/>
      <c r="Z88" s="6"/>
      <c r="AA88" s="6"/>
      <c r="AB88" s="6"/>
      <c r="AC88" s="6">
        <v>31348</v>
      </c>
      <c r="AD88" s="6"/>
      <c r="AF88" s="7">
        <f t="shared" si="6"/>
        <v>33369</v>
      </c>
      <c r="AG88" s="71">
        <f>IF(ISERROR(INDEX(D88:$AD88,MATCH(TRUE,INDEX((D88:$AD88&lt;&gt;0),0),0))),"",INDEX(D88:$AD88,MATCH(TRUE,INDEX((D88:$AD88&lt;&gt;0),0),0)))</f>
        <v>33369</v>
      </c>
      <c r="AH88" s="71">
        <f>IF(ISERROR(INDEX(E88:$AD88,MATCH(TRUE,INDEX((E88:$AD88&lt;&gt;0),0),0))),"",INDEX(E88:$AD88,MATCH(TRUE,INDEX((E88:$AD88&lt;&gt;0),0),0)))</f>
        <v>33369</v>
      </c>
      <c r="AI88" s="71">
        <f>IF(ISERROR(INDEX(F88:$AD88,MATCH(TRUE,INDEX((F88:$AD88&lt;&gt;0),0),0))),"",INDEX(F88:$AD88,MATCH(TRUE,INDEX((F88:$AD88&lt;&gt;0),0),0)))</f>
        <v>22748</v>
      </c>
      <c r="AJ88" s="71">
        <f>IF(ISERROR(INDEX(F88:$AD88,MATCH(TRUE,INDEX((F88:$AD88&lt;&gt;0),0),0))),"",INDEX(F88:$AD88,MATCH(TRUE,INDEX((F88:$AD88&lt;&gt;0),0),0)))</f>
        <v>22748</v>
      </c>
      <c r="AK88" s="71">
        <f>IF(ISERROR(INDEX(G88:$AD88,MATCH(TRUE,INDEX((G88:$AD88&lt;&gt;0),0),0))),"",INDEX(G88:$AD88,MATCH(TRUE,INDEX((G88:$AD88&lt;&gt;0),0),0)))</f>
        <v>22748</v>
      </c>
      <c r="AL88" s="71">
        <f>IF(ISERROR(INDEX(H88:$AD88,MATCH(TRUE,INDEX((H88:$AD88&lt;&gt;0),0),0))),"",INDEX(H88:$AD88,MATCH(TRUE,INDEX((H88:$AD88&lt;&gt;0),0),0)))</f>
        <v>22748</v>
      </c>
      <c r="AM88" s="71">
        <f>IF(ISERROR(INDEX(I88:$AD88,MATCH(TRUE,INDEX((I88:$AD88&lt;&gt;0),0),0))),"",INDEX(I88:$AD88,MATCH(TRUE,INDEX((I88:$AD88&lt;&gt;0),0),0)))</f>
        <v>35372</v>
      </c>
      <c r="AN88" s="71">
        <f>IF(ISERROR(INDEX(J88:$AD88,MATCH(TRUE,INDEX((J88:$AD88&lt;&gt;0),0),0))),"",INDEX(J88:$AD88,MATCH(TRUE,INDEX((J88:$AD88&lt;&gt;0),0),0)))</f>
        <v>35372</v>
      </c>
      <c r="AO88" s="7"/>
      <c r="AP88" t="s">
        <v>354</v>
      </c>
      <c r="AQ88" t="s">
        <v>378</v>
      </c>
      <c r="AR88" t="s">
        <v>374</v>
      </c>
      <c r="AS88">
        <v>16318</v>
      </c>
      <c r="AT88" t="s">
        <v>375</v>
      </c>
      <c r="AU88">
        <v>17051</v>
      </c>
      <c r="AV88">
        <v>33369</v>
      </c>
      <c r="AW88">
        <v>86</v>
      </c>
      <c r="AX88" t="b">
        <f t="shared" si="5"/>
        <v>1</v>
      </c>
      <c r="AY88" s="73">
        <f t="shared" si="7"/>
        <v>42446</v>
      </c>
    </row>
    <row r="89" spans="1:51" x14ac:dyDescent="0.3">
      <c r="A89">
        <v>87</v>
      </c>
      <c r="B89" s="5" t="s">
        <v>93</v>
      </c>
      <c r="C89" s="5" t="s">
        <v>94</v>
      </c>
      <c r="D89" s="6"/>
      <c r="E89" s="6">
        <v>26288</v>
      </c>
      <c r="F89" s="6"/>
      <c r="G89" s="6">
        <v>22786</v>
      </c>
      <c r="H89" s="6"/>
      <c r="I89" s="6"/>
      <c r="J89" s="6">
        <v>23613</v>
      </c>
      <c r="K89" s="6"/>
      <c r="L89" s="6">
        <v>25591</v>
      </c>
      <c r="M89" s="6"/>
      <c r="N89" s="6">
        <v>27835</v>
      </c>
      <c r="O89" s="6"/>
      <c r="P89" s="6">
        <v>21642</v>
      </c>
      <c r="Q89" s="6"/>
      <c r="R89" s="6">
        <v>27117</v>
      </c>
      <c r="S89" s="6"/>
      <c r="T89" s="6">
        <v>24265</v>
      </c>
      <c r="U89" s="6"/>
      <c r="V89" s="6">
        <v>27558</v>
      </c>
      <c r="W89" s="6">
        <v>25179</v>
      </c>
      <c r="X89" s="6"/>
      <c r="Y89" s="6"/>
      <c r="Z89" s="6"/>
      <c r="AA89" s="6"/>
      <c r="AB89" s="6">
        <v>23297</v>
      </c>
      <c r="AC89" s="6">
        <v>22695</v>
      </c>
      <c r="AD89" s="6"/>
      <c r="AF89" s="7">
        <f t="shared" si="6"/>
        <v>26288</v>
      </c>
      <c r="AG89" s="71">
        <f>IF(ISERROR(INDEX(D89:$AD89,MATCH(TRUE,INDEX((D89:$AD89&lt;&gt;0),0),0))),"",INDEX(D89:$AD89,MATCH(TRUE,INDEX((D89:$AD89&lt;&gt;0),0),0)))</f>
        <v>26288</v>
      </c>
      <c r="AH89" s="71">
        <f>IF(ISERROR(INDEX(E89:$AD89,MATCH(TRUE,INDEX((E89:$AD89&lt;&gt;0),0),0))),"",INDEX(E89:$AD89,MATCH(TRUE,INDEX((E89:$AD89&lt;&gt;0),0),0)))</f>
        <v>26288</v>
      </c>
      <c r="AI89" s="71">
        <f>IF(ISERROR(INDEX(F89:$AD89,MATCH(TRUE,INDEX((F89:$AD89&lt;&gt;0),0),0))),"",INDEX(F89:$AD89,MATCH(TRUE,INDEX((F89:$AD89&lt;&gt;0),0),0)))</f>
        <v>22786</v>
      </c>
      <c r="AJ89" s="71">
        <f>IF(ISERROR(INDEX(F89:$AD89,MATCH(TRUE,INDEX((F89:$AD89&lt;&gt;0),0),0))),"",INDEX(F89:$AD89,MATCH(TRUE,INDEX((F89:$AD89&lt;&gt;0),0),0)))</f>
        <v>22786</v>
      </c>
      <c r="AK89" s="71">
        <f>IF(ISERROR(INDEX(G89:$AD89,MATCH(TRUE,INDEX((G89:$AD89&lt;&gt;0),0),0))),"",INDEX(G89:$AD89,MATCH(TRUE,INDEX((G89:$AD89&lt;&gt;0),0),0)))</f>
        <v>22786</v>
      </c>
      <c r="AL89" s="71">
        <f>IF(ISERROR(INDEX(H89:$AD89,MATCH(TRUE,INDEX((H89:$AD89&lt;&gt;0),0),0))),"",INDEX(H89:$AD89,MATCH(TRUE,INDEX((H89:$AD89&lt;&gt;0),0),0)))</f>
        <v>23613</v>
      </c>
      <c r="AM89" s="71">
        <f>IF(ISERROR(INDEX(I89:$AD89,MATCH(TRUE,INDEX((I89:$AD89&lt;&gt;0),0),0))),"",INDEX(I89:$AD89,MATCH(TRUE,INDEX((I89:$AD89&lt;&gt;0),0),0)))</f>
        <v>23613</v>
      </c>
      <c r="AN89" s="71">
        <f>IF(ISERROR(INDEX(J89:$AD89,MATCH(TRUE,INDEX((J89:$AD89&lt;&gt;0),0),0))),"",INDEX(J89:$AD89,MATCH(TRUE,INDEX((J89:$AD89&lt;&gt;0),0),0)))</f>
        <v>23613</v>
      </c>
      <c r="AO89" s="7"/>
      <c r="AP89" t="s">
        <v>360</v>
      </c>
      <c r="AQ89" t="s">
        <v>378</v>
      </c>
      <c r="AR89" t="s">
        <v>376</v>
      </c>
      <c r="AS89">
        <v>12573</v>
      </c>
      <c r="AT89" t="s">
        <v>377</v>
      </c>
      <c r="AU89">
        <v>13715</v>
      </c>
      <c r="AV89">
        <v>26288</v>
      </c>
      <c r="AW89">
        <v>87</v>
      </c>
      <c r="AX89" t="b">
        <f t="shared" si="5"/>
        <v>1</v>
      </c>
      <c r="AY89" s="73">
        <f t="shared" si="7"/>
        <v>42445</v>
      </c>
    </row>
    <row r="90" spans="1:51" ht="12.75" customHeight="1" x14ac:dyDescent="0.3">
      <c r="A90">
        <v>88</v>
      </c>
      <c r="B90" s="5" t="s">
        <v>46</v>
      </c>
      <c r="C90" s="5" t="s">
        <v>94</v>
      </c>
      <c r="D90" s="6"/>
      <c r="E90" s="6">
        <v>23872</v>
      </c>
      <c r="F90" s="6"/>
      <c r="G90" s="6"/>
      <c r="H90" s="6"/>
      <c r="I90" s="6"/>
      <c r="J90" s="6"/>
      <c r="K90" s="6">
        <v>22788</v>
      </c>
      <c r="L90" s="6"/>
      <c r="M90" s="6">
        <v>25777</v>
      </c>
      <c r="N90" s="6"/>
      <c r="O90" s="6">
        <v>39393</v>
      </c>
      <c r="P90" s="6"/>
      <c r="Q90" s="6">
        <v>22430</v>
      </c>
      <c r="R90" s="6"/>
      <c r="S90" s="6">
        <v>28975</v>
      </c>
      <c r="T90" s="6"/>
      <c r="U90" s="6"/>
      <c r="V90" s="6">
        <v>13051</v>
      </c>
      <c r="W90" s="6"/>
      <c r="X90" s="6"/>
      <c r="Y90" s="6"/>
      <c r="Z90" s="6">
        <v>17037</v>
      </c>
      <c r="AA90" s="6"/>
      <c r="AB90" s="6">
        <v>19882</v>
      </c>
      <c r="AC90" s="6">
        <v>21360</v>
      </c>
      <c r="AD90" s="6"/>
      <c r="AF90" s="7">
        <f t="shared" si="6"/>
        <v>23872</v>
      </c>
      <c r="AG90" s="71">
        <f>IF(ISERROR(INDEX(D90:$AD90,MATCH(TRUE,INDEX((D90:$AD90&lt;&gt;0),0),0))),"",INDEX(D90:$AD90,MATCH(TRUE,INDEX((D90:$AD90&lt;&gt;0),0),0)))</f>
        <v>23872</v>
      </c>
      <c r="AH90" s="71">
        <f>IF(ISERROR(INDEX(E90:$AD90,MATCH(TRUE,INDEX((E90:$AD90&lt;&gt;0),0),0))),"",INDEX(E90:$AD90,MATCH(TRUE,INDEX((E90:$AD90&lt;&gt;0),0),0)))</f>
        <v>23872</v>
      </c>
      <c r="AI90" s="71">
        <f>IF(ISERROR(INDEX(F90:$AD90,MATCH(TRUE,INDEX((F90:$AD90&lt;&gt;0),0),0))),"",INDEX(F90:$AD90,MATCH(TRUE,INDEX((F90:$AD90&lt;&gt;0),0),0)))</f>
        <v>22788</v>
      </c>
      <c r="AJ90" s="71">
        <f>IF(ISERROR(INDEX(F90:$AD90,MATCH(TRUE,INDEX((F90:$AD90&lt;&gt;0),0),0))),"",INDEX(F90:$AD90,MATCH(TRUE,INDEX((F90:$AD90&lt;&gt;0),0),0)))</f>
        <v>22788</v>
      </c>
      <c r="AK90" s="71">
        <f>IF(ISERROR(INDEX(G90:$AD90,MATCH(TRUE,INDEX((G90:$AD90&lt;&gt;0),0),0))),"",INDEX(G90:$AD90,MATCH(TRUE,INDEX((G90:$AD90&lt;&gt;0),0),0)))</f>
        <v>22788</v>
      </c>
      <c r="AL90" s="71">
        <f>IF(ISERROR(INDEX(H90:$AD90,MATCH(TRUE,INDEX((H90:$AD90&lt;&gt;0),0),0))),"",INDEX(H90:$AD90,MATCH(TRUE,INDEX((H90:$AD90&lt;&gt;0),0),0)))</f>
        <v>22788</v>
      </c>
      <c r="AM90" s="71">
        <f>IF(ISERROR(INDEX(I90:$AD90,MATCH(TRUE,INDEX((I90:$AD90&lt;&gt;0),0),0))),"",INDEX(I90:$AD90,MATCH(TRUE,INDEX((I90:$AD90&lt;&gt;0),0),0)))</f>
        <v>22788</v>
      </c>
      <c r="AN90" s="71">
        <f>IF(ISERROR(INDEX(J90:$AD90,MATCH(TRUE,INDEX((J90:$AD90&lt;&gt;0),0),0))),"",INDEX(J90:$AD90,MATCH(TRUE,INDEX((J90:$AD90&lt;&gt;0),0),0)))</f>
        <v>22788</v>
      </c>
      <c r="AO90" s="7"/>
      <c r="AP90" t="s">
        <v>360</v>
      </c>
      <c r="AQ90" t="s">
        <v>378</v>
      </c>
      <c r="AR90" t="s">
        <v>376</v>
      </c>
      <c r="AS90">
        <v>11716</v>
      </c>
      <c r="AT90" t="s">
        <v>377</v>
      </c>
      <c r="AU90">
        <v>12156</v>
      </c>
      <c r="AV90">
        <v>23872</v>
      </c>
      <c r="AW90">
        <v>88</v>
      </c>
      <c r="AX90" t="b">
        <f t="shared" si="5"/>
        <v>1</v>
      </c>
      <c r="AY90" s="73">
        <f t="shared" si="7"/>
        <v>42445</v>
      </c>
    </row>
    <row r="91" spans="1:51" ht="12.75" customHeight="1" x14ac:dyDescent="0.3">
      <c r="A91">
        <v>89</v>
      </c>
      <c r="B91" s="8" t="s">
        <v>41</v>
      </c>
      <c r="C91" s="8" t="s">
        <v>95</v>
      </c>
      <c r="D91" s="6"/>
      <c r="E91" s="6">
        <v>30960</v>
      </c>
      <c r="F91" s="6"/>
      <c r="G91" s="6"/>
      <c r="H91" s="6">
        <v>34139</v>
      </c>
      <c r="I91" s="6"/>
      <c r="J91" s="6"/>
      <c r="K91" s="6">
        <v>34482</v>
      </c>
      <c r="L91" s="6"/>
      <c r="M91" s="6">
        <v>35483</v>
      </c>
      <c r="N91" s="6"/>
      <c r="O91" s="6">
        <v>38715</v>
      </c>
      <c r="P91" s="6">
        <v>38413</v>
      </c>
      <c r="Q91" s="6"/>
      <c r="R91" s="6">
        <v>39415</v>
      </c>
      <c r="S91" s="6"/>
      <c r="T91" s="6">
        <v>35212</v>
      </c>
      <c r="U91" s="6"/>
      <c r="V91" s="6">
        <v>38930</v>
      </c>
      <c r="W91" s="6">
        <v>38368</v>
      </c>
      <c r="X91" s="6"/>
      <c r="Y91" s="6"/>
      <c r="Z91" s="6">
        <v>37203</v>
      </c>
      <c r="AA91" s="6">
        <v>39197</v>
      </c>
      <c r="AB91" s="6"/>
      <c r="AC91" s="6">
        <v>39180</v>
      </c>
      <c r="AD91" s="6"/>
      <c r="AF91" s="7">
        <f t="shared" si="6"/>
        <v>30960</v>
      </c>
      <c r="AG91" s="71">
        <f>IF(ISERROR(INDEX(D91:$AD91,MATCH(TRUE,INDEX((D91:$AD91&lt;&gt;0),0),0))),"",INDEX(D91:$AD91,MATCH(TRUE,INDEX((D91:$AD91&lt;&gt;0),0),0)))</f>
        <v>30960</v>
      </c>
      <c r="AH91" s="71">
        <f>IF(ISERROR(INDEX(E91:$AD91,MATCH(TRUE,INDEX((E91:$AD91&lt;&gt;0),0),0))),"",INDEX(E91:$AD91,MATCH(TRUE,INDEX((E91:$AD91&lt;&gt;0),0),0)))</f>
        <v>30960</v>
      </c>
      <c r="AI91" s="71">
        <f>IF(ISERROR(INDEX(F91:$AD91,MATCH(TRUE,INDEX((F91:$AD91&lt;&gt;0),0),0))),"",INDEX(F91:$AD91,MATCH(TRUE,INDEX((F91:$AD91&lt;&gt;0),0),0)))</f>
        <v>34139</v>
      </c>
      <c r="AJ91" s="71">
        <f>IF(ISERROR(INDEX(F91:$AD91,MATCH(TRUE,INDEX((F91:$AD91&lt;&gt;0),0),0))),"",INDEX(F91:$AD91,MATCH(TRUE,INDEX((F91:$AD91&lt;&gt;0),0),0)))</f>
        <v>34139</v>
      </c>
      <c r="AK91" s="71">
        <f>IF(ISERROR(INDEX(G91:$AD91,MATCH(TRUE,INDEX((G91:$AD91&lt;&gt;0),0),0))),"",INDEX(G91:$AD91,MATCH(TRUE,INDEX((G91:$AD91&lt;&gt;0),0),0)))</f>
        <v>34139</v>
      </c>
      <c r="AL91" s="71">
        <f>IF(ISERROR(INDEX(H91:$AD91,MATCH(TRUE,INDEX((H91:$AD91&lt;&gt;0),0),0))),"",INDEX(H91:$AD91,MATCH(TRUE,INDEX((H91:$AD91&lt;&gt;0),0),0)))</f>
        <v>34139</v>
      </c>
      <c r="AM91" s="71">
        <f>IF(ISERROR(INDEX(I91:$AD91,MATCH(TRUE,INDEX((I91:$AD91&lt;&gt;0),0),0))),"",INDEX(I91:$AD91,MATCH(TRUE,INDEX((I91:$AD91&lt;&gt;0),0),0)))</f>
        <v>34482</v>
      </c>
      <c r="AN91" s="71">
        <f>IF(ISERROR(INDEX(J91:$AD91,MATCH(TRUE,INDEX((J91:$AD91&lt;&gt;0),0),0))),"",INDEX(J91:$AD91,MATCH(TRUE,INDEX((J91:$AD91&lt;&gt;0),0),0)))</f>
        <v>34482</v>
      </c>
      <c r="AO91" s="7"/>
      <c r="AP91" t="s">
        <v>354</v>
      </c>
      <c r="AQ91" t="s">
        <v>378</v>
      </c>
      <c r="AR91" t="s">
        <v>376</v>
      </c>
      <c r="AS91">
        <v>17799</v>
      </c>
      <c r="AT91" t="s">
        <v>377</v>
      </c>
      <c r="AU91">
        <v>13161</v>
      </c>
      <c r="AV91">
        <v>30960</v>
      </c>
      <c r="AW91">
        <v>89</v>
      </c>
      <c r="AX91" t="b">
        <f t="shared" si="5"/>
        <v>1</v>
      </c>
      <c r="AY91" s="73">
        <f t="shared" si="7"/>
        <v>42446</v>
      </c>
    </row>
    <row r="92" spans="1:51" ht="12.75" customHeight="1" x14ac:dyDescent="0.3">
      <c r="A92">
        <v>90</v>
      </c>
      <c r="B92" s="8" t="s">
        <v>30</v>
      </c>
      <c r="C92" s="8" t="s">
        <v>95</v>
      </c>
      <c r="D92" s="6"/>
      <c r="E92" s="6">
        <v>1860</v>
      </c>
      <c r="F92" s="6"/>
      <c r="G92" s="6"/>
      <c r="H92" s="6"/>
      <c r="I92" s="6">
        <v>2676</v>
      </c>
      <c r="J92" s="6"/>
      <c r="K92" s="6"/>
      <c r="L92" s="6">
        <v>1774</v>
      </c>
      <c r="M92" s="6">
        <v>1961</v>
      </c>
      <c r="N92" s="6"/>
      <c r="O92" s="6">
        <v>2344</v>
      </c>
      <c r="P92" s="6">
        <v>1271</v>
      </c>
      <c r="Q92" s="6">
        <v>2582</v>
      </c>
      <c r="R92" s="6"/>
      <c r="S92" s="6">
        <v>2084</v>
      </c>
      <c r="T92" s="6"/>
      <c r="U92" s="6">
        <v>1946</v>
      </c>
      <c r="V92" s="6">
        <v>2064</v>
      </c>
      <c r="W92" s="6"/>
      <c r="X92" s="6"/>
      <c r="Y92" s="6"/>
      <c r="Z92" s="6"/>
      <c r="AA92" s="6">
        <v>3099</v>
      </c>
      <c r="AB92" s="6"/>
      <c r="AC92" s="6">
        <v>3014</v>
      </c>
      <c r="AD92" s="6"/>
      <c r="AF92" s="7">
        <f t="shared" si="6"/>
        <v>1860</v>
      </c>
      <c r="AG92" s="71">
        <f>IF(ISERROR(INDEX(D92:$AD92,MATCH(TRUE,INDEX((D92:$AD92&lt;&gt;0),0),0))),"",INDEX(D92:$AD92,MATCH(TRUE,INDEX((D92:$AD92&lt;&gt;0),0),0)))</f>
        <v>1860</v>
      </c>
      <c r="AH92" s="71">
        <f>IF(ISERROR(INDEX(E92:$AD92,MATCH(TRUE,INDEX((E92:$AD92&lt;&gt;0),0),0))),"",INDEX(E92:$AD92,MATCH(TRUE,INDEX((E92:$AD92&lt;&gt;0),0),0)))</f>
        <v>1860</v>
      </c>
      <c r="AI92" s="71">
        <f>IF(ISERROR(INDEX(F92:$AD92,MATCH(TRUE,INDEX((F92:$AD92&lt;&gt;0),0),0))),"",INDEX(F92:$AD92,MATCH(TRUE,INDEX((F92:$AD92&lt;&gt;0),0),0)))</f>
        <v>2676</v>
      </c>
      <c r="AJ92" s="71">
        <f>IF(ISERROR(INDEX(F92:$AD92,MATCH(TRUE,INDEX((F92:$AD92&lt;&gt;0),0),0))),"",INDEX(F92:$AD92,MATCH(TRUE,INDEX((F92:$AD92&lt;&gt;0),0),0)))</f>
        <v>2676</v>
      </c>
      <c r="AK92" s="71">
        <f>IF(ISERROR(INDEX(G92:$AD92,MATCH(TRUE,INDEX((G92:$AD92&lt;&gt;0),0),0))),"",INDEX(G92:$AD92,MATCH(TRUE,INDEX((G92:$AD92&lt;&gt;0),0),0)))</f>
        <v>2676</v>
      </c>
      <c r="AL92" s="71">
        <f>IF(ISERROR(INDEX(H92:$AD92,MATCH(TRUE,INDEX((H92:$AD92&lt;&gt;0),0),0))),"",INDEX(H92:$AD92,MATCH(TRUE,INDEX((H92:$AD92&lt;&gt;0),0),0)))</f>
        <v>2676</v>
      </c>
      <c r="AM92" s="71">
        <f>IF(ISERROR(INDEX(I92:$AD92,MATCH(TRUE,INDEX((I92:$AD92&lt;&gt;0),0),0))),"",INDEX(I92:$AD92,MATCH(TRUE,INDEX((I92:$AD92&lt;&gt;0),0),0)))</f>
        <v>2676</v>
      </c>
      <c r="AN92" s="71">
        <f>IF(ISERROR(INDEX(J92:$AD92,MATCH(TRUE,INDEX((J92:$AD92&lt;&gt;0),0),0))),"",INDEX(J92:$AD92,MATCH(TRUE,INDEX((J92:$AD92&lt;&gt;0),0),0)))</f>
        <v>1774</v>
      </c>
      <c r="AO92" s="7"/>
      <c r="AP92" t="s">
        <v>354</v>
      </c>
      <c r="AQ92" t="s">
        <v>373</v>
      </c>
      <c r="AR92" t="s">
        <v>376</v>
      </c>
      <c r="AS92">
        <v>793</v>
      </c>
      <c r="AT92" t="s">
        <v>377</v>
      </c>
      <c r="AU92">
        <v>1067</v>
      </c>
      <c r="AV92">
        <v>1860</v>
      </c>
      <c r="AW92">
        <v>90</v>
      </c>
      <c r="AX92" t="b">
        <f t="shared" si="5"/>
        <v>1</v>
      </c>
      <c r="AY92" s="73">
        <f t="shared" si="7"/>
        <v>42446</v>
      </c>
    </row>
    <row r="93" spans="1:51" ht="12.75" customHeight="1" x14ac:dyDescent="0.3">
      <c r="A93">
        <v>91</v>
      </c>
      <c r="B93" s="5" t="s">
        <v>57</v>
      </c>
      <c r="C93" s="5" t="s">
        <v>95</v>
      </c>
      <c r="D93" s="6"/>
      <c r="E93" s="6">
        <v>45241</v>
      </c>
      <c r="F93" s="6"/>
      <c r="G93" s="6"/>
      <c r="H93" s="6">
        <v>40300</v>
      </c>
      <c r="I93" s="6"/>
      <c r="J93" s="6"/>
      <c r="K93" s="6">
        <v>40059</v>
      </c>
      <c r="L93" s="6"/>
      <c r="M93" s="6">
        <v>47806</v>
      </c>
      <c r="N93" s="6"/>
      <c r="O93" s="6">
        <v>44189</v>
      </c>
      <c r="P93" s="6"/>
      <c r="Q93" s="6">
        <v>47051</v>
      </c>
      <c r="R93" s="6"/>
      <c r="S93" s="6">
        <v>48886</v>
      </c>
      <c r="T93" s="6"/>
      <c r="U93" s="6">
        <v>46348</v>
      </c>
      <c r="V93" s="6"/>
      <c r="W93" s="6">
        <v>50874</v>
      </c>
      <c r="X93" s="6"/>
      <c r="Y93" s="6"/>
      <c r="Z93" s="6"/>
      <c r="AA93" s="6"/>
      <c r="AB93" s="6"/>
      <c r="AC93" s="6">
        <v>49269</v>
      </c>
      <c r="AD93" s="6"/>
      <c r="AF93" s="7">
        <f t="shared" si="6"/>
        <v>45241</v>
      </c>
      <c r="AG93" s="71">
        <f>IF(ISERROR(INDEX(D93:$AD93,MATCH(TRUE,INDEX((D93:$AD93&lt;&gt;0),0),0))),"",INDEX(D93:$AD93,MATCH(TRUE,INDEX((D93:$AD93&lt;&gt;0),0),0)))</f>
        <v>45241</v>
      </c>
      <c r="AH93" s="71">
        <f>IF(ISERROR(INDEX(E93:$AD93,MATCH(TRUE,INDEX((E93:$AD93&lt;&gt;0),0),0))),"",INDEX(E93:$AD93,MATCH(TRUE,INDEX((E93:$AD93&lt;&gt;0),0),0)))</f>
        <v>45241</v>
      </c>
      <c r="AI93" s="71">
        <f>IF(ISERROR(INDEX(F93:$AD93,MATCH(TRUE,INDEX((F93:$AD93&lt;&gt;0),0),0))),"",INDEX(F93:$AD93,MATCH(TRUE,INDEX((F93:$AD93&lt;&gt;0),0),0)))</f>
        <v>40300</v>
      </c>
      <c r="AJ93" s="71">
        <f>IF(ISERROR(INDEX(F93:$AD93,MATCH(TRUE,INDEX((F93:$AD93&lt;&gt;0),0),0))),"",INDEX(F93:$AD93,MATCH(TRUE,INDEX((F93:$AD93&lt;&gt;0),0),0)))</f>
        <v>40300</v>
      </c>
      <c r="AK93" s="71">
        <f>IF(ISERROR(INDEX(G93:$AD93,MATCH(TRUE,INDEX((G93:$AD93&lt;&gt;0),0),0))),"",INDEX(G93:$AD93,MATCH(TRUE,INDEX((G93:$AD93&lt;&gt;0),0),0)))</f>
        <v>40300</v>
      </c>
      <c r="AL93" s="71">
        <f>IF(ISERROR(INDEX(H93:$AD93,MATCH(TRUE,INDEX((H93:$AD93&lt;&gt;0),0),0))),"",INDEX(H93:$AD93,MATCH(TRUE,INDEX((H93:$AD93&lt;&gt;0),0),0)))</f>
        <v>40300</v>
      </c>
      <c r="AM93" s="71">
        <f>IF(ISERROR(INDEX(I93:$AD93,MATCH(TRUE,INDEX((I93:$AD93&lt;&gt;0),0),0))),"",INDEX(I93:$AD93,MATCH(TRUE,INDEX((I93:$AD93&lt;&gt;0),0),0)))</f>
        <v>40059</v>
      </c>
      <c r="AN93" s="71">
        <f>IF(ISERROR(INDEX(J93:$AD93,MATCH(TRUE,INDEX((J93:$AD93&lt;&gt;0),0),0))),"",INDEX(J93:$AD93,MATCH(TRUE,INDEX((J93:$AD93&lt;&gt;0),0),0)))</f>
        <v>40059</v>
      </c>
      <c r="AO93" s="7"/>
      <c r="AP93" t="s">
        <v>357</v>
      </c>
      <c r="AQ93" t="s">
        <v>378</v>
      </c>
      <c r="AR93" t="s">
        <v>376</v>
      </c>
      <c r="AS93">
        <v>22987</v>
      </c>
      <c r="AT93" t="s">
        <v>377</v>
      </c>
      <c r="AU93">
        <v>22254</v>
      </c>
      <c r="AV93">
        <v>45241</v>
      </c>
      <c r="AW93">
        <v>91</v>
      </c>
      <c r="AX93" t="b">
        <f t="shared" si="5"/>
        <v>1</v>
      </c>
      <c r="AY93" s="73">
        <f t="shared" si="7"/>
        <v>42395</v>
      </c>
    </row>
    <row r="94" spans="1:51" x14ac:dyDescent="0.3">
      <c r="A94">
        <v>92</v>
      </c>
      <c r="B94" s="12" t="s">
        <v>38</v>
      </c>
      <c r="C94" t="s">
        <v>95</v>
      </c>
      <c r="D94" s="6"/>
      <c r="E94" s="6">
        <v>35624</v>
      </c>
      <c r="F94" s="6"/>
      <c r="G94" s="6">
        <v>35167</v>
      </c>
      <c r="H94" s="6"/>
      <c r="I94" s="6"/>
      <c r="J94" s="6"/>
      <c r="K94" s="6"/>
      <c r="L94" s="6">
        <v>39001</v>
      </c>
      <c r="M94" s="6"/>
      <c r="N94" s="6"/>
      <c r="O94" s="6">
        <v>43938</v>
      </c>
      <c r="P94" s="6">
        <v>44951</v>
      </c>
      <c r="Q94" s="6"/>
      <c r="R94" s="6">
        <v>40501</v>
      </c>
      <c r="S94" s="6"/>
      <c r="T94" s="6">
        <v>52513</v>
      </c>
      <c r="U94" s="6"/>
      <c r="V94" s="6"/>
      <c r="W94" s="6">
        <v>61120</v>
      </c>
      <c r="X94" s="6"/>
      <c r="Y94" s="6"/>
      <c r="Z94" s="6">
        <v>32972</v>
      </c>
      <c r="AA94" s="6"/>
      <c r="AB94" s="6"/>
      <c r="AC94" s="6">
        <v>53475</v>
      </c>
      <c r="AD94" s="6"/>
      <c r="AF94" s="7">
        <f t="shared" si="6"/>
        <v>35624</v>
      </c>
      <c r="AG94" s="71">
        <f>IF(ISERROR(INDEX(D94:$AD94,MATCH(TRUE,INDEX((D94:$AD94&lt;&gt;0),0),0))),"",INDEX(D94:$AD94,MATCH(TRUE,INDEX((D94:$AD94&lt;&gt;0),0),0)))</f>
        <v>35624</v>
      </c>
      <c r="AH94" s="71">
        <f>IF(ISERROR(INDEX(E94:$AD94,MATCH(TRUE,INDEX((E94:$AD94&lt;&gt;0),0),0))),"",INDEX(E94:$AD94,MATCH(TRUE,INDEX((E94:$AD94&lt;&gt;0),0),0)))</f>
        <v>35624</v>
      </c>
      <c r="AI94" s="71">
        <f>IF(ISERROR(INDEX(F94:$AD94,MATCH(TRUE,INDEX((F94:$AD94&lt;&gt;0),0),0))),"",INDEX(F94:$AD94,MATCH(TRUE,INDEX((F94:$AD94&lt;&gt;0),0),0)))</f>
        <v>35167</v>
      </c>
      <c r="AJ94" s="71">
        <f>IF(ISERROR(INDEX(F94:$AD94,MATCH(TRUE,INDEX((F94:$AD94&lt;&gt;0),0),0))),"",INDEX(F94:$AD94,MATCH(TRUE,INDEX((F94:$AD94&lt;&gt;0),0),0)))</f>
        <v>35167</v>
      </c>
      <c r="AK94" s="71">
        <f>IF(ISERROR(INDEX(G94:$AD94,MATCH(TRUE,INDEX((G94:$AD94&lt;&gt;0),0),0))),"",INDEX(G94:$AD94,MATCH(TRUE,INDEX((G94:$AD94&lt;&gt;0),0),0)))</f>
        <v>35167</v>
      </c>
      <c r="AL94" s="71">
        <f>IF(ISERROR(INDEX(H94:$AD94,MATCH(TRUE,INDEX((H94:$AD94&lt;&gt;0),0),0))),"",INDEX(H94:$AD94,MATCH(TRUE,INDEX((H94:$AD94&lt;&gt;0),0),0)))</f>
        <v>39001</v>
      </c>
      <c r="AM94" s="71">
        <f>IF(ISERROR(INDEX(I94:$AD94,MATCH(TRUE,INDEX((I94:$AD94&lt;&gt;0),0),0))),"",INDEX(I94:$AD94,MATCH(TRUE,INDEX((I94:$AD94&lt;&gt;0),0),0)))</f>
        <v>39001</v>
      </c>
      <c r="AN94" s="71">
        <f>IF(ISERROR(INDEX(J94:$AD94,MATCH(TRUE,INDEX((J94:$AD94&lt;&gt;0),0),0))),"",INDEX(J94:$AD94,MATCH(TRUE,INDEX((J94:$AD94&lt;&gt;0),0),0)))</f>
        <v>39001</v>
      </c>
      <c r="AO94" s="7"/>
      <c r="AP94" t="s">
        <v>358</v>
      </c>
      <c r="AQ94" t="s">
        <v>378</v>
      </c>
      <c r="AR94" t="s">
        <v>376</v>
      </c>
      <c r="AS94">
        <v>17913</v>
      </c>
      <c r="AT94" t="s">
        <v>377</v>
      </c>
      <c r="AU94">
        <v>17711</v>
      </c>
      <c r="AV94">
        <v>35624</v>
      </c>
      <c r="AW94">
        <v>92</v>
      </c>
      <c r="AX94" t="b">
        <f t="shared" si="5"/>
        <v>1</v>
      </c>
      <c r="AY94" s="73">
        <f t="shared" si="7"/>
        <v>42808</v>
      </c>
    </row>
    <row r="95" spans="1:51" x14ac:dyDescent="0.3">
      <c r="A95">
        <v>93</v>
      </c>
      <c r="B95" s="13" t="s">
        <v>61</v>
      </c>
      <c r="C95" s="14" t="s">
        <v>95</v>
      </c>
      <c r="D95" s="6"/>
      <c r="E95" s="6">
        <v>12194</v>
      </c>
      <c r="F95" s="6">
        <v>12259</v>
      </c>
      <c r="G95" s="6"/>
      <c r="H95" s="6"/>
      <c r="I95" s="6"/>
      <c r="J95" s="6"/>
      <c r="K95" s="6"/>
      <c r="L95" s="6">
        <v>12188</v>
      </c>
      <c r="M95" s="6"/>
      <c r="N95" s="6"/>
      <c r="O95" s="6"/>
      <c r="P95" s="6"/>
      <c r="Q95" s="6">
        <v>29271</v>
      </c>
      <c r="R95" s="6"/>
      <c r="S95" s="6">
        <v>26130</v>
      </c>
      <c r="T95" s="6"/>
      <c r="U95" s="6"/>
      <c r="V95" s="6">
        <v>38288</v>
      </c>
      <c r="W95" s="6"/>
      <c r="X95" s="6"/>
      <c r="Y95" s="6"/>
      <c r="Z95" s="6"/>
      <c r="AA95" s="6"/>
      <c r="AB95" s="6"/>
      <c r="AC95" s="6">
        <v>25610</v>
      </c>
      <c r="AD95" s="6"/>
      <c r="AF95" s="7">
        <f t="shared" si="6"/>
        <v>12194</v>
      </c>
      <c r="AG95" s="71">
        <f>IF(ISERROR(INDEX(D95:$AD95,MATCH(TRUE,INDEX((D95:$AD95&lt;&gt;0),0),0))),"",INDEX(D95:$AD95,MATCH(TRUE,INDEX((D95:$AD95&lt;&gt;0),0),0)))</f>
        <v>12194</v>
      </c>
      <c r="AH95" s="71">
        <f>IF(ISERROR(INDEX(E95:$AD95,MATCH(TRUE,INDEX((E95:$AD95&lt;&gt;0),0),0))),"",INDEX(E95:$AD95,MATCH(TRUE,INDEX((E95:$AD95&lt;&gt;0),0),0)))</f>
        <v>12194</v>
      </c>
      <c r="AI95" s="71">
        <f>IF(ISERROR(INDEX(F95:$AD95,MATCH(TRUE,INDEX((F95:$AD95&lt;&gt;0),0),0))),"",INDEX(F95:$AD95,MATCH(TRUE,INDEX((F95:$AD95&lt;&gt;0),0),0)))</f>
        <v>12259</v>
      </c>
      <c r="AJ95" s="71">
        <f>IF(ISERROR(INDEX(F95:$AD95,MATCH(TRUE,INDEX((F95:$AD95&lt;&gt;0),0),0))),"",INDEX(F95:$AD95,MATCH(TRUE,INDEX((F95:$AD95&lt;&gt;0),0),0)))</f>
        <v>12259</v>
      </c>
      <c r="AK95" s="71">
        <f>IF(ISERROR(INDEX(G95:$AD95,MATCH(TRUE,INDEX((G95:$AD95&lt;&gt;0),0),0))),"",INDEX(G95:$AD95,MATCH(TRUE,INDEX((G95:$AD95&lt;&gt;0),0),0)))</f>
        <v>12188</v>
      </c>
      <c r="AL95" s="71">
        <f>IF(ISERROR(INDEX(H95:$AD95,MATCH(TRUE,INDEX((H95:$AD95&lt;&gt;0),0),0))),"",INDEX(H95:$AD95,MATCH(TRUE,INDEX((H95:$AD95&lt;&gt;0),0),0)))</f>
        <v>12188</v>
      </c>
      <c r="AM95" s="71">
        <f>IF(ISERROR(INDEX(I95:$AD95,MATCH(TRUE,INDEX((I95:$AD95&lt;&gt;0),0),0))),"",INDEX(I95:$AD95,MATCH(TRUE,INDEX((I95:$AD95&lt;&gt;0),0),0)))</f>
        <v>12188</v>
      </c>
      <c r="AN95" s="71">
        <f>IF(ISERROR(INDEX(J95:$AD95,MATCH(TRUE,INDEX((J95:$AD95&lt;&gt;0),0),0))),"",INDEX(J95:$AD95,MATCH(TRUE,INDEX((J95:$AD95&lt;&gt;0),0),0)))</f>
        <v>12188</v>
      </c>
      <c r="AO95" s="7"/>
      <c r="AP95" t="s">
        <v>355</v>
      </c>
      <c r="AQ95" t="s">
        <v>378</v>
      </c>
      <c r="AR95" t="s">
        <v>379</v>
      </c>
      <c r="AS95">
        <v>0</v>
      </c>
      <c r="AT95" t="s">
        <v>377</v>
      </c>
      <c r="AU95">
        <v>12194</v>
      </c>
      <c r="AV95">
        <v>12194</v>
      </c>
      <c r="AW95">
        <v>93</v>
      </c>
      <c r="AX95" t="b">
        <f t="shared" si="5"/>
        <v>1</v>
      </c>
      <c r="AY95" s="73">
        <f t="shared" si="7"/>
        <v>42634</v>
      </c>
    </row>
    <row r="96" spans="1:51" x14ac:dyDescent="0.3">
      <c r="A96">
        <v>94</v>
      </c>
      <c r="B96" s="13" t="s">
        <v>61</v>
      </c>
      <c r="C96" t="s">
        <v>94</v>
      </c>
      <c r="D96" s="6"/>
      <c r="E96" s="6"/>
      <c r="F96" s="6"/>
      <c r="G96" s="6"/>
      <c r="H96" s="6"/>
      <c r="I96" s="6"/>
      <c r="J96" s="6"/>
      <c r="K96" s="6"/>
      <c r="L96" s="6"/>
      <c r="M96" s="6"/>
      <c r="N96" s="6"/>
      <c r="O96" s="6"/>
      <c r="P96" s="6">
        <v>26356</v>
      </c>
      <c r="Q96" s="6"/>
      <c r="R96" s="6"/>
      <c r="S96" s="6">
        <v>28540</v>
      </c>
      <c r="T96" s="6"/>
      <c r="U96" s="6"/>
      <c r="V96" s="6">
        <v>38309</v>
      </c>
      <c r="W96" s="6"/>
      <c r="X96" s="6"/>
      <c r="Y96" s="6">
        <v>23456</v>
      </c>
      <c r="Z96" s="6"/>
      <c r="AA96" s="6"/>
      <c r="AB96" s="6">
        <v>28100</v>
      </c>
      <c r="AC96" s="6">
        <v>23173</v>
      </c>
      <c r="AD96" s="6">
        <v>23140</v>
      </c>
      <c r="AF96" s="7"/>
      <c r="AG96" s="71">
        <f>IF(ISERROR(INDEX(D96:$AD96,MATCH(TRUE,INDEX((D96:$AD96&lt;&gt;0),0),0))),"",INDEX(D96:$AD96,MATCH(TRUE,INDEX((D96:$AD96&lt;&gt;0),0),0)))</f>
        <v>26356</v>
      </c>
      <c r="AH96" s="71">
        <f>IF(ISERROR(INDEX(E96:$AD96,MATCH(TRUE,INDEX((E96:$AD96&lt;&gt;0),0),0))),"",INDEX(E96:$AD96,MATCH(TRUE,INDEX((E96:$AD96&lt;&gt;0),0),0)))</f>
        <v>26356</v>
      </c>
      <c r="AI96" s="71">
        <f>IF(ISERROR(INDEX(F96:$AD96,MATCH(TRUE,INDEX((F96:$AD96&lt;&gt;0),0),0))),"",INDEX(F96:$AD96,MATCH(TRUE,INDEX((F96:$AD96&lt;&gt;0),0),0)))</f>
        <v>26356</v>
      </c>
      <c r="AJ96" s="71">
        <f>IF(ISERROR(INDEX(F96:$AD96,MATCH(TRUE,INDEX((F96:$AD96&lt;&gt;0),0),0))),"",INDEX(F96:$AD96,MATCH(TRUE,INDEX((F96:$AD96&lt;&gt;0),0),0)))</f>
        <v>26356</v>
      </c>
      <c r="AK96" s="71">
        <f>IF(ISERROR(INDEX(G96:$AD96,MATCH(TRUE,INDEX((G96:$AD96&lt;&gt;0),0),0))),"",INDEX(G96:$AD96,MATCH(TRUE,INDEX((G96:$AD96&lt;&gt;0),0),0)))</f>
        <v>26356</v>
      </c>
      <c r="AL96" s="71">
        <f>IF(ISERROR(INDEX(H96:$AD96,MATCH(TRUE,INDEX((H96:$AD96&lt;&gt;0),0),0))),"",INDEX(H96:$AD96,MATCH(TRUE,INDEX((H96:$AD96&lt;&gt;0),0),0)))</f>
        <v>26356</v>
      </c>
      <c r="AM96" s="71">
        <f>IF(ISERROR(INDEX(I96:$AD96,MATCH(TRUE,INDEX((I96:$AD96&lt;&gt;0),0),0))),"",INDEX(I96:$AD96,MATCH(TRUE,INDEX((I96:$AD96&lt;&gt;0),0),0)))</f>
        <v>26356</v>
      </c>
      <c r="AN96" s="71">
        <f>IF(ISERROR(INDEX(J96:$AD96,MATCH(TRUE,INDEX((J96:$AD96&lt;&gt;0),0),0))),"",INDEX(J96:$AD96,MATCH(TRUE,INDEX((J96:$AD96&lt;&gt;0),0),0)))</f>
        <v>26356</v>
      </c>
      <c r="AO96" s="7"/>
      <c r="AX96" t="b">
        <f t="shared" si="5"/>
        <v>0</v>
      </c>
      <c r="AY96" s="73" t="str">
        <f t="shared" si="7"/>
        <v/>
      </c>
    </row>
    <row r="97" spans="1:51" x14ac:dyDescent="0.3">
      <c r="A97">
        <v>95</v>
      </c>
      <c r="B97" s="12" t="s">
        <v>96</v>
      </c>
      <c r="C97" t="s">
        <v>73</v>
      </c>
      <c r="D97" s="6"/>
      <c r="E97" s="6">
        <v>25827</v>
      </c>
      <c r="F97" s="6"/>
      <c r="G97" s="6">
        <v>24825</v>
      </c>
      <c r="H97" s="6"/>
      <c r="I97" s="6"/>
      <c r="J97" s="6">
        <v>24620</v>
      </c>
      <c r="K97" s="6"/>
      <c r="L97" s="6">
        <v>24810</v>
      </c>
      <c r="M97" s="6"/>
      <c r="N97" s="6">
        <v>31598</v>
      </c>
      <c r="O97" s="6">
        <v>33420</v>
      </c>
      <c r="P97" s="6"/>
      <c r="Q97" s="6">
        <v>31266</v>
      </c>
      <c r="R97" s="6"/>
      <c r="S97" s="6">
        <v>32485</v>
      </c>
      <c r="T97" s="6"/>
      <c r="U97" s="6">
        <v>32347</v>
      </c>
      <c r="V97" s="6"/>
      <c r="W97" s="6">
        <v>36281</v>
      </c>
      <c r="X97" s="6"/>
      <c r="Y97" s="6"/>
      <c r="Z97" s="6"/>
      <c r="AA97" s="6">
        <v>36725</v>
      </c>
      <c r="AB97" s="6">
        <v>24351</v>
      </c>
      <c r="AC97" s="6">
        <v>23351</v>
      </c>
      <c r="AD97" s="6"/>
      <c r="AF97" s="7">
        <f t="shared" ref="AF97:AF128" si="8">IF(ISERROR(INDEX(E97:AD97,MATCH(TRUE,INDEX((E97:AD97&lt;&gt;0),0),0))),"",INDEX(E97:AD97,MATCH(TRUE,INDEX((E97:AD97&lt;&gt;0),0),0)))</f>
        <v>25827</v>
      </c>
      <c r="AG97" s="71">
        <f>IF(ISERROR(INDEX(D97:$AD97,MATCH(TRUE,INDEX((D97:$AD97&lt;&gt;0),0),0))),"",INDEX(D97:$AD97,MATCH(TRUE,INDEX((D97:$AD97&lt;&gt;0),0),0)))</f>
        <v>25827</v>
      </c>
      <c r="AH97" s="71">
        <f>IF(ISERROR(INDEX(E97:$AD97,MATCH(TRUE,INDEX((E97:$AD97&lt;&gt;0),0),0))),"",INDEX(E97:$AD97,MATCH(TRUE,INDEX((E97:$AD97&lt;&gt;0),0),0)))</f>
        <v>25827</v>
      </c>
      <c r="AI97" s="71">
        <f>IF(ISERROR(INDEX(F97:$AD97,MATCH(TRUE,INDEX((F97:$AD97&lt;&gt;0),0),0))),"",INDEX(F97:$AD97,MATCH(TRUE,INDEX((F97:$AD97&lt;&gt;0),0),0)))</f>
        <v>24825</v>
      </c>
      <c r="AJ97" s="71">
        <f>IF(ISERROR(INDEX(F97:$AD97,MATCH(TRUE,INDEX((F97:$AD97&lt;&gt;0),0),0))),"",INDEX(F97:$AD97,MATCH(TRUE,INDEX((F97:$AD97&lt;&gt;0),0),0)))</f>
        <v>24825</v>
      </c>
      <c r="AK97" s="71">
        <f>IF(ISERROR(INDEX(G97:$AD97,MATCH(TRUE,INDEX((G97:$AD97&lt;&gt;0),0),0))),"",INDEX(G97:$AD97,MATCH(TRUE,INDEX((G97:$AD97&lt;&gt;0),0),0)))</f>
        <v>24825</v>
      </c>
      <c r="AL97" s="71">
        <f>IF(ISERROR(INDEX(H97:$AD97,MATCH(TRUE,INDEX((H97:$AD97&lt;&gt;0),0),0))),"",INDEX(H97:$AD97,MATCH(TRUE,INDEX((H97:$AD97&lt;&gt;0),0),0)))</f>
        <v>24620</v>
      </c>
      <c r="AM97" s="71">
        <f>IF(ISERROR(INDEX(I97:$AD97,MATCH(TRUE,INDEX((I97:$AD97&lt;&gt;0),0),0))),"",INDEX(I97:$AD97,MATCH(TRUE,INDEX((I97:$AD97&lt;&gt;0),0),0)))</f>
        <v>24620</v>
      </c>
      <c r="AN97" s="71">
        <f>IF(ISERROR(INDEX(J97:$AD97,MATCH(TRUE,INDEX((J97:$AD97&lt;&gt;0),0),0))),"",INDEX(J97:$AD97,MATCH(TRUE,INDEX((J97:$AD97&lt;&gt;0),0),0)))</f>
        <v>24620</v>
      </c>
      <c r="AO97" s="7"/>
      <c r="AP97" t="s">
        <v>354</v>
      </c>
      <c r="AQ97" t="s">
        <v>378</v>
      </c>
      <c r="AR97" t="s">
        <v>374</v>
      </c>
      <c r="AS97">
        <v>13158</v>
      </c>
      <c r="AT97" t="s">
        <v>375</v>
      </c>
      <c r="AU97">
        <v>12669</v>
      </c>
      <c r="AV97">
        <v>25827</v>
      </c>
      <c r="AW97">
        <v>95</v>
      </c>
      <c r="AX97" t="b">
        <f t="shared" si="5"/>
        <v>1</v>
      </c>
      <c r="AY97" s="73">
        <f t="shared" si="7"/>
        <v>42446</v>
      </c>
    </row>
    <row r="98" spans="1:51" x14ac:dyDescent="0.3">
      <c r="A98">
        <v>96</v>
      </c>
      <c r="B98" s="12" t="s">
        <v>38</v>
      </c>
      <c r="C98" t="s">
        <v>94</v>
      </c>
      <c r="D98" s="6"/>
      <c r="E98" s="6">
        <v>34964</v>
      </c>
      <c r="F98" s="6"/>
      <c r="G98" s="6">
        <v>32755</v>
      </c>
      <c r="H98" s="6"/>
      <c r="I98" s="6"/>
      <c r="J98" s="6"/>
      <c r="K98" s="6">
        <v>37496</v>
      </c>
      <c r="L98" s="6"/>
      <c r="M98" s="6"/>
      <c r="N98" s="6">
        <v>45862</v>
      </c>
      <c r="O98" s="6"/>
      <c r="P98" s="6">
        <v>43842</v>
      </c>
      <c r="Q98" s="6"/>
      <c r="R98" s="6"/>
      <c r="S98" s="6">
        <v>41445</v>
      </c>
      <c r="T98" s="6"/>
      <c r="U98" s="6">
        <v>45589</v>
      </c>
      <c r="V98" s="6"/>
      <c r="W98" s="6">
        <v>52934</v>
      </c>
      <c r="X98" s="6"/>
      <c r="Y98" s="6"/>
      <c r="Z98" s="6"/>
      <c r="AA98" s="6"/>
      <c r="AB98" s="6">
        <v>48135</v>
      </c>
      <c r="AC98" s="6">
        <v>48404</v>
      </c>
      <c r="AD98" s="6"/>
      <c r="AF98" s="7">
        <f t="shared" si="8"/>
        <v>34964</v>
      </c>
      <c r="AG98" s="71">
        <f>IF(ISERROR(INDEX(D98:$AD98,MATCH(TRUE,INDEX((D98:$AD98&lt;&gt;0),0),0))),"",INDEX(D98:$AD98,MATCH(TRUE,INDEX((D98:$AD98&lt;&gt;0),0),0)))</f>
        <v>34964</v>
      </c>
      <c r="AH98" s="71">
        <f>IF(ISERROR(INDEX(E98:$AD98,MATCH(TRUE,INDEX((E98:$AD98&lt;&gt;0),0),0))),"",INDEX(E98:$AD98,MATCH(TRUE,INDEX((E98:$AD98&lt;&gt;0),0),0)))</f>
        <v>34964</v>
      </c>
      <c r="AI98" s="71">
        <f>IF(ISERROR(INDEX(F98:$AD98,MATCH(TRUE,INDEX((F98:$AD98&lt;&gt;0),0),0))),"",INDEX(F98:$AD98,MATCH(TRUE,INDEX((F98:$AD98&lt;&gt;0),0),0)))</f>
        <v>32755</v>
      </c>
      <c r="AJ98" s="71">
        <f>IF(ISERROR(INDEX(F98:$AD98,MATCH(TRUE,INDEX((F98:$AD98&lt;&gt;0),0),0))),"",INDEX(F98:$AD98,MATCH(TRUE,INDEX((F98:$AD98&lt;&gt;0),0),0)))</f>
        <v>32755</v>
      </c>
      <c r="AK98" s="71">
        <f>IF(ISERROR(INDEX(G98:$AD98,MATCH(TRUE,INDEX((G98:$AD98&lt;&gt;0),0),0))),"",INDEX(G98:$AD98,MATCH(TRUE,INDEX((G98:$AD98&lt;&gt;0),0),0)))</f>
        <v>32755</v>
      </c>
      <c r="AL98" s="71">
        <f>IF(ISERROR(INDEX(H98:$AD98,MATCH(TRUE,INDEX((H98:$AD98&lt;&gt;0),0),0))),"",INDEX(H98:$AD98,MATCH(TRUE,INDEX((H98:$AD98&lt;&gt;0),0),0)))</f>
        <v>37496</v>
      </c>
      <c r="AM98" s="71">
        <f>IF(ISERROR(INDEX(I98:$AD98,MATCH(TRUE,INDEX((I98:$AD98&lt;&gt;0),0),0))),"",INDEX(I98:$AD98,MATCH(TRUE,INDEX((I98:$AD98&lt;&gt;0),0),0)))</f>
        <v>37496</v>
      </c>
      <c r="AN98" s="71">
        <f>IF(ISERROR(INDEX(J98:$AD98,MATCH(TRUE,INDEX((J98:$AD98&lt;&gt;0),0),0))),"",INDEX(J98:$AD98,MATCH(TRUE,INDEX((J98:$AD98&lt;&gt;0),0),0)))</f>
        <v>37496</v>
      </c>
      <c r="AO98" s="7"/>
      <c r="AP98" t="s">
        <v>358</v>
      </c>
      <c r="AQ98" t="s">
        <v>378</v>
      </c>
      <c r="AR98" t="s">
        <v>376</v>
      </c>
      <c r="AS98">
        <v>18163</v>
      </c>
      <c r="AT98" t="s">
        <v>377</v>
      </c>
      <c r="AU98">
        <v>16801</v>
      </c>
      <c r="AV98">
        <v>34964</v>
      </c>
      <c r="AW98">
        <v>96</v>
      </c>
      <c r="AX98" t="b">
        <f t="shared" ref="AX98:AX129" si="9">AW98=A98</f>
        <v>1</v>
      </c>
      <c r="AY98" s="73">
        <f t="shared" si="7"/>
        <v>42808</v>
      </c>
    </row>
    <row r="99" spans="1:51" x14ac:dyDescent="0.3">
      <c r="A99">
        <v>97</v>
      </c>
      <c r="B99" s="12" t="s">
        <v>96</v>
      </c>
      <c r="C99" t="s">
        <v>59</v>
      </c>
      <c r="D99" s="6"/>
      <c r="E99" s="6">
        <v>30104</v>
      </c>
      <c r="F99" s="6"/>
      <c r="G99" s="6">
        <v>25649</v>
      </c>
      <c r="H99" s="6"/>
      <c r="I99" s="6"/>
      <c r="J99" s="6">
        <v>23448</v>
      </c>
      <c r="K99" s="6"/>
      <c r="L99" s="6">
        <v>28820</v>
      </c>
      <c r="M99" s="6"/>
      <c r="N99" s="6">
        <v>33810</v>
      </c>
      <c r="O99" s="6"/>
      <c r="P99" s="6">
        <v>36612</v>
      </c>
      <c r="Q99" s="6"/>
      <c r="R99" s="6"/>
      <c r="S99" s="6">
        <v>40615</v>
      </c>
      <c r="T99" s="6"/>
      <c r="U99" s="6">
        <v>35541</v>
      </c>
      <c r="V99" s="6"/>
      <c r="W99" s="6">
        <v>31688</v>
      </c>
      <c r="X99" s="6"/>
      <c r="Y99" s="6"/>
      <c r="Z99" s="6"/>
      <c r="AA99" s="6"/>
      <c r="AB99" s="6">
        <v>31720</v>
      </c>
      <c r="AC99" s="6">
        <v>30319</v>
      </c>
      <c r="AD99" s="6"/>
      <c r="AF99" s="7">
        <f t="shared" si="8"/>
        <v>30104</v>
      </c>
      <c r="AG99" s="71">
        <f>IF(ISERROR(INDEX(D99:$AD99,MATCH(TRUE,INDEX((D99:$AD99&lt;&gt;0),0),0))),"",INDEX(D99:$AD99,MATCH(TRUE,INDEX((D99:$AD99&lt;&gt;0),0),0)))</f>
        <v>30104</v>
      </c>
      <c r="AH99" s="71">
        <f>IF(ISERROR(INDEX(E99:$AD99,MATCH(TRUE,INDEX((E99:$AD99&lt;&gt;0),0),0))),"",INDEX(E99:$AD99,MATCH(TRUE,INDEX((E99:$AD99&lt;&gt;0),0),0)))</f>
        <v>30104</v>
      </c>
      <c r="AI99" s="71">
        <f>IF(ISERROR(INDEX(F99:$AD99,MATCH(TRUE,INDEX((F99:$AD99&lt;&gt;0),0),0))),"",INDEX(F99:$AD99,MATCH(TRUE,INDEX((F99:$AD99&lt;&gt;0),0),0)))</f>
        <v>25649</v>
      </c>
      <c r="AJ99" s="71">
        <f>IF(ISERROR(INDEX(F99:$AD99,MATCH(TRUE,INDEX((F99:$AD99&lt;&gt;0),0),0))),"",INDEX(F99:$AD99,MATCH(TRUE,INDEX((F99:$AD99&lt;&gt;0),0),0)))</f>
        <v>25649</v>
      </c>
      <c r="AK99" s="71">
        <f>IF(ISERROR(INDEX(G99:$AD99,MATCH(TRUE,INDEX((G99:$AD99&lt;&gt;0),0),0))),"",INDEX(G99:$AD99,MATCH(TRUE,INDEX((G99:$AD99&lt;&gt;0),0),0)))</f>
        <v>25649</v>
      </c>
      <c r="AL99" s="71">
        <f>IF(ISERROR(INDEX(H99:$AD99,MATCH(TRUE,INDEX((H99:$AD99&lt;&gt;0),0),0))),"",INDEX(H99:$AD99,MATCH(TRUE,INDEX((H99:$AD99&lt;&gt;0),0),0)))</f>
        <v>23448</v>
      </c>
      <c r="AM99" s="71">
        <f>IF(ISERROR(INDEX(I99:$AD99,MATCH(TRUE,INDEX((I99:$AD99&lt;&gt;0),0),0))),"",INDEX(I99:$AD99,MATCH(TRUE,INDEX((I99:$AD99&lt;&gt;0),0),0)))</f>
        <v>23448</v>
      </c>
      <c r="AN99" s="71">
        <f>IF(ISERROR(INDEX(J99:$AD99,MATCH(TRUE,INDEX((J99:$AD99&lt;&gt;0),0),0))),"",INDEX(J99:$AD99,MATCH(TRUE,INDEX((J99:$AD99&lt;&gt;0),0),0)))</f>
        <v>23448</v>
      </c>
      <c r="AO99" s="7"/>
      <c r="AP99" t="s">
        <v>354</v>
      </c>
      <c r="AQ99" t="s">
        <v>378</v>
      </c>
      <c r="AR99" t="s">
        <v>374</v>
      </c>
      <c r="AS99">
        <v>14790</v>
      </c>
      <c r="AT99" t="s">
        <v>375</v>
      </c>
      <c r="AU99">
        <v>15314</v>
      </c>
      <c r="AV99">
        <v>30104</v>
      </c>
      <c r="AW99">
        <v>97</v>
      </c>
      <c r="AX99" t="b">
        <f t="shared" si="9"/>
        <v>1</v>
      </c>
      <c r="AY99" s="73">
        <f t="shared" si="7"/>
        <v>42446</v>
      </c>
    </row>
    <row r="100" spans="1:51" x14ac:dyDescent="0.3">
      <c r="A100">
        <v>98</v>
      </c>
      <c r="B100" s="12" t="s">
        <v>97</v>
      </c>
      <c r="C100" t="s">
        <v>98</v>
      </c>
      <c r="D100" s="6"/>
      <c r="E100" s="6">
        <v>4932</v>
      </c>
      <c r="F100" s="6"/>
      <c r="G100" s="6"/>
      <c r="H100" s="6"/>
      <c r="I100" s="6"/>
      <c r="J100" s="6"/>
      <c r="K100" s="6">
        <v>4855</v>
      </c>
      <c r="L100" s="6"/>
      <c r="M100" s="6">
        <v>5936</v>
      </c>
      <c r="N100" s="6"/>
      <c r="O100" s="6"/>
      <c r="P100" s="6">
        <v>6666</v>
      </c>
      <c r="Q100" s="6"/>
      <c r="R100" s="6"/>
      <c r="S100" s="6">
        <v>6736</v>
      </c>
      <c r="T100" s="6"/>
      <c r="U100" s="6"/>
      <c r="V100" s="6">
        <v>7377</v>
      </c>
      <c r="W100" s="6"/>
      <c r="X100" s="6"/>
      <c r="Y100" s="6"/>
      <c r="Z100" s="6"/>
      <c r="AA100" s="6"/>
      <c r="AB100" s="6">
        <v>7745</v>
      </c>
      <c r="AC100" s="6">
        <v>7305</v>
      </c>
      <c r="AD100" s="6"/>
      <c r="AF100" s="7">
        <f t="shared" si="8"/>
        <v>4932</v>
      </c>
      <c r="AG100" s="71">
        <f>IF(ISERROR(INDEX(D100:$AD100,MATCH(TRUE,INDEX((D100:$AD100&lt;&gt;0),0),0))),"",INDEX(D100:$AD100,MATCH(TRUE,INDEX((D100:$AD100&lt;&gt;0),0),0)))</f>
        <v>4932</v>
      </c>
      <c r="AH100" s="71">
        <f>IF(ISERROR(INDEX(E100:$AD100,MATCH(TRUE,INDEX((E100:$AD100&lt;&gt;0),0),0))),"",INDEX(E100:$AD100,MATCH(TRUE,INDEX((E100:$AD100&lt;&gt;0),0),0)))</f>
        <v>4932</v>
      </c>
      <c r="AI100" s="71">
        <f>IF(ISERROR(INDEX(F100:$AD100,MATCH(TRUE,INDEX((F100:$AD100&lt;&gt;0),0),0))),"",INDEX(F100:$AD100,MATCH(TRUE,INDEX((F100:$AD100&lt;&gt;0),0),0)))</f>
        <v>4855</v>
      </c>
      <c r="AJ100" s="71">
        <f>IF(ISERROR(INDEX(F100:$AD100,MATCH(TRUE,INDEX((F100:$AD100&lt;&gt;0),0),0))),"",INDEX(F100:$AD100,MATCH(TRUE,INDEX((F100:$AD100&lt;&gt;0),0),0)))</f>
        <v>4855</v>
      </c>
      <c r="AK100" s="71">
        <f>IF(ISERROR(INDEX(G100:$AD100,MATCH(TRUE,INDEX((G100:$AD100&lt;&gt;0),0),0))),"",INDEX(G100:$AD100,MATCH(TRUE,INDEX((G100:$AD100&lt;&gt;0),0),0)))</f>
        <v>4855</v>
      </c>
      <c r="AL100" s="71">
        <f>IF(ISERROR(INDEX(H100:$AD100,MATCH(TRUE,INDEX((H100:$AD100&lt;&gt;0),0),0))),"",INDEX(H100:$AD100,MATCH(TRUE,INDEX((H100:$AD100&lt;&gt;0),0),0)))</f>
        <v>4855</v>
      </c>
      <c r="AM100" s="71">
        <f>IF(ISERROR(INDEX(I100:$AD100,MATCH(TRUE,INDEX((I100:$AD100&lt;&gt;0),0),0))),"",INDEX(I100:$AD100,MATCH(TRUE,INDEX((I100:$AD100&lt;&gt;0),0),0)))</f>
        <v>4855</v>
      </c>
      <c r="AN100" s="71">
        <f>IF(ISERROR(INDEX(J100:$AD100,MATCH(TRUE,INDEX((J100:$AD100&lt;&gt;0),0),0))),"",INDEX(J100:$AD100,MATCH(TRUE,INDEX((J100:$AD100&lt;&gt;0),0),0)))</f>
        <v>4855</v>
      </c>
      <c r="AO100" s="7"/>
      <c r="AP100" t="s">
        <v>354</v>
      </c>
      <c r="AQ100" t="s">
        <v>373</v>
      </c>
      <c r="AR100" t="s">
        <v>379</v>
      </c>
      <c r="AS100">
        <v>2532</v>
      </c>
      <c r="AT100" t="s">
        <v>379</v>
      </c>
      <c r="AU100">
        <v>2400</v>
      </c>
      <c r="AV100">
        <v>4932</v>
      </c>
      <c r="AW100">
        <v>98</v>
      </c>
      <c r="AX100" t="b">
        <f t="shared" si="9"/>
        <v>1</v>
      </c>
      <c r="AY100" s="73">
        <f t="shared" si="7"/>
        <v>42446</v>
      </c>
    </row>
    <row r="101" spans="1:51" x14ac:dyDescent="0.3">
      <c r="A101">
        <v>99</v>
      </c>
      <c r="B101" s="12" t="s">
        <v>57</v>
      </c>
      <c r="C101" t="s">
        <v>94</v>
      </c>
      <c r="D101" s="6"/>
      <c r="E101" s="6">
        <v>41816</v>
      </c>
      <c r="F101" s="6"/>
      <c r="G101" s="6"/>
      <c r="H101" s="6"/>
      <c r="I101" s="6"/>
      <c r="J101" s="6"/>
      <c r="K101" s="6">
        <v>37293</v>
      </c>
      <c r="L101" s="6"/>
      <c r="M101" s="6"/>
      <c r="N101" s="6">
        <v>43031</v>
      </c>
      <c r="O101" s="6"/>
      <c r="P101" s="6">
        <v>48530</v>
      </c>
      <c r="Q101" s="6"/>
      <c r="R101" s="6"/>
      <c r="S101" s="6">
        <v>44218</v>
      </c>
      <c r="T101" s="6"/>
      <c r="U101" s="6">
        <v>46938</v>
      </c>
      <c r="V101" s="6"/>
      <c r="W101" s="6">
        <v>55973</v>
      </c>
      <c r="X101" s="6"/>
      <c r="Y101" s="6"/>
      <c r="Z101" s="6">
        <v>62385</v>
      </c>
      <c r="AA101" s="6"/>
      <c r="AB101" s="6">
        <v>51339</v>
      </c>
      <c r="AC101" s="6">
        <v>50039</v>
      </c>
      <c r="AD101" s="6"/>
      <c r="AF101" s="7">
        <f t="shared" si="8"/>
        <v>41816</v>
      </c>
      <c r="AG101" s="71">
        <f>IF(ISERROR(INDEX(D101:$AD101,MATCH(TRUE,INDEX((D101:$AD101&lt;&gt;0),0),0))),"",INDEX(D101:$AD101,MATCH(TRUE,INDEX((D101:$AD101&lt;&gt;0),0),0)))</f>
        <v>41816</v>
      </c>
      <c r="AH101" s="71">
        <f>IF(ISERROR(INDEX(E101:$AD101,MATCH(TRUE,INDEX((E101:$AD101&lt;&gt;0),0),0))),"",INDEX(E101:$AD101,MATCH(TRUE,INDEX((E101:$AD101&lt;&gt;0),0),0)))</f>
        <v>41816</v>
      </c>
      <c r="AI101" s="71">
        <f>IF(ISERROR(INDEX(F101:$AD101,MATCH(TRUE,INDEX((F101:$AD101&lt;&gt;0),0),0))),"",INDEX(F101:$AD101,MATCH(TRUE,INDEX((F101:$AD101&lt;&gt;0),0),0)))</f>
        <v>37293</v>
      </c>
      <c r="AJ101" s="71">
        <f>IF(ISERROR(INDEX(F101:$AD101,MATCH(TRUE,INDEX((F101:$AD101&lt;&gt;0),0),0))),"",INDEX(F101:$AD101,MATCH(TRUE,INDEX((F101:$AD101&lt;&gt;0),0),0)))</f>
        <v>37293</v>
      </c>
      <c r="AK101" s="71">
        <f>IF(ISERROR(INDEX(G101:$AD101,MATCH(TRUE,INDEX((G101:$AD101&lt;&gt;0),0),0))),"",INDEX(G101:$AD101,MATCH(TRUE,INDEX((G101:$AD101&lt;&gt;0),0),0)))</f>
        <v>37293</v>
      </c>
      <c r="AL101" s="71">
        <f>IF(ISERROR(INDEX(H101:$AD101,MATCH(TRUE,INDEX((H101:$AD101&lt;&gt;0),0),0))),"",INDEX(H101:$AD101,MATCH(TRUE,INDEX((H101:$AD101&lt;&gt;0),0),0)))</f>
        <v>37293</v>
      </c>
      <c r="AM101" s="71">
        <f>IF(ISERROR(INDEX(I101:$AD101,MATCH(TRUE,INDEX((I101:$AD101&lt;&gt;0),0),0))),"",INDEX(I101:$AD101,MATCH(TRUE,INDEX((I101:$AD101&lt;&gt;0),0),0)))</f>
        <v>37293</v>
      </c>
      <c r="AN101" s="71">
        <f>IF(ISERROR(INDEX(J101:$AD101,MATCH(TRUE,INDEX((J101:$AD101&lt;&gt;0),0),0))),"",INDEX(J101:$AD101,MATCH(TRUE,INDEX((J101:$AD101&lt;&gt;0),0),0)))</f>
        <v>37293</v>
      </c>
      <c r="AO101" s="7"/>
      <c r="AP101" t="s">
        <v>357</v>
      </c>
      <c r="AQ101" t="s">
        <v>378</v>
      </c>
      <c r="AR101" t="s">
        <v>376</v>
      </c>
      <c r="AS101">
        <v>21689</v>
      </c>
      <c r="AT101" t="s">
        <v>377</v>
      </c>
      <c r="AU101">
        <v>20127</v>
      </c>
      <c r="AV101">
        <v>41816</v>
      </c>
      <c r="AW101">
        <v>99</v>
      </c>
      <c r="AX101" t="b">
        <f t="shared" si="9"/>
        <v>1</v>
      </c>
      <c r="AY101" s="73">
        <f t="shared" si="7"/>
        <v>42395</v>
      </c>
    </row>
    <row r="102" spans="1:51" x14ac:dyDescent="0.3">
      <c r="A102">
        <v>100</v>
      </c>
      <c r="B102" s="12" t="s">
        <v>96</v>
      </c>
      <c r="C102" t="s">
        <v>56</v>
      </c>
      <c r="D102" s="6"/>
      <c r="E102" s="6">
        <v>34276</v>
      </c>
      <c r="F102" s="6"/>
      <c r="G102" s="6">
        <v>24603</v>
      </c>
      <c r="H102" s="6"/>
      <c r="I102" s="6"/>
      <c r="J102" s="6">
        <v>22102</v>
      </c>
      <c r="K102" s="6"/>
      <c r="L102" s="6">
        <v>31145</v>
      </c>
      <c r="M102" s="6"/>
      <c r="N102" s="6">
        <v>35698</v>
      </c>
      <c r="O102" s="6"/>
      <c r="P102" s="6">
        <v>36466</v>
      </c>
      <c r="Q102" s="6"/>
      <c r="R102" s="6"/>
      <c r="S102" s="6">
        <v>42303</v>
      </c>
      <c r="T102" s="6">
        <v>38035</v>
      </c>
      <c r="U102" s="6">
        <v>38196</v>
      </c>
      <c r="V102" s="6"/>
      <c r="W102" s="6">
        <v>41145</v>
      </c>
      <c r="X102" s="6"/>
      <c r="Y102" s="6"/>
      <c r="Z102" s="6">
        <v>24469</v>
      </c>
      <c r="AA102" s="6">
        <v>33079</v>
      </c>
      <c r="AB102" s="6">
        <v>34112</v>
      </c>
      <c r="AC102" s="6">
        <v>33394</v>
      </c>
      <c r="AD102" s="6"/>
      <c r="AF102" s="7">
        <f t="shared" si="8"/>
        <v>34276</v>
      </c>
      <c r="AG102" s="71">
        <f>IF(ISERROR(INDEX(D102:$AD102,MATCH(TRUE,INDEX((D102:$AD102&lt;&gt;0),0),0))),"",INDEX(D102:$AD102,MATCH(TRUE,INDEX((D102:$AD102&lt;&gt;0),0),0)))</f>
        <v>34276</v>
      </c>
      <c r="AH102" s="71">
        <f>IF(ISERROR(INDEX(E102:$AD102,MATCH(TRUE,INDEX((E102:$AD102&lt;&gt;0),0),0))),"",INDEX(E102:$AD102,MATCH(TRUE,INDEX((E102:$AD102&lt;&gt;0),0),0)))</f>
        <v>34276</v>
      </c>
      <c r="AI102" s="71">
        <f>IF(ISERROR(INDEX(F102:$AD102,MATCH(TRUE,INDEX((F102:$AD102&lt;&gt;0),0),0))),"",INDEX(F102:$AD102,MATCH(TRUE,INDEX((F102:$AD102&lt;&gt;0),0),0)))</f>
        <v>24603</v>
      </c>
      <c r="AJ102" s="71">
        <f>IF(ISERROR(INDEX(F102:$AD102,MATCH(TRUE,INDEX((F102:$AD102&lt;&gt;0),0),0))),"",INDEX(F102:$AD102,MATCH(TRUE,INDEX((F102:$AD102&lt;&gt;0),0),0)))</f>
        <v>24603</v>
      </c>
      <c r="AK102" s="71">
        <f>IF(ISERROR(INDEX(G102:$AD102,MATCH(TRUE,INDEX((G102:$AD102&lt;&gt;0),0),0))),"",INDEX(G102:$AD102,MATCH(TRUE,INDEX((G102:$AD102&lt;&gt;0),0),0)))</f>
        <v>24603</v>
      </c>
      <c r="AL102" s="71">
        <f>IF(ISERROR(INDEX(H102:$AD102,MATCH(TRUE,INDEX((H102:$AD102&lt;&gt;0),0),0))),"",INDEX(H102:$AD102,MATCH(TRUE,INDEX((H102:$AD102&lt;&gt;0),0),0)))</f>
        <v>22102</v>
      </c>
      <c r="AM102" s="71">
        <f>IF(ISERROR(INDEX(I102:$AD102,MATCH(TRUE,INDEX((I102:$AD102&lt;&gt;0),0),0))),"",INDEX(I102:$AD102,MATCH(TRUE,INDEX((I102:$AD102&lt;&gt;0),0),0)))</f>
        <v>22102</v>
      </c>
      <c r="AN102" s="71">
        <f>IF(ISERROR(INDEX(J102:$AD102,MATCH(TRUE,INDEX((J102:$AD102&lt;&gt;0),0),0))),"",INDEX(J102:$AD102,MATCH(TRUE,INDEX((J102:$AD102&lt;&gt;0),0),0)))</f>
        <v>22102</v>
      </c>
      <c r="AO102" s="7"/>
      <c r="AP102" t="s">
        <v>354</v>
      </c>
      <c r="AQ102" t="s">
        <v>378</v>
      </c>
      <c r="AR102" t="s">
        <v>374</v>
      </c>
      <c r="AS102">
        <v>17475</v>
      </c>
      <c r="AT102" t="s">
        <v>375</v>
      </c>
      <c r="AU102">
        <v>16801</v>
      </c>
      <c r="AV102">
        <v>34276</v>
      </c>
      <c r="AW102">
        <v>100</v>
      </c>
      <c r="AX102" t="b">
        <f t="shared" si="9"/>
        <v>1</v>
      </c>
      <c r="AY102" s="73">
        <f t="shared" si="7"/>
        <v>42446</v>
      </c>
    </row>
    <row r="103" spans="1:51" x14ac:dyDescent="0.3">
      <c r="A103">
        <v>101</v>
      </c>
      <c r="B103" s="12" t="s">
        <v>30</v>
      </c>
      <c r="C103" t="s">
        <v>94</v>
      </c>
      <c r="D103" s="6"/>
      <c r="E103" s="6">
        <v>1382</v>
      </c>
      <c r="F103" s="6">
        <v>744</v>
      </c>
      <c r="G103" s="6"/>
      <c r="H103" s="6"/>
      <c r="I103" s="6"/>
      <c r="J103" s="6"/>
      <c r="K103" s="6">
        <v>1570</v>
      </c>
      <c r="L103" s="6"/>
      <c r="M103" s="6"/>
      <c r="N103" s="6">
        <v>1280</v>
      </c>
      <c r="O103" s="6"/>
      <c r="P103" s="6">
        <v>1182</v>
      </c>
      <c r="Q103" s="6"/>
      <c r="R103" s="6"/>
      <c r="S103" s="6">
        <v>1219</v>
      </c>
      <c r="T103" s="6"/>
      <c r="U103" s="6"/>
      <c r="V103" s="6">
        <v>1730</v>
      </c>
      <c r="W103" s="6"/>
      <c r="X103" s="6"/>
      <c r="Y103" s="6"/>
      <c r="Z103" s="6"/>
      <c r="AA103" s="6">
        <v>850</v>
      </c>
      <c r="AB103" s="6"/>
      <c r="AC103" s="6">
        <v>1363</v>
      </c>
      <c r="AD103" s="6"/>
      <c r="AF103" s="7">
        <f t="shared" si="8"/>
        <v>1382</v>
      </c>
      <c r="AG103" s="71">
        <f>IF(ISERROR(INDEX(D103:$AD103,MATCH(TRUE,INDEX((D103:$AD103&lt;&gt;0),0),0))),"",INDEX(D103:$AD103,MATCH(TRUE,INDEX((D103:$AD103&lt;&gt;0),0),0)))</f>
        <v>1382</v>
      </c>
      <c r="AH103" s="71">
        <f>IF(ISERROR(INDEX(E103:$AD103,MATCH(TRUE,INDEX((E103:$AD103&lt;&gt;0),0),0))),"",INDEX(E103:$AD103,MATCH(TRUE,INDEX((E103:$AD103&lt;&gt;0),0),0)))</f>
        <v>1382</v>
      </c>
      <c r="AI103" s="71">
        <f>IF(ISERROR(INDEX(F103:$AD103,MATCH(TRUE,INDEX((F103:$AD103&lt;&gt;0),0),0))),"",INDEX(F103:$AD103,MATCH(TRUE,INDEX((F103:$AD103&lt;&gt;0),0),0)))</f>
        <v>744</v>
      </c>
      <c r="AJ103" s="71">
        <f>IF(ISERROR(INDEX(F103:$AD103,MATCH(TRUE,INDEX((F103:$AD103&lt;&gt;0),0),0))),"",INDEX(F103:$AD103,MATCH(TRUE,INDEX((F103:$AD103&lt;&gt;0),0),0)))</f>
        <v>744</v>
      </c>
      <c r="AK103" s="71">
        <f>IF(ISERROR(INDEX(G103:$AD103,MATCH(TRUE,INDEX((G103:$AD103&lt;&gt;0),0),0))),"",INDEX(G103:$AD103,MATCH(TRUE,INDEX((G103:$AD103&lt;&gt;0),0),0)))</f>
        <v>1570</v>
      </c>
      <c r="AL103" s="71">
        <f>IF(ISERROR(INDEX(H103:$AD103,MATCH(TRUE,INDEX((H103:$AD103&lt;&gt;0),0),0))),"",INDEX(H103:$AD103,MATCH(TRUE,INDEX((H103:$AD103&lt;&gt;0),0),0)))</f>
        <v>1570</v>
      </c>
      <c r="AM103" s="71">
        <f>IF(ISERROR(INDEX(I103:$AD103,MATCH(TRUE,INDEX((I103:$AD103&lt;&gt;0),0),0))),"",INDEX(I103:$AD103,MATCH(TRUE,INDEX((I103:$AD103&lt;&gt;0),0),0)))</f>
        <v>1570</v>
      </c>
      <c r="AN103" s="71">
        <f>IF(ISERROR(INDEX(J103:$AD103,MATCH(TRUE,INDEX((J103:$AD103&lt;&gt;0),0),0))),"",INDEX(J103:$AD103,MATCH(TRUE,INDEX((J103:$AD103&lt;&gt;0),0),0)))</f>
        <v>1570</v>
      </c>
      <c r="AO103" s="7"/>
      <c r="AP103" t="s">
        <v>361</v>
      </c>
      <c r="AQ103" t="s">
        <v>373</v>
      </c>
      <c r="AR103" t="s">
        <v>376</v>
      </c>
      <c r="AS103">
        <v>694</v>
      </c>
      <c r="AT103" t="s">
        <v>377</v>
      </c>
      <c r="AU103">
        <v>688</v>
      </c>
      <c r="AV103">
        <v>1382</v>
      </c>
      <c r="AW103">
        <v>101</v>
      </c>
      <c r="AX103" t="b">
        <f t="shared" si="9"/>
        <v>1</v>
      </c>
      <c r="AY103" s="73">
        <f t="shared" si="7"/>
        <v>42656</v>
      </c>
    </row>
    <row r="104" spans="1:51" x14ac:dyDescent="0.3">
      <c r="A104">
        <v>102</v>
      </c>
      <c r="B104" s="12" t="s">
        <v>41</v>
      </c>
      <c r="C104" t="s">
        <v>94</v>
      </c>
      <c r="D104" s="6"/>
      <c r="E104" s="6">
        <v>24210</v>
      </c>
      <c r="F104" s="6">
        <v>24437</v>
      </c>
      <c r="G104" s="6"/>
      <c r="H104" s="6"/>
      <c r="I104" s="6"/>
      <c r="J104" s="6"/>
      <c r="K104" s="6">
        <v>24224</v>
      </c>
      <c r="L104" s="6"/>
      <c r="M104" s="6"/>
      <c r="N104" s="6">
        <v>27005</v>
      </c>
      <c r="O104" s="6"/>
      <c r="P104" s="6">
        <v>28172</v>
      </c>
      <c r="Q104" s="6"/>
      <c r="R104" s="6"/>
      <c r="S104" s="6">
        <v>26635</v>
      </c>
      <c r="T104" s="6"/>
      <c r="U104" s="6"/>
      <c r="V104" s="6">
        <v>28697</v>
      </c>
      <c r="W104" s="6">
        <v>28417</v>
      </c>
      <c r="X104" s="6"/>
      <c r="Y104" s="6"/>
      <c r="Z104" s="6">
        <v>33230</v>
      </c>
      <c r="AA104" s="6"/>
      <c r="AB104" s="6">
        <v>21332</v>
      </c>
      <c r="AC104" s="6">
        <v>23457</v>
      </c>
      <c r="AD104" s="6"/>
      <c r="AF104" s="7">
        <f t="shared" si="8"/>
        <v>24210</v>
      </c>
      <c r="AG104" s="71">
        <f>IF(ISERROR(INDEX(D104:$AD104,MATCH(TRUE,INDEX((D104:$AD104&lt;&gt;0),0),0))),"",INDEX(D104:$AD104,MATCH(TRUE,INDEX((D104:$AD104&lt;&gt;0),0),0)))</f>
        <v>24210</v>
      </c>
      <c r="AH104" s="71">
        <f>IF(ISERROR(INDEX(E104:$AD104,MATCH(TRUE,INDEX((E104:$AD104&lt;&gt;0),0),0))),"",INDEX(E104:$AD104,MATCH(TRUE,INDEX((E104:$AD104&lt;&gt;0),0),0)))</f>
        <v>24210</v>
      </c>
      <c r="AI104" s="71">
        <f>IF(ISERROR(INDEX(F104:$AD104,MATCH(TRUE,INDEX((F104:$AD104&lt;&gt;0),0),0))),"",INDEX(F104:$AD104,MATCH(TRUE,INDEX((F104:$AD104&lt;&gt;0),0),0)))</f>
        <v>24437</v>
      </c>
      <c r="AJ104" s="71">
        <f>IF(ISERROR(INDEX(F104:$AD104,MATCH(TRUE,INDEX((F104:$AD104&lt;&gt;0),0),0))),"",INDEX(F104:$AD104,MATCH(TRUE,INDEX((F104:$AD104&lt;&gt;0),0),0)))</f>
        <v>24437</v>
      </c>
      <c r="AK104" s="71">
        <f>IF(ISERROR(INDEX(G104:$AD104,MATCH(TRUE,INDEX((G104:$AD104&lt;&gt;0),0),0))),"",INDEX(G104:$AD104,MATCH(TRUE,INDEX((G104:$AD104&lt;&gt;0),0),0)))</f>
        <v>24224</v>
      </c>
      <c r="AL104" s="71">
        <f>IF(ISERROR(INDEX(H104:$AD104,MATCH(TRUE,INDEX((H104:$AD104&lt;&gt;0),0),0))),"",INDEX(H104:$AD104,MATCH(TRUE,INDEX((H104:$AD104&lt;&gt;0),0),0)))</f>
        <v>24224</v>
      </c>
      <c r="AM104" s="71">
        <f>IF(ISERROR(INDEX(I104:$AD104,MATCH(TRUE,INDEX((I104:$AD104&lt;&gt;0),0),0))),"",INDEX(I104:$AD104,MATCH(TRUE,INDEX((I104:$AD104&lt;&gt;0),0),0)))</f>
        <v>24224</v>
      </c>
      <c r="AN104" s="71">
        <f>IF(ISERROR(INDEX(J104:$AD104,MATCH(TRUE,INDEX((J104:$AD104&lt;&gt;0),0),0))),"",INDEX(J104:$AD104,MATCH(TRUE,INDEX((J104:$AD104&lt;&gt;0),0),0)))</f>
        <v>24224</v>
      </c>
      <c r="AO104" s="7"/>
      <c r="AP104" t="s">
        <v>361</v>
      </c>
      <c r="AQ104" t="s">
        <v>378</v>
      </c>
      <c r="AR104" t="s">
        <v>376</v>
      </c>
      <c r="AS104">
        <v>11047</v>
      </c>
      <c r="AT104" t="s">
        <v>377</v>
      </c>
      <c r="AU104">
        <v>13163</v>
      </c>
      <c r="AV104">
        <v>24210</v>
      </c>
      <c r="AW104">
        <v>102</v>
      </c>
      <c r="AX104" t="b">
        <f t="shared" si="9"/>
        <v>1</v>
      </c>
      <c r="AY104" s="73">
        <f t="shared" si="7"/>
        <v>42656</v>
      </c>
    </row>
    <row r="105" spans="1:51" x14ac:dyDescent="0.3">
      <c r="A105">
        <v>103</v>
      </c>
      <c r="B105" s="12" t="s">
        <v>99</v>
      </c>
      <c r="C105" t="s">
        <v>100</v>
      </c>
      <c r="D105" s="6"/>
      <c r="E105" s="6">
        <v>5344</v>
      </c>
      <c r="F105" s="6"/>
      <c r="G105" s="6"/>
      <c r="H105" s="6"/>
      <c r="I105" s="6"/>
      <c r="J105" s="6"/>
      <c r="K105" s="6">
        <v>4524</v>
      </c>
      <c r="L105" s="6"/>
      <c r="M105" s="6"/>
      <c r="N105" s="6">
        <v>5546</v>
      </c>
      <c r="O105" s="6"/>
      <c r="P105" s="6">
        <v>4944</v>
      </c>
      <c r="Q105" s="6"/>
      <c r="R105" s="6">
        <v>5869</v>
      </c>
      <c r="S105" s="6"/>
      <c r="T105" s="6">
        <v>4906</v>
      </c>
      <c r="U105" s="6"/>
      <c r="V105" s="6">
        <v>5396</v>
      </c>
      <c r="W105" s="6">
        <v>5521</v>
      </c>
      <c r="X105" s="6"/>
      <c r="Y105" s="6"/>
      <c r="Z105" s="6"/>
      <c r="AA105" s="6"/>
      <c r="AB105" s="6">
        <v>4670</v>
      </c>
      <c r="AC105" s="6">
        <v>4877</v>
      </c>
      <c r="AD105" s="6"/>
      <c r="AF105" s="7">
        <f t="shared" si="8"/>
        <v>5344</v>
      </c>
      <c r="AG105" s="71">
        <f>IF(ISERROR(INDEX(D105:$AD105,MATCH(TRUE,INDEX((D105:$AD105&lt;&gt;0),0),0))),"",INDEX(D105:$AD105,MATCH(TRUE,INDEX((D105:$AD105&lt;&gt;0),0),0)))</f>
        <v>5344</v>
      </c>
      <c r="AH105" s="71">
        <f>IF(ISERROR(INDEX(E105:$AD105,MATCH(TRUE,INDEX((E105:$AD105&lt;&gt;0),0),0))),"",INDEX(E105:$AD105,MATCH(TRUE,INDEX((E105:$AD105&lt;&gt;0),0),0)))</f>
        <v>5344</v>
      </c>
      <c r="AI105" s="71">
        <f>IF(ISERROR(INDEX(F105:$AD105,MATCH(TRUE,INDEX((F105:$AD105&lt;&gt;0),0),0))),"",INDEX(F105:$AD105,MATCH(TRUE,INDEX((F105:$AD105&lt;&gt;0),0),0)))</f>
        <v>4524</v>
      </c>
      <c r="AJ105" s="71">
        <f>IF(ISERROR(INDEX(F105:$AD105,MATCH(TRUE,INDEX((F105:$AD105&lt;&gt;0),0),0))),"",INDEX(F105:$AD105,MATCH(TRUE,INDEX((F105:$AD105&lt;&gt;0),0),0)))</f>
        <v>4524</v>
      </c>
      <c r="AK105" s="71">
        <f>IF(ISERROR(INDEX(G105:$AD105,MATCH(TRUE,INDEX((G105:$AD105&lt;&gt;0),0),0))),"",INDEX(G105:$AD105,MATCH(TRUE,INDEX((G105:$AD105&lt;&gt;0),0),0)))</f>
        <v>4524</v>
      </c>
      <c r="AL105" s="71">
        <f>IF(ISERROR(INDEX(H105:$AD105,MATCH(TRUE,INDEX((H105:$AD105&lt;&gt;0),0),0))),"",INDEX(H105:$AD105,MATCH(TRUE,INDEX((H105:$AD105&lt;&gt;0),0),0)))</f>
        <v>4524</v>
      </c>
      <c r="AM105" s="71">
        <f>IF(ISERROR(INDEX(I105:$AD105,MATCH(TRUE,INDEX((I105:$AD105&lt;&gt;0),0),0))),"",INDEX(I105:$AD105,MATCH(TRUE,INDEX((I105:$AD105&lt;&gt;0),0),0)))</f>
        <v>4524</v>
      </c>
      <c r="AN105" s="71">
        <f>IF(ISERROR(INDEX(J105:$AD105,MATCH(TRUE,INDEX((J105:$AD105&lt;&gt;0),0),0))),"",INDEX(J105:$AD105,MATCH(TRUE,INDEX((J105:$AD105&lt;&gt;0),0),0)))</f>
        <v>4524</v>
      </c>
      <c r="AO105" s="7"/>
      <c r="AP105" t="s">
        <v>353</v>
      </c>
      <c r="AQ105" t="s">
        <v>378</v>
      </c>
      <c r="AR105" t="s">
        <v>376</v>
      </c>
      <c r="AS105">
        <v>2729</v>
      </c>
      <c r="AT105" t="s">
        <v>377</v>
      </c>
      <c r="AU105">
        <v>2615</v>
      </c>
      <c r="AV105">
        <v>5344</v>
      </c>
      <c r="AW105">
        <v>103</v>
      </c>
      <c r="AX105" t="b">
        <f t="shared" si="9"/>
        <v>1</v>
      </c>
      <c r="AY105" s="73">
        <f t="shared" si="7"/>
        <v>42649</v>
      </c>
    </row>
    <row r="106" spans="1:51" x14ac:dyDescent="0.3">
      <c r="A106">
        <v>104</v>
      </c>
      <c r="B106" s="12" t="s">
        <v>96</v>
      </c>
      <c r="C106" s="15" t="s">
        <v>53</v>
      </c>
      <c r="D106" s="6"/>
      <c r="E106" s="6">
        <v>42459</v>
      </c>
      <c r="F106" s="6"/>
      <c r="G106" s="6">
        <v>34254</v>
      </c>
      <c r="H106" s="6"/>
      <c r="I106" s="6"/>
      <c r="J106" s="6">
        <v>24094</v>
      </c>
      <c r="K106" s="6"/>
      <c r="L106" s="6">
        <v>36615</v>
      </c>
      <c r="M106" s="6"/>
      <c r="N106" s="6">
        <v>42191</v>
      </c>
      <c r="O106" s="6"/>
      <c r="P106" s="6">
        <v>26028</v>
      </c>
      <c r="Q106" s="6"/>
      <c r="R106" s="6"/>
      <c r="S106" s="6">
        <v>49044</v>
      </c>
      <c r="T106" s="6"/>
      <c r="U106" s="6"/>
      <c r="V106" s="6">
        <v>53537</v>
      </c>
      <c r="W106" s="6">
        <v>45719</v>
      </c>
      <c r="X106" s="6"/>
      <c r="Y106" s="6"/>
      <c r="Z106" s="6">
        <v>48128</v>
      </c>
      <c r="AA106" s="6"/>
      <c r="AB106" s="6">
        <v>40846</v>
      </c>
      <c r="AC106" s="6">
        <v>40869</v>
      </c>
      <c r="AD106" s="6"/>
      <c r="AF106" s="7">
        <f t="shared" si="8"/>
        <v>42459</v>
      </c>
      <c r="AG106" s="71">
        <f>IF(ISERROR(INDEX(D106:$AD106,MATCH(TRUE,INDEX((D106:$AD106&lt;&gt;0),0),0))),"",INDEX(D106:$AD106,MATCH(TRUE,INDEX((D106:$AD106&lt;&gt;0),0),0)))</f>
        <v>42459</v>
      </c>
      <c r="AH106" s="71">
        <f>IF(ISERROR(INDEX(E106:$AD106,MATCH(TRUE,INDEX((E106:$AD106&lt;&gt;0),0),0))),"",INDEX(E106:$AD106,MATCH(TRUE,INDEX((E106:$AD106&lt;&gt;0),0),0)))</f>
        <v>42459</v>
      </c>
      <c r="AI106" s="71">
        <f>IF(ISERROR(INDEX(F106:$AD106,MATCH(TRUE,INDEX((F106:$AD106&lt;&gt;0),0),0))),"",INDEX(F106:$AD106,MATCH(TRUE,INDEX((F106:$AD106&lt;&gt;0),0),0)))</f>
        <v>34254</v>
      </c>
      <c r="AJ106" s="71">
        <f>IF(ISERROR(INDEX(F106:$AD106,MATCH(TRUE,INDEX((F106:$AD106&lt;&gt;0),0),0))),"",INDEX(F106:$AD106,MATCH(TRUE,INDEX((F106:$AD106&lt;&gt;0),0),0)))</f>
        <v>34254</v>
      </c>
      <c r="AK106" s="71">
        <f>IF(ISERROR(INDEX(G106:$AD106,MATCH(TRUE,INDEX((G106:$AD106&lt;&gt;0),0),0))),"",INDEX(G106:$AD106,MATCH(TRUE,INDEX((G106:$AD106&lt;&gt;0),0),0)))</f>
        <v>34254</v>
      </c>
      <c r="AL106" s="71">
        <f>IF(ISERROR(INDEX(H106:$AD106,MATCH(TRUE,INDEX((H106:$AD106&lt;&gt;0),0),0))),"",INDEX(H106:$AD106,MATCH(TRUE,INDEX((H106:$AD106&lt;&gt;0),0),0)))</f>
        <v>24094</v>
      </c>
      <c r="AM106" s="71">
        <f>IF(ISERROR(INDEX(I106:$AD106,MATCH(TRUE,INDEX((I106:$AD106&lt;&gt;0),0),0))),"",INDEX(I106:$AD106,MATCH(TRUE,INDEX((I106:$AD106&lt;&gt;0),0),0)))</f>
        <v>24094</v>
      </c>
      <c r="AN106" s="71">
        <f>IF(ISERROR(INDEX(J106:$AD106,MATCH(TRUE,INDEX((J106:$AD106&lt;&gt;0),0),0))),"",INDEX(J106:$AD106,MATCH(TRUE,INDEX((J106:$AD106&lt;&gt;0),0),0)))</f>
        <v>24094</v>
      </c>
      <c r="AO106" s="7"/>
      <c r="AP106" t="s">
        <v>347</v>
      </c>
      <c r="AQ106" t="s">
        <v>378</v>
      </c>
      <c r="AR106" t="s">
        <v>374</v>
      </c>
      <c r="AS106">
        <v>20925</v>
      </c>
      <c r="AT106" t="s">
        <v>375</v>
      </c>
      <c r="AU106">
        <v>21534</v>
      </c>
      <c r="AV106">
        <v>42459</v>
      </c>
      <c r="AW106">
        <v>104</v>
      </c>
      <c r="AX106" t="b">
        <f t="shared" si="9"/>
        <v>1</v>
      </c>
      <c r="AY106" s="73">
        <f t="shared" si="7"/>
        <v>42460</v>
      </c>
    </row>
    <row r="107" spans="1:51" x14ac:dyDescent="0.3">
      <c r="A107">
        <v>105</v>
      </c>
      <c r="B107" s="12" t="s">
        <v>64</v>
      </c>
      <c r="C107" t="s">
        <v>100</v>
      </c>
      <c r="D107" s="6"/>
      <c r="E107" s="6">
        <v>12047</v>
      </c>
      <c r="F107" s="6">
        <v>11675</v>
      </c>
      <c r="G107" s="6"/>
      <c r="H107" s="6"/>
      <c r="I107" s="6"/>
      <c r="J107" s="6"/>
      <c r="K107" s="6">
        <v>10684</v>
      </c>
      <c r="L107" s="6"/>
      <c r="M107" s="6"/>
      <c r="N107" s="6">
        <v>12705</v>
      </c>
      <c r="O107" s="6"/>
      <c r="P107" s="6">
        <v>12443</v>
      </c>
      <c r="Q107" s="6"/>
      <c r="R107" s="6"/>
      <c r="S107" s="6">
        <v>12819</v>
      </c>
      <c r="T107" s="6"/>
      <c r="U107" s="6"/>
      <c r="V107" s="6">
        <v>11643</v>
      </c>
      <c r="W107" s="6">
        <v>13865</v>
      </c>
      <c r="X107" s="6"/>
      <c r="Y107" s="6"/>
      <c r="Z107" s="6"/>
      <c r="AA107" s="6"/>
      <c r="AB107" s="6">
        <v>11473</v>
      </c>
      <c r="AC107" s="6">
        <v>11221</v>
      </c>
      <c r="AD107" s="6"/>
      <c r="AF107" s="7">
        <f t="shared" si="8"/>
        <v>12047</v>
      </c>
      <c r="AG107" s="71">
        <f>IF(ISERROR(INDEX(D107:$AD107,MATCH(TRUE,INDEX((D107:$AD107&lt;&gt;0),0),0))),"",INDEX(D107:$AD107,MATCH(TRUE,INDEX((D107:$AD107&lt;&gt;0),0),0)))</f>
        <v>12047</v>
      </c>
      <c r="AH107" s="71">
        <f>IF(ISERROR(INDEX(E107:$AD107,MATCH(TRUE,INDEX((E107:$AD107&lt;&gt;0),0),0))),"",INDEX(E107:$AD107,MATCH(TRUE,INDEX((E107:$AD107&lt;&gt;0),0),0)))</f>
        <v>12047</v>
      </c>
      <c r="AI107" s="71">
        <f>IF(ISERROR(INDEX(F107:$AD107,MATCH(TRUE,INDEX((F107:$AD107&lt;&gt;0),0),0))),"",INDEX(F107:$AD107,MATCH(TRUE,INDEX((F107:$AD107&lt;&gt;0),0),0)))</f>
        <v>11675</v>
      </c>
      <c r="AJ107" s="71">
        <f>IF(ISERROR(INDEX(F107:$AD107,MATCH(TRUE,INDEX((F107:$AD107&lt;&gt;0),0),0))),"",INDEX(F107:$AD107,MATCH(TRUE,INDEX((F107:$AD107&lt;&gt;0),0),0)))</f>
        <v>11675</v>
      </c>
      <c r="AK107" s="71">
        <f>IF(ISERROR(INDEX(G107:$AD107,MATCH(TRUE,INDEX((G107:$AD107&lt;&gt;0),0),0))),"",INDEX(G107:$AD107,MATCH(TRUE,INDEX((G107:$AD107&lt;&gt;0),0),0)))</f>
        <v>10684</v>
      </c>
      <c r="AL107" s="71">
        <f>IF(ISERROR(INDEX(H107:$AD107,MATCH(TRUE,INDEX((H107:$AD107&lt;&gt;0),0),0))),"",INDEX(H107:$AD107,MATCH(TRUE,INDEX((H107:$AD107&lt;&gt;0),0),0)))</f>
        <v>10684</v>
      </c>
      <c r="AM107" s="71">
        <f>IF(ISERROR(INDEX(I107:$AD107,MATCH(TRUE,INDEX((I107:$AD107&lt;&gt;0),0),0))),"",INDEX(I107:$AD107,MATCH(TRUE,INDEX((I107:$AD107&lt;&gt;0),0),0)))</f>
        <v>10684</v>
      </c>
      <c r="AN107" s="71">
        <f>IF(ISERROR(INDEX(J107:$AD107,MATCH(TRUE,INDEX((J107:$AD107&lt;&gt;0),0),0))),"",INDEX(J107:$AD107,MATCH(TRUE,INDEX((J107:$AD107&lt;&gt;0),0),0)))</f>
        <v>10684</v>
      </c>
      <c r="AO107" s="7"/>
      <c r="AP107" t="s">
        <v>348</v>
      </c>
      <c r="AQ107" t="s">
        <v>373</v>
      </c>
      <c r="AR107" t="s">
        <v>376</v>
      </c>
      <c r="AS107">
        <v>5283</v>
      </c>
      <c r="AT107" t="s">
        <v>377</v>
      </c>
      <c r="AU107">
        <v>6764</v>
      </c>
      <c r="AV107">
        <v>12047</v>
      </c>
      <c r="AW107">
        <v>105</v>
      </c>
      <c r="AX107" t="b">
        <f t="shared" si="9"/>
        <v>1</v>
      </c>
      <c r="AY107" s="73">
        <f t="shared" si="7"/>
        <v>42689</v>
      </c>
    </row>
    <row r="108" spans="1:51" x14ac:dyDescent="0.3">
      <c r="A108">
        <v>106</v>
      </c>
      <c r="B108" s="12" t="s">
        <v>96</v>
      </c>
      <c r="C108" t="s">
        <v>50</v>
      </c>
      <c r="D108" s="6"/>
      <c r="E108" s="6">
        <v>31478</v>
      </c>
      <c r="F108" s="6"/>
      <c r="G108" s="6">
        <v>32401</v>
      </c>
      <c r="H108" s="6"/>
      <c r="I108" s="6"/>
      <c r="J108" s="6">
        <v>31012</v>
      </c>
      <c r="K108" s="6"/>
      <c r="L108" s="6">
        <v>35721</v>
      </c>
      <c r="M108" s="6"/>
      <c r="N108" s="6">
        <v>42944</v>
      </c>
      <c r="O108" s="6">
        <v>43513</v>
      </c>
      <c r="P108" s="6"/>
      <c r="Q108" s="6">
        <v>37924</v>
      </c>
      <c r="R108" s="6"/>
      <c r="S108" s="6">
        <v>41825</v>
      </c>
      <c r="T108" s="6"/>
      <c r="U108" s="6"/>
      <c r="V108" s="6">
        <v>45799</v>
      </c>
      <c r="W108" s="6">
        <v>46725</v>
      </c>
      <c r="X108" s="6"/>
      <c r="Y108" s="6"/>
      <c r="Z108" s="6">
        <v>41410</v>
      </c>
      <c r="AA108" s="6"/>
      <c r="AB108" s="6"/>
      <c r="AC108" s="6">
        <v>40575</v>
      </c>
      <c r="AD108" s="6"/>
      <c r="AF108" s="7">
        <f t="shared" si="8"/>
        <v>31478</v>
      </c>
      <c r="AG108" s="71">
        <f>IF(ISERROR(INDEX(D108:$AD108,MATCH(TRUE,INDEX((D108:$AD108&lt;&gt;0),0),0))),"",INDEX(D108:$AD108,MATCH(TRUE,INDEX((D108:$AD108&lt;&gt;0),0),0)))</f>
        <v>31478</v>
      </c>
      <c r="AH108" s="71">
        <f>IF(ISERROR(INDEX(E108:$AD108,MATCH(TRUE,INDEX((E108:$AD108&lt;&gt;0),0),0))),"",INDEX(E108:$AD108,MATCH(TRUE,INDEX((E108:$AD108&lt;&gt;0),0),0)))</f>
        <v>31478</v>
      </c>
      <c r="AI108" s="71">
        <f>IF(ISERROR(INDEX(F108:$AD108,MATCH(TRUE,INDEX((F108:$AD108&lt;&gt;0),0),0))),"",INDEX(F108:$AD108,MATCH(TRUE,INDEX((F108:$AD108&lt;&gt;0),0),0)))</f>
        <v>32401</v>
      </c>
      <c r="AJ108" s="71">
        <f>IF(ISERROR(INDEX(F108:$AD108,MATCH(TRUE,INDEX((F108:$AD108&lt;&gt;0),0),0))),"",INDEX(F108:$AD108,MATCH(TRUE,INDEX((F108:$AD108&lt;&gt;0),0),0)))</f>
        <v>32401</v>
      </c>
      <c r="AK108" s="71">
        <f>IF(ISERROR(INDEX(G108:$AD108,MATCH(TRUE,INDEX((G108:$AD108&lt;&gt;0),0),0))),"",INDEX(G108:$AD108,MATCH(TRUE,INDEX((G108:$AD108&lt;&gt;0),0),0)))</f>
        <v>32401</v>
      </c>
      <c r="AL108" s="71">
        <f>IF(ISERROR(INDEX(H108:$AD108,MATCH(TRUE,INDEX((H108:$AD108&lt;&gt;0),0),0))),"",INDEX(H108:$AD108,MATCH(TRUE,INDEX((H108:$AD108&lt;&gt;0),0),0)))</f>
        <v>31012</v>
      </c>
      <c r="AM108" s="71">
        <f>IF(ISERROR(INDEX(I108:$AD108,MATCH(TRUE,INDEX((I108:$AD108&lt;&gt;0),0),0))),"",INDEX(I108:$AD108,MATCH(TRUE,INDEX((I108:$AD108&lt;&gt;0),0),0)))</f>
        <v>31012</v>
      </c>
      <c r="AN108" s="71">
        <f>IF(ISERROR(INDEX(J108:$AD108,MATCH(TRUE,INDEX((J108:$AD108&lt;&gt;0),0),0))),"",INDEX(J108:$AD108,MATCH(TRUE,INDEX((J108:$AD108&lt;&gt;0),0),0)))</f>
        <v>31012</v>
      </c>
      <c r="AO108" s="7"/>
      <c r="AP108" t="s">
        <v>360</v>
      </c>
      <c r="AQ108" t="s">
        <v>378</v>
      </c>
      <c r="AR108" t="s">
        <v>374</v>
      </c>
      <c r="AS108">
        <v>17699</v>
      </c>
      <c r="AT108" t="s">
        <v>375</v>
      </c>
      <c r="AU108">
        <v>13779</v>
      </c>
      <c r="AV108">
        <v>31478</v>
      </c>
      <c r="AW108">
        <v>106</v>
      </c>
      <c r="AX108" t="b">
        <f t="shared" si="9"/>
        <v>1</v>
      </c>
      <c r="AY108" s="73">
        <f t="shared" si="7"/>
        <v>42445</v>
      </c>
    </row>
    <row r="109" spans="1:51" x14ac:dyDescent="0.3">
      <c r="A109">
        <v>107</v>
      </c>
      <c r="B109" s="12" t="s">
        <v>96</v>
      </c>
      <c r="C109" t="s">
        <v>80</v>
      </c>
      <c r="D109" s="6"/>
      <c r="E109" s="6">
        <v>44484</v>
      </c>
      <c r="F109" s="6"/>
      <c r="G109" s="6">
        <v>40915</v>
      </c>
      <c r="H109" s="6"/>
      <c r="I109" s="6"/>
      <c r="J109" s="6">
        <v>36890</v>
      </c>
      <c r="K109" s="6"/>
      <c r="L109" s="6">
        <v>44122</v>
      </c>
      <c r="M109" s="6"/>
      <c r="N109" s="6">
        <v>57278</v>
      </c>
      <c r="O109" s="6"/>
      <c r="P109" s="6">
        <v>23356</v>
      </c>
      <c r="Q109" s="6"/>
      <c r="R109" s="6"/>
      <c r="S109" s="6">
        <v>55270</v>
      </c>
      <c r="T109" s="6">
        <v>49120</v>
      </c>
      <c r="U109" s="6"/>
      <c r="V109" s="6">
        <v>55228</v>
      </c>
      <c r="W109" s="6">
        <v>44008</v>
      </c>
      <c r="X109" s="6"/>
      <c r="Y109" s="6"/>
      <c r="Z109" s="6"/>
      <c r="AA109" s="6"/>
      <c r="AB109" s="6"/>
      <c r="AC109" s="6">
        <v>35691</v>
      </c>
      <c r="AD109" s="6"/>
      <c r="AF109" s="7">
        <f t="shared" si="8"/>
        <v>44484</v>
      </c>
      <c r="AG109" s="71">
        <f>IF(ISERROR(INDEX(D109:$AD109,MATCH(TRUE,INDEX((D109:$AD109&lt;&gt;0),0),0))),"",INDEX(D109:$AD109,MATCH(TRUE,INDEX((D109:$AD109&lt;&gt;0),0),0)))</f>
        <v>44484</v>
      </c>
      <c r="AH109" s="71">
        <f>IF(ISERROR(INDEX(E109:$AD109,MATCH(TRUE,INDEX((E109:$AD109&lt;&gt;0),0),0))),"",INDEX(E109:$AD109,MATCH(TRUE,INDEX((E109:$AD109&lt;&gt;0),0),0)))</f>
        <v>44484</v>
      </c>
      <c r="AI109" s="71">
        <f>IF(ISERROR(INDEX(F109:$AD109,MATCH(TRUE,INDEX((F109:$AD109&lt;&gt;0),0),0))),"",INDEX(F109:$AD109,MATCH(TRUE,INDEX((F109:$AD109&lt;&gt;0),0),0)))</f>
        <v>40915</v>
      </c>
      <c r="AJ109" s="71">
        <f>IF(ISERROR(INDEX(F109:$AD109,MATCH(TRUE,INDEX((F109:$AD109&lt;&gt;0),0),0))),"",INDEX(F109:$AD109,MATCH(TRUE,INDEX((F109:$AD109&lt;&gt;0),0),0)))</f>
        <v>40915</v>
      </c>
      <c r="AK109" s="71">
        <f>IF(ISERROR(INDEX(G109:$AD109,MATCH(TRUE,INDEX((G109:$AD109&lt;&gt;0),0),0))),"",INDEX(G109:$AD109,MATCH(TRUE,INDEX((G109:$AD109&lt;&gt;0),0),0)))</f>
        <v>40915</v>
      </c>
      <c r="AL109" s="71">
        <f>IF(ISERROR(INDEX(H109:$AD109,MATCH(TRUE,INDEX((H109:$AD109&lt;&gt;0),0),0))),"",INDEX(H109:$AD109,MATCH(TRUE,INDEX((H109:$AD109&lt;&gt;0),0),0)))</f>
        <v>36890</v>
      </c>
      <c r="AM109" s="71">
        <f>IF(ISERROR(INDEX(I109:$AD109,MATCH(TRUE,INDEX((I109:$AD109&lt;&gt;0),0),0))),"",INDEX(I109:$AD109,MATCH(TRUE,INDEX((I109:$AD109&lt;&gt;0),0),0)))</f>
        <v>36890</v>
      </c>
      <c r="AN109" s="71">
        <f>IF(ISERROR(INDEX(J109:$AD109,MATCH(TRUE,INDEX((J109:$AD109&lt;&gt;0),0),0))),"",INDEX(J109:$AD109,MATCH(TRUE,INDEX((J109:$AD109&lt;&gt;0),0),0)))</f>
        <v>36890</v>
      </c>
      <c r="AO109" s="7"/>
      <c r="AP109" t="s">
        <v>360</v>
      </c>
      <c r="AQ109" t="s">
        <v>378</v>
      </c>
      <c r="AR109" t="s">
        <v>374</v>
      </c>
      <c r="AS109">
        <v>20438</v>
      </c>
      <c r="AT109" t="s">
        <v>375</v>
      </c>
      <c r="AU109">
        <v>24046</v>
      </c>
      <c r="AV109">
        <v>44484</v>
      </c>
      <c r="AW109">
        <v>107</v>
      </c>
      <c r="AX109" t="b">
        <f t="shared" si="9"/>
        <v>1</v>
      </c>
      <c r="AY109" s="73">
        <f t="shared" si="7"/>
        <v>42445</v>
      </c>
    </row>
    <row r="110" spans="1:51" x14ac:dyDescent="0.3">
      <c r="A110">
        <v>108</v>
      </c>
      <c r="B110" s="12" t="s">
        <v>96</v>
      </c>
      <c r="C110" t="s">
        <v>101</v>
      </c>
      <c r="D110" s="6"/>
      <c r="E110" s="6">
        <v>63171</v>
      </c>
      <c r="F110" s="6"/>
      <c r="G110" s="6">
        <v>53027</v>
      </c>
      <c r="H110" s="6"/>
      <c r="I110" s="6"/>
      <c r="J110" s="6">
        <v>53692</v>
      </c>
      <c r="K110" s="6"/>
      <c r="L110" s="6">
        <v>59081</v>
      </c>
      <c r="M110" s="6"/>
      <c r="N110" s="6">
        <v>48847</v>
      </c>
      <c r="O110" s="6"/>
      <c r="P110" s="6">
        <v>27198</v>
      </c>
      <c r="Q110" s="6"/>
      <c r="R110" s="6"/>
      <c r="S110" s="6">
        <v>48346</v>
      </c>
      <c r="T110" s="6">
        <v>57922</v>
      </c>
      <c r="U110" s="6"/>
      <c r="V110" s="6">
        <v>52648</v>
      </c>
      <c r="W110" s="6">
        <v>47299</v>
      </c>
      <c r="X110" s="6"/>
      <c r="Y110" s="6"/>
      <c r="Z110" s="6"/>
      <c r="AA110" s="6"/>
      <c r="AB110" s="6">
        <v>40170</v>
      </c>
      <c r="AC110" s="6">
        <v>40378</v>
      </c>
      <c r="AD110" s="6"/>
      <c r="AF110" s="7">
        <f t="shared" si="8"/>
        <v>63171</v>
      </c>
      <c r="AG110" s="71">
        <f>IF(ISERROR(INDEX(D110:$AD110,MATCH(TRUE,INDEX((D110:$AD110&lt;&gt;0),0),0))),"",INDEX(D110:$AD110,MATCH(TRUE,INDEX((D110:$AD110&lt;&gt;0),0),0)))</f>
        <v>63171</v>
      </c>
      <c r="AH110" s="71">
        <f>IF(ISERROR(INDEX(E110:$AD110,MATCH(TRUE,INDEX((E110:$AD110&lt;&gt;0),0),0))),"",INDEX(E110:$AD110,MATCH(TRUE,INDEX((E110:$AD110&lt;&gt;0),0),0)))</f>
        <v>63171</v>
      </c>
      <c r="AI110" s="71">
        <f>IF(ISERROR(INDEX(F110:$AD110,MATCH(TRUE,INDEX((F110:$AD110&lt;&gt;0),0),0))),"",INDEX(F110:$AD110,MATCH(TRUE,INDEX((F110:$AD110&lt;&gt;0),0),0)))</f>
        <v>53027</v>
      </c>
      <c r="AJ110" s="71">
        <f>IF(ISERROR(INDEX(F110:$AD110,MATCH(TRUE,INDEX((F110:$AD110&lt;&gt;0),0),0))),"",INDEX(F110:$AD110,MATCH(TRUE,INDEX((F110:$AD110&lt;&gt;0),0),0)))</f>
        <v>53027</v>
      </c>
      <c r="AK110" s="71">
        <f>IF(ISERROR(INDEX(G110:$AD110,MATCH(TRUE,INDEX((G110:$AD110&lt;&gt;0),0),0))),"",INDEX(G110:$AD110,MATCH(TRUE,INDEX((G110:$AD110&lt;&gt;0),0),0)))</f>
        <v>53027</v>
      </c>
      <c r="AL110" s="71">
        <f>IF(ISERROR(INDEX(H110:$AD110,MATCH(TRUE,INDEX((H110:$AD110&lt;&gt;0),0),0))),"",INDEX(H110:$AD110,MATCH(TRUE,INDEX((H110:$AD110&lt;&gt;0),0),0)))</f>
        <v>53692</v>
      </c>
      <c r="AM110" s="71">
        <f>IF(ISERROR(INDEX(I110:$AD110,MATCH(TRUE,INDEX((I110:$AD110&lt;&gt;0),0),0))),"",INDEX(I110:$AD110,MATCH(TRUE,INDEX((I110:$AD110&lt;&gt;0),0),0)))</f>
        <v>53692</v>
      </c>
      <c r="AN110" s="71">
        <f>IF(ISERROR(INDEX(J110:$AD110,MATCH(TRUE,INDEX((J110:$AD110&lt;&gt;0),0),0))),"",INDEX(J110:$AD110,MATCH(TRUE,INDEX((J110:$AD110&lt;&gt;0),0),0)))</f>
        <v>53692</v>
      </c>
      <c r="AO110" s="7"/>
      <c r="AP110" t="s">
        <v>360</v>
      </c>
      <c r="AQ110" t="s">
        <v>378</v>
      </c>
      <c r="AR110" t="s">
        <v>374</v>
      </c>
      <c r="AS110">
        <v>31371</v>
      </c>
      <c r="AT110" t="s">
        <v>375</v>
      </c>
      <c r="AU110">
        <v>31800</v>
      </c>
      <c r="AV110">
        <v>63171</v>
      </c>
      <c r="AW110">
        <v>108</v>
      </c>
      <c r="AX110" t="b">
        <f t="shared" si="9"/>
        <v>1</v>
      </c>
      <c r="AY110" s="73">
        <f t="shared" si="7"/>
        <v>42445</v>
      </c>
    </row>
    <row r="111" spans="1:51" x14ac:dyDescent="0.3">
      <c r="A111">
        <v>109</v>
      </c>
      <c r="B111" s="12" t="s">
        <v>46</v>
      </c>
      <c r="C111" s="15" t="s">
        <v>102</v>
      </c>
      <c r="D111" s="6"/>
      <c r="E111" s="6">
        <v>16012</v>
      </c>
      <c r="F111" s="6"/>
      <c r="G111" s="6"/>
      <c r="H111" s="6"/>
      <c r="I111" s="6"/>
      <c r="J111" s="6"/>
      <c r="K111" s="6">
        <v>13642</v>
      </c>
      <c r="L111" s="6"/>
      <c r="M111" s="6"/>
      <c r="N111" s="6">
        <v>13587</v>
      </c>
      <c r="O111" s="6"/>
      <c r="P111" s="6">
        <v>12750</v>
      </c>
      <c r="Q111" s="6"/>
      <c r="R111" s="6">
        <v>13258</v>
      </c>
      <c r="S111" s="6"/>
      <c r="T111" s="6">
        <v>15533</v>
      </c>
      <c r="U111" s="6"/>
      <c r="V111" s="6">
        <v>15527</v>
      </c>
      <c r="W111" s="6"/>
      <c r="X111" s="6"/>
      <c r="Y111" s="6"/>
      <c r="Z111" s="6">
        <v>7807</v>
      </c>
      <c r="AA111" s="6"/>
      <c r="AB111" s="6">
        <v>11622</v>
      </c>
      <c r="AC111" s="6">
        <v>10441</v>
      </c>
      <c r="AD111" s="6">
        <v>11042</v>
      </c>
      <c r="AF111" s="7">
        <f t="shared" si="8"/>
        <v>16012</v>
      </c>
      <c r="AG111" s="71">
        <f>IF(ISERROR(INDEX(D111:$AD111,MATCH(TRUE,INDEX((D111:$AD111&lt;&gt;0),0),0))),"",INDEX(D111:$AD111,MATCH(TRUE,INDEX((D111:$AD111&lt;&gt;0),0),0)))</f>
        <v>16012</v>
      </c>
      <c r="AH111" s="71">
        <f>IF(ISERROR(INDEX(E111:$AD111,MATCH(TRUE,INDEX((E111:$AD111&lt;&gt;0),0),0))),"",INDEX(E111:$AD111,MATCH(TRUE,INDEX((E111:$AD111&lt;&gt;0),0),0)))</f>
        <v>16012</v>
      </c>
      <c r="AI111" s="71">
        <f>IF(ISERROR(INDEX(F111:$AD111,MATCH(TRUE,INDEX((F111:$AD111&lt;&gt;0),0),0))),"",INDEX(F111:$AD111,MATCH(TRUE,INDEX((F111:$AD111&lt;&gt;0),0),0)))</f>
        <v>13642</v>
      </c>
      <c r="AJ111" s="71">
        <f>IF(ISERROR(INDEX(F111:$AD111,MATCH(TRUE,INDEX((F111:$AD111&lt;&gt;0),0),0))),"",INDEX(F111:$AD111,MATCH(TRUE,INDEX((F111:$AD111&lt;&gt;0),0),0)))</f>
        <v>13642</v>
      </c>
      <c r="AK111" s="71">
        <f>IF(ISERROR(INDEX(G111:$AD111,MATCH(TRUE,INDEX((G111:$AD111&lt;&gt;0),0),0))),"",INDEX(G111:$AD111,MATCH(TRUE,INDEX((G111:$AD111&lt;&gt;0),0),0)))</f>
        <v>13642</v>
      </c>
      <c r="AL111" s="71">
        <f>IF(ISERROR(INDEX(H111:$AD111,MATCH(TRUE,INDEX((H111:$AD111&lt;&gt;0),0),0))),"",INDEX(H111:$AD111,MATCH(TRUE,INDEX((H111:$AD111&lt;&gt;0),0),0)))</f>
        <v>13642</v>
      </c>
      <c r="AM111" s="71">
        <f>IF(ISERROR(INDEX(I111:$AD111,MATCH(TRUE,INDEX((I111:$AD111&lt;&gt;0),0),0))),"",INDEX(I111:$AD111,MATCH(TRUE,INDEX((I111:$AD111&lt;&gt;0),0),0)))</f>
        <v>13642</v>
      </c>
      <c r="AN111" s="71">
        <f>IF(ISERROR(INDEX(J111:$AD111,MATCH(TRUE,INDEX((J111:$AD111&lt;&gt;0),0),0))),"",INDEX(J111:$AD111,MATCH(TRUE,INDEX((J111:$AD111&lt;&gt;0),0),0)))</f>
        <v>13642</v>
      </c>
      <c r="AO111" s="7"/>
      <c r="AP111" t="s">
        <v>353</v>
      </c>
      <c r="AQ111" t="s">
        <v>378</v>
      </c>
      <c r="AR111" t="s">
        <v>376</v>
      </c>
      <c r="AS111">
        <v>7818</v>
      </c>
      <c r="AT111" t="s">
        <v>377</v>
      </c>
      <c r="AU111">
        <v>8194</v>
      </c>
      <c r="AV111">
        <v>16012</v>
      </c>
      <c r="AW111">
        <v>109</v>
      </c>
      <c r="AX111" t="b">
        <f t="shared" si="9"/>
        <v>1</v>
      </c>
      <c r="AY111" s="73">
        <f t="shared" si="7"/>
        <v>42649</v>
      </c>
    </row>
    <row r="112" spans="1:51" x14ac:dyDescent="0.3">
      <c r="A112">
        <v>110</v>
      </c>
      <c r="B112" s="12" t="s">
        <v>64</v>
      </c>
      <c r="C112" t="s">
        <v>103</v>
      </c>
      <c r="D112" s="6"/>
      <c r="E112" s="6">
        <v>10887</v>
      </c>
      <c r="F112" s="6">
        <v>10438</v>
      </c>
      <c r="G112" s="6"/>
      <c r="H112" s="6"/>
      <c r="I112" s="6"/>
      <c r="J112" s="6"/>
      <c r="K112" s="6"/>
      <c r="L112" s="6">
        <v>8677</v>
      </c>
      <c r="M112" s="6"/>
      <c r="N112" s="6">
        <v>10155</v>
      </c>
      <c r="O112" s="6"/>
      <c r="P112" s="6">
        <v>10056</v>
      </c>
      <c r="Q112" s="6"/>
      <c r="R112" s="6">
        <v>9509</v>
      </c>
      <c r="S112" s="6"/>
      <c r="T112" s="6">
        <v>11880</v>
      </c>
      <c r="U112" s="6"/>
      <c r="V112" s="6"/>
      <c r="W112" s="6">
        <v>10204</v>
      </c>
      <c r="X112" s="6"/>
      <c r="Y112" s="6"/>
      <c r="Z112" s="6">
        <v>10417</v>
      </c>
      <c r="AA112" s="6"/>
      <c r="AB112" s="6">
        <v>7660</v>
      </c>
      <c r="AC112" s="6">
        <v>7171</v>
      </c>
      <c r="AD112" s="6"/>
      <c r="AF112" s="7">
        <f t="shared" si="8"/>
        <v>10887</v>
      </c>
      <c r="AG112" s="71">
        <f>IF(ISERROR(INDEX(D112:$AD112,MATCH(TRUE,INDEX((D112:$AD112&lt;&gt;0),0),0))),"",INDEX(D112:$AD112,MATCH(TRUE,INDEX((D112:$AD112&lt;&gt;0),0),0)))</f>
        <v>10887</v>
      </c>
      <c r="AH112" s="71">
        <f>IF(ISERROR(INDEX(E112:$AD112,MATCH(TRUE,INDEX((E112:$AD112&lt;&gt;0),0),0))),"",INDEX(E112:$AD112,MATCH(TRUE,INDEX((E112:$AD112&lt;&gt;0),0),0)))</f>
        <v>10887</v>
      </c>
      <c r="AI112" s="71">
        <f>IF(ISERROR(INDEX(F112:$AD112,MATCH(TRUE,INDEX((F112:$AD112&lt;&gt;0),0),0))),"",INDEX(F112:$AD112,MATCH(TRUE,INDEX((F112:$AD112&lt;&gt;0),0),0)))</f>
        <v>10438</v>
      </c>
      <c r="AJ112" s="71">
        <f>IF(ISERROR(INDEX(F112:$AD112,MATCH(TRUE,INDEX((F112:$AD112&lt;&gt;0),0),0))),"",INDEX(F112:$AD112,MATCH(TRUE,INDEX((F112:$AD112&lt;&gt;0),0),0)))</f>
        <v>10438</v>
      </c>
      <c r="AK112" s="71">
        <f>IF(ISERROR(INDEX(G112:$AD112,MATCH(TRUE,INDEX((G112:$AD112&lt;&gt;0),0),0))),"",INDEX(G112:$AD112,MATCH(TRUE,INDEX((G112:$AD112&lt;&gt;0),0),0)))</f>
        <v>8677</v>
      </c>
      <c r="AL112" s="71">
        <f>IF(ISERROR(INDEX(H112:$AD112,MATCH(TRUE,INDEX((H112:$AD112&lt;&gt;0),0),0))),"",INDEX(H112:$AD112,MATCH(TRUE,INDEX((H112:$AD112&lt;&gt;0),0),0)))</f>
        <v>8677</v>
      </c>
      <c r="AM112" s="71">
        <f>IF(ISERROR(INDEX(I112:$AD112,MATCH(TRUE,INDEX((I112:$AD112&lt;&gt;0),0),0))),"",INDEX(I112:$AD112,MATCH(TRUE,INDEX((I112:$AD112&lt;&gt;0),0),0)))</f>
        <v>8677</v>
      </c>
      <c r="AN112" s="71">
        <f>IF(ISERROR(INDEX(J112:$AD112,MATCH(TRUE,INDEX((J112:$AD112&lt;&gt;0),0),0))),"",INDEX(J112:$AD112,MATCH(TRUE,INDEX((J112:$AD112&lt;&gt;0),0),0)))</f>
        <v>8677</v>
      </c>
      <c r="AO112" s="7"/>
      <c r="AP112" t="s">
        <v>348</v>
      </c>
      <c r="AQ112" t="s">
        <v>373</v>
      </c>
      <c r="AR112" t="s">
        <v>376</v>
      </c>
      <c r="AS112">
        <v>5069</v>
      </c>
      <c r="AT112" t="s">
        <v>377</v>
      </c>
      <c r="AU112">
        <v>5818</v>
      </c>
      <c r="AV112">
        <v>10887</v>
      </c>
      <c r="AW112">
        <v>110</v>
      </c>
      <c r="AX112" t="b">
        <f t="shared" si="9"/>
        <v>1</v>
      </c>
      <c r="AY112" s="73">
        <f t="shared" si="7"/>
        <v>42689</v>
      </c>
    </row>
    <row r="113" spans="1:51" x14ac:dyDescent="0.3">
      <c r="A113">
        <v>111</v>
      </c>
      <c r="B113" s="12" t="s">
        <v>99</v>
      </c>
      <c r="C113" t="s">
        <v>103</v>
      </c>
      <c r="D113" s="6"/>
      <c r="E113" s="6">
        <v>22883</v>
      </c>
      <c r="F113" s="6"/>
      <c r="G113" s="6"/>
      <c r="H113" s="6"/>
      <c r="I113" s="6"/>
      <c r="J113" s="6"/>
      <c r="K113" s="6">
        <v>23567</v>
      </c>
      <c r="L113" s="6"/>
      <c r="M113" s="6"/>
      <c r="N113" s="6">
        <v>25586</v>
      </c>
      <c r="O113" s="6"/>
      <c r="P113" s="6">
        <v>26317</v>
      </c>
      <c r="Q113" s="6"/>
      <c r="R113" s="6">
        <v>25262</v>
      </c>
      <c r="S113" s="6"/>
      <c r="T113" s="6">
        <v>34324</v>
      </c>
      <c r="U113" s="6"/>
      <c r="V113" s="6"/>
      <c r="W113" s="6">
        <v>27806</v>
      </c>
      <c r="X113" s="6"/>
      <c r="Y113" s="6"/>
      <c r="Z113" s="6"/>
      <c r="AA113" s="6"/>
      <c r="AB113" s="6">
        <v>20846</v>
      </c>
      <c r="AC113" s="6">
        <v>20645</v>
      </c>
      <c r="AD113" s="6"/>
      <c r="AF113" s="7">
        <f t="shared" si="8"/>
        <v>22883</v>
      </c>
      <c r="AG113" s="71">
        <f>IF(ISERROR(INDEX(D113:$AD113,MATCH(TRUE,INDEX((D113:$AD113&lt;&gt;0),0),0))),"",INDEX(D113:$AD113,MATCH(TRUE,INDEX((D113:$AD113&lt;&gt;0),0),0)))</f>
        <v>22883</v>
      </c>
      <c r="AH113" s="71">
        <f>IF(ISERROR(INDEX(E113:$AD113,MATCH(TRUE,INDEX((E113:$AD113&lt;&gt;0),0),0))),"",INDEX(E113:$AD113,MATCH(TRUE,INDEX((E113:$AD113&lt;&gt;0),0),0)))</f>
        <v>22883</v>
      </c>
      <c r="AI113" s="71">
        <f>IF(ISERROR(INDEX(F113:$AD113,MATCH(TRUE,INDEX((F113:$AD113&lt;&gt;0),0),0))),"",INDEX(F113:$AD113,MATCH(TRUE,INDEX((F113:$AD113&lt;&gt;0),0),0)))</f>
        <v>23567</v>
      </c>
      <c r="AJ113" s="71">
        <f>IF(ISERROR(INDEX(F113:$AD113,MATCH(TRUE,INDEX((F113:$AD113&lt;&gt;0),0),0))),"",INDEX(F113:$AD113,MATCH(TRUE,INDEX((F113:$AD113&lt;&gt;0),0),0)))</f>
        <v>23567</v>
      </c>
      <c r="AK113" s="71">
        <f>IF(ISERROR(INDEX(G113:$AD113,MATCH(TRUE,INDEX((G113:$AD113&lt;&gt;0),0),0))),"",INDEX(G113:$AD113,MATCH(TRUE,INDEX((G113:$AD113&lt;&gt;0),0),0)))</f>
        <v>23567</v>
      </c>
      <c r="AL113" s="71">
        <f>IF(ISERROR(INDEX(H113:$AD113,MATCH(TRUE,INDEX((H113:$AD113&lt;&gt;0),0),0))),"",INDEX(H113:$AD113,MATCH(TRUE,INDEX((H113:$AD113&lt;&gt;0),0),0)))</f>
        <v>23567</v>
      </c>
      <c r="AM113" s="71">
        <f>IF(ISERROR(INDEX(I113:$AD113,MATCH(TRUE,INDEX((I113:$AD113&lt;&gt;0),0),0))),"",INDEX(I113:$AD113,MATCH(TRUE,INDEX((I113:$AD113&lt;&gt;0),0),0)))</f>
        <v>23567</v>
      </c>
      <c r="AN113" s="71">
        <f>IF(ISERROR(INDEX(J113:$AD113,MATCH(TRUE,INDEX((J113:$AD113&lt;&gt;0),0),0))),"",INDEX(J113:$AD113,MATCH(TRUE,INDEX((J113:$AD113&lt;&gt;0),0),0)))</f>
        <v>23567</v>
      </c>
      <c r="AO113" s="7"/>
      <c r="AP113" t="s">
        <v>353</v>
      </c>
      <c r="AQ113" t="s">
        <v>378</v>
      </c>
      <c r="AR113" t="s">
        <v>376</v>
      </c>
      <c r="AS113">
        <v>12376</v>
      </c>
      <c r="AT113" t="s">
        <v>377</v>
      </c>
      <c r="AU113">
        <v>10507</v>
      </c>
      <c r="AV113">
        <v>22883</v>
      </c>
      <c r="AW113">
        <v>111</v>
      </c>
      <c r="AX113" t="b">
        <f t="shared" si="9"/>
        <v>1</v>
      </c>
      <c r="AY113" s="73">
        <f t="shared" si="7"/>
        <v>42649</v>
      </c>
    </row>
    <row r="114" spans="1:51" x14ac:dyDescent="0.3">
      <c r="A114">
        <v>112</v>
      </c>
      <c r="B114" s="12" t="s">
        <v>41</v>
      </c>
      <c r="C114" t="s">
        <v>104</v>
      </c>
      <c r="D114" s="6"/>
      <c r="E114" s="6">
        <v>5159</v>
      </c>
      <c r="F114" s="6">
        <v>5688</v>
      </c>
      <c r="G114" s="6"/>
      <c r="H114" s="6"/>
      <c r="I114" s="6"/>
      <c r="J114" s="6"/>
      <c r="K114" s="6">
        <v>3762</v>
      </c>
      <c r="L114" s="6"/>
      <c r="M114" s="6"/>
      <c r="N114" s="6">
        <v>5616</v>
      </c>
      <c r="O114" s="6"/>
      <c r="P114" s="6">
        <v>4526</v>
      </c>
      <c r="Q114" s="6"/>
      <c r="R114" s="6">
        <v>6048</v>
      </c>
      <c r="S114" s="6"/>
      <c r="T114" s="6">
        <v>8488</v>
      </c>
      <c r="U114" s="6"/>
      <c r="V114" s="6"/>
      <c r="W114" s="6">
        <v>9646</v>
      </c>
      <c r="X114" s="6"/>
      <c r="Y114" s="6"/>
      <c r="Z114" s="6"/>
      <c r="AA114" s="6"/>
      <c r="AB114" s="6">
        <v>7602</v>
      </c>
      <c r="AC114" s="6">
        <v>7526</v>
      </c>
      <c r="AD114" s="6"/>
      <c r="AF114" s="7">
        <f t="shared" si="8"/>
        <v>5159</v>
      </c>
      <c r="AG114" s="71">
        <f>IF(ISERROR(INDEX(D114:$AD114,MATCH(TRUE,INDEX((D114:$AD114&lt;&gt;0),0),0))),"",INDEX(D114:$AD114,MATCH(TRUE,INDEX((D114:$AD114&lt;&gt;0),0),0)))</f>
        <v>5159</v>
      </c>
      <c r="AH114" s="71">
        <f>IF(ISERROR(INDEX(E114:$AD114,MATCH(TRUE,INDEX((E114:$AD114&lt;&gt;0),0),0))),"",INDEX(E114:$AD114,MATCH(TRUE,INDEX((E114:$AD114&lt;&gt;0),0),0)))</f>
        <v>5159</v>
      </c>
      <c r="AI114" s="71">
        <f>IF(ISERROR(INDEX(F114:$AD114,MATCH(TRUE,INDEX((F114:$AD114&lt;&gt;0),0),0))),"",INDEX(F114:$AD114,MATCH(TRUE,INDEX((F114:$AD114&lt;&gt;0),0),0)))</f>
        <v>5688</v>
      </c>
      <c r="AJ114" s="71">
        <f>IF(ISERROR(INDEX(F114:$AD114,MATCH(TRUE,INDEX((F114:$AD114&lt;&gt;0),0),0))),"",INDEX(F114:$AD114,MATCH(TRUE,INDEX((F114:$AD114&lt;&gt;0),0),0)))</f>
        <v>5688</v>
      </c>
      <c r="AK114" s="71">
        <f>IF(ISERROR(INDEX(G114:$AD114,MATCH(TRUE,INDEX((G114:$AD114&lt;&gt;0),0),0))),"",INDEX(G114:$AD114,MATCH(TRUE,INDEX((G114:$AD114&lt;&gt;0),0),0)))</f>
        <v>3762</v>
      </c>
      <c r="AL114" s="71">
        <f>IF(ISERROR(INDEX(H114:$AD114,MATCH(TRUE,INDEX((H114:$AD114&lt;&gt;0),0),0))),"",INDEX(H114:$AD114,MATCH(TRUE,INDEX((H114:$AD114&lt;&gt;0),0),0)))</f>
        <v>3762</v>
      </c>
      <c r="AM114" s="71">
        <f>IF(ISERROR(INDEX(I114:$AD114,MATCH(TRUE,INDEX((I114:$AD114&lt;&gt;0),0),0))),"",INDEX(I114:$AD114,MATCH(TRUE,INDEX((I114:$AD114&lt;&gt;0),0),0)))</f>
        <v>3762</v>
      </c>
      <c r="AN114" s="71">
        <f>IF(ISERROR(INDEX(J114:$AD114,MATCH(TRUE,INDEX((J114:$AD114&lt;&gt;0),0),0))),"",INDEX(J114:$AD114,MATCH(TRUE,INDEX((J114:$AD114&lt;&gt;0),0),0)))</f>
        <v>3762</v>
      </c>
      <c r="AO114" s="7"/>
      <c r="AP114" t="s">
        <v>361</v>
      </c>
      <c r="AQ114" t="s">
        <v>378</v>
      </c>
      <c r="AR114" t="s">
        <v>376</v>
      </c>
      <c r="AS114">
        <v>2372</v>
      </c>
      <c r="AT114" t="s">
        <v>377</v>
      </c>
      <c r="AU114">
        <v>2787</v>
      </c>
      <c r="AV114">
        <v>5159</v>
      </c>
      <c r="AW114">
        <v>112</v>
      </c>
      <c r="AX114" t="b">
        <f t="shared" si="9"/>
        <v>1</v>
      </c>
      <c r="AY114" s="73">
        <f t="shared" si="7"/>
        <v>42656</v>
      </c>
    </row>
    <row r="115" spans="1:51" x14ac:dyDescent="0.3">
      <c r="A115">
        <v>113</v>
      </c>
      <c r="B115" s="12" t="s">
        <v>30</v>
      </c>
      <c r="C115" t="s">
        <v>105</v>
      </c>
      <c r="D115" s="6"/>
      <c r="E115" s="6">
        <v>1178</v>
      </c>
      <c r="F115" s="6">
        <v>683</v>
      </c>
      <c r="G115" s="6"/>
      <c r="H115" s="6"/>
      <c r="I115" s="6"/>
      <c r="J115" s="6"/>
      <c r="K115" s="6"/>
      <c r="L115" s="6">
        <v>1283</v>
      </c>
      <c r="M115" s="6"/>
      <c r="N115" s="6">
        <v>1247</v>
      </c>
      <c r="O115" s="6"/>
      <c r="P115" s="6">
        <v>790</v>
      </c>
      <c r="Q115" s="6"/>
      <c r="R115" s="6">
        <v>1000</v>
      </c>
      <c r="S115" s="6"/>
      <c r="T115" s="6">
        <v>940</v>
      </c>
      <c r="U115" s="6"/>
      <c r="V115" s="6">
        <v>1170</v>
      </c>
      <c r="W115" s="6"/>
      <c r="X115" s="6"/>
      <c r="Y115" s="6"/>
      <c r="Z115" s="6"/>
      <c r="AA115" s="6">
        <v>894</v>
      </c>
      <c r="AB115" s="6"/>
      <c r="AC115" s="6">
        <v>1599</v>
      </c>
      <c r="AD115" s="6"/>
      <c r="AF115" s="7">
        <f t="shared" si="8"/>
        <v>1178</v>
      </c>
      <c r="AG115" s="71">
        <f>IF(ISERROR(INDEX(D115:$AD115,MATCH(TRUE,INDEX((D115:$AD115&lt;&gt;0),0),0))),"",INDEX(D115:$AD115,MATCH(TRUE,INDEX((D115:$AD115&lt;&gt;0),0),0)))</f>
        <v>1178</v>
      </c>
      <c r="AH115" s="71">
        <f>IF(ISERROR(INDEX(E115:$AD115,MATCH(TRUE,INDEX((E115:$AD115&lt;&gt;0),0),0))),"",INDEX(E115:$AD115,MATCH(TRUE,INDEX((E115:$AD115&lt;&gt;0),0),0)))</f>
        <v>1178</v>
      </c>
      <c r="AI115" s="71">
        <f>IF(ISERROR(INDEX(F115:$AD115,MATCH(TRUE,INDEX((F115:$AD115&lt;&gt;0),0),0))),"",INDEX(F115:$AD115,MATCH(TRUE,INDEX((F115:$AD115&lt;&gt;0),0),0)))</f>
        <v>683</v>
      </c>
      <c r="AJ115" s="71">
        <f>IF(ISERROR(INDEX(F115:$AD115,MATCH(TRUE,INDEX((F115:$AD115&lt;&gt;0),0),0))),"",INDEX(F115:$AD115,MATCH(TRUE,INDEX((F115:$AD115&lt;&gt;0),0),0)))</f>
        <v>683</v>
      </c>
      <c r="AK115" s="71">
        <f>IF(ISERROR(INDEX(G115:$AD115,MATCH(TRUE,INDEX((G115:$AD115&lt;&gt;0),0),0))),"",INDEX(G115:$AD115,MATCH(TRUE,INDEX((G115:$AD115&lt;&gt;0),0),0)))</f>
        <v>1283</v>
      </c>
      <c r="AL115" s="71">
        <f>IF(ISERROR(INDEX(H115:$AD115,MATCH(TRUE,INDEX((H115:$AD115&lt;&gt;0),0),0))),"",INDEX(H115:$AD115,MATCH(TRUE,INDEX((H115:$AD115&lt;&gt;0),0),0)))</f>
        <v>1283</v>
      </c>
      <c r="AM115" s="71">
        <f>IF(ISERROR(INDEX(I115:$AD115,MATCH(TRUE,INDEX((I115:$AD115&lt;&gt;0),0),0))),"",INDEX(I115:$AD115,MATCH(TRUE,INDEX((I115:$AD115&lt;&gt;0),0),0)))</f>
        <v>1283</v>
      </c>
      <c r="AN115" s="71">
        <f>IF(ISERROR(INDEX(J115:$AD115,MATCH(TRUE,INDEX((J115:$AD115&lt;&gt;0),0),0))),"",INDEX(J115:$AD115,MATCH(TRUE,INDEX((J115:$AD115&lt;&gt;0),0),0)))</f>
        <v>1283</v>
      </c>
      <c r="AO115" s="7"/>
      <c r="AP115" t="s">
        <v>362</v>
      </c>
      <c r="AQ115" t="s">
        <v>373</v>
      </c>
      <c r="AR115" t="s">
        <v>376</v>
      </c>
      <c r="AS115">
        <v>597</v>
      </c>
      <c r="AT115" t="s">
        <v>377</v>
      </c>
      <c r="AU115">
        <v>581</v>
      </c>
      <c r="AV115">
        <v>1178</v>
      </c>
      <c r="AW115">
        <v>113</v>
      </c>
      <c r="AX115" t="b">
        <f t="shared" si="9"/>
        <v>1</v>
      </c>
      <c r="AY115" s="73">
        <f t="shared" si="7"/>
        <v>42648</v>
      </c>
    </row>
    <row r="116" spans="1:51" x14ac:dyDescent="0.3">
      <c r="A116">
        <v>114</v>
      </c>
      <c r="B116" s="12" t="s">
        <v>106</v>
      </c>
      <c r="C116" t="s">
        <v>107</v>
      </c>
      <c r="D116" s="6"/>
      <c r="E116" s="6">
        <v>2697</v>
      </c>
      <c r="F116" s="6"/>
      <c r="G116" s="6">
        <v>2427</v>
      </c>
      <c r="H116" s="6"/>
      <c r="I116" s="6"/>
      <c r="J116" s="6">
        <v>3323</v>
      </c>
      <c r="K116" s="6"/>
      <c r="L116" s="6">
        <v>2389</v>
      </c>
      <c r="M116" s="6"/>
      <c r="N116" s="6">
        <v>2533</v>
      </c>
      <c r="O116" s="6"/>
      <c r="P116" s="6">
        <v>2133</v>
      </c>
      <c r="Q116" s="6"/>
      <c r="R116" s="6"/>
      <c r="S116" s="6">
        <v>4590</v>
      </c>
      <c r="T116" s="6"/>
      <c r="U116" s="6">
        <v>5044</v>
      </c>
      <c r="V116" s="6"/>
      <c r="W116" s="6">
        <v>5342</v>
      </c>
      <c r="X116" s="6"/>
      <c r="Y116" s="6"/>
      <c r="Z116" s="6"/>
      <c r="AA116" s="6"/>
      <c r="AB116" s="6"/>
      <c r="AC116" s="6">
        <v>4747</v>
      </c>
      <c r="AD116" s="6"/>
      <c r="AF116" s="7">
        <f t="shared" si="8"/>
        <v>2697</v>
      </c>
      <c r="AG116" s="71">
        <f>IF(ISERROR(INDEX(D116:$AD116,MATCH(TRUE,INDEX((D116:$AD116&lt;&gt;0),0),0))),"",INDEX(D116:$AD116,MATCH(TRUE,INDEX((D116:$AD116&lt;&gt;0),0),0)))</f>
        <v>2697</v>
      </c>
      <c r="AH116" s="71">
        <f>IF(ISERROR(INDEX(E116:$AD116,MATCH(TRUE,INDEX((E116:$AD116&lt;&gt;0),0),0))),"",INDEX(E116:$AD116,MATCH(TRUE,INDEX((E116:$AD116&lt;&gt;0),0),0)))</f>
        <v>2697</v>
      </c>
      <c r="AI116" s="71">
        <f>IF(ISERROR(INDEX(F116:$AD116,MATCH(TRUE,INDEX((F116:$AD116&lt;&gt;0),0),0))),"",INDEX(F116:$AD116,MATCH(TRUE,INDEX((F116:$AD116&lt;&gt;0),0),0)))</f>
        <v>2427</v>
      </c>
      <c r="AJ116" s="71">
        <f>IF(ISERROR(INDEX(F116:$AD116,MATCH(TRUE,INDEX((F116:$AD116&lt;&gt;0),0),0))),"",INDEX(F116:$AD116,MATCH(TRUE,INDEX((F116:$AD116&lt;&gt;0),0),0)))</f>
        <v>2427</v>
      </c>
      <c r="AK116" s="71">
        <f>IF(ISERROR(INDEX(G116:$AD116,MATCH(TRUE,INDEX((G116:$AD116&lt;&gt;0),0),0))),"",INDEX(G116:$AD116,MATCH(TRUE,INDEX((G116:$AD116&lt;&gt;0),0),0)))</f>
        <v>2427</v>
      </c>
      <c r="AL116" s="71">
        <f>IF(ISERROR(INDEX(H116:$AD116,MATCH(TRUE,INDEX((H116:$AD116&lt;&gt;0),0),0))),"",INDEX(H116:$AD116,MATCH(TRUE,INDEX((H116:$AD116&lt;&gt;0),0),0)))</f>
        <v>3323</v>
      </c>
      <c r="AM116" s="71">
        <f>IF(ISERROR(INDEX(I116:$AD116,MATCH(TRUE,INDEX((I116:$AD116&lt;&gt;0),0),0))),"",INDEX(I116:$AD116,MATCH(TRUE,INDEX((I116:$AD116&lt;&gt;0),0),0)))</f>
        <v>3323</v>
      </c>
      <c r="AN116" s="71">
        <f>IF(ISERROR(INDEX(J116:$AD116,MATCH(TRUE,INDEX((J116:$AD116&lt;&gt;0),0),0))),"",INDEX(J116:$AD116,MATCH(TRUE,INDEX((J116:$AD116&lt;&gt;0),0),0)))</f>
        <v>3323</v>
      </c>
      <c r="AO116" s="7"/>
      <c r="AP116" t="s">
        <v>360</v>
      </c>
      <c r="AQ116" t="s">
        <v>373</v>
      </c>
      <c r="AR116" t="s">
        <v>376</v>
      </c>
      <c r="AS116">
        <v>1291</v>
      </c>
      <c r="AT116" t="s">
        <v>377</v>
      </c>
      <c r="AU116">
        <v>1406</v>
      </c>
      <c r="AV116">
        <v>2697</v>
      </c>
      <c r="AW116">
        <v>114</v>
      </c>
      <c r="AX116" t="b">
        <f t="shared" si="9"/>
        <v>1</v>
      </c>
      <c r="AY116" s="73">
        <f t="shared" si="7"/>
        <v>42445</v>
      </c>
    </row>
    <row r="117" spans="1:51" x14ac:dyDescent="0.3">
      <c r="A117">
        <v>115</v>
      </c>
      <c r="B117" s="12" t="s">
        <v>57</v>
      </c>
      <c r="C117" t="s">
        <v>103</v>
      </c>
      <c r="D117" s="6"/>
      <c r="E117" s="6">
        <v>37093</v>
      </c>
      <c r="F117" s="6"/>
      <c r="G117" s="6"/>
      <c r="H117" s="6"/>
      <c r="I117" s="6"/>
      <c r="J117" s="6"/>
      <c r="K117" s="6">
        <v>29395</v>
      </c>
      <c r="L117" s="6"/>
      <c r="M117" s="6"/>
      <c r="N117" s="6">
        <v>34346</v>
      </c>
      <c r="O117" s="6"/>
      <c r="P117" s="6">
        <v>30927</v>
      </c>
      <c r="Q117" s="6"/>
      <c r="R117" s="6"/>
      <c r="S117" s="6">
        <v>36955</v>
      </c>
      <c r="T117" s="6">
        <v>46659</v>
      </c>
      <c r="U117" s="6"/>
      <c r="V117" s="6"/>
      <c r="W117" s="6">
        <v>45127</v>
      </c>
      <c r="X117" s="6"/>
      <c r="Y117" s="6"/>
      <c r="Z117" s="6">
        <v>41927</v>
      </c>
      <c r="AA117" s="6"/>
      <c r="AB117" s="6">
        <v>38245</v>
      </c>
      <c r="AC117" s="6">
        <v>35874</v>
      </c>
      <c r="AD117" s="6"/>
      <c r="AF117" s="7">
        <f t="shared" si="8"/>
        <v>37093</v>
      </c>
      <c r="AG117" s="71">
        <f>IF(ISERROR(INDEX(D117:$AD117,MATCH(TRUE,INDEX((D117:$AD117&lt;&gt;0),0),0))),"",INDEX(D117:$AD117,MATCH(TRUE,INDEX((D117:$AD117&lt;&gt;0),0),0)))</f>
        <v>37093</v>
      </c>
      <c r="AH117" s="71">
        <f>IF(ISERROR(INDEX(E117:$AD117,MATCH(TRUE,INDEX((E117:$AD117&lt;&gt;0),0),0))),"",INDEX(E117:$AD117,MATCH(TRUE,INDEX((E117:$AD117&lt;&gt;0),0),0)))</f>
        <v>37093</v>
      </c>
      <c r="AI117" s="71">
        <f>IF(ISERROR(INDEX(F117:$AD117,MATCH(TRUE,INDEX((F117:$AD117&lt;&gt;0),0),0))),"",INDEX(F117:$AD117,MATCH(TRUE,INDEX((F117:$AD117&lt;&gt;0),0),0)))</f>
        <v>29395</v>
      </c>
      <c r="AJ117" s="71">
        <f>IF(ISERROR(INDEX(F117:$AD117,MATCH(TRUE,INDEX((F117:$AD117&lt;&gt;0),0),0))),"",INDEX(F117:$AD117,MATCH(TRUE,INDEX((F117:$AD117&lt;&gt;0),0),0)))</f>
        <v>29395</v>
      </c>
      <c r="AK117" s="71">
        <f>IF(ISERROR(INDEX(G117:$AD117,MATCH(TRUE,INDEX((G117:$AD117&lt;&gt;0),0),0))),"",INDEX(G117:$AD117,MATCH(TRUE,INDEX((G117:$AD117&lt;&gt;0),0),0)))</f>
        <v>29395</v>
      </c>
      <c r="AL117" s="71">
        <f>IF(ISERROR(INDEX(H117:$AD117,MATCH(TRUE,INDEX((H117:$AD117&lt;&gt;0),0),0))),"",INDEX(H117:$AD117,MATCH(TRUE,INDEX((H117:$AD117&lt;&gt;0),0),0)))</f>
        <v>29395</v>
      </c>
      <c r="AM117" s="71">
        <f>IF(ISERROR(INDEX(I117:$AD117,MATCH(TRUE,INDEX((I117:$AD117&lt;&gt;0),0),0))),"",INDEX(I117:$AD117,MATCH(TRUE,INDEX((I117:$AD117&lt;&gt;0),0),0)))</f>
        <v>29395</v>
      </c>
      <c r="AN117" s="71">
        <f>IF(ISERROR(INDEX(J117:$AD117,MATCH(TRUE,INDEX((J117:$AD117&lt;&gt;0),0),0))),"",INDEX(J117:$AD117,MATCH(TRUE,INDEX((J117:$AD117&lt;&gt;0),0),0)))</f>
        <v>29395</v>
      </c>
      <c r="AO117" s="7"/>
      <c r="AP117" t="s">
        <v>357</v>
      </c>
      <c r="AQ117" t="s">
        <v>378</v>
      </c>
      <c r="AR117" t="s">
        <v>376</v>
      </c>
      <c r="AS117">
        <v>17301</v>
      </c>
      <c r="AT117" t="s">
        <v>377</v>
      </c>
      <c r="AU117">
        <v>19792</v>
      </c>
      <c r="AV117">
        <v>37093</v>
      </c>
      <c r="AW117">
        <v>115</v>
      </c>
      <c r="AX117" t="b">
        <f t="shared" si="9"/>
        <v>1</v>
      </c>
      <c r="AY117" s="73">
        <f t="shared" si="7"/>
        <v>42395</v>
      </c>
    </row>
    <row r="118" spans="1:51" x14ac:dyDescent="0.3">
      <c r="A118">
        <v>116</v>
      </c>
      <c r="B118" s="12" t="s">
        <v>108</v>
      </c>
      <c r="C118" t="s">
        <v>59</v>
      </c>
      <c r="D118" s="6"/>
      <c r="E118" s="6">
        <v>2026</v>
      </c>
      <c r="F118" s="6">
        <v>1949</v>
      </c>
      <c r="G118" s="6"/>
      <c r="H118" s="6"/>
      <c r="I118" s="6"/>
      <c r="J118" s="6"/>
      <c r="K118" s="6"/>
      <c r="L118" s="6">
        <v>2091</v>
      </c>
      <c r="M118" s="6"/>
      <c r="N118" s="6">
        <v>2333</v>
      </c>
      <c r="O118" s="6"/>
      <c r="P118" s="6">
        <v>2418</v>
      </c>
      <c r="Q118" s="6"/>
      <c r="R118" s="6">
        <v>2291</v>
      </c>
      <c r="S118" s="6"/>
      <c r="T118" s="6">
        <v>2709</v>
      </c>
      <c r="U118" s="6"/>
      <c r="V118" s="6"/>
      <c r="W118" s="6">
        <v>2861</v>
      </c>
      <c r="X118" s="6"/>
      <c r="Y118" s="6"/>
      <c r="Z118" s="6"/>
      <c r="AA118" s="6"/>
      <c r="AB118" s="6"/>
      <c r="AC118" s="6">
        <v>2435</v>
      </c>
      <c r="AD118" s="6"/>
      <c r="AF118" s="7">
        <f t="shared" si="8"/>
        <v>2026</v>
      </c>
      <c r="AG118" s="71">
        <f>IF(ISERROR(INDEX(D118:$AD118,MATCH(TRUE,INDEX((D118:$AD118&lt;&gt;0),0),0))),"",INDEX(D118:$AD118,MATCH(TRUE,INDEX((D118:$AD118&lt;&gt;0),0),0)))</f>
        <v>2026</v>
      </c>
      <c r="AH118" s="71">
        <f>IF(ISERROR(INDEX(E118:$AD118,MATCH(TRUE,INDEX((E118:$AD118&lt;&gt;0),0),0))),"",INDEX(E118:$AD118,MATCH(TRUE,INDEX((E118:$AD118&lt;&gt;0),0),0)))</f>
        <v>2026</v>
      </c>
      <c r="AI118" s="71">
        <f>IF(ISERROR(INDEX(F118:$AD118,MATCH(TRUE,INDEX((F118:$AD118&lt;&gt;0),0),0))),"",INDEX(F118:$AD118,MATCH(TRUE,INDEX((F118:$AD118&lt;&gt;0),0),0)))</f>
        <v>1949</v>
      </c>
      <c r="AJ118" s="71">
        <f>IF(ISERROR(INDEX(F118:$AD118,MATCH(TRUE,INDEX((F118:$AD118&lt;&gt;0),0),0))),"",INDEX(F118:$AD118,MATCH(TRUE,INDEX((F118:$AD118&lt;&gt;0),0),0)))</f>
        <v>1949</v>
      </c>
      <c r="AK118" s="71">
        <f>IF(ISERROR(INDEX(G118:$AD118,MATCH(TRUE,INDEX((G118:$AD118&lt;&gt;0),0),0))),"",INDEX(G118:$AD118,MATCH(TRUE,INDEX((G118:$AD118&lt;&gt;0),0),0)))</f>
        <v>2091</v>
      </c>
      <c r="AL118" s="71">
        <f>IF(ISERROR(INDEX(H118:$AD118,MATCH(TRUE,INDEX((H118:$AD118&lt;&gt;0),0),0))),"",INDEX(H118:$AD118,MATCH(TRUE,INDEX((H118:$AD118&lt;&gt;0),0),0)))</f>
        <v>2091</v>
      </c>
      <c r="AM118" s="71">
        <f>IF(ISERROR(INDEX(I118:$AD118,MATCH(TRUE,INDEX((I118:$AD118&lt;&gt;0),0),0))),"",INDEX(I118:$AD118,MATCH(TRUE,INDEX((I118:$AD118&lt;&gt;0),0),0)))</f>
        <v>2091</v>
      </c>
      <c r="AN118" s="71">
        <f>IF(ISERROR(INDEX(J118:$AD118,MATCH(TRUE,INDEX((J118:$AD118&lt;&gt;0),0),0))),"",INDEX(J118:$AD118,MATCH(TRUE,INDEX((J118:$AD118&lt;&gt;0),0),0)))</f>
        <v>2091</v>
      </c>
      <c r="AO118" s="7"/>
      <c r="AP118" t="s">
        <v>353</v>
      </c>
      <c r="AQ118" t="s">
        <v>373</v>
      </c>
      <c r="AR118" t="s">
        <v>374</v>
      </c>
      <c r="AS118">
        <v>1037</v>
      </c>
      <c r="AT118" t="s">
        <v>375</v>
      </c>
      <c r="AU118">
        <v>989</v>
      </c>
      <c r="AV118">
        <v>2026</v>
      </c>
      <c r="AW118">
        <v>116</v>
      </c>
      <c r="AX118" t="b">
        <f t="shared" si="9"/>
        <v>1</v>
      </c>
      <c r="AY118" s="73">
        <f t="shared" si="7"/>
        <v>42649</v>
      </c>
    </row>
    <row r="119" spans="1:51" x14ac:dyDescent="0.3">
      <c r="A119">
        <v>117</v>
      </c>
      <c r="B119" s="12" t="s">
        <v>97</v>
      </c>
      <c r="C119" t="s">
        <v>109</v>
      </c>
      <c r="D119" s="6"/>
      <c r="E119" s="6">
        <v>4845</v>
      </c>
      <c r="F119" s="6">
        <v>4773</v>
      </c>
      <c r="G119" s="6"/>
      <c r="H119" s="6"/>
      <c r="I119" s="6"/>
      <c r="J119" s="6"/>
      <c r="K119" s="6"/>
      <c r="L119" s="6"/>
      <c r="M119" s="6"/>
      <c r="N119" s="6">
        <v>6053</v>
      </c>
      <c r="O119" s="6"/>
      <c r="P119" s="6">
        <v>5709</v>
      </c>
      <c r="Q119" s="6"/>
      <c r="R119" s="6">
        <v>5396</v>
      </c>
      <c r="S119" s="6"/>
      <c r="T119" s="6">
        <v>6518</v>
      </c>
      <c r="U119" s="6"/>
      <c r="V119" s="6">
        <v>6259</v>
      </c>
      <c r="W119" s="6"/>
      <c r="X119" s="6"/>
      <c r="Y119" s="6">
        <v>5449</v>
      </c>
      <c r="Z119" s="6"/>
      <c r="AA119" s="6"/>
      <c r="AB119" s="6">
        <v>6208</v>
      </c>
      <c r="AC119" s="6">
        <v>6265</v>
      </c>
      <c r="AD119" s="6"/>
      <c r="AF119" s="7">
        <f t="shared" si="8"/>
        <v>4845</v>
      </c>
      <c r="AG119" s="71">
        <f>IF(ISERROR(INDEX(D119:$AD119,MATCH(TRUE,INDEX((D119:$AD119&lt;&gt;0),0),0))),"",INDEX(D119:$AD119,MATCH(TRUE,INDEX((D119:$AD119&lt;&gt;0),0),0)))</f>
        <v>4845</v>
      </c>
      <c r="AH119" s="71">
        <f>IF(ISERROR(INDEX(E119:$AD119,MATCH(TRUE,INDEX((E119:$AD119&lt;&gt;0),0),0))),"",INDEX(E119:$AD119,MATCH(TRUE,INDEX((E119:$AD119&lt;&gt;0),0),0)))</f>
        <v>4845</v>
      </c>
      <c r="AI119" s="71">
        <f>IF(ISERROR(INDEX(F119:$AD119,MATCH(TRUE,INDEX((F119:$AD119&lt;&gt;0),0),0))),"",INDEX(F119:$AD119,MATCH(TRUE,INDEX((F119:$AD119&lt;&gt;0),0),0)))</f>
        <v>4773</v>
      </c>
      <c r="AJ119" s="71">
        <f>IF(ISERROR(INDEX(F119:$AD119,MATCH(TRUE,INDEX((F119:$AD119&lt;&gt;0),0),0))),"",INDEX(F119:$AD119,MATCH(TRUE,INDEX((F119:$AD119&lt;&gt;0),0),0)))</f>
        <v>4773</v>
      </c>
      <c r="AK119" s="71">
        <f>IF(ISERROR(INDEX(G119:$AD119,MATCH(TRUE,INDEX((G119:$AD119&lt;&gt;0),0),0))),"",INDEX(G119:$AD119,MATCH(TRUE,INDEX((G119:$AD119&lt;&gt;0),0),0)))</f>
        <v>6053</v>
      </c>
      <c r="AL119" s="71">
        <f>IF(ISERROR(INDEX(H119:$AD119,MATCH(TRUE,INDEX((H119:$AD119&lt;&gt;0),0),0))),"",INDEX(H119:$AD119,MATCH(TRUE,INDEX((H119:$AD119&lt;&gt;0),0),0)))</f>
        <v>6053</v>
      </c>
      <c r="AM119" s="71">
        <f>IF(ISERROR(INDEX(I119:$AD119,MATCH(TRUE,INDEX((I119:$AD119&lt;&gt;0),0),0))),"",INDEX(I119:$AD119,MATCH(TRUE,INDEX((I119:$AD119&lt;&gt;0),0),0)))</f>
        <v>6053</v>
      </c>
      <c r="AN119" s="71">
        <f>IF(ISERROR(INDEX(J119:$AD119,MATCH(TRUE,INDEX((J119:$AD119&lt;&gt;0),0),0))),"",INDEX(J119:$AD119,MATCH(TRUE,INDEX((J119:$AD119&lt;&gt;0),0),0)))</f>
        <v>6053</v>
      </c>
      <c r="AO119" s="7"/>
      <c r="AP119" t="s">
        <v>352</v>
      </c>
      <c r="AQ119" t="s">
        <v>373</v>
      </c>
      <c r="AR119" t="s">
        <v>376</v>
      </c>
      <c r="AS119">
        <v>2356</v>
      </c>
      <c r="AT119" t="s">
        <v>377</v>
      </c>
      <c r="AU119">
        <v>2489</v>
      </c>
      <c r="AV119">
        <v>4845</v>
      </c>
      <c r="AW119">
        <v>117</v>
      </c>
      <c r="AX119" t="b">
        <f t="shared" si="9"/>
        <v>1</v>
      </c>
      <c r="AY119" s="73">
        <f t="shared" si="7"/>
        <v>42682</v>
      </c>
    </row>
    <row r="120" spans="1:51" x14ac:dyDescent="0.3">
      <c r="A120">
        <v>118</v>
      </c>
      <c r="B120" s="12" t="s">
        <v>38</v>
      </c>
      <c r="C120" t="s">
        <v>103</v>
      </c>
      <c r="D120" s="6"/>
      <c r="E120" s="6">
        <v>29155</v>
      </c>
      <c r="F120" s="6"/>
      <c r="G120" s="6">
        <v>25208</v>
      </c>
      <c r="H120" s="6"/>
      <c r="I120" s="6"/>
      <c r="J120" s="6"/>
      <c r="K120" s="6">
        <v>30170</v>
      </c>
      <c r="L120" s="6"/>
      <c r="M120" s="6"/>
      <c r="N120" s="6">
        <v>40071</v>
      </c>
      <c r="O120" s="6"/>
      <c r="P120" s="6">
        <v>35326</v>
      </c>
      <c r="Q120" s="6"/>
      <c r="R120" s="6">
        <v>35299</v>
      </c>
      <c r="S120" s="6"/>
      <c r="T120" s="6">
        <v>42132</v>
      </c>
      <c r="U120" s="6"/>
      <c r="V120" s="6"/>
      <c r="W120" s="6">
        <v>46463</v>
      </c>
      <c r="X120" s="6"/>
      <c r="Y120" s="6">
        <v>46822</v>
      </c>
      <c r="Z120" s="6">
        <v>32991</v>
      </c>
      <c r="AA120" s="6"/>
      <c r="AB120" s="6">
        <v>40136</v>
      </c>
      <c r="AC120" s="6">
        <v>39121</v>
      </c>
      <c r="AD120" s="6"/>
      <c r="AF120" s="7">
        <f t="shared" si="8"/>
        <v>29155</v>
      </c>
      <c r="AG120" s="71">
        <f>IF(ISERROR(INDEX(D120:$AD120,MATCH(TRUE,INDEX((D120:$AD120&lt;&gt;0),0),0))),"",INDEX(D120:$AD120,MATCH(TRUE,INDEX((D120:$AD120&lt;&gt;0),0),0)))</f>
        <v>29155</v>
      </c>
      <c r="AH120" s="71">
        <f>IF(ISERROR(INDEX(E120:$AD120,MATCH(TRUE,INDEX((E120:$AD120&lt;&gt;0),0),0))),"",INDEX(E120:$AD120,MATCH(TRUE,INDEX((E120:$AD120&lt;&gt;0),0),0)))</f>
        <v>29155</v>
      </c>
      <c r="AI120" s="71">
        <f>IF(ISERROR(INDEX(F120:$AD120,MATCH(TRUE,INDEX((F120:$AD120&lt;&gt;0),0),0))),"",INDEX(F120:$AD120,MATCH(TRUE,INDEX((F120:$AD120&lt;&gt;0),0),0)))</f>
        <v>25208</v>
      </c>
      <c r="AJ120" s="71">
        <f>IF(ISERROR(INDEX(F120:$AD120,MATCH(TRUE,INDEX((F120:$AD120&lt;&gt;0),0),0))),"",INDEX(F120:$AD120,MATCH(TRUE,INDEX((F120:$AD120&lt;&gt;0),0),0)))</f>
        <v>25208</v>
      </c>
      <c r="AK120" s="71">
        <f>IF(ISERROR(INDEX(G120:$AD120,MATCH(TRUE,INDEX((G120:$AD120&lt;&gt;0),0),0))),"",INDEX(G120:$AD120,MATCH(TRUE,INDEX((G120:$AD120&lt;&gt;0),0),0)))</f>
        <v>25208</v>
      </c>
      <c r="AL120" s="71">
        <f>IF(ISERROR(INDEX(H120:$AD120,MATCH(TRUE,INDEX((H120:$AD120&lt;&gt;0),0),0))),"",INDEX(H120:$AD120,MATCH(TRUE,INDEX((H120:$AD120&lt;&gt;0),0),0)))</f>
        <v>30170</v>
      </c>
      <c r="AM120" s="71">
        <f>IF(ISERROR(INDEX(I120:$AD120,MATCH(TRUE,INDEX((I120:$AD120&lt;&gt;0),0),0))),"",INDEX(I120:$AD120,MATCH(TRUE,INDEX((I120:$AD120&lt;&gt;0),0),0)))</f>
        <v>30170</v>
      </c>
      <c r="AN120" s="71">
        <f>IF(ISERROR(INDEX(J120:$AD120,MATCH(TRUE,INDEX((J120:$AD120&lt;&gt;0),0),0))),"",INDEX(J120:$AD120,MATCH(TRUE,INDEX((J120:$AD120&lt;&gt;0),0),0)))</f>
        <v>30170</v>
      </c>
      <c r="AO120" s="7"/>
      <c r="AP120" t="s">
        <v>358</v>
      </c>
      <c r="AQ120" t="s">
        <v>378</v>
      </c>
      <c r="AR120" t="s">
        <v>376</v>
      </c>
      <c r="AS120">
        <v>14736</v>
      </c>
      <c r="AT120" t="s">
        <v>377</v>
      </c>
      <c r="AU120">
        <v>14419</v>
      </c>
      <c r="AV120">
        <v>29155</v>
      </c>
      <c r="AW120">
        <v>118</v>
      </c>
      <c r="AX120" t="b">
        <f t="shared" si="9"/>
        <v>1</v>
      </c>
      <c r="AY120" s="73">
        <f t="shared" si="7"/>
        <v>42808</v>
      </c>
    </row>
    <row r="121" spans="1:51" x14ac:dyDescent="0.3">
      <c r="A121">
        <v>119</v>
      </c>
      <c r="B121" s="13" t="s">
        <v>61</v>
      </c>
      <c r="C121" t="s">
        <v>110</v>
      </c>
      <c r="D121" s="6"/>
      <c r="E121" s="6">
        <v>5375</v>
      </c>
      <c r="F121" s="6">
        <v>5215</v>
      </c>
      <c r="G121" s="6"/>
      <c r="H121" s="6"/>
      <c r="I121" s="6"/>
      <c r="J121" s="6"/>
      <c r="K121" s="6"/>
      <c r="L121" s="6">
        <v>4355</v>
      </c>
      <c r="M121" s="6"/>
      <c r="N121" s="6"/>
      <c r="O121" s="6"/>
      <c r="P121" s="6">
        <v>26176</v>
      </c>
      <c r="Q121" s="6"/>
      <c r="R121" s="6">
        <v>4499</v>
      </c>
      <c r="S121" s="6"/>
      <c r="T121" s="6">
        <v>6907</v>
      </c>
      <c r="U121" s="6"/>
      <c r="V121" s="6"/>
      <c r="W121" s="6">
        <v>23628</v>
      </c>
      <c r="X121" s="6"/>
      <c r="Y121" s="6"/>
      <c r="Z121" s="6">
        <v>19680</v>
      </c>
      <c r="AA121" s="6"/>
      <c r="AB121" s="6">
        <v>19657</v>
      </c>
      <c r="AC121" s="6">
        <v>17761</v>
      </c>
      <c r="AD121" s="6">
        <v>17123</v>
      </c>
      <c r="AF121" s="7">
        <f t="shared" si="8"/>
        <v>5375</v>
      </c>
      <c r="AG121" s="71">
        <f>IF(ISERROR(INDEX(D121:$AD121,MATCH(TRUE,INDEX((D121:$AD121&lt;&gt;0),0),0))),"",INDEX(D121:$AD121,MATCH(TRUE,INDEX((D121:$AD121&lt;&gt;0),0),0)))</f>
        <v>5375</v>
      </c>
      <c r="AH121" s="71">
        <f>IF(ISERROR(INDEX(E121:$AD121,MATCH(TRUE,INDEX((E121:$AD121&lt;&gt;0),0),0))),"",INDEX(E121:$AD121,MATCH(TRUE,INDEX((E121:$AD121&lt;&gt;0),0),0)))</f>
        <v>5375</v>
      </c>
      <c r="AI121" s="71">
        <f>IF(ISERROR(INDEX(F121:$AD121,MATCH(TRUE,INDEX((F121:$AD121&lt;&gt;0),0),0))),"",INDEX(F121:$AD121,MATCH(TRUE,INDEX((F121:$AD121&lt;&gt;0),0),0)))</f>
        <v>5215</v>
      </c>
      <c r="AJ121" s="71">
        <f>IF(ISERROR(INDEX(F121:$AD121,MATCH(TRUE,INDEX((F121:$AD121&lt;&gt;0),0),0))),"",INDEX(F121:$AD121,MATCH(TRUE,INDEX((F121:$AD121&lt;&gt;0),0),0)))</f>
        <v>5215</v>
      </c>
      <c r="AK121" s="71">
        <f>IF(ISERROR(INDEX(G121:$AD121,MATCH(TRUE,INDEX((G121:$AD121&lt;&gt;0),0),0))),"",INDEX(G121:$AD121,MATCH(TRUE,INDEX((G121:$AD121&lt;&gt;0),0),0)))</f>
        <v>4355</v>
      </c>
      <c r="AL121" s="71">
        <f>IF(ISERROR(INDEX(H121:$AD121,MATCH(TRUE,INDEX((H121:$AD121&lt;&gt;0),0),0))),"",INDEX(H121:$AD121,MATCH(TRUE,INDEX((H121:$AD121&lt;&gt;0),0),0)))</f>
        <v>4355</v>
      </c>
      <c r="AM121" s="71">
        <f>IF(ISERROR(INDEX(I121:$AD121,MATCH(TRUE,INDEX((I121:$AD121&lt;&gt;0),0),0))),"",INDEX(I121:$AD121,MATCH(TRUE,INDEX((I121:$AD121&lt;&gt;0),0),0)))</f>
        <v>4355</v>
      </c>
      <c r="AN121" s="71">
        <f>IF(ISERROR(INDEX(J121:$AD121,MATCH(TRUE,INDEX((J121:$AD121&lt;&gt;0),0),0))),"",INDEX(J121:$AD121,MATCH(TRUE,INDEX((J121:$AD121&lt;&gt;0),0),0)))</f>
        <v>4355</v>
      </c>
      <c r="AO121" s="7"/>
      <c r="AP121" t="s">
        <v>355</v>
      </c>
      <c r="AQ121" t="s">
        <v>378</v>
      </c>
      <c r="AR121" t="s">
        <v>379</v>
      </c>
      <c r="AS121">
        <v>0</v>
      </c>
      <c r="AT121" t="s">
        <v>377</v>
      </c>
      <c r="AU121">
        <v>5375</v>
      </c>
      <c r="AV121">
        <v>5375</v>
      </c>
      <c r="AW121">
        <v>119</v>
      </c>
      <c r="AX121" t="b">
        <f t="shared" si="9"/>
        <v>1</v>
      </c>
      <c r="AY121" s="73">
        <f t="shared" si="7"/>
        <v>42634</v>
      </c>
    </row>
    <row r="122" spans="1:51" x14ac:dyDescent="0.3">
      <c r="A122">
        <v>120</v>
      </c>
      <c r="B122" s="12" t="s">
        <v>111</v>
      </c>
      <c r="C122" t="s">
        <v>60</v>
      </c>
      <c r="D122" s="6"/>
      <c r="E122" s="6">
        <v>24378</v>
      </c>
      <c r="F122" s="6">
        <v>26394</v>
      </c>
      <c r="G122" s="6"/>
      <c r="H122" s="6"/>
      <c r="I122" s="6"/>
      <c r="J122" s="6"/>
      <c r="K122" s="6">
        <v>25027</v>
      </c>
      <c r="L122" s="6"/>
      <c r="M122" s="6">
        <v>27854</v>
      </c>
      <c r="N122" s="6"/>
      <c r="O122" s="6">
        <v>34375</v>
      </c>
      <c r="P122" s="6"/>
      <c r="Q122" s="6">
        <v>27020</v>
      </c>
      <c r="R122" s="6"/>
      <c r="S122" s="6">
        <v>27393</v>
      </c>
      <c r="T122" s="6">
        <v>29410</v>
      </c>
      <c r="U122" s="6"/>
      <c r="V122" s="6"/>
      <c r="W122" s="6">
        <v>22907</v>
      </c>
      <c r="X122" s="6">
        <v>17897</v>
      </c>
      <c r="Y122" s="6"/>
      <c r="Z122" s="6"/>
      <c r="AA122" s="6">
        <v>19735</v>
      </c>
      <c r="AB122" s="6">
        <v>18144</v>
      </c>
      <c r="AC122" s="6">
        <v>18354</v>
      </c>
      <c r="AD122" s="6"/>
      <c r="AF122" s="7">
        <f t="shared" si="8"/>
        <v>24378</v>
      </c>
      <c r="AG122" s="71">
        <f>IF(ISERROR(INDEX(D122:$AD122,MATCH(TRUE,INDEX((D122:$AD122&lt;&gt;0),0),0))),"",INDEX(D122:$AD122,MATCH(TRUE,INDEX((D122:$AD122&lt;&gt;0),0),0)))</f>
        <v>24378</v>
      </c>
      <c r="AH122" s="71">
        <f>IF(ISERROR(INDEX(E122:$AD122,MATCH(TRUE,INDEX((E122:$AD122&lt;&gt;0),0),0))),"",INDEX(E122:$AD122,MATCH(TRUE,INDEX((E122:$AD122&lt;&gt;0),0),0)))</f>
        <v>24378</v>
      </c>
      <c r="AI122" s="71">
        <f>IF(ISERROR(INDEX(F122:$AD122,MATCH(TRUE,INDEX((F122:$AD122&lt;&gt;0),0),0))),"",INDEX(F122:$AD122,MATCH(TRUE,INDEX((F122:$AD122&lt;&gt;0),0),0)))</f>
        <v>26394</v>
      </c>
      <c r="AJ122" s="71">
        <f>IF(ISERROR(INDEX(F122:$AD122,MATCH(TRUE,INDEX((F122:$AD122&lt;&gt;0),0),0))),"",INDEX(F122:$AD122,MATCH(TRUE,INDEX((F122:$AD122&lt;&gt;0),0),0)))</f>
        <v>26394</v>
      </c>
      <c r="AK122" s="71">
        <f>IF(ISERROR(INDEX(G122:$AD122,MATCH(TRUE,INDEX((G122:$AD122&lt;&gt;0),0),0))),"",INDEX(G122:$AD122,MATCH(TRUE,INDEX((G122:$AD122&lt;&gt;0),0),0)))</f>
        <v>25027</v>
      </c>
      <c r="AL122" s="71">
        <f>IF(ISERROR(INDEX(H122:$AD122,MATCH(TRUE,INDEX((H122:$AD122&lt;&gt;0),0),0))),"",INDEX(H122:$AD122,MATCH(TRUE,INDEX((H122:$AD122&lt;&gt;0),0),0)))</f>
        <v>25027</v>
      </c>
      <c r="AM122" s="71">
        <f>IF(ISERROR(INDEX(I122:$AD122,MATCH(TRUE,INDEX((I122:$AD122&lt;&gt;0),0),0))),"",INDEX(I122:$AD122,MATCH(TRUE,INDEX((I122:$AD122&lt;&gt;0),0),0)))</f>
        <v>25027</v>
      </c>
      <c r="AN122" s="71">
        <f>IF(ISERROR(INDEX(J122:$AD122,MATCH(TRUE,INDEX((J122:$AD122&lt;&gt;0),0),0))),"",INDEX(J122:$AD122,MATCH(TRUE,INDEX((J122:$AD122&lt;&gt;0),0),0)))</f>
        <v>25027</v>
      </c>
      <c r="AO122" s="7"/>
      <c r="AP122" t="s">
        <v>348</v>
      </c>
      <c r="AQ122" t="s">
        <v>378</v>
      </c>
      <c r="AR122" t="s">
        <v>374</v>
      </c>
      <c r="AS122">
        <v>11994</v>
      </c>
      <c r="AT122" t="s">
        <v>375</v>
      </c>
      <c r="AU122">
        <v>12384</v>
      </c>
      <c r="AV122">
        <v>24378</v>
      </c>
      <c r="AW122">
        <v>120</v>
      </c>
      <c r="AX122" t="b">
        <f t="shared" si="9"/>
        <v>1</v>
      </c>
      <c r="AY122" s="73">
        <f t="shared" si="7"/>
        <v>42689</v>
      </c>
    </row>
    <row r="123" spans="1:51" x14ac:dyDescent="0.3">
      <c r="A123">
        <v>121</v>
      </c>
      <c r="B123" s="12" t="s">
        <v>111</v>
      </c>
      <c r="C123" t="s">
        <v>59</v>
      </c>
      <c r="D123" s="6"/>
      <c r="E123" s="6">
        <v>20605</v>
      </c>
      <c r="F123" s="6">
        <v>21306</v>
      </c>
      <c r="G123" s="6"/>
      <c r="H123" s="6"/>
      <c r="I123" s="6"/>
      <c r="J123" s="6"/>
      <c r="K123" s="6">
        <v>21181</v>
      </c>
      <c r="L123" s="6"/>
      <c r="M123" s="6"/>
      <c r="N123" s="6">
        <v>19374</v>
      </c>
      <c r="O123" s="6"/>
      <c r="P123" s="6">
        <v>24156</v>
      </c>
      <c r="Q123" s="6"/>
      <c r="R123" s="6">
        <v>27046</v>
      </c>
      <c r="S123" s="6"/>
      <c r="T123" s="6">
        <v>25773</v>
      </c>
      <c r="U123" s="6"/>
      <c r="V123" s="6"/>
      <c r="W123" s="6">
        <v>25285</v>
      </c>
      <c r="X123" s="6"/>
      <c r="Y123" s="6">
        <v>22508</v>
      </c>
      <c r="Z123" s="6"/>
      <c r="AA123" s="6"/>
      <c r="AB123" s="6">
        <v>20950</v>
      </c>
      <c r="AC123" s="6">
        <v>18476</v>
      </c>
      <c r="AD123" s="6"/>
      <c r="AF123" s="7">
        <f t="shared" si="8"/>
        <v>20605</v>
      </c>
      <c r="AG123" s="71">
        <f>IF(ISERROR(INDEX(D123:$AD123,MATCH(TRUE,INDEX((D123:$AD123&lt;&gt;0),0),0))),"",INDEX(D123:$AD123,MATCH(TRUE,INDEX((D123:$AD123&lt;&gt;0),0),0)))</f>
        <v>20605</v>
      </c>
      <c r="AH123" s="71">
        <f>IF(ISERROR(INDEX(E123:$AD123,MATCH(TRUE,INDEX((E123:$AD123&lt;&gt;0),0),0))),"",INDEX(E123:$AD123,MATCH(TRUE,INDEX((E123:$AD123&lt;&gt;0),0),0)))</f>
        <v>20605</v>
      </c>
      <c r="AI123" s="71">
        <f>IF(ISERROR(INDEX(F123:$AD123,MATCH(TRUE,INDEX((F123:$AD123&lt;&gt;0),0),0))),"",INDEX(F123:$AD123,MATCH(TRUE,INDEX((F123:$AD123&lt;&gt;0),0),0)))</f>
        <v>21306</v>
      </c>
      <c r="AJ123" s="71">
        <f>IF(ISERROR(INDEX(F123:$AD123,MATCH(TRUE,INDEX((F123:$AD123&lt;&gt;0),0),0))),"",INDEX(F123:$AD123,MATCH(TRUE,INDEX((F123:$AD123&lt;&gt;0),0),0)))</f>
        <v>21306</v>
      </c>
      <c r="AK123" s="71">
        <f>IF(ISERROR(INDEX(G123:$AD123,MATCH(TRUE,INDEX((G123:$AD123&lt;&gt;0),0),0))),"",INDEX(G123:$AD123,MATCH(TRUE,INDEX((G123:$AD123&lt;&gt;0),0),0)))</f>
        <v>21181</v>
      </c>
      <c r="AL123" s="71">
        <f>IF(ISERROR(INDEX(H123:$AD123,MATCH(TRUE,INDEX((H123:$AD123&lt;&gt;0),0),0))),"",INDEX(H123:$AD123,MATCH(TRUE,INDEX((H123:$AD123&lt;&gt;0),0),0)))</f>
        <v>21181</v>
      </c>
      <c r="AM123" s="71">
        <f>IF(ISERROR(INDEX(I123:$AD123,MATCH(TRUE,INDEX((I123:$AD123&lt;&gt;0),0),0))),"",INDEX(I123:$AD123,MATCH(TRUE,INDEX((I123:$AD123&lt;&gt;0),0),0)))</f>
        <v>21181</v>
      </c>
      <c r="AN123" s="71">
        <f>IF(ISERROR(INDEX(J123:$AD123,MATCH(TRUE,INDEX((J123:$AD123&lt;&gt;0),0),0))),"",INDEX(J123:$AD123,MATCH(TRUE,INDEX((J123:$AD123&lt;&gt;0),0),0)))</f>
        <v>21181</v>
      </c>
      <c r="AO123" s="7"/>
      <c r="AP123" t="s">
        <v>348</v>
      </c>
      <c r="AQ123" t="s">
        <v>378</v>
      </c>
      <c r="AR123" t="s">
        <v>374</v>
      </c>
      <c r="AS123">
        <v>10067</v>
      </c>
      <c r="AT123" t="s">
        <v>375</v>
      </c>
      <c r="AU123">
        <v>10538</v>
      </c>
      <c r="AV123">
        <v>20605</v>
      </c>
      <c r="AW123">
        <v>121</v>
      </c>
      <c r="AX123" t="b">
        <f t="shared" si="9"/>
        <v>1</v>
      </c>
      <c r="AY123" s="73">
        <f t="shared" si="7"/>
        <v>42689</v>
      </c>
    </row>
    <row r="124" spans="1:51" x14ac:dyDescent="0.3">
      <c r="A124">
        <v>122</v>
      </c>
      <c r="B124" s="12" t="s">
        <v>111</v>
      </c>
      <c r="C124" t="s">
        <v>112</v>
      </c>
      <c r="D124" s="6"/>
      <c r="E124" s="6">
        <v>22687</v>
      </c>
      <c r="F124" s="6"/>
      <c r="G124" s="6">
        <v>28960</v>
      </c>
      <c r="H124" s="6"/>
      <c r="I124" s="6"/>
      <c r="J124" s="6"/>
      <c r="K124" s="6">
        <v>21981</v>
      </c>
      <c r="L124" s="6"/>
      <c r="M124" s="6"/>
      <c r="N124" s="6">
        <v>25511</v>
      </c>
      <c r="O124" s="6"/>
      <c r="P124" s="6">
        <v>24173</v>
      </c>
      <c r="Q124" s="6"/>
      <c r="R124" s="6">
        <v>25324</v>
      </c>
      <c r="S124" s="6"/>
      <c r="T124" s="6">
        <v>28875</v>
      </c>
      <c r="U124" s="6"/>
      <c r="V124" s="6"/>
      <c r="W124" s="6">
        <v>24212</v>
      </c>
      <c r="X124" s="6"/>
      <c r="Y124" s="6"/>
      <c r="Z124" s="6">
        <v>15081</v>
      </c>
      <c r="AA124" s="6"/>
      <c r="AB124" s="6">
        <v>20884</v>
      </c>
      <c r="AC124" s="6">
        <v>17596</v>
      </c>
      <c r="AD124" s="6"/>
      <c r="AF124" s="7">
        <f t="shared" si="8"/>
        <v>22687</v>
      </c>
      <c r="AG124" s="71">
        <f>IF(ISERROR(INDEX(D124:$AD124,MATCH(TRUE,INDEX((D124:$AD124&lt;&gt;0),0),0))),"",INDEX(D124:$AD124,MATCH(TRUE,INDEX((D124:$AD124&lt;&gt;0),0),0)))</f>
        <v>22687</v>
      </c>
      <c r="AH124" s="71">
        <f>IF(ISERROR(INDEX(E124:$AD124,MATCH(TRUE,INDEX((E124:$AD124&lt;&gt;0),0),0))),"",INDEX(E124:$AD124,MATCH(TRUE,INDEX((E124:$AD124&lt;&gt;0),0),0)))</f>
        <v>22687</v>
      </c>
      <c r="AI124" s="71">
        <f>IF(ISERROR(INDEX(F124:$AD124,MATCH(TRUE,INDEX((F124:$AD124&lt;&gt;0),0),0))),"",INDEX(F124:$AD124,MATCH(TRUE,INDEX((F124:$AD124&lt;&gt;0),0),0)))</f>
        <v>28960</v>
      </c>
      <c r="AJ124" s="71">
        <f>IF(ISERROR(INDEX(F124:$AD124,MATCH(TRUE,INDEX((F124:$AD124&lt;&gt;0),0),0))),"",INDEX(F124:$AD124,MATCH(TRUE,INDEX((F124:$AD124&lt;&gt;0),0),0)))</f>
        <v>28960</v>
      </c>
      <c r="AK124" s="71">
        <f>IF(ISERROR(INDEX(G124:$AD124,MATCH(TRUE,INDEX((G124:$AD124&lt;&gt;0),0),0))),"",INDEX(G124:$AD124,MATCH(TRUE,INDEX((G124:$AD124&lt;&gt;0),0),0)))</f>
        <v>28960</v>
      </c>
      <c r="AL124" s="71">
        <f>IF(ISERROR(INDEX(H124:$AD124,MATCH(TRUE,INDEX((H124:$AD124&lt;&gt;0),0),0))),"",INDEX(H124:$AD124,MATCH(TRUE,INDEX((H124:$AD124&lt;&gt;0),0),0)))</f>
        <v>21981</v>
      </c>
      <c r="AM124" s="71">
        <f>IF(ISERROR(INDEX(I124:$AD124,MATCH(TRUE,INDEX((I124:$AD124&lt;&gt;0),0),0))),"",INDEX(I124:$AD124,MATCH(TRUE,INDEX((I124:$AD124&lt;&gt;0),0),0)))</f>
        <v>21981</v>
      </c>
      <c r="AN124" s="71">
        <f>IF(ISERROR(INDEX(J124:$AD124,MATCH(TRUE,INDEX((J124:$AD124&lt;&gt;0),0),0))),"",INDEX(J124:$AD124,MATCH(TRUE,INDEX((J124:$AD124&lt;&gt;0),0),0)))</f>
        <v>21981</v>
      </c>
      <c r="AO124" s="7"/>
      <c r="AP124" t="s">
        <v>363</v>
      </c>
      <c r="AQ124" t="s">
        <v>378</v>
      </c>
      <c r="AR124" t="s">
        <v>374</v>
      </c>
      <c r="AS124">
        <v>11217</v>
      </c>
      <c r="AT124" t="s">
        <v>375</v>
      </c>
      <c r="AU124">
        <v>11470</v>
      </c>
      <c r="AV124">
        <v>22687</v>
      </c>
      <c r="AW124">
        <v>122</v>
      </c>
      <c r="AX124" t="b">
        <f t="shared" si="9"/>
        <v>1</v>
      </c>
      <c r="AY124" s="73">
        <f t="shared" si="7"/>
        <v>42445</v>
      </c>
    </row>
    <row r="125" spans="1:51" x14ac:dyDescent="0.3">
      <c r="A125">
        <v>123</v>
      </c>
      <c r="B125" s="12" t="s">
        <v>111</v>
      </c>
      <c r="C125" t="s">
        <v>113</v>
      </c>
      <c r="D125" s="6"/>
      <c r="E125" s="6">
        <v>13135</v>
      </c>
      <c r="F125" s="6">
        <v>12817</v>
      </c>
      <c r="G125" s="6"/>
      <c r="H125" s="6"/>
      <c r="I125" s="6"/>
      <c r="J125" s="6"/>
      <c r="K125" s="6">
        <v>13306</v>
      </c>
      <c r="L125" s="6"/>
      <c r="M125" s="6"/>
      <c r="N125" s="6">
        <v>14445</v>
      </c>
      <c r="O125" s="6"/>
      <c r="P125" s="6">
        <v>13635</v>
      </c>
      <c r="Q125" s="6"/>
      <c r="R125" s="6">
        <v>14460</v>
      </c>
      <c r="S125" s="6"/>
      <c r="T125" s="6">
        <v>15076</v>
      </c>
      <c r="U125" s="6"/>
      <c r="V125" s="6"/>
      <c r="W125" s="6">
        <v>18220</v>
      </c>
      <c r="X125" s="6"/>
      <c r="Y125" s="6"/>
      <c r="Z125" s="6"/>
      <c r="AA125" s="6"/>
      <c r="AB125" s="6">
        <v>11486</v>
      </c>
      <c r="AC125" s="6">
        <v>10159</v>
      </c>
      <c r="AD125" s="6"/>
      <c r="AF125" s="7">
        <f t="shared" si="8"/>
        <v>13135</v>
      </c>
      <c r="AG125" s="71">
        <f>IF(ISERROR(INDEX(D125:$AD125,MATCH(TRUE,INDEX((D125:$AD125&lt;&gt;0),0),0))),"",INDEX(D125:$AD125,MATCH(TRUE,INDEX((D125:$AD125&lt;&gt;0),0),0)))</f>
        <v>13135</v>
      </c>
      <c r="AH125" s="71">
        <f>IF(ISERROR(INDEX(E125:$AD125,MATCH(TRUE,INDEX((E125:$AD125&lt;&gt;0),0),0))),"",INDEX(E125:$AD125,MATCH(TRUE,INDEX((E125:$AD125&lt;&gt;0),0),0)))</f>
        <v>13135</v>
      </c>
      <c r="AI125" s="71">
        <f>IF(ISERROR(INDEX(F125:$AD125,MATCH(TRUE,INDEX((F125:$AD125&lt;&gt;0),0),0))),"",INDEX(F125:$AD125,MATCH(TRUE,INDEX((F125:$AD125&lt;&gt;0),0),0)))</f>
        <v>12817</v>
      </c>
      <c r="AJ125" s="71">
        <f>IF(ISERROR(INDEX(F125:$AD125,MATCH(TRUE,INDEX((F125:$AD125&lt;&gt;0),0),0))),"",INDEX(F125:$AD125,MATCH(TRUE,INDEX((F125:$AD125&lt;&gt;0),0),0)))</f>
        <v>12817</v>
      </c>
      <c r="AK125" s="71">
        <f>IF(ISERROR(INDEX(G125:$AD125,MATCH(TRUE,INDEX((G125:$AD125&lt;&gt;0),0),0))),"",INDEX(G125:$AD125,MATCH(TRUE,INDEX((G125:$AD125&lt;&gt;0),0),0)))</f>
        <v>13306</v>
      </c>
      <c r="AL125" s="71">
        <f>IF(ISERROR(INDEX(H125:$AD125,MATCH(TRUE,INDEX((H125:$AD125&lt;&gt;0),0),0))),"",INDEX(H125:$AD125,MATCH(TRUE,INDEX((H125:$AD125&lt;&gt;0),0),0)))</f>
        <v>13306</v>
      </c>
      <c r="AM125" s="71">
        <f>IF(ISERROR(INDEX(I125:$AD125,MATCH(TRUE,INDEX((I125:$AD125&lt;&gt;0),0),0))),"",INDEX(I125:$AD125,MATCH(TRUE,INDEX((I125:$AD125&lt;&gt;0),0),0)))</f>
        <v>13306</v>
      </c>
      <c r="AN125" s="71">
        <f>IF(ISERROR(INDEX(J125:$AD125,MATCH(TRUE,INDEX((J125:$AD125&lt;&gt;0),0),0))),"",INDEX(J125:$AD125,MATCH(TRUE,INDEX((J125:$AD125&lt;&gt;0),0),0)))</f>
        <v>13306</v>
      </c>
      <c r="AO125" s="7"/>
      <c r="AP125" t="s">
        <v>348</v>
      </c>
      <c r="AQ125" t="s">
        <v>378</v>
      </c>
      <c r="AR125" t="s">
        <v>374</v>
      </c>
      <c r="AS125">
        <v>6647</v>
      </c>
      <c r="AT125" t="s">
        <v>375</v>
      </c>
      <c r="AU125">
        <v>6488</v>
      </c>
      <c r="AV125">
        <v>13135</v>
      </c>
      <c r="AW125">
        <v>123</v>
      </c>
      <c r="AX125" t="b">
        <f t="shared" si="9"/>
        <v>1</v>
      </c>
      <c r="AY125" s="73">
        <f t="shared" si="7"/>
        <v>42689</v>
      </c>
    </row>
    <row r="126" spans="1:51" x14ac:dyDescent="0.3">
      <c r="A126">
        <v>124</v>
      </c>
      <c r="B126" s="12" t="s">
        <v>46</v>
      </c>
      <c r="C126" s="15" t="s">
        <v>114</v>
      </c>
      <c r="D126" s="6"/>
      <c r="E126" s="6">
        <v>13530</v>
      </c>
      <c r="F126" s="6"/>
      <c r="G126" s="6"/>
      <c r="H126" s="6"/>
      <c r="I126" s="6"/>
      <c r="J126" s="6"/>
      <c r="K126" s="6">
        <v>10850</v>
      </c>
      <c r="L126" s="6"/>
      <c r="M126" s="6"/>
      <c r="N126" s="6">
        <v>12562</v>
      </c>
      <c r="O126" s="6"/>
      <c r="P126" s="6">
        <v>17817</v>
      </c>
      <c r="Q126" s="6"/>
      <c r="R126" s="6">
        <v>11019</v>
      </c>
      <c r="S126" s="6"/>
      <c r="T126" s="6">
        <v>15533</v>
      </c>
      <c r="U126" s="6"/>
      <c r="V126" s="6"/>
      <c r="W126" s="6">
        <v>11978</v>
      </c>
      <c r="X126" s="6"/>
      <c r="Y126" s="6"/>
      <c r="Z126" s="6">
        <v>11598</v>
      </c>
      <c r="AA126" s="6"/>
      <c r="AB126" s="6">
        <v>5519</v>
      </c>
      <c r="AC126" s="6">
        <v>4476</v>
      </c>
      <c r="AD126" s="6"/>
      <c r="AF126" s="7">
        <f t="shared" si="8"/>
        <v>13530</v>
      </c>
      <c r="AG126" s="71">
        <f>IF(ISERROR(INDEX(D126:$AD126,MATCH(TRUE,INDEX((D126:$AD126&lt;&gt;0),0),0))),"",INDEX(D126:$AD126,MATCH(TRUE,INDEX((D126:$AD126&lt;&gt;0),0),0)))</f>
        <v>13530</v>
      </c>
      <c r="AH126" s="71">
        <f>IF(ISERROR(INDEX(E126:$AD126,MATCH(TRUE,INDEX((E126:$AD126&lt;&gt;0),0),0))),"",INDEX(E126:$AD126,MATCH(TRUE,INDEX((E126:$AD126&lt;&gt;0),0),0)))</f>
        <v>13530</v>
      </c>
      <c r="AI126" s="71">
        <f>IF(ISERROR(INDEX(F126:$AD126,MATCH(TRUE,INDEX((F126:$AD126&lt;&gt;0),0),0))),"",INDEX(F126:$AD126,MATCH(TRUE,INDEX((F126:$AD126&lt;&gt;0),0),0)))</f>
        <v>10850</v>
      </c>
      <c r="AJ126" s="71">
        <f>IF(ISERROR(INDEX(F126:$AD126,MATCH(TRUE,INDEX((F126:$AD126&lt;&gt;0),0),0))),"",INDEX(F126:$AD126,MATCH(TRUE,INDEX((F126:$AD126&lt;&gt;0),0),0)))</f>
        <v>10850</v>
      </c>
      <c r="AK126" s="71">
        <f>IF(ISERROR(INDEX(G126:$AD126,MATCH(TRUE,INDEX((G126:$AD126&lt;&gt;0),0),0))),"",INDEX(G126:$AD126,MATCH(TRUE,INDEX((G126:$AD126&lt;&gt;0),0),0)))</f>
        <v>10850</v>
      </c>
      <c r="AL126" s="71">
        <f>IF(ISERROR(INDEX(H126:$AD126,MATCH(TRUE,INDEX((H126:$AD126&lt;&gt;0),0),0))),"",INDEX(H126:$AD126,MATCH(TRUE,INDEX((H126:$AD126&lt;&gt;0),0),0)))</f>
        <v>10850</v>
      </c>
      <c r="AM126" s="71">
        <f>IF(ISERROR(INDEX(I126:$AD126,MATCH(TRUE,INDEX((I126:$AD126&lt;&gt;0),0),0))),"",INDEX(I126:$AD126,MATCH(TRUE,INDEX((I126:$AD126&lt;&gt;0),0),0)))</f>
        <v>10850</v>
      </c>
      <c r="AN126" s="71">
        <f>IF(ISERROR(INDEX(J126:$AD126,MATCH(TRUE,INDEX((J126:$AD126&lt;&gt;0),0),0))),"",INDEX(J126:$AD126,MATCH(TRUE,INDEX((J126:$AD126&lt;&gt;0),0),0)))</f>
        <v>10850</v>
      </c>
      <c r="AO126" s="7"/>
      <c r="AP126" t="s">
        <v>353</v>
      </c>
      <c r="AQ126" t="s">
        <v>378</v>
      </c>
      <c r="AR126" t="s">
        <v>376</v>
      </c>
      <c r="AS126">
        <v>6798</v>
      </c>
      <c r="AT126" t="s">
        <v>377</v>
      </c>
      <c r="AU126">
        <v>6732</v>
      </c>
      <c r="AV126">
        <v>13530</v>
      </c>
      <c r="AW126">
        <v>124</v>
      </c>
      <c r="AX126" t="b">
        <f t="shared" si="9"/>
        <v>1</v>
      </c>
      <c r="AY126" s="73">
        <f t="shared" si="7"/>
        <v>42649</v>
      </c>
    </row>
    <row r="127" spans="1:51" x14ac:dyDescent="0.3">
      <c r="A127">
        <v>125</v>
      </c>
      <c r="B127" s="12" t="s">
        <v>115</v>
      </c>
      <c r="C127" t="s">
        <v>116</v>
      </c>
      <c r="D127" s="6"/>
      <c r="E127" s="6">
        <v>10020</v>
      </c>
      <c r="F127" s="6">
        <v>12918</v>
      </c>
      <c r="G127" s="6"/>
      <c r="H127" s="6"/>
      <c r="I127" s="6"/>
      <c r="J127" s="6"/>
      <c r="K127" s="6">
        <v>10764</v>
      </c>
      <c r="L127" s="6"/>
      <c r="M127" s="6"/>
      <c r="N127" s="6">
        <v>9553</v>
      </c>
      <c r="O127" s="6"/>
      <c r="P127" s="6">
        <v>11847</v>
      </c>
      <c r="Q127" s="6"/>
      <c r="R127" s="6">
        <v>10746</v>
      </c>
      <c r="S127" s="6"/>
      <c r="T127" s="6">
        <v>15522</v>
      </c>
      <c r="U127" s="6"/>
      <c r="V127" s="6"/>
      <c r="W127" s="6">
        <v>8894</v>
      </c>
      <c r="X127" s="6"/>
      <c r="Y127" s="6">
        <v>5702</v>
      </c>
      <c r="Z127" s="6"/>
      <c r="AA127" s="6"/>
      <c r="AB127" s="6">
        <v>4115</v>
      </c>
      <c r="AC127" s="6">
        <v>3296</v>
      </c>
      <c r="AD127" s="6"/>
      <c r="AF127" s="7">
        <f t="shared" si="8"/>
        <v>10020</v>
      </c>
      <c r="AG127" s="71">
        <f>IF(ISERROR(INDEX(D127:$AD127,MATCH(TRUE,INDEX((D127:$AD127&lt;&gt;0),0),0))),"",INDEX(D127:$AD127,MATCH(TRUE,INDEX((D127:$AD127&lt;&gt;0),0),0)))</f>
        <v>10020</v>
      </c>
      <c r="AH127" s="71">
        <f>IF(ISERROR(INDEX(E127:$AD127,MATCH(TRUE,INDEX((E127:$AD127&lt;&gt;0),0),0))),"",INDEX(E127:$AD127,MATCH(TRUE,INDEX((E127:$AD127&lt;&gt;0),0),0)))</f>
        <v>10020</v>
      </c>
      <c r="AI127" s="71">
        <f>IF(ISERROR(INDEX(F127:$AD127,MATCH(TRUE,INDEX((F127:$AD127&lt;&gt;0),0),0))),"",INDEX(F127:$AD127,MATCH(TRUE,INDEX((F127:$AD127&lt;&gt;0),0),0)))</f>
        <v>12918</v>
      </c>
      <c r="AJ127" s="71">
        <f>IF(ISERROR(INDEX(F127:$AD127,MATCH(TRUE,INDEX((F127:$AD127&lt;&gt;0),0),0))),"",INDEX(F127:$AD127,MATCH(TRUE,INDEX((F127:$AD127&lt;&gt;0),0),0)))</f>
        <v>12918</v>
      </c>
      <c r="AK127" s="71">
        <f>IF(ISERROR(INDEX(G127:$AD127,MATCH(TRUE,INDEX((G127:$AD127&lt;&gt;0),0),0))),"",INDEX(G127:$AD127,MATCH(TRUE,INDEX((G127:$AD127&lt;&gt;0),0),0)))</f>
        <v>10764</v>
      </c>
      <c r="AL127" s="71">
        <f>IF(ISERROR(INDEX(H127:$AD127,MATCH(TRUE,INDEX((H127:$AD127&lt;&gt;0),0),0))),"",INDEX(H127:$AD127,MATCH(TRUE,INDEX((H127:$AD127&lt;&gt;0),0),0)))</f>
        <v>10764</v>
      </c>
      <c r="AM127" s="71">
        <f>IF(ISERROR(INDEX(I127:$AD127,MATCH(TRUE,INDEX((I127:$AD127&lt;&gt;0),0),0))),"",INDEX(I127:$AD127,MATCH(TRUE,INDEX((I127:$AD127&lt;&gt;0),0),0)))</f>
        <v>10764</v>
      </c>
      <c r="AN127" s="71">
        <f>IF(ISERROR(INDEX(J127:$AD127,MATCH(TRUE,INDEX((J127:$AD127&lt;&gt;0),0),0))),"",INDEX(J127:$AD127,MATCH(TRUE,INDEX((J127:$AD127&lt;&gt;0),0),0)))</f>
        <v>10764</v>
      </c>
      <c r="AO127" s="7"/>
      <c r="AP127" t="s">
        <v>348</v>
      </c>
      <c r="AQ127" t="s">
        <v>373</v>
      </c>
      <c r="AR127" t="s">
        <v>374</v>
      </c>
      <c r="AS127">
        <v>4977</v>
      </c>
      <c r="AT127" t="s">
        <v>375</v>
      </c>
      <c r="AU127">
        <v>5043</v>
      </c>
      <c r="AV127">
        <v>10020</v>
      </c>
      <c r="AW127">
        <v>125</v>
      </c>
      <c r="AX127" t="b">
        <f t="shared" si="9"/>
        <v>1</v>
      </c>
      <c r="AY127" s="73">
        <f t="shared" si="7"/>
        <v>42689</v>
      </c>
    </row>
    <row r="128" spans="1:51" x14ac:dyDescent="0.3">
      <c r="A128">
        <v>126</v>
      </c>
      <c r="B128" s="12" t="s">
        <v>99</v>
      </c>
      <c r="C128" t="s">
        <v>117</v>
      </c>
      <c r="D128" s="6"/>
      <c r="E128" s="6">
        <v>26421</v>
      </c>
      <c r="F128" s="6"/>
      <c r="G128" s="6"/>
      <c r="H128" s="6"/>
      <c r="I128" s="6"/>
      <c r="J128" s="6"/>
      <c r="K128" s="6">
        <v>26863</v>
      </c>
      <c r="L128" s="6"/>
      <c r="M128" s="6"/>
      <c r="N128" s="6">
        <v>32147</v>
      </c>
      <c r="O128" s="6"/>
      <c r="P128" s="6">
        <v>25899</v>
      </c>
      <c r="Q128" s="6"/>
      <c r="R128" s="6">
        <v>31143</v>
      </c>
      <c r="S128" s="6"/>
      <c r="T128" s="6">
        <v>50933</v>
      </c>
      <c r="U128" s="6"/>
      <c r="V128" s="6"/>
      <c r="W128" s="6">
        <v>31699</v>
      </c>
      <c r="X128" s="6"/>
      <c r="Y128" s="6"/>
      <c r="Z128" s="6">
        <v>23072</v>
      </c>
      <c r="AA128" s="6"/>
      <c r="AB128" s="6">
        <v>20612</v>
      </c>
      <c r="AC128" s="6">
        <v>19336</v>
      </c>
      <c r="AD128" s="6"/>
      <c r="AF128" s="7">
        <f t="shared" si="8"/>
        <v>26421</v>
      </c>
      <c r="AG128" s="71">
        <f>IF(ISERROR(INDEX(D128:$AD128,MATCH(TRUE,INDEX((D128:$AD128&lt;&gt;0),0),0))),"",INDEX(D128:$AD128,MATCH(TRUE,INDEX((D128:$AD128&lt;&gt;0),0),0)))</f>
        <v>26421</v>
      </c>
      <c r="AH128" s="71">
        <f>IF(ISERROR(INDEX(E128:$AD128,MATCH(TRUE,INDEX((E128:$AD128&lt;&gt;0),0),0))),"",INDEX(E128:$AD128,MATCH(TRUE,INDEX((E128:$AD128&lt;&gt;0),0),0)))</f>
        <v>26421</v>
      </c>
      <c r="AI128" s="71">
        <f>IF(ISERROR(INDEX(F128:$AD128,MATCH(TRUE,INDEX((F128:$AD128&lt;&gt;0),0),0))),"",INDEX(F128:$AD128,MATCH(TRUE,INDEX((F128:$AD128&lt;&gt;0),0),0)))</f>
        <v>26863</v>
      </c>
      <c r="AJ128" s="71">
        <f>IF(ISERROR(INDEX(F128:$AD128,MATCH(TRUE,INDEX((F128:$AD128&lt;&gt;0),0),0))),"",INDEX(F128:$AD128,MATCH(TRUE,INDEX((F128:$AD128&lt;&gt;0),0),0)))</f>
        <v>26863</v>
      </c>
      <c r="AK128" s="71">
        <f>IF(ISERROR(INDEX(G128:$AD128,MATCH(TRUE,INDEX((G128:$AD128&lt;&gt;0),0),0))),"",INDEX(G128:$AD128,MATCH(TRUE,INDEX((G128:$AD128&lt;&gt;0),0),0)))</f>
        <v>26863</v>
      </c>
      <c r="AL128" s="71">
        <f>IF(ISERROR(INDEX(H128:$AD128,MATCH(TRUE,INDEX((H128:$AD128&lt;&gt;0),0),0))),"",INDEX(H128:$AD128,MATCH(TRUE,INDEX((H128:$AD128&lt;&gt;0),0),0)))</f>
        <v>26863</v>
      </c>
      <c r="AM128" s="71">
        <f>IF(ISERROR(INDEX(I128:$AD128,MATCH(TRUE,INDEX((I128:$AD128&lt;&gt;0),0),0))),"",INDEX(I128:$AD128,MATCH(TRUE,INDEX((I128:$AD128&lt;&gt;0),0),0)))</f>
        <v>26863</v>
      </c>
      <c r="AN128" s="71">
        <f>IF(ISERROR(INDEX(J128:$AD128,MATCH(TRUE,INDEX((J128:$AD128&lt;&gt;0),0),0))),"",INDEX(J128:$AD128,MATCH(TRUE,INDEX((J128:$AD128&lt;&gt;0),0),0)))</f>
        <v>26863</v>
      </c>
      <c r="AO128" s="7"/>
      <c r="AP128" t="s">
        <v>353</v>
      </c>
      <c r="AQ128" t="s">
        <v>378</v>
      </c>
      <c r="AR128" t="s">
        <v>376</v>
      </c>
      <c r="AS128">
        <v>13742</v>
      </c>
      <c r="AT128" t="s">
        <v>377</v>
      </c>
      <c r="AU128">
        <v>12679</v>
      </c>
      <c r="AV128">
        <v>26421</v>
      </c>
      <c r="AW128">
        <v>126</v>
      </c>
      <c r="AX128" t="b">
        <f t="shared" si="9"/>
        <v>1</v>
      </c>
      <c r="AY128" s="73">
        <f t="shared" si="7"/>
        <v>42649</v>
      </c>
    </row>
    <row r="129" spans="1:51" x14ac:dyDescent="0.3">
      <c r="A129">
        <v>127</v>
      </c>
      <c r="B129" s="12" t="s">
        <v>57</v>
      </c>
      <c r="C129" t="s">
        <v>117</v>
      </c>
      <c r="D129" s="6"/>
      <c r="E129" s="6">
        <v>26287</v>
      </c>
      <c r="F129" s="6"/>
      <c r="G129" s="6"/>
      <c r="H129" s="6"/>
      <c r="I129" s="6"/>
      <c r="J129" s="6"/>
      <c r="K129" s="6">
        <v>22785</v>
      </c>
      <c r="L129" s="6"/>
      <c r="M129" s="6"/>
      <c r="N129" s="6">
        <v>27750</v>
      </c>
      <c r="O129" s="6"/>
      <c r="P129" s="6">
        <v>25303</v>
      </c>
      <c r="Q129" s="6"/>
      <c r="R129" s="6">
        <v>32577</v>
      </c>
      <c r="S129" s="6"/>
      <c r="T129" s="6">
        <v>43029</v>
      </c>
      <c r="U129" s="6"/>
      <c r="V129" s="6"/>
      <c r="W129" s="6">
        <v>38562</v>
      </c>
      <c r="X129" s="6"/>
      <c r="Y129" s="6"/>
      <c r="Z129" s="6">
        <v>33839</v>
      </c>
      <c r="AA129" s="6">
        <v>37237</v>
      </c>
      <c r="AB129" s="6">
        <v>33343</v>
      </c>
      <c r="AC129" s="6">
        <v>30386</v>
      </c>
      <c r="AD129" s="6"/>
      <c r="AF129" s="7">
        <f t="shared" ref="AF129:AF160" si="10">IF(ISERROR(INDEX(E129:AD129,MATCH(TRUE,INDEX((E129:AD129&lt;&gt;0),0),0))),"",INDEX(E129:AD129,MATCH(TRUE,INDEX((E129:AD129&lt;&gt;0),0),0)))</f>
        <v>26287</v>
      </c>
      <c r="AG129" s="71">
        <f>IF(ISERROR(INDEX(D129:$AD129,MATCH(TRUE,INDEX((D129:$AD129&lt;&gt;0),0),0))),"",INDEX(D129:$AD129,MATCH(TRUE,INDEX((D129:$AD129&lt;&gt;0),0),0)))</f>
        <v>26287</v>
      </c>
      <c r="AH129" s="71">
        <f>IF(ISERROR(INDEX(E129:$AD129,MATCH(TRUE,INDEX((E129:$AD129&lt;&gt;0),0),0))),"",INDEX(E129:$AD129,MATCH(TRUE,INDEX((E129:$AD129&lt;&gt;0),0),0)))</f>
        <v>26287</v>
      </c>
      <c r="AI129" s="71">
        <f>IF(ISERROR(INDEX(F129:$AD129,MATCH(TRUE,INDEX((F129:$AD129&lt;&gt;0),0),0))),"",INDEX(F129:$AD129,MATCH(TRUE,INDEX((F129:$AD129&lt;&gt;0),0),0)))</f>
        <v>22785</v>
      </c>
      <c r="AJ129" s="71">
        <f>IF(ISERROR(INDEX(F129:$AD129,MATCH(TRUE,INDEX((F129:$AD129&lt;&gt;0),0),0))),"",INDEX(F129:$AD129,MATCH(TRUE,INDEX((F129:$AD129&lt;&gt;0),0),0)))</f>
        <v>22785</v>
      </c>
      <c r="AK129" s="71">
        <f>IF(ISERROR(INDEX(G129:$AD129,MATCH(TRUE,INDEX((G129:$AD129&lt;&gt;0),0),0))),"",INDEX(G129:$AD129,MATCH(TRUE,INDEX((G129:$AD129&lt;&gt;0),0),0)))</f>
        <v>22785</v>
      </c>
      <c r="AL129" s="71">
        <f>IF(ISERROR(INDEX(H129:$AD129,MATCH(TRUE,INDEX((H129:$AD129&lt;&gt;0),0),0))),"",INDEX(H129:$AD129,MATCH(TRUE,INDEX((H129:$AD129&lt;&gt;0),0),0)))</f>
        <v>22785</v>
      </c>
      <c r="AM129" s="71">
        <f>IF(ISERROR(INDEX(I129:$AD129,MATCH(TRUE,INDEX((I129:$AD129&lt;&gt;0),0),0))),"",INDEX(I129:$AD129,MATCH(TRUE,INDEX((I129:$AD129&lt;&gt;0),0),0)))</f>
        <v>22785</v>
      </c>
      <c r="AN129" s="71">
        <f>IF(ISERROR(INDEX(J129:$AD129,MATCH(TRUE,INDEX((J129:$AD129&lt;&gt;0),0),0))),"",INDEX(J129:$AD129,MATCH(TRUE,INDEX((J129:$AD129&lt;&gt;0),0),0)))</f>
        <v>22785</v>
      </c>
      <c r="AO129" s="7"/>
      <c r="AP129" t="s">
        <v>364</v>
      </c>
      <c r="AQ129" t="s">
        <v>378</v>
      </c>
      <c r="AR129" t="s">
        <v>376</v>
      </c>
      <c r="AS129">
        <v>13115</v>
      </c>
      <c r="AT129" t="s">
        <v>377</v>
      </c>
      <c r="AU129">
        <v>13172</v>
      </c>
      <c r="AV129">
        <v>26287</v>
      </c>
      <c r="AW129">
        <v>127</v>
      </c>
      <c r="AX129" t="b">
        <f t="shared" si="9"/>
        <v>1</v>
      </c>
      <c r="AY129" s="73">
        <f t="shared" si="7"/>
        <v>42647</v>
      </c>
    </row>
    <row r="130" spans="1:51" x14ac:dyDescent="0.3">
      <c r="A130">
        <v>128</v>
      </c>
      <c r="B130" s="12" t="s">
        <v>38</v>
      </c>
      <c r="C130" t="s">
        <v>117</v>
      </c>
      <c r="D130" s="6"/>
      <c r="E130" s="6">
        <v>27297</v>
      </c>
      <c r="F130" s="6"/>
      <c r="G130" s="6">
        <v>24510</v>
      </c>
      <c r="H130" s="6"/>
      <c r="I130" s="6"/>
      <c r="J130" s="6"/>
      <c r="K130" s="6">
        <v>27418</v>
      </c>
      <c r="L130" s="6"/>
      <c r="M130" s="6"/>
      <c r="N130" s="6">
        <v>31714</v>
      </c>
      <c r="O130" s="6"/>
      <c r="P130" s="6">
        <v>34189</v>
      </c>
      <c r="Q130" s="6"/>
      <c r="R130" s="6">
        <v>30290</v>
      </c>
      <c r="S130" s="6"/>
      <c r="T130" s="6">
        <v>44699</v>
      </c>
      <c r="U130" s="6"/>
      <c r="V130" s="6"/>
      <c r="W130" s="6">
        <v>40178</v>
      </c>
      <c r="X130" s="6"/>
      <c r="Y130" s="6"/>
      <c r="Z130" s="6">
        <v>35947</v>
      </c>
      <c r="AA130" s="6"/>
      <c r="AB130" s="6">
        <v>33059</v>
      </c>
      <c r="AC130" s="6">
        <v>31708</v>
      </c>
      <c r="AD130" s="6"/>
      <c r="AF130" s="7">
        <f t="shared" si="10"/>
        <v>27297</v>
      </c>
      <c r="AG130" s="71">
        <f>IF(ISERROR(INDEX(D130:$AD130,MATCH(TRUE,INDEX((D130:$AD130&lt;&gt;0),0),0))),"",INDEX(D130:$AD130,MATCH(TRUE,INDEX((D130:$AD130&lt;&gt;0),0),0)))</f>
        <v>27297</v>
      </c>
      <c r="AH130" s="71">
        <f>IF(ISERROR(INDEX(E130:$AD130,MATCH(TRUE,INDEX((E130:$AD130&lt;&gt;0),0),0))),"",INDEX(E130:$AD130,MATCH(TRUE,INDEX((E130:$AD130&lt;&gt;0),0),0)))</f>
        <v>27297</v>
      </c>
      <c r="AI130" s="71">
        <f>IF(ISERROR(INDEX(F130:$AD130,MATCH(TRUE,INDEX((F130:$AD130&lt;&gt;0),0),0))),"",INDEX(F130:$AD130,MATCH(TRUE,INDEX((F130:$AD130&lt;&gt;0),0),0)))</f>
        <v>24510</v>
      </c>
      <c r="AJ130" s="71">
        <f>IF(ISERROR(INDEX(F130:$AD130,MATCH(TRUE,INDEX((F130:$AD130&lt;&gt;0),0),0))),"",INDEX(F130:$AD130,MATCH(TRUE,INDEX((F130:$AD130&lt;&gt;0),0),0)))</f>
        <v>24510</v>
      </c>
      <c r="AK130" s="71">
        <f>IF(ISERROR(INDEX(G130:$AD130,MATCH(TRUE,INDEX((G130:$AD130&lt;&gt;0),0),0))),"",INDEX(G130:$AD130,MATCH(TRUE,INDEX((G130:$AD130&lt;&gt;0),0),0)))</f>
        <v>24510</v>
      </c>
      <c r="AL130" s="71">
        <f>IF(ISERROR(INDEX(H130:$AD130,MATCH(TRUE,INDEX((H130:$AD130&lt;&gt;0),0),0))),"",INDEX(H130:$AD130,MATCH(TRUE,INDEX((H130:$AD130&lt;&gt;0),0),0)))</f>
        <v>27418</v>
      </c>
      <c r="AM130" s="71">
        <f>IF(ISERROR(INDEX(I130:$AD130,MATCH(TRUE,INDEX((I130:$AD130&lt;&gt;0),0),0))),"",INDEX(I130:$AD130,MATCH(TRUE,INDEX((I130:$AD130&lt;&gt;0),0),0)))</f>
        <v>27418</v>
      </c>
      <c r="AN130" s="71">
        <f>IF(ISERROR(INDEX(J130:$AD130,MATCH(TRUE,INDEX((J130:$AD130&lt;&gt;0),0),0))),"",INDEX(J130:$AD130,MATCH(TRUE,INDEX((J130:$AD130&lt;&gt;0),0),0)))</f>
        <v>27418</v>
      </c>
      <c r="AO130" s="7"/>
      <c r="AP130" t="s">
        <v>358</v>
      </c>
      <c r="AQ130" t="s">
        <v>378</v>
      </c>
      <c r="AR130" t="s">
        <v>376</v>
      </c>
      <c r="AS130">
        <v>13649</v>
      </c>
      <c r="AT130" t="s">
        <v>377</v>
      </c>
      <c r="AU130">
        <v>13648</v>
      </c>
      <c r="AV130">
        <v>27297</v>
      </c>
      <c r="AW130">
        <v>128</v>
      </c>
      <c r="AX130" t="b">
        <f t="shared" ref="AX130:AX161" si="11">AW130=A130</f>
        <v>1</v>
      </c>
      <c r="AY130" s="73">
        <f t="shared" si="7"/>
        <v>42808</v>
      </c>
    </row>
    <row r="131" spans="1:51" x14ac:dyDescent="0.3">
      <c r="A131">
        <v>129</v>
      </c>
      <c r="B131" s="13" t="s">
        <v>61</v>
      </c>
      <c r="C131" t="s">
        <v>117</v>
      </c>
      <c r="D131" s="6"/>
      <c r="E131" s="6">
        <v>5485</v>
      </c>
      <c r="F131" s="6">
        <v>4388</v>
      </c>
      <c r="G131" s="6"/>
      <c r="H131" s="6"/>
      <c r="I131" s="6"/>
      <c r="J131" s="6"/>
      <c r="K131" s="6"/>
      <c r="L131" s="6">
        <v>3309</v>
      </c>
      <c r="M131" s="6"/>
      <c r="N131" s="6"/>
      <c r="O131" s="6"/>
      <c r="P131" s="6">
        <v>9309</v>
      </c>
      <c r="Q131" s="6"/>
      <c r="R131" s="6"/>
      <c r="S131" s="6"/>
      <c r="T131" s="6">
        <v>43212</v>
      </c>
      <c r="U131" s="6"/>
      <c r="V131" s="6"/>
      <c r="W131" s="6">
        <v>29357</v>
      </c>
      <c r="X131" s="6"/>
      <c r="Y131" s="6"/>
      <c r="Z131" s="6"/>
      <c r="AA131" s="6"/>
      <c r="AB131" s="6"/>
      <c r="AC131" s="6">
        <v>15332</v>
      </c>
      <c r="AD131" s="6"/>
      <c r="AF131" s="7">
        <f t="shared" si="10"/>
        <v>5485</v>
      </c>
      <c r="AG131" s="71">
        <f>IF(ISERROR(INDEX(D131:$AD131,MATCH(TRUE,INDEX((D131:$AD131&lt;&gt;0),0),0))),"",INDEX(D131:$AD131,MATCH(TRUE,INDEX((D131:$AD131&lt;&gt;0),0),0)))</f>
        <v>5485</v>
      </c>
      <c r="AH131" s="71">
        <f>IF(ISERROR(INDEX(E131:$AD131,MATCH(TRUE,INDEX((E131:$AD131&lt;&gt;0),0),0))),"",INDEX(E131:$AD131,MATCH(TRUE,INDEX((E131:$AD131&lt;&gt;0),0),0)))</f>
        <v>5485</v>
      </c>
      <c r="AI131" s="71">
        <f>IF(ISERROR(INDEX(F131:$AD131,MATCH(TRUE,INDEX((F131:$AD131&lt;&gt;0),0),0))),"",INDEX(F131:$AD131,MATCH(TRUE,INDEX((F131:$AD131&lt;&gt;0),0),0)))</f>
        <v>4388</v>
      </c>
      <c r="AJ131" s="71">
        <f>IF(ISERROR(INDEX(F131:$AD131,MATCH(TRUE,INDEX((F131:$AD131&lt;&gt;0),0),0))),"",INDEX(F131:$AD131,MATCH(TRUE,INDEX((F131:$AD131&lt;&gt;0),0),0)))</f>
        <v>4388</v>
      </c>
      <c r="AK131" s="71">
        <f>IF(ISERROR(INDEX(G131:$AD131,MATCH(TRUE,INDEX((G131:$AD131&lt;&gt;0),0),0))),"",INDEX(G131:$AD131,MATCH(TRUE,INDEX((G131:$AD131&lt;&gt;0),0),0)))</f>
        <v>3309</v>
      </c>
      <c r="AL131" s="71">
        <f>IF(ISERROR(INDEX(H131:$AD131,MATCH(TRUE,INDEX((H131:$AD131&lt;&gt;0),0),0))),"",INDEX(H131:$AD131,MATCH(TRUE,INDEX((H131:$AD131&lt;&gt;0),0),0)))</f>
        <v>3309</v>
      </c>
      <c r="AM131" s="71">
        <f>IF(ISERROR(INDEX(I131:$AD131,MATCH(TRUE,INDEX((I131:$AD131&lt;&gt;0),0),0))),"",INDEX(I131:$AD131,MATCH(TRUE,INDEX((I131:$AD131&lt;&gt;0),0),0)))</f>
        <v>3309</v>
      </c>
      <c r="AN131" s="71">
        <f>IF(ISERROR(INDEX(J131:$AD131,MATCH(TRUE,INDEX((J131:$AD131&lt;&gt;0),0),0))),"",INDEX(J131:$AD131,MATCH(TRUE,INDEX((J131:$AD131&lt;&gt;0),0),0)))</f>
        <v>3309</v>
      </c>
      <c r="AO131" s="7"/>
      <c r="AP131" t="s">
        <v>355</v>
      </c>
      <c r="AQ131" t="s">
        <v>378</v>
      </c>
      <c r="AR131" t="s">
        <v>379</v>
      </c>
      <c r="AS131">
        <v>0</v>
      </c>
      <c r="AT131" t="s">
        <v>377</v>
      </c>
      <c r="AU131">
        <v>5485</v>
      </c>
      <c r="AV131">
        <v>5485</v>
      </c>
      <c r="AW131">
        <v>129</v>
      </c>
      <c r="AX131" t="b">
        <f t="shared" si="11"/>
        <v>1</v>
      </c>
      <c r="AY131" s="73">
        <f t="shared" ref="AY131:AY165" si="12">IF(LEN(AP131)&gt;0,VALUE(LEFT(AP131,10)),"")</f>
        <v>42634</v>
      </c>
    </row>
    <row r="132" spans="1:51" x14ac:dyDescent="0.3">
      <c r="A132">
        <v>130</v>
      </c>
      <c r="B132" s="12" t="s">
        <v>118</v>
      </c>
      <c r="C132" t="s">
        <v>60</v>
      </c>
      <c r="D132" s="6"/>
      <c r="E132" s="6">
        <v>33820</v>
      </c>
      <c r="F132" s="6">
        <v>32981</v>
      </c>
      <c r="G132" s="6"/>
      <c r="H132" s="6"/>
      <c r="I132" s="6"/>
      <c r="J132" s="6"/>
      <c r="K132" s="6"/>
      <c r="L132" s="6">
        <v>32341</v>
      </c>
      <c r="M132" s="6"/>
      <c r="N132" s="6">
        <v>37344</v>
      </c>
      <c r="O132" s="6"/>
      <c r="P132" s="6">
        <v>45515</v>
      </c>
      <c r="Q132" s="6"/>
      <c r="R132" s="6">
        <v>37535</v>
      </c>
      <c r="S132" s="6"/>
      <c r="T132" s="6">
        <v>29346</v>
      </c>
      <c r="U132" s="6"/>
      <c r="V132" s="6"/>
      <c r="W132" s="6">
        <v>33687</v>
      </c>
      <c r="X132" s="6">
        <v>38060</v>
      </c>
      <c r="Y132" s="6"/>
      <c r="Z132" s="6">
        <v>37737</v>
      </c>
      <c r="AA132" s="6"/>
      <c r="AB132" s="6">
        <v>25227</v>
      </c>
      <c r="AC132" s="6">
        <v>27828</v>
      </c>
      <c r="AD132" s="6"/>
      <c r="AF132" s="7">
        <f t="shared" si="10"/>
        <v>33820</v>
      </c>
      <c r="AG132" s="71">
        <f>IF(ISERROR(INDEX(D132:$AD132,MATCH(TRUE,INDEX((D132:$AD132&lt;&gt;0),0),0))),"",INDEX(D132:$AD132,MATCH(TRUE,INDEX((D132:$AD132&lt;&gt;0),0),0)))</f>
        <v>33820</v>
      </c>
      <c r="AH132" s="71">
        <f>IF(ISERROR(INDEX(E132:$AD132,MATCH(TRUE,INDEX((E132:$AD132&lt;&gt;0),0),0))),"",INDEX(E132:$AD132,MATCH(TRUE,INDEX((E132:$AD132&lt;&gt;0),0),0)))</f>
        <v>33820</v>
      </c>
      <c r="AI132" s="71">
        <f>IF(ISERROR(INDEX(F132:$AD132,MATCH(TRUE,INDEX((F132:$AD132&lt;&gt;0),0),0))),"",INDEX(F132:$AD132,MATCH(TRUE,INDEX((F132:$AD132&lt;&gt;0),0),0)))</f>
        <v>32981</v>
      </c>
      <c r="AJ132" s="71">
        <f>IF(ISERROR(INDEX(F132:$AD132,MATCH(TRUE,INDEX((F132:$AD132&lt;&gt;0),0),0))),"",INDEX(F132:$AD132,MATCH(TRUE,INDEX((F132:$AD132&lt;&gt;0),0),0)))</f>
        <v>32981</v>
      </c>
      <c r="AK132" s="71">
        <f>IF(ISERROR(INDEX(G132:$AD132,MATCH(TRUE,INDEX((G132:$AD132&lt;&gt;0),0),0))),"",INDEX(G132:$AD132,MATCH(TRUE,INDEX((G132:$AD132&lt;&gt;0),0),0)))</f>
        <v>32341</v>
      </c>
      <c r="AL132" s="71">
        <f>IF(ISERROR(INDEX(H132:$AD132,MATCH(TRUE,INDEX((H132:$AD132&lt;&gt;0),0),0))),"",INDEX(H132:$AD132,MATCH(TRUE,INDEX((H132:$AD132&lt;&gt;0),0),0)))</f>
        <v>32341</v>
      </c>
      <c r="AM132" s="71">
        <f>IF(ISERROR(INDEX(I132:$AD132,MATCH(TRUE,INDEX((I132:$AD132&lt;&gt;0),0),0))),"",INDEX(I132:$AD132,MATCH(TRUE,INDEX((I132:$AD132&lt;&gt;0),0),0)))</f>
        <v>32341</v>
      </c>
      <c r="AN132" s="71">
        <f>IF(ISERROR(INDEX(J132:$AD132,MATCH(TRUE,INDEX((J132:$AD132&lt;&gt;0),0),0))),"",INDEX(J132:$AD132,MATCH(TRUE,INDEX((J132:$AD132&lt;&gt;0),0),0)))</f>
        <v>32341</v>
      </c>
      <c r="AO132" s="7"/>
      <c r="AP132" t="s">
        <v>364</v>
      </c>
      <c r="AQ132" t="s">
        <v>378</v>
      </c>
      <c r="AR132" t="s">
        <v>374</v>
      </c>
      <c r="AS132">
        <v>16831</v>
      </c>
      <c r="AT132" t="s">
        <v>375</v>
      </c>
      <c r="AU132">
        <v>16989</v>
      </c>
      <c r="AV132">
        <v>33820</v>
      </c>
      <c r="AW132">
        <v>130</v>
      </c>
      <c r="AX132" t="b">
        <f t="shared" si="11"/>
        <v>1</v>
      </c>
      <c r="AY132" s="73">
        <f t="shared" si="12"/>
        <v>42647</v>
      </c>
    </row>
    <row r="133" spans="1:51" x14ac:dyDescent="0.3">
      <c r="A133">
        <v>131</v>
      </c>
      <c r="B133" s="12" t="s">
        <v>118</v>
      </c>
      <c r="C133" t="s">
        <v>59</v>
      </c>
      <c r="D133" s="6"/>
      <c r="E133" s="6">
        <v>31736</v>
      </c>
      <c r="F133" s="6">
        <v>32357</v>
      </c>
      <c r="G133" s="6"/>
      <c r="H133" s="6"/>
      <c r="I133" s="6"/>
      <c r="J133" s="6"/>
      <c r="K133" s="6"/>
      <c r="L133" s="6">
        <v>38743</v>
      </c>
      <c r="M133" s="6"/>
      <c r="N133" s="6">
        <v>33488</v>
      </c>
      <c r="O133" s="6"/>
      <c r="P133" s="6">
        <v>39788</v>
      </c>
      <c r="Q133" s="6"/>
      <c r="R133" s="6">
        <v>38605</v>
      </c>
      <c r="S133" s="6"/>
      <c r="T133" s="6">
        <v>34333</v>
      </c>
      <c r="U133" s="6"/>
      <c r="V133" s="6"/>
      <c r="W133" s="6">
        <v>37588</v>
      </c>
      <c r="X133" s="6">
        <v>29000</v>
      </c>
      <c r="Y133" s="6"/>
      <c r="Z133" s="6">
        <v>28539</v>
      </c>
      <c r="AA133" s="6"/>
      <c r="AB133" s="6">
        <v>25212</v>
      </c>
      <c r="AC133" s="6">
        <v>21920</v>
      </c>
      <c r="AD133" s="6"/>
      <c r="AF133" s="7">
        <f t="shared" si="10"/>
        <v>31736</v>
      </c>
      <c r="AG133" s="71">
        <f>IF(ISERROR(INDEX(D133:$AD133,MATCH(TRUE,INDEX((D133:$AD133&lt;&gt;0),0),0))),"",INDEX(D133:$AD133,MATCH(TRUE,INDEX((D133:$AD133&lt;&gt;0),0),0)))</f>
        <v>31736</v>
      </c>
      <c r="AH133" s="71">
        <f>IF(ISERROR(INDEX(E133:$AD133,MATCH(TRUE,INDEX((E133:$AD133&lt;&gt;0),0),0))),"",INDEX(E133:$AD133,MATCH(TRUE,INDEX((E133:$AD133&lt;&gt;0),0),0)))</f>
        <v>31736</v>
      </c>
      <c r="AI133" s="71">
        <f>IF(ISERROR(INDEX(F133:$AD133,MATCH(TRUE,INDEX((F133:$AD133&lt;&gt;0),0),0))),"",INDEX(F133:$AD133,MATCH(TRUE,INDEX((F133:$AD133&lt;&gt;0),0),0)))</f>
        <v>32357</v>
      </c>
      <c r="AJ133" s="71">
        <f>IF(ISERROR(INDEX(F133:$AD133,MATCH(TRUE,INDEX((F133:$AD133&lt;&gt;0),0),0))),"",INDEX(F133:$AD133,MATCH(TRUE,INDEX((F133:$AD133&lt;&gt;0),0),0)))</f>
        <v>32357</v>
      </c>
      <c r="AK133" s="71">
        <f>IF(ISERROR(INDEX(G133:$AD133,MATCH(TRUE,INDEX((G133:$AD133&lt;&gt;0),0),0))),"",INDEX(G133:$AD133,MATCH(TRUE,INDEX((G133:$AD133&lt;&gt;0),0),0)))</f>
        <v>38743</v>
      </c>
      <c r="AL133" s="71">
        <f>IF(ISERROR(INDEX(H133:$AD133,MATCH(TRUE,INDEX((H133:$AD133&lt;&gt;0),0),0))),"",INDEX(H133:$AD133,MATCH(TRUE,INDEX((H133:$AD133&lt;&gt;0),0),0)))</f>
        <v>38743</v>
      </c>
      <c r="AM133" s="71">
        <f>IF(ISERROR(INDEX(I133:$AD133,MATCH(TRUE,INDEX((I133:$AD133&lt;&gt;0),0),0))),"",INDEX(I133:$AD133,MATCH(TRUE,INDEX((I133:$AD133&lt;&gt;0),0),0)))</f>
        <v>38743</v>
      </c>
      <c r="AN133" s="71">
        <f>IF(ISERROR(INDEX(J133:$AD133,MATCH(TRUE,INDEX((J133:$AD133&lt;&gt;0),0),0))),"",INDEX(J133:$AD133,MATCH(TRUE,INDEX((J133:$AD133&lt;&gt;0),0),0)))</f>
        <v>38743</v>
      </c>
      <c r="AO133" s="7"/>
      <c r="AP133" t="s">
        <v>362</v>
      </c>
      <c r="AQ133" t="s">
        <v>378</v>
      </c>
      <c r="AR133" t="s">
        <v>374</v>
      </c>
      <c r="AS133">
        <v>1555</v>
      </c>
      <c r="AT133" t="s">
        <v>375</v>
      </c>
      <c r="AU133">
        <v>16178</v>
      </c>
      <c r="AV133">
        <v>31736</v>
      </c>
      <c r="AW133">
        <v>131</v>
      </c>
      <c r="AX133" t="b">
        <f t="shared" si="11"/>
        <v>1</v>
      </c>
      <c r="AY133" s="73">
        <f t="shared" si="12"/>
        <v>42648</v>
      </c>
    </row>
    <row r="134" spans="1:51" x14ac:dyDescent="0.3">
      <c r="A134">
        <v>132</v>
      </c>
      <c r="B134" s="12" t="s">
        <v>118</v>
      </c>
      <c r="C134" t="s">
        <v>112</v>
      </c>
      <c r="D134" s="6"/>
      <c r="E134" s="6">
        <v>31684</v>
      </c>
      <c r="F134" s="6">
        <v>33036</v>
      </c>
      <c r="G134" s="6"/>
      <c r="H134" s="6"/>
      <c r="I134" s="6"/>
      <c r="J134" s="6"/>
      <c r="K134" s="6"/>
      <c r="L134" s="6">
        <v>31915</v>
      </c>
      <c r="M134" s="6"/>
      <c r="N134" s="6">
        <v>44933</v>
      </c>
      <c r="O134" s="6"/>
      <c r="P134" s="6">
        <v>37721</v>
      </c>
      <c r="Q134" s="6"/>
      <c r="R134" s="6">
        <v>39225</v>
      </c>
      <c r="S134" s="6"/>
      <c r="T134" s="6">
        <v>43476</v>
      </c>
      <c r="U134" s="6"/>
      <c r="V134" s="6"/>
      <c r="W134" s="6">
        <v>36042</v>
      </c>
      <c r="X134" s="6"/>
      <c r="Y134" s="6">
        <v>31493</v>
      </c>
      <c r="Z134" s="6"/>
      <c r="AA134" s="6"/>
      <c r="AB134" s="6">
        <v>25227</v>
      </c>
      <c r="AC134" s="6">
        <v>22828</v>
      </c>
      <c r="AD134" s="6"/>
      <c r="AF134" s="7">
        <f t="shared" si="10"/>
        <v>31684</v>
      </c>
      <c r="AG134" s="71">
        <f>IF(ISERROR(INDEX(D134:$AD134,MATCH(TRUE,INDEX((D134:$AD134&lt;&gt;0),0),0))),"",INDEX(D134:$AD134,MATCH(TRUE,INDEX((D134:$AD134&lt;&gt;0),0),0)))</f>
        <v>31684</v>
      </c>
      <c r="AH134" s="71">
        <f>IF(ISERROR(INDEX(E134:$AD134,MATCH(TRUE,INDEX((E134:$AD134&lt;&gt;0),0),0))),"",INDEX(E134:$AD134,MATCH(TRUE,INDEX((E134:$AD134&lt;&gt;0),0),0)))</f>
        <v>31684</v>
      </c>
      <c r="AI134" s="71">
        <f>IF(ISERROR(INDEX(F134:$AD134,MATCH(TRUE,INDEX((F134:$AD134&lt;&gt;0),0),0))),"",INDEX(F134:$AD134,MATCH(TRUE,INDEX((F134:$AD134&lt;&gt;0),0),0)))</f>
        <v>33036</v>
      </c>
      <c r="AJ134" s="71">
        <f>IF(ISERROR(INDEX(F134:$AD134,MATCH(TRUE,INDEX((F134:$AD134&lt;&gt;0),0),0))),"",INDEX(F134:$AD134,MATCH(TRUE,INDEX((F134:$AD134&lt;&gt;0),0),0)))</f>
        <v>33036</v>
      </c>
      <c r="AK134" s="71">
        <f>IF(ISERROR(INDEX(G134:$AD134,MATCH(TRUE,INDEX((G134:$AD134&lt;&gt;0),0),0))),"",INDEX(G134:$AD134,MATCH(TRUE,INDEX((G134:$AD134&lt;&gt;0),0),0)))</f>
        <v>31915</v>
      </c>
      <c r="AL134" s="71">
        <f>IF(ISERROR(INDEX(H134:$AD134,MATCH(TRUE,INDEX((H134:$AD134&lt;&gt;0),0),0))),"",INDEX(H134:$AD134,MATCH(TRUE,INDEX((H134:$AD134&lt;&gt;0),0),0)))</f>
        <v>31915</v>
      </c>
      <c r="AM134" s="71">
        <f>IF(ISERROR(INDEX(I134:$AD134,MATCH(TRUE,INDEX((I134:$AD134&lt;&gt;0),0),0))),"",INDEX(I134:$AD134,MATCH(TRUE,INDEX((I134:$AD134&lt;&gt;0),0),0)))</f>
        <v>31915</v>
      </c>
      <c r="AN134" s="71">
        <f>IF(ISERROR(INDEX(J134:$AD134,MATCH(TRUE,INDEX((J134:$AD134&lt;&gt;0),0),0))),"",INDEX(J134:$AD134,MATCH(TRUE,INDEX((J134:$AD134&lt;&gt;0),0),0)))</f>
        <v>31915</v>
      </c>
      <c r="AO134" s="7"/>
      <c r="AP134" t="s">
        <v>364</v>
      </c>
      <c r="AQ134" t="s">
        <v>378</v>
      </c>
      <c r="AR134" t="s">
        <v>374</v>
      </c>
      <c r="AS134">
        <v>16021</v>
      </c>
      <c r="AT134" t="s">
        <v>375</v>
      </c>
      <c r="AU134">
        <v>15663</v>
      </c>
      <c r="AV134">
        <v>31684</v>
      </c>
      <c r="AW134">
        <v>132</v>
      </c>
      <c r="AX134" t="b">
        <f t="shared" si="11"/>
        <v>1</v>
      </c>
      <c r="AY134" s="73">
        <f t="shared" si="12"/>
        <v>42647</v>
      </c>
    </row>
    <row r="135" spans="1:51" x14ac:dyDescent="0.3">
      <c r="A135">
        <v>133</v>
      </c>
      <c r="B135" s="12" t="s">
        <v>118</v>
      </c>
      <c r="C135" t="s">
        <v>116</v>
      </c>
      <c r="D135" s="6"/>
      <c r="E135" s="6">
        <v>28342</v>
      </c>
      <c r="F135" s="6">
        <v>33224</v>
      </c>
      <c r="G135" s="6"/>
      <c r="H135" s="6"/>
      <c r="I135" s="6"/>
      <c r="J135" s="6"/>
      <c r="K135" s="6"/>
      <c r="L135" s="6">
        <v>39999</v>
      </c>
      <c r="M135" s="6">
        <v>38164</v>
      </c>
      <c r="N135" s="6"/>
      <c r="O135" s="6"/>
      <c r="P135" s="6">
        <v>43353</v>
      </c>
      <c r="Q135" s="6"/>
      <c r="R135" s="6">
        <v>38592</v>
      </c>
      <c r="S135" s="6"/>
      <c r="T135" s="6">
        <v>42595</v>
      </c>
      <c r="U135" s="6"/>
      <c r="V135" s="6"/>
      <c r="W135" s="6">
        <v>37944</v>
      </c>
      <c r="X135" s="6"/>
      <c r="Y135" s="6">
        <v>37826</v>
      </c>
      <c r="Z135" s="6"/>
      <c r="AA135" s="6"/>
      <c r="AB135" s="6">
        <v>22739</v>
      </c>
      <c r="AC135" s="6">
        <v>20829</v>
      </c>
      <c r="AD135" s="6"/>
      <c r="AF135" s="7">
        <f t="shared" si="10"/>
        <v>28342</v>
      </c>
      <c r="AG135" s="71">
        <f>IF(ISERROR(INDEX(D135:$AD135,MATCH(TRUE,INDEX((D135:$AD135&lt;&gt;0),0),0))),"",INDEX(D135:$AD135,MATCH(TRUE,INDEX((D135:$AD135&lt;&gt;0),0),0)))</f>
        <v>28342</v>
      </c>
      <c r="AH135" s="71">
        <f>IF(ISERROR(INDEX(E135:$AD135,MATCH(TRUE,INDEX((E135:$AD135&lt;&gt;0),0),0))),"",INDEX(E135:$AD135,MATCH(TRUE,INDEX((E135:$AD135&lt;&gt;0),0),0)))</f>
        <v>28342</v>
      </c>
      <c r="AI135" s="71">
        <f>IF(ISERROR(INDEX(F135:$AD135,MATCH(TRUE,INDEX((F135:$AD135&lt;&gt;0),0),0))),"",INDEX(F135:$AD135,MATCH(TRUE,INDEX((F135:$AD135&lt;&gt;0),0),0)))</f>
        <v>33224</v>
      </c>
      <c r="AJ135" s="71">
        <f>IF(ISERROR(INDEX(F135:$AD135,MATCH(TRUE,INDEX((F135:$AD135&lt;&gt;0),0),0))),"",INDEX(F135:$AD135,MATCH(TRUE,INDEX((F135:$AD135&lt;&gt;0),0),0)))</f>
        <v>33224</v>
      </c>
      <c r="AK135" s="71">
        <f>IF(ISERROR(INDEX(G135:$AD135,MATCH(TRUE,INDEX((G135:$AD135&lt;&gt;0),0),0))),"",INDEX(G135:$AD135,MATCH(TRUE,INDEX((G135:$AD135&lt;&gt;0),0),0)))</f>
        <v>39999</v>
      </c>
      <c r="AL135" s="71">
        <f>IF(ISERROR(INDEX(H135:$AD135,MATCH(TRUE,INDEX((H135:$AD135&lt;&gt;0),0),0))),"",INDEX(H135:$AD135,MATCH(TRUE,INDEX((H135:$AD135&lt;&gt;0),0),0)))</f>
        <v>39999</v>
      </c>
      <c r="AM135" s="71">
        <f>IF(ISERROR(INDEX(I135:$AD135,MATCH(TRUE,INDEX((I135:$AD135&lt;&gt;0),0),0))),"",INDEX(I135:$AD135,MATCH(TRUE,INDEX((I135:$AD135&lt;&gt;0),0),0)))</f>
        <v>39999</v>
      </c>
      <c r="AN135" s="71">
        <f>IF(ISERROR(INDEX(J135:$AD135,MATCH(TRUE,INDEX((J135:$AD135&lt;&gt;0),0),0))),"",INDEX(J135:$AD135,MATCH(TRUE,INDEX((J135:$AD135&lt;&gt;0),0),0)))</f>
        <v>39999</v>
      </c>
      <c r="AO135" s="7"/>
      <c r="AP135" t="s">
        <v>364</v>
      </c>
      <c r="AQ135" t="s">
        <v>378</v>
      </c>
      <c r="AR135" t="s">
        <v>374</v>
      </c>
      <c r="AS135">
        <v>13001</v>
      </c>
      <c r="AT135" t="s">
        <v>375</v>
      </c>
      <c r="AU135">
        <v>15341</v>
      </c>
      <c r="AV135">
        <v>28342</v>
      </c>
      <c r="AW135">
        <v>133</v>
      </c>
      <c r="AX135" t="b">
        <f t="shared" si="11"/>
        <v>1</v>
      </c>
      <c r="AY135" s="73">
        <f t="shared" si="12"/>
        <v>42647</v>
      </c>
    </row>
    <row r="136" spans="1:51" x14ac:dyDescent="0.3">
      <c r="A136">
        <v>134</v>
      </c>
      <c r="B136" s="12" t="s">
        <v>118</v>
      </c>
      <c r="C136" t="s">
        <v>80</v>
      </c>
      <c r="D136" s="6"/>
      <c r="E136" s="6">
        <v>33453</v>
      </c>
      <c r="F136" s="6">
        <v>46510</v>
      </c>
      <c r="G136" s="6"/>
      <c r="H136" s="6"/>
      <c r="I136" s="6"/>
      <c r="J136" s="6"/>
      <c r="K136" s="6"/>
      <c r="L136" s="6">
        <v>48927</v>
      </c>
      <c r="M136" s="6"/>
      <c r="N136" s="6">
        <v>53397</v>
      </c>
      <c r="O136" s="6"/>
      <c r="P136" s="6">
        <v>58383</v>
      </c>
      <c r="Q136" s="6"/>
      <c r="R136" s="6">
        <v>53148</v>
      </c>
      <c r="S136" s="6"/>
      <c r="T136" s="6">
        <v>60693</v>
      </c>
      <c r="U136" s="6"/>
      <c r="V136" s="6"/>
      <c r="W136" s="6">
        <v>55925</v>
      </c>
      <c r="X136" s="6"/>
      <c r="Y136" s="6"/>
      <c r="Z136" s="6">
        <v>37217</v>
      </c>
      <c r="AA136" s="6"/>
      <c r="AB136" s="6">
        <v>23473</v>
      </c>
      <c r="AC136" s="6">
        <v>24498</v>
      </c>
      <c r="AD136" s="6"/>
      <c r="AF136" s="7">
        <f t="shared" si="10"/>
        <v>33453</v>
      </c>
      <c r="AG136" s="71">
        <f>IF(ISERROR(INDEX(D136:$AD136,MATCH(TRUE,INDEX((D136:$AD136&lt;&gt;0),0),0))),"",INDEX(D136:$AD136,MATCH(TRUE,INDEX((D136:$AD136&lt;&gt;0),0),0)))</f>
        <v>33453</v>
      </c>
      <c r="AH136" s="71">
        <f>IF(ISERROR(INDEX(E136:$AD136,MATCH(TRUE,INDEX((E136:$AD136&lt;&gt;0),0),0))),"",INDEX(E136:$AD136,MATCH(TRUE,INDEX((E136:$AD136&lt;&gt;0),0),0)))</f>
        <v>33453</v>
      </c>
      <c r="AI136" s="71">
        <f>IF(ISERROR(INDEX(F136:$AD136,MATCH(TRUE,INDEX((F136:$AD136&lt;&gt;0),0),0))),"",INDEX(F136:$AD136,MATCH(TRUE,INDEX((F136:$AD136&lt;&gt;0),0),0)))</f>
        <v>46510</v>
      </c>
      <c r="AJ136" s="71">
        <f>IF(ISERROR(INDEX(F136:$AD136,MATCH(TRUE,INDEX((F136:$AD136&lt;&gt;0),0),0))),"",INDEX(F136:$AD136,MATCH(TRUE,INDEX((F136:$AD136&lt;&gt;0),0),0)))</f>
        <v>46510</v>
      </c>
      <c r="AK136" s="71">
        <f>IF(ISERROR(INDEX(G136:$AD136,MATCH(TRUE,INDEX((G136:$AD136&lt;&gt;0),0),0))),"",INDEX(G136:$AD136,MATCH(TRUE,INDEX((G136:$AD136&lt;&gt;0),0),0)))</f>
        <v>48927</v>
      </c>
      <c r="AL136" s="71">
        <f>IF(ISERROR(INDEX(H136:$AD136,MATCH(TRUE,INDEX((H136:$AD136&lt;&gt;0),0),0))),"",INDEX(H136:$AD136,MATCH(TRUE,INDEX((H136:$AD136&lt;&gt;0),0),0)))</f>
        <v>48927</v>
      </c>
      <c r="AM136" s="71">
        <f>IF(ISERROR(INDEX(I136:$AD136,MATCH(TRUE,INDEX((I136:$AD136&lt;&gt;0),0),0))),"",INDEX(I136:$AD136,MATCH(TRUE,INDEX((I136:$AD136&lt;&gt;0),0),0)))</f>
        <v>48927</v>
      </c>
      <c r="AN136" s="71">
        <f>IF(ISERROR(INDEX(J136:$AD136,MATCH(TRUE,INDEX((J136:$AD136&lt;&gt;0),0),0))),"",INDEX(J136:$AD136,MATCH(TRUE,INDEX((J136:$AD136&lt;&gt;0),0),0)))</f>
        <v>48927</v>
      </c>
      <c r="AO136" s="7"/>
      <c r="AP136" t="s">
        <v>352</v>
      </c>
      <c r="AQ136" t="s">
        <v>378</v>
      </c>
      <c r="AR136" t="s">
        <v>374</v>
      </c>
      <c r="AS136">
        <v>16501</v>
      </c>
      <c r="AT136" t="s">
        <v>375</v>
      </c>
      <c r="AU136">
        <v>16952</v>
      </c>
      <c r="AV136">
        <v>33453</v>
      </c>
      <c r="AW136">
        <v>134</v>
      </c>
      <c r="AX136" t="b">
        <f t="shared" si="11"/>
        <v>1</v>
      </c>
      <c r="AY136" s="73">
        <f t="shared" si="12"/>
        <v>42682</v>
      </c>
    </row>
    <row r="137" spans="1:51" x14ac:dyDescent="0.3">
      <c r="A137">
        <v>135</v>
      </c>
      <c r="B137" s="12" t="s">
        <v>46</v>
      </c>
      <c r="C137" t="s">
        <v>119</v>
      </c>
      <c r="D137" s="6"/>
      <c r="E137" s="6">
        <v>23932</v>
      </c>
      <c r="F137" s="6"/>
      <c r="G137" s="6"/>
      <c r="H137" s="6"/>
      <c r="I137" s="6"/>
      <c r="J137" s="6"/>
      <c r="K137" s="6">
        <v>21408</v>
      </c>
      <c r="L137" s="6"/>
      <c r="M137" s="6"/>
      <c r="N137" s="6">
        <v>24513</v>
      </c>
      <c r="O137" s="6"/>
      <c r="P137" s="6">
        <v>24800</v>
      </c>
      <c r="Q137" s="6"/>
      <c r="R137" s="6">
        <v>21045</v>
      </c>
      <c r="S137" s="6"/>
      <c r="T137" s="6">
        <v>24418</v>
      </c>
      <c r="U137" s="6"/>
      <c r="V137" s="6">
        <v>19289</v>
      </c>
      <c r="W137" s="6"/>
      <c r="X137" s="6"/>
      <c r="Y137" s="6"/>
      <c r="Z137" s="6">
        <v>11660</v>
      </c>
      <c r="AA137" s="6"/>
      <c r="AB137" s="6">
        <v>8064</v>
      </c>
      <c r="AC137" s="6">
        <v>6661</v>
      </c>
      <c r="AD137" s="6"/>
      <c r="AF137" s="7">
        <f t="shared" si="10"/>
        <v>23932</v>
      </c>
      <c r="AG137" s="71">
        <f>IF(ISERROR(INDEX(D137:$AD137,MATCH(TRUE,INDEX((D137:$AD137&lt;&gt;0),0),0))),"",INDEX(D137:$AD137,MATCH(TRUE,INDEX((D137:$AD137&lt;&gt;0),0),0)))</f>
        <v>23932</v>
      </c>
      <c r="AH137" s="71">
        <f>IF(ISERROR(INDEX(E137:$AD137,MATCH(TRUE,INDEX((E137:$AD137&lt;&gt;0),0),0))),"",INDEX(E137:$AD137,MATCH(TRUE,INDEX((E137:$AD137&lt;&gt;0),0),0)))</f>
        <v>23932</v>
      </c>
      <c r="AI137" s="71">
        <f>IF(ISERROR(INDEX(F137:$AD137,MATCH(TRUE,INDEX((F137:$AD137&lt;&gt;0),0),0))),"",INDEX(F137:$AD137,MATCH(TRUE,INDEX((F137:$AD137&lt;&gt;0),0),0)))</f>
        <v>21408</v>
      </c>
      <c r="AJ137" s="71">
        <f>IF(ISERROR(INDEX(F137:$AD137,MATCH(TRUE,INDEX((F137:$AD137&lt;&gt;0),0),0))),"",INDEX(F137:$AD137,MATCH(TRUE,INDEX((F137:$AD137&lt;&gt;0),0),0)))</f>
        <v>21408</v>
      </c>
      <c r="AK137" s="71">
        <f>IF(ISERROR(INDEX(G137:$AD137,MATCH(TRUE,INDEX((G137:$AD137&lt;&gt;0),0),0))),"",INDEX(G137:$AD137,MATCH(TRUE,INDEX((G137:$AD137&lt;&gt;0),0),0)))</f>
        <v>21408</v>
      </c>
      <c r="AL137" s="71">
        <f>IF(ISERROR(INDEX(H137:$AD137,MATCH(TRUE,INDEX((H137:$AD137&lt;&gt;0),0),0))),"",INDEX(H137:$AD137,MATCH(TRUE,INDEX((H137:$AD137&lt;&gt;0),0),0)))</f>
        <v>21408</v>
      </c>
      <c r="AM137" s="71">
        <f>IF(ISERROR(INDEX(I137:$AD137,MATCH(TRUE,INDEX((I137:$AD137&lt;&gt;0),0),0))),"",INDEX(I137:$AD137,MATCH(TRUE,INDEX((I137:$AD137&lt;&gt;0),0),0)))</f>
        <v>21408</v>
      </c>
      <c r="AN137" s="71">
        <f>IF(ISERROR(INDEX(J137:$AD137,MATCH(TRUE,INDEX((J137:$AD137&lt;&gt;0),0),0))),"",INDEX(J137:$AD137,MATCH(TRUE,INDEX((J137:$AD137&lt;&gt;0),0),0)))</f>
        <v>21408</v>
      </c>
      <c r="AO137" s="7"/>
      <c r="AP137" t="s">
        <v>353</v>
      </c>
      <c r="AQ137" t="s">
        <v>378</v>
      </c>
      <c r="AR137" t="s">
        <v>376</v>
      </c>
      <c r="AS137">
        <v>13350</v>
      </c>
      <c r="AT137" t="s">
        <v>377</v>
      </c>
      <c r="AU137">
        <v>10582</v>
      </c>
      <c r="AV137">
        <v>23932</v>
      </c>
      <c r="AW137">
        <v>135</v>
      </c>
      <c r="AX137" t="b">
        <f t="shared" si="11"/>
        <v>1</v>
      </c>
      <c r="AY137" s="73">
        <f t="shared" si="12"/>
        <v>42649</v>
      </c>
    </row>
    <row r="138" spans="1:51" x14ac:dyDescent="0.3">
      <c r="A138">
        <v>136</v>
      </c>
      <c r="B138" s="12" t="s">
        <v>99</v>
      </c>
      <c r="C138" t="s">
        <v>119</v>
      </c>
      <c r="D138" s="6"/>
      <c r="E138" s="6">
        <v>18219</v>
      </c>
      <c r="F138" s="6"/>
      <c r="G138" s="6"/>
      <c r="H138" s="6"/>
      <c r="I138" s="6"/>
      <c r="J138" s="6"/>
      <c r="K138" s="6">
        <v>18729</v>
      </c>
      <c r="L138" s="6"/>
      <c r="M138" s="6"/>
      <c r="N138" s="6">
        <v>21933</v>
      </c>
      <c r="O138" s="6"/>
      <c r="P138" s="6">
        <v>21920</v>
      </c>
      <c r="Q138" s="6"/>
      <c r="R138" s="6">
        <v>19825</v>
      </c>
      <c r="S138" s="6"/>
      <c r="T138" s="6">
        <v>26666</v>
      </c>
      <c r="U138" s="6"/>
      <c r="V138" s="6"/>
      <c r="W138" s="6">
        <v>21432</v>
      </c>
      <c r="X138" s="6"/>
      <c r="Y138" s="6"/>
      <c r="Z138" s="6"/>
      <c r="AA138" s="6"/>
      <c r="AB138" s="6">
        <v>12288</v>
      </c>
      <c r="AC138" s="6">
        <v>11229</v>
      </c>
      <c r="AD138" s="6"/>
      <c r="AF138" s="7">
        <f t="shared" si="10"/>
        <v>18219</v>
      </c>
      <c r="AG138" s="71">
        <f>IF(ISERROR(INDEX(D138:$AD138,MATCH(TRUE,INDEX((D138:$AD138&lt;&gt;0),0),0))),"",INDEX(D138:$AD138,MATCH(TRUE,INDEX((D138:$AD138&lt;&gt;0),0),0)))</f>
        <v>18219</v>
      </c>
      <c r="AH138" s="71">
        <f>IF(ISERROR(INDEX(E138:$AD138,MATCH(TRUE,INDEX((E138:$AD138&lt;&gt;0),0),0))),"",INDEX(E138:$AD138,MATCH(TRUE,INDEX((E138:$AD138&lt;&gt;0),0),0)))</f>
        <v>18219</v>
      </c>
      <c r="AI138" s="71">
        <f>IF(ISERROR(INDEX(F138:$AD138,MATCH(TRUE,INDEX((F138:$AD138&lt;&gt;0),0),0))),"",INDEX(F138:$AD138,MATCH(TRUE,INDEX((F138:$AD138&lt;&gt;0),0),0)))</f>
        <v>18729</v>
      </c>
      <c r="AJ138" s="71">
        <f>IF(ISERROR(INDEX(F138:$AD138,MATCH(TRUE,INDEX((F138:$AD138&lt;&gt;0),0),0))),"",INDEX(F138:$AD138,MATCH(TRUE,INDEX((F138:$AD138&lt;&gt;0),0),0)))</f>
        <v>18729</v>
      </c>
      <c r="AK138" s="71">
        <f>IF(ISERROR(INDEX(G138:$AD138,MATCH(TRUE,INDEX((G138:$AD138&lt;&gt;0),0),0))),"",INDEX(G138:$AD138,MATCH(TRUE,INDEX((G138:$AD138&lt;&gt;0),0),0)))</f>
        <v>18729</v>
      </c>
      <c r="AL138" s="71">
        <f>IF(ISERROR(INDEX(H138:$AD138,MATCH(TRUE,INDEX((H138:$AD138&lt;&gt;0),0),0))),"",INDEX(H138:$AD138,MATCH(TRUE,INDEX((H138:$AD138&lt;&gt;0),0),0)))</f>
        <v>18729</v>
      </c>
      <c r="AM138" s="71">
        <f>IF(ISERROR(INDEX(I138:$AD138,MATCH(TRUE,INDEX((I138:$AD138&lt;&gt;0),0),0))),"",INDEX(I138:$AD138,MATCH(TRUE,INDEX((I138:$AD138&lt;&gt;0),0),0)))</f>
        <v>18729</v>
      </c>
      <c r="AN138" s="71">
        <f>IF(ISERROR(INDEX(J138:$AD138,MATCH(TRUE,INDEX((J138:$AD138&lt;&gt;0),0),0))),"",INDEX(J138:$AD138,MATCH(TRUE,INDEX((J138:$AD138&lt;&gt;0),0),0)))</f>
        <v>18729</v>
      </c>
      <c r="AO138" s="7"/>
      <c r="AP138" t="s">
        <v>353</v>
      </c>
      <c r="AQ138" t="s">
        <v>378</v>
      </c>
      <c r="AR138" t="s">
        <v>376</v>
      </c>
      <c r="AS138">
        <v>9593</v>
      </c>
      <c r="AT138" t="s">
        <v>377</v>
      </c>
      <c r="AU138">
        <v>8626</v>
      </c>
      <c r="AV138">
        <v>18219</v>
      </c>
      <c r="AW138">
        <v>136</v>
      </c>
      <c r="AX138" t="b">
        <f t="shared" si="11"/>
        <v>1</v>
      </c>
      <c r="AY138" s="73">
        <f t="shared" si="12"/>
        <v>42649</v>
      </c>
    </row>
    <row r="139" spans="1:51" x14ac:dyDescent="0.3">
      <c r="A139">
        <v>137</v>
      </c>
      <c r="B139" s="12" t="s">
        <v>57</v>
      </c>
      <c r="C139" t="s">
        <v>119</v>
      </c>
      <c r="D139" s="6"/>
      <c r="E139" s="6">
        <v>19387</v>
      </c>
      <c r="F139" s="6"/>
      <c r="G139" s="6"/>
      <c r="H139" s="6"/>
      <c r="I139" s="6"/>
      <c r="J139" s="6"/>
      <c r="K139" s="6">
        <v>18348</v>
      </c>
      <c r="L139" s="6"/>
      <c r="M139" s="6"/>
      <c r="N139" s="6">
        <v>24286</v>
      </c>
      <c r="O139" s="6"/>
      <c r="P139" s="6">
        <v>20734</v>
      </c>
      <c r="Q139" s="6"/>
      <c r="R139" s="6">
        <v>22702</v>
      </c>
      <c r="S139" s="6"/>
      <c r="T139" s="6">
        <v>35331</v>
      </c>
      <c r="U139" s="6"/>
      <c r="V139" s="6"/>
      <c r="W139" s="6">
        <v>29594</v>
      </c>
      <c r="X139" s="6"/>
      <c r="Y139" s="6"/>
      <c r="Z139" s="6"/>
      <c r="AA139" s="6"/>
      <c r="AB139" s="6">
        <v>23161</v>
      </c>
      <c r="AC139" s="6">
        <v>23832</v>
      </c>
      <c r="AD139" s="6"/>
      <c r="AF139" s="7">
        <f t="shared" si="10"/>
        <v>19387</v>
      </c>
      <c r="AG139" s="71">
        <f>IF(ISERROR(INDEX(D139:$AD139,MATCH(TRUE,INDEX((D139:$AD139&lt;&gt;0),0),0))),"",INDEX(D139:$AD139,MATCH(TRUE,INDEX((D139:$AD139&lt;&gt;0),0),0)))</f>
        <v>19387</v>
      </c>
      <c r="AH139" s="71">
        <f>IF(ISERROR(INDEX(E139:$AD139,MATCH(TRUE,INDEX((E139:$AD139&lt;&gt;0),0),0))),"",INDEX(E139:$AD139,MATCH(TRUE,INDEX((E139:$AD139&lt;&gt;0),0),0)))</f>
        <v>19387</v>
      </c>
      <c r="AI139" s="71">
        <f>IF(ISERROR(INDEX(F139:$AD139,MATCH(TRUE,INDEX((F139:$AD139&lt;&gt;0),0),0))),"",INDEX(F139:$AD139,MATCH(TRUE,INDEX((F139:$AD139&lt;&gt;0),0),0)))</f>
        <v>18348</v>
      </c>
      <c r="AJ139" s="71">
        <f>IF(ISERROR(INDEX(F139:$AD139,MATCH(TRUE,INDEX((F139:$AD139&lt;&gt;0),0),0))),"",INDEX(F139:$AD139,MATCH(TRUE,INDEX((F139:$AD139&lt;&gt;0),0),0)))</f>
        <v>18348</v>
      </c>
      <c r="AK139" s="71">
        <f>IF(ISERROR(INDEX(G139:$AD139,MATCH(TRUE,INDEX((G139:$AD139&lt;&gt;0),0),0))),"",INDEX(G139:$AD139,MATCH(TRUE,INDEX((G139:$AD139&lt;&gt;0),0),0)))</f>
        <v>18348</v>
      </c>
      <c r="AL139" s="71">
        <f>IF(ISERROR(INDEX(H139:$AD139,MATCH(TRUE,INDEX((H139:$AD139&lt;&gt;0),0),0))),"",INDEX(H139:$AD139,MATCH(TRUE,INDEX((H139:$AD139&lt;&gt;0),0),0)))</f>
        <v>18348</v>
      </c>
      <c r="AM139" s="71">
        <f>IF(ISERROR(INDEX(I139:$AD139,MATCH(TRUE,INDEX((I139:$AD139&lt;&gt;0),0),0))),"",INDEX(I139:$AD139,MATCH(TRUE,INDEX((I139:$AD139&lt;&gt;0),0),0)))</f>
        <v>18348</v>
      </c>
      <c r="AN139" s="71">
        <f>IF(ISERROR(INDEX(J139:$AD139,MATCH(TRUE,INDEX((J139:$AD139&lt;&gt;0),0),0))),"",INDEX(J139:$AD139,MATCH(TRUE,INDEX((J139:$AD139&lt;&gt;0),0),0)))</f>
        <v>18348</v>
      </c>
      <c r="AO139" s="7"/>
      <c r="AP139" t="s">
        <v>353</v>
      </c>
      <c r="AQ139" t="s">
        <v>378</v>
      </c>
      <c r="AR139" t="s">
        <v>376</v>
      </c>
      <c r="AS139">
        <v>9667</v>
      </c>
      <c r="AT139" t="s">
        <v>377</v>
      </c>
      <c r="AU139">
        <v>9720</v>
      </c>
      <c r="AV139">
        <v>19387</v>
      </c>
      <c r="AW139">
        <v>137</v>
      </c>
      <c r="AX139" t="b">
        <f t="shared" si="11"/>
        <v>1</v>
      </c>
      <c r="AY139" s="73">
        <f t="shared" si="12"/>
        <v>42649</v>
      </c>
    </row>
    <row r="140" spans="1:51" x14ac:dyDescent="0.3">
      <c r="A140">
        <v>138</v>
      </c>
      <c r="B140" s="12" t="s">
        <v>38</v>
      </c>
      <c r="C140" t="s">
        <v>119</v>
      </c>
      <c r="D140" s="6"/>
      <c r="E140" s="6">
        <v>22447</v>
      </c>
      <c r="F140" s="6"/>
      <c r="G140" s="6">
        <v>18577</v>
      </c>
      <c r="H140" s="6"/>
      <c r="I140" s="6"/>
      <c r="J140" s="6"/>
      <c r="K140" s="6">
        <v>21129</v>
      </c>
      <c r="L140" s="6"/>
      <c r="M140" s="6"/>
      <c r="N140" s="6">
        <v>32879</v>
      </c>
      <c r="O140" s="6"/>
      <c r="P140" s="6">
        <v>29718</v>
      </c>
      <c r="Q140" s="6"/>
      <c r="R140" s="6">
        <v>23601</v>
      </c>
      <c r="S140" s="6"/>
      <c r="T140" s="6">
        <v>40231</v>
      </c>
      <c r="U140" s="6"/>
      <c r="V140" s="6"/>
      <c r="W140" s="6">
        <v>31165</v>
      </c>
      <c r="X140" s="6">
        <v>33000</v>
      </c>
      <c r="Y140" s="6"/>
      <c r="Z140" s="6">
        <v>31420</v>
      </c>
      <c r="AA140" s="6">
        <v>27909</v>
      </c>
      <c r="AB140" s="6">
        <v>27244</v>
      </c>
      <c r="AC140" s="6">
        <v>26282</v>
      </c>
      <c r="AD140" s="6"/>
      <c r="AF140" s="7">
        <f t="shared" si="10"/>
        <v>22447</v>
      </c>
      <c r="AG140" s="71">
        <f>IF(ISERROR(INDEX(D140:$AD140,MATCH(TRUE,INDEX((D140:$AD140&lt;&gt;0),0),0))),"",INDEX(D140:$AD140,MATCH(TRUE,INDEX((D140:$AD140&lt;&gt;0),0),0)))</f>
        <v>22447</v>
      </c>
      <c r="AH140" s="71">
        <f>IF(ISERROR(INDEX(E140:$AD140,MATCH(TRUE,INDEX((E140:$AD140&lt;&gt;0),0),0))),"",INDEX(E140:$AD140,MATCH(TRUE,INDEX((E140:$AD140&lt;&gt;0),0),0)))</f>
        <v>22447</v>
      </c>
      <c r="AI140" s="71">
        <f>IF(ISERROR(INDEX(F140:$AD140,MATCH(TRUE,INDEX((F140:$AD140&lt;&gt;0),0),0))),"",INDEX(F140:$AD140,MATCH(TRUE,INDEX((F140:$AD140&lt;&gt;0),0),0)))</f>
        <v>18577</v>
      </c>
      <c r="AJ140" s="71">
        <f>IF(ISERROR(INDEX(F140:$AD140,MATCH(TRUE,INDEX((F140:$AD140&lt;&gt;0),0),0))),"",INDEX(F140:$AD140,MATCH(TRUE,INDEX((F140:$AD140&lt;&gt;0),0),0)))</f>
        <v>18577</v>
      </c>
      <c r="AK140" s="71">
        <f>IF(ISERROR(INDEX(G140:$AD140,MATCH(TRUE,INDEX((G140:$AD140&lt;&gt;0),0),0))),"",INDEX(G140:$AD140,MATCH(TRUE,INDEX((G140:$AD140&lt;&gt;0),0),0)))</f>
        <v>18577</v>
      </c>
      <c r="AL140" s="71">
        <f>IF(ISERROR(INDEX(H140:$AD140,MATCH(TRUE,INDEX((H140:$AD140&lt;&gt;0),0),0))),"",INDEX(H140:$AD140,MATCH(TRUE,INDEX((H140:$AD140&lt;&gt;0),0),0)))</f>
        <v>21129</v>
      </c>
      <c r="AM140" s="71">
        <f>IF(ISERROR(INDEX(I140:$AD140,MATCH(TRUE,INDEX((I140:$AD140&lt;&gt;0),0),0))),"",INDEX(I140:$AD140,MATCH(TRUE,INDEX((I140:$AD140&lt;&gt;0),0),0)))</f>
        <v>21129</v>
      </c>
      <c r="AN140" s="71">
        <f>IF(ISERROR(INDEX(J140:$AD140,MATCH(TRUE,INDEX((J140:$AD140&lt;&gt;0),0),0))),"",INDEX(J140:$AD140,MATCH(TRUE,INDEX((J140:$AD140&lt;&gt;0),0),0)))</f>
        <v>21129</v>
      </c>
      <c r="AO140" s="7"/>
      <c r="AP140" t="s">
        <v>348</v>
      </c>
      <c r="AQ140" t="s">
        <v>378</v>
      </c>
      <c r="AR140" t="s">
        <v>376</v>
      </c>
      <c r="AS140">
        <v>11455</v>
      </c>
      <c r="AT140" t="s">
        <v>377</v>
      </c>
      <c r="AU140">
        <v>10992</v>
      </c>
      <c r="AV140">
        <v>22447</v>
      </c>
      <c r="AW140">
        <v>138</v>
      </c>
      <c r="AX140" t="b">
        <f t="shared" si="11"/>
        <v>1</v>
      </c>
      <c r="AY140" s="73">
        <f t="shared" si="12"/>
        <v>42689</v>
      </c>
    </row>
    <row r="141" spans="1:51" x14ac:dyDescent="0.3">
      <c r="A141">
        <v>139</v>
      </c>
      <c r="B141" s="13" t="s">
        <v>61</v>
      </c>
      <c r="C141" t="s">
        <v>119</v>
      </c>
      <c r="D141" s="6"/>
      <c r="E141" s="6">
        <v>5345</v>
      </c>
      <c r="F141" s="6">
        <v>3864</v>
      </c>
      <c r="G141" s="6"/>
      <c r="H141" s="6"/>
      <c r="I141" s="6"/>
      <c r="J141" s="6"/>
      <c r="K141" s="6"/>
      <c r="L141" s="6">
        <v>3397</v>
      </c>
      <c r="M141" s="6"/>
      <c r="N141" s="6"/>
      <c r="O141" s="6"/>
      <c r="P141" s="6">
        <v>8817</v>
      </c>
      <c r="Q141" s="6"/>
      <c r="R141" s="6">
        <v>2634</v>
      </c>
      <c r="S141" s="6"/>
      <c r="T141" s="6">
        <v>29311</v>
      </c>
      <c r="U141" s="6"/>
      <c r="V141" s="6"/>
      <c r="W141" s="6">
        <v>26400</v>
      </c>
      <c r="X141" s="6"/>
      <c r="Y141" s="6"/>
      <c r="Z141" s="6"/>
      <c r="AA141" s="6"/>
      <c r="AB141" s="6">
        <v>13615</v>
      </c>
      <c r="AC141" s="6">
        <v>12147</v>
      </c>
      <c r="AD141" s="6"/>
      <c r="AF141" s="7">
        <f t="shared" si="10"/>
        <v>5345</v>
      </c>
      <c r="AG141" s="71">
        <f>IF(ISERROR(INDEX(D141:$AD141,MATCH(TRUE,INDEX((D141:$AD141&lt;&gt;0),0),0))),"",INDEX(D141:$AD141,MATCH(TRUE,INDEX((D141:$AD141&lt;&gt;0),0),0)))</f>
        <v>5345</v>
      </c>
      <c r="AH141" s="71">
        <f>IF(ISERROR(INDEX(E141:$AD141,MATCH(TRUE,INDEX((E141:$AD141&lt;&gt;0),0),0))),"",INDEX(E141:$AD141,MATCH(TRUE,INDEX((E141:$AD141&lt;&gt;0),0),0)))</f>
        <v>5345</v>
      </c>
      <c r="AI141" s="71">
        <f>IF(ISERROR(INDEX(F141:$AD141,MATCH(TRUE,INDEX((F141:$AD141&lt;&gt;0),0),0))),"",INDEX(F141:$AD141,MATCH(TRUE,INDEX((F141:$AD141&lt;&gt;0),0),0)))</f>
        <v>3864</v>
      </c>
      <c r="AJ141" s="71">
        <f>IF(ISERROR(INDEX(F141:$AD141,MATCH(TRUE,INDEX((F141:$AD141&lt;&gt;0),0),0))),"",INDEX(F141:$AD141,MATCH(TRUE,INDEX((F141:$AD141&lt;&gt;0),0),0)))</f>
        <v>3864</v>
      </c>
      <c r="AK141" s="71">
        <f>IF(ISERROR(INDEX(G141:$AD141,MATCH(TRUE,INDEX((G141:$AD141&lt;&gt;0),0),0))),"",INDEX(G141:$AD141,MATCH(TRUE,INDEX((G141:$AD141&lt;&gt;0),0),0)))</f>
        <v>3397</v>
      </c>
      <c r="AL141" s="71">
        <f>IF(ISERROR(INDEX(H141:$AD141,MATCH(TRUE,INDEX((H141:$AD141&lt;&gt;0),0),0))),"",INDEX(H141:$AD141,MATCH(TRUE,INDEX((H141:$AD141&lt;&gt;0),0),0)))</f>
        <v>3397</v>
      </c>
      <c r="AM141" s="71">
        <f>IF(ISERROR(INDEX(I141:$AD141,MATCH(TRUE,INDEX((I141:$AD141&lt;&gt;0),0),0))),"",INDEX(I141:$AD141,MATCH(TRUE,INDEX((I141:$AD141&lt;&gt;0),0),0)))</f>
        <v>3397</v>
      </c>
      <c r="AN141" s="71">
        <f>IF(ISERROR(INDEX(J141:$AD141,MATCH(TRUE,INDEX((J141:$AD141&lt;&gt;0),0),0))),"",INDEX(J141:$AD141,MATCH(TRUE,INDEX((J141:$AD141&lt;&gt;0),0),0)))</f>
        <v>3397</v>
      </c>
      <c r="AO141" s="7"/>
      <c r="AP141" t="s">
        <v>355</v>
      </c>
      <c r="AQ141" t="s">
        <v>378</v>
      </c>
      <c r="AR141" t="s">
        <v>379</v>
      </c>
      <c r="AS141">
        <v>0</v>
      </c>
      <c r="AT141" t="s">
        <v>377</v>
      </c>
      <c r="AU141">
        <v>5345</v>
      </c>
      <c r="AV141">
        <v>5345</v>
      </c>
      <c r="AW141">
        <v>139</v>
      </c>
      <c r="AX141" t="b">
        <f t="shared" si="11"/>
        <v>1</v>
      </c>
      <c r="AY141" s="73">
        <f t="shared" si="12"/>
        <v>42634</v>
      </c>
    </row>
    <row r="142" spans="1:51" x14ac:dyDescent="0.3">
      <c r="A142">
        <v>140</v>
      </c>
      <c r="B142" s="12" t="s">
        <v>120</v>
      </c>
      <c r="C142" t="s">
        <v>60</v>
      </c>
      <c r="D142" s="6"/>
      <c r="E142" s="6">
        <v>33701</v>
      </c>
      <c r="F142" s="6"/>
      <c r="G142" s="6"/>
      <c r="H142" s="6"/>
      <c r="I142" s="6"/>
      <c r="J142" s="6"/>
      <c r="K142" s="6">
        <v>25930</v>
      </c>
      <c r="L142" s="6"/>
      <c r="M142" s="6"/>
      <c r="N142" s="6">
        <v>32728</v>
      </c>
      <c r="O142" s="6"/>
      <c r="P142" s="6">
        <v>29874</v>
      </c>
      <c r="Q142" s="6"/>
      <c r="R142" s="6">
        <v>33096</v>
      </c>
      <c r="S142" s="6"/>
      <c r="T142" s="6">
        <v>27535</v>
      </c>
      <c r="U142" s="6"/>
      <c r="V142" s="6">
        <v>27948</v>
      </c>
      <c r="W142" s="6">
        <v>28480</v>
      </c>
      <c r="X142" s="6">
        <v>22897</v>
      </c>
      <c r="Y142" s="6">
        <v>26768</v>
      </c>
      <c r="Z142" s="6"/>
      <c r="AA142" s="6"/>
      <c r="AB142" s="6">
        <v>22176</v>
      </c>
      <c r="AC142" s="6">
        <v>21697</v>
      </c>
      <c r="AD142" s="6"/>
      <c r="AF142" s="7">
        <f t="shared" si="10"/>
        <v>33701</v>
      </c>
      <c r="AG142" s="71">
        <f>IF(ISERROR(INDEX(D142:$AD142,MATCH(TRUE,INDEX((D142:$AD142&lt;&gt;0),0),0))),"",INDEX(D142:$AD142,MATCH(TRUE,INDEX((D142:$AD142&lt;&gt;0),0),0)))</f>
        <v>33701</v>
      </c>
      <c r="AH142" s="71">
        <f>IF(ISERROR(INDEX(E142:$AD142,MATCH(TRUE,INDEX((E142:$AD142&lt;&gt;0),0),0))),"",INDEX(E142:$AD142,MATCH(TRUE,INDEX((E142:$AD142&lt;&gt;0),0),0)))</f>
        <v>33701</v>
      </c>
      <c r="AI142" s="71">
        <f>IF(ISERROR(INDEX(F142:$AD142,MATCH(TRUE,INDEX((F142:$AD142&lt;&gt;0),0),0))),"",INDEX(F142:$AD142,MATCH(TRUE,INDEX((F142:$AD142&lt;&gt;0),0),0)))</f>
        <v>25930</v>
      </c>
      <c r="AJ142" s="71">
        <f>IF(ISERROR(INDEX(F142:$AD142,MATCH(TRUE,INDEX((F142:$AD142&lt;&gt;0),0),0))),"",INDEX(F142:$AD142,MATCH(TRUE,INDEX((F142:$AD142&lt;&gt;0),0),0)))</f>
        <v>25930</v>
      </c>
      <c r="AK142" s="71">
        <f>IF(ISERROR(INDEX(G142:$AD142,MATCH(TRUE,INDEX((G142:$AD142&lt;&gt;0),0),0))),"",INDEX(G142:$AD142,MATCH(TRUE,INDEX((G142:$AD142&lt;&gt;0),0),0)))</f>
        <v>25930</v>
      </c>
      <c r="AL142" s="71">
        <f>IF(ISERROR(INDEX(H142:$AD142,MATCH(TRUE,INDEX((H142:$AD142&lt;&gt;0),0),0))),"",INDEX(H142:$AD142,MATCH(TRUE,INDEX((H142:$AD142&lt;&gt;0),0),0)))</f>
        <v>25930</v>
      </c>
      <c r="AM142" s="71">
        <f>IF(ISERROR(INDEX(I142:$AD142,MATCH(TRUE,INDEX((I142:$AD142&lt;&gt;0),0),0))),"",INDEX(I142:$AD142,MATCH(TRUE,INDEX((I142:$AD142&lt;&gt;0),0),0)))</f>
        <v>25930</v>
      </c>
      <c r="AN142" s="71">
        <f>IF(ISERROR(INDEX(J142:$AD142,MATCH(TRUE,INDEX((J142:$AD142&lt;&gt;0),0),0))),"",INDEX(J142:$AD142,MATCH(TRUE,INDEX((J142:$AD142&lt;&gt;0),0),0)))</f>
        <v>25930</v>
      </c>
      <c r="AO142" s="7"/>
      <c r="AP142" t="s">
        <v>353</v>
      </c>
      <c r="AQ142" t="s">
        <v>378</v>
      </c>
      <c r="AR142" t="s">
        <v>374</v>
      </c>
      <c r="AS142">
        <v>16609</v>
      </c>
      <c r="AT142" t="s">
        <v>375</v>
      </c>
      <c r="AU142">
        <v>17092</v>
      </c>
      <c r="AV142">
        <v>33701</v>
      </c>
      <c r="AW142">
        <v>140</v>
      </c>
      <c r="AX142" t="b">
        <f t="shared" si="11"/>
        <v>1</v>
      </c>
      <c r="AY142" s="73">
        <f t="shared" si="12"/>
        <v>42649</v>
      </c>
    </row>
    <row r="143" spans="1:51" x14ac:dyDescent="0.3">
      <c r="A143">
        <v>141</v>
      </c>
      <c r="B143" s="12" t="s">
        <v>120</v>
      </c>
      <c r="C143" t="s">
        <v>59</v>
      </c>
      <c r="D143" s="6"/>
      <c r="E143" s="6">
        <v>28078</v>
      </c>
      <c r="F143" s="6"/>
      <c r="G143" s="6"/>
      <c r="H143" s="6"/>
      <c r="I143" s="6"/>
      <c r="J143" s="6"/>
      <c r="K143" s="6">
        <v>24351</v>
      </c>
      <c r="L143" s="6"/>
      <c r="M143" s="6"/>
      <c r="N143" s="6">
        <v>30083</v>
      </c>
      <c r="O143" s="6"/>
      <c r="P143" s="6">
        <v>29500</v>
      </c>
      <c r="Q143" s="6"/>
      <c r="R143" s="6">
        <v>32236</v>
      </c>
      <c r="S143" s="6"/>
      <c r="T143" s="6">
        <v>33766</v>
      </c>
      <c r="U143" s="6"/>
      <c r="V143" s="6"/>
      <c r="W143" s="6">
        <v>31523</v>
      </c>
      <c r="X143" s="6">
        <v>24127</v>
      </c>
      <c r="Y143" s="6"/>
      <c r="Z143" s="6"/>
      <c r="AA143" s="6"/>
      <c r="AB143" s="6">
        <v>24042</v>
      </c>
      <c r="AC143" s="6">
        <v>23142</v>
      </c>
      <c r="AD143" s="6"/>
      <c r="AF143" s="7">
        <f t="shared" si="10"/>
        <v>28078</v>
      </c>
      <c r="AG143" s="71">
        <f>IF(ISERROR(INDEX(D143:$AD143,MATCH(TRUE,INDEX((D143:$AD143&lt;&gt;0),0),0))),"",INDEX(D143:$AD143,MATCH(TRUE,INDEX((D143:$AD143&lt;&gt;0),0),0)))</f>
        <v>28078</v>
      </c>
      <c r="AH143" s="71">
        <f>IF(ISERROR(INDEX(E143:$AD143,MATCH(TRUE,INDEX((E143:$AD143&lt;&gt;0),0),0))),"",INDEX(E143:$AD143,MATCH(TRUE,INDEX((E143:$AD143&lt;&gt;0),0),0)))</f>
        <v>28078</v>
      </c>
      <c r="AI143" s="71">
        <f>IF(ISERROR(INDEX(F143:$AD143,MATCH(TRUE,INDEX((F143:$AD143&lt;&gt;0),0),0))),"",INDEX(F143:$AD143,MATCH(TRUE,INDEX((F143:$AD143&lt;&gt;0),0),0)))</f>
        <v>24351</v>
      </c>
      <c r="AJ143" s="71">
        <f>IF(ISERROR(INDEX(F143:$AD143,MATCH(TRUE,INDEX((F143:$AD143&lt;&gt;0),0),0))),"",INDEX(F143:$AD143,MATCH(TRUE,INDEX((F143:$AD143&lt;&gt;0),0),0)))</f>
        <v>24351</v>
      </c>
      <c r="AK143" s="71">
        <f>IF(ISERROR(INDEX(G143:$AD143,MATCH(TRUE,INDEX((G143:$AD143&lt;&gt;0),0),0))),"",INDEX(G143:$AD143,MATCH(TRUE,INDEX((G143:$AD143&lt;&gt;0),0),0)))</f>
        <v>24351</v>
      </c>
      <c r="AL143" s="71">
        <f>IF(ISERROR(INDEX(H143:$AD143,MATCH(TRUE,INDEX((H143:$AD143&lt;&gt;0),0),0))),"",INDEX(H143:$AD143,MATCH(TRUE,INDEX((H143:$AD143&lt;&gt;0),0),0)))</f>
        <v>24351</v>
      </c>
      <c r="AM143" s="71">
        <f>IF(ISERROR(INDEX(I143:$AD143,MATCH(TRUE,INDEX((I143:$AD143&lt;&gt;0),0),0))),"",INDEX(I143:$AD143,MATCH(TRUE,INDEX((I143:$AD143&lt;&gt;0),0),0)))</f>
        <v>24351</v>
      </c>
      <c r="AN143" s="71">
        <f>IF(ISERROR(INDEX(J143:$AD143,MATCH(TRUE,INDEX((J143:$AD143&lt;&gt;0),0),0))),"",INDEX(J143:$AD143,MATCH(TRUE,INDEX((J143:$AD143&lt;&gt;0),0),0)))</f>
        <v>24351</v>
      </c>
      <c r="AO143" s="7"/>
      <c r="AP143" t="s">
        <v>353</v>
      </c>
      <c r="AQ143" t="s">
        <v>378</v>
      </c>
      <c r="AR143" t="s">
        <v>374</v>
      </c>
      <c r="AS143">
        <v>14826</v>
      </c>
      <c r="AT143" t="s">
        <v>375</v>
      </c>
      <c r="AU143">
        <v>13252</v>
      </c>
      <c r="AV143">
        <v>28078</v>
      </c>
      <c r="AW143">
        <v>141</v>
      </c>
      <c r="AX143" t="b">
        <f t="shared" si="11"/>
        <v>1</v>
      </c>
      <c r="AY143" s="73">
        <f t="shared" si="12"/>
        <v>42649</v>
      </c>
    </row>
    <row r="144" spans="1:51" x14ac:dyDescent="0.3">
      <c r="A144">
        <v>142</v>
      </c>
      <c r="B144" s="12" t="s">
        <v>120</v>
      </c>
      <c r="C144" t="s">
        <v>112</v>
      </c>
      <c r="D144" s="6"/>
      <c r="E144" s="6">
        <v>25909</v>
      </c>
      <c r="F144" s="6"/>
      <c r="G144" s="6"/>
      <c r="H144" s="6"/>
      <c r="I144" s="6"/>
      <c r="J144" s="6"/>
      <c r="K144" s="6">
        <v>23759</v>
      </c>
      <c r="L144" s="6"/>
      <c r="M144" s="6"/>
      <c r="N144" s="6">
        <v>30365</v>
      </c>
      <c r="O144" s="6"/>
      <c r="P144" s="6">
        <v>27793</v>
      </c>
      <c r="Q144" s="6"/>
      <c r="R144" s="6">
        <v>31162</v>
      </c>
      <c r="S144" s="6"/>
      <c r="T144" s="6">
        <v>30309</v>
      </c>
      <c r="U144" s="6"/>
      <c r="V144" s="6"/>
      <c r="W144" s="6">
        <v>29291</v>
      </c>
      <c r="X144" s="6">
        <v>21847</v>
      </c>
      <c r="Y144" s="6"/>
      <c r="Z144" s="6"/>
      <c r="AA144" s="6"/>
      <c r="AB144" s="6">
        <v>22269</v>
      </c>
      <c r="AC144" s="6">
        <v>22328</v>
      </c>
      <c r="AD144" s="6"/>
      <c r="AF144" s="7">
        <f t="shared" si="10"/>
        <v>25909</v>
      </c>
      <c r="AG144" s="71">
        <f>IF(ISERROR(INDEX(D144:$AD144,MATCH(TRUE,INDEX((D144:$AD144&lt;&gt;0),0),0))),"",INDEX(D144:$AD144,MATCH(TRUE,INDEX((D144:$AD144&lt;&gt;0),0),0)))</f>
        <v>25909</v>
      </c>
      <c r="AH144" s="71">
        <f>IF(ISERROR(INDEX(E144:$AD144,MATCH(TRUE,INDEX((E144:$AD144&lt;&gt;0),0),0))),"",INDEX(E144:$AD144,MATCH(TRUE,INDEX((E144:$AD144&lt;&gt;0),0),0)))</f>
        <v>25909</v>
      </c>
      <c r="AI144" s="71">
        <f>IF(ISERROR(INDEX(F144:$AD144,MATCH(TRUE,INDEX((F144:$AD144&lt;&gt;0),0),0))),"",INDEX(F144:$AD144,MATCH(TRUE,INDEX((F144:$AD144&lt;&gt;0),0),0)))</f>
        <v>23759</v>
      </c>
      <c r="AJ144" s="71">
        <f>IF(ISERROR(INDEX(F144:$AD144,MATCH(TRUE,INDEX((F144:$AD144&lt;&gt;0),0),0))),"",INDEX(F144:$AD144,MATCH(TRUE,INDEX((F144:$AD144&lt;&gt;0),0),0)))</f>
        <v>23759</v>
      </c>
      <c r="AK144" s="71">
        <f>IF(ISERROR(INDEX(G144:$AD144,MATCH(TRUE,INDEX((G144:$AD144&lt;&gt;0),0),0))),"",INDEX(G144:$AD144,MATCH(TRUE,INDEX((G144:$AD144&lt;&gt;0),0),0)))</f>
        <v>23759</v>
      </c>
      <c r="AL144" s="71">
        <f>IF(ISERROR(INDEX(H144:$AD144,MATCH(TRUE,INDEX((H144:$AD144&lt;&gt;0),0),0))),"",INDEX(H144:$AD144,MATCH(TRUE,INDEX((H144:$AD144&lt;&gt;0),0),0)))</f>
        <v>23759</v>
      </c>
      <c r="AM144" s="71">
        <f>IF(ISERROR(INDEX(I144:$AD144,MATCH(TRUE,INDEX((I144:$AD144&lt;&gt;0),0),0))),"",INDEX(I144:$AD144,MATCH(TRUE,INDEX((I144:$AD144&lt;&gt;0),0),0)))</f>
        <v>23759</v>
      </c>
      <c r="AN144" s="71">
        <f>IF(ISERROR(INDEX(J144:$AD144,MATCH(TRUE,INDEX((J144:$AD144&lt;&gt;0),0),0))),"",INDEX(J144:$AD144,MATCH(TRUE,INDEX((J144:$AD144&lt;&gt;0),0),0)))</f>
        <v>23759</v>
      </c>
      <c r="AO144" s="7"/>
      <c r="AP144" t="s">
        <v>353</v>
      </c>
      <c r="AQ144" t="s">
        <v>378</v>
      </c>
      <c r="AR144" t="s">
        <v>374</v>
      </c>
      <c r="AS144">
        <v>13162</v>
      </c>
      <c r="AT144" t="s">
        <v>375</v>
      </c>
      <c r="AU144">
        <v>12747</v>
      </c>
      <c r="AV144">
        <v>25909</v>
      </c>
      <c r="AW144">
        <v>142</v>
      </c>
      <c r="AX144" t="b">
        <f t="shared" si="11"/>
        <v>1</v>
      </c>
      <c r="AY144" s="73">
        <f t="shared" si="12"/>
        <v>42649</v>
      </c>
    </row>
    <row r="145" spans="1:51" x14ac:dyDescent="0.3">
      <c r="A145">
        <v>143</v>
      </c>
      <c r="B145" s="12" t="s">
        <v>120</v>
      </c>
      <c r="C145" t="s">
        <v>116</v>
      </c>
      <c r="D145" s="6"/>
      <c r="E145" s="6">
        <v>28455</v>
      </c>
      <c r="F145" s="6"/>
      <c r="G145" s="6"/>
      <c r="H145" s="6"/>
      <c r="I145" s="6"/>
      <c r="J145" s="6"/>
      <c r="K145" s="6">
        <v>31703</v>
      </c>
      <c r="L145" s="6"/>
      <c r="M145" s="6"/>
      <c r="N145" s="6">
        <v>33292</v>
      </c>
      <c r="O145" s="6"/>
      <c r="P145" s="6">
        <v>30643</v>
      </c>
      <c r="Q145" s="6"/>
      <c r="R145" s="6">
        <v>32323</v>
      </c>
      <c r="S145" s="6"/>
      <c r="T145" s="6">
        <v>33129</v>
      </c>
      <c r="U145" s="6"/>
      <c r="V145" s="6"/>
      <c r="W145" s="6">
        <v>28506</v>
      </c>
      <c r="X145" s="6">
        <v>22189</v>
      </c>
      <c r="Y145" s="6"/>
      <c r="Z145" s="6">
        <v>20067</v>
      </c>
      <c r="AA145" s="6"/>
      <c r="AB145" s="6">
        <v>20713</v>
      </c>
      <c r="AC145" s="6">
        <v>21093</v>
      </c>
      <c r="AD145" s="6"/>
      <c r="AF145" s="7">
        <f t="shared" si="10"/>
        <v>28455</v>
      </c>
      <c r="AG145" s="71">
        <f>IF(ISERROR(INDEX(D145:$AD145,MATCH(TRUE,INDEX((D145:$AD145&lt;&gt;0),0),0))),"",INDEX(D145:$AD145,MATCH(TRUE,INDEX((D145:$AD145&lt;&gt;0),0),0)))</f>
        <v>28455</v>
      </c>
      <c r="AH145" s="71">
        <f>IF(ISERROR(INDEX(E145:$AD145,MATCH(TRUE,INDEX((E145:$AD145&lt;&gt;0),0),0))),"",INDEX(E145:$AD145,MATCH(TRUE,INDEX((E145:$AD145&lt;&gt;0),0),0)))</f>
        <v>28455</v>
      </c>
      <c r="AI145" s="71">
        <f>IF(ISERROR(INDEX(F145:$AD145,MATCH(TRUE,INDEX((F145:$AD145&lt;&gt;0),0),0))),"",INDEX(F145:$AD145,MATCH(TRUE,INDEX((F145:$AD145&lt;&gt;0),0),0)))</f>
        <v>31703</v>
      </c>
      <c r="AJ145" s="71">
        <f>IF(ISERROR(INDEX(F145:$AD145,MATCH(TRUE,INDEX((F145:$AD145&lt;&gt;0),0),0))),"",INDEX(F145:$AD145,MATCH(TRUE,INDEX((F145:$AD145&lt;&gt;0),0),0)))</f>
        <v>31703</v>
      </c>
      <c r="AK145" s="71">
        <f>IF(ISERROR(INDEX(G145:$AD145,MATCH(TRUE,INDEX((G145:$AD145&lt;&gt;0),0),0))),"",INDEX(G145:$AD145,MATCH(TRUE,INDEX((G145:$AD145&lt;&gt;0),0),0)))</f>
        <v>31703</v>
      </c>
      <c r="AL145" s="71">
        <f>IF(ISERROR(INDEX(H145:$AD145,MATCH(TRUE,INDEX((H145:$AD145&lt;&gt;0),0),0))),"",INDEX(H145:$AD145,MATCH(TRUE,INDEX((H145:$AD145&lt;&gt;0),0),0)))</f>
        <v>31703</v>
      </c>
      <c r="AM145" s="71">
        <f>IF(ISERROR(INDEX(I145:$AD145,MATCH(TRUE,INDEX((I145:$AD145&lt;&gt;0),0),0))),"",INDEX(I145:$AD145,MATCH(TRUE,INDEX((I145:$AD145&lt;&gt;0),0),0)))</f>
        <v>31703</v>
      </c>
      <c r="AN145" s="71">
        <f>IF(ISERROR(INDEX(J145:$AD145,MATCH(TRUE,INDEX((J145:$AD145&lt;&gt;0),0),0))),"",INDEX(J145:$AD145,MATCH(TRUE,INDEX((J145:$AD145&lt;&gt;0),0),0)))</f>
        <v>31703</v>
      </c>
      <c r="AO145" s="7"/>
      <c r="AP145" t="s">
        <v>353</v>
      </c>
      <c r="AQ145" t="s">
        <v>378</v>
      </c>
      <c r="AR145" t="s">
        <v>374</v>
      </c>
      <c r="AS145">
        <v>14221</v>
      </c>
      <c r="AT145" t="s">
        <v>375</v>
      </c>
      <c r="AU145">
        <v>14234</v>
      </c>
      <c r="AV145">
        <v>28455</v>
      </c>
      <c r="AW145">
        <v>143</v>
      </c>
      <c r="AX145" t="b">
        <f t="shared" si="11"/>
        <v>1</v>
      </c>
      <c r="AY145" s="73">
        <f t="shared" si="12"/>
        <v>42649</v>
      </c>
    </row>
    <row r="146" spans="1:51" x14ac:dyDescent="0.3">
      <c r="A146">
        <v>144</v>
      </c>
      <c r="B146" s="12" t="s">
        <v>120</v>
      </c>
      <c r="C146" t="s">
        <v>80</v>
      </c>
      <c r="D146" s="6"/>
      <c r="E146" s="6">
        <v>30981</v>
      </c>
      <c r="F146" s="6"/>
      <c r="G146" s="6"/>
      <c r="H146" s="6"/>
      <c r="I146" s="6"/>
      <c r="J146" s="6"/>
      <c r="K146" s="6">
        <v>31754</v>
      </c>
      <c r="L146" s="6"/>
      <c r="M146" s="6"/>
      <c r="N146" s="6">
        <v>32279</v>
      </c>
      <c r="O146" s="6"/>
      <c r="P146" s="6">
        <v>31477</v>
      </c>
      <c r="Q146" s="6"/>
      <c r="R146" s="6">
        <v>32790</v>
      </c>
      <c r="S146" s="6"/>
      <c r="T146" s="6">
        <v>35644</v>
      </c>
      <c r="U146" s="6"/>
      <c r="V146" s="6"/>
      <c r="W146" s="6">
        <v>32331</v>
      </c>
      <c r="X146" s="6"/>
      <c r="Y146" s="6">
        <v>35189</v>
      </c>
      <c r="Z146" s="6"/>
      <c r="AA146" s="6"/>
      <c r="AB146" s="6">
        <v>20235</v>
      </c>
      <c r="AC146" s="6">
        <v>20679</v>
      </c>
      <c r="AD146" s="6"/>
      <c r="AF146" s="7">
        <f t="shared" si="10"/>
        <v>30981</v>
      </c>
      <c r="AG146" s="71">
        <f>IF(ISERROR(INDEX(D146:$AD146,MATCH(TRUE,INDEX((D146:$AD146&lt;&gt;0),0),0))),"",INDEX(D146:$AD146,MATCH(TRUE,INDEX((D146:$AD146&lt;&gt;0),0),0)))</f>
        <v>30981</v>
      </c>
      <c r="AH146" s="71">
        <f>IF(ISERROR(INDEX(E146:$AD146,MATCH(TRUE,INDEX((E146:$AD146&lt;&gt;0),0),0))),"",INDEX(E146:$AD146,MATCH(TRUE,INDEX((E146:$AD146&lt;&gt;0),0),0)))</f>
        <v>30981</v>
      </c>
      <c r="AI146" s="71">
        <f>IF(ISERROR(INDEX(F146:$AD146,MATCH(TRUE,INDEX((F146:$AD146&lt;&gt;0),0),0))),"",INDEX(F146:$AD146,MATCH(TRUE,INDEX((F146:$AD146&lt;&gt;0),0),0)))</f>
        <v>31754</v>
      </c>
      <c r="AJ146" s="71">
        <f>IF(ISERROR(INDEX(F146:$AD146,MATCH(TRUE,INDEX((F146:$AD146&lt;&gt;0),0),0))),"",INDEX(F146:$AD146,MATCH(TRUE,INDEX((F146:$AD146&lt;&gt;0),0),0)))</f>
        <v>31754</v>
      </c>
      <c r="AK146" s="71">
        <f>IF(ISERROR(INDEX(G146:$AD146,MATCH(TRUE,INDEX((G146:$AD146&lt;&gt;0),0),0))),"",INDEX(G146:$AD146,MATCH(TRUE,INDEX((G146:$AD146&lt;&gt;0),0),0)))</f>
        <v>31754</v>
      </c>
      <c r="AL146" s="71">
        <f>IF(ISERROR(INDEX(H146:$AD146,MATCH(TRUE,INDEX((H146:$AD146&lt;&gt;0),0),0))),"",INDEX(H146:$AD146,MATCH(TRUE,INDEX((H146:$AD146&lt;&gt;0),0),0)))</f>
        <v>31754</v>
      </c>
      <c r="AM146" s="71">
        <f>IF(ISERROR(INDEX(I146:$AD146,MATCH(TRUE,INDEX((I146:$AD146&lt;&gt;0),0),0))),"",INDEX(I146:$AD146,MATCH(TRUE,INDEX((I146:$AD146&lt;&gt;0),0),0)))</f>
        <v>31754</v>
      </c>
      <c r="AN146" s="71">
        <f>IF(ISERROR(INDEX(J146:$AD146,MATCH(TRUE,INDEX((J146:$AD146&lt;&gt;0),0),0))),"",INDEX(J146:$AD146,MATCH(TRUE,INDEX((J146:$AD146&lt;&gt;0),0),0)))</f>
        <v>31754</v>
      </c>
      <c r="AO146" s="7"/>
      <c r="AP146" t="s">
        <v>353</v>
      </c>
      <c r="AQ146" t="s">
        <v>378</v>
      </c>
      <c r="AR146" t="s">
        <v>374</v>
      </c>
      <c r="AS146">
        <v>15676</v>
      </c>
      <c r="AT146" t="s">
        <v>375</v>
      </c>
      <c r="AU146">
        <v>15305</v>
      </c>
      <c r="AV146">
        <v>30981</v>
      </c>
      <c r="AW146">
        <v>144</v>
      </c>
      <c r="AX146" t="b">
        <f t="shared" si="11"/>
        <v>1</v>
      </c>
      <c r="AY146" s="73">
        <f t="shared" si="12"/>
        <v>42649</v>
      </c>
    </row>
    <row r="147" spans="1:51" x14ac:dyDescent="0.3">
      <c r="A147">
        <v>145</v>
      </c>
      <c r="B147" s="12" t="s">
        <v>46</v>
      </c>
      <c r="C147" t="s">
        <v>121</v>
      </c>
      <c r="D147" s="6"/>
      <c r="E147" s="6">
        <v>22291</v>
      </c>
      <c r="F147" s="6"/>
      <c r="G147" s="6"/>
      <c r="H147" s="6"/>
      <c r="I147" s="6"/>
      <c r="J147" s="6">
        <v>18344</v>
      </c>
      <c r="K147" s="6"/>
      <c r="L147" s="6">
        <v>19776</v>
      </c>
      <c r="M147" s="6"/>
      <c r="N147" s="6">
        <v>21922</v>
      </c>
      <c r="O147" s="6"/>
      <c r="P147" s="6">
        <v>27402</v>
      </c>
      <c r="Q147" s="6"/>
      <c r="R147" s="6">
        <v>19999</v>
      </c>
      <c r="S147" s="6"/>
      <c r="T147" s="6">
        <v>21759</v>
      </c>
      <c r="U147" s="6"/>
      <c r="V147" s="6"/>
      <c r="W147" s="6">
        <v>16666</v>
      </c>
      <c r="X147" s="6"/>
      <c r="Y147" s="6"/>
      <c r="Z147" s="6">
        <v>9533</v>
      </c>
      <c r="AA147" s="6"/>
      <c r="AB147" s="6">
        <v>4899</v>
      </c>
      <c r="AC147" s="6">
        <v>4107</v>
      </c>
      <c r="AD147" s="6"/>
      <c r="AF147" s="7">
        <f t="shared" si="10"/>
        <v>22291</v>
      </c>
      <c r="AG147" s="71">
        <f>IF(ISERROR(INDEX(D147:$AD147,MATCH(TRUE,INDEX((D147:$AD147&lt;&gt;0),0),0))),"",INDEX(D147:$AD147,MATCH(TRUE,INDEX((D147:$AD147&lt;&gt;0),0),0)))</f>
        <v>22291</v>
      </c>
      <c r="AH147" s="71">
        <f>IF(ISERROR(INDEX(E147:$AD147,MATCH(TRUE,INDEX((E147:$AD147&lt;&gt;0),0),0))),"",INDEX(E147:$AD147,MATCH(TRUE,INDEX((E147:$AD147&lt;&gt;0),0),0)))</f>
        <v>22291</v>
      </c>
      <c r="AI147" s="71">
        <f>IF(ISERROR(INDEX(F147:$AD147,MATCH(TRUE,INDEX((F147:$AD147&lt;&gt;0),0),0))),"",INDEX(F147:$AD147,MATCH(TRUE,INDEX((F147:$AD147&lt;&gt;0),0),0)))</f>
        <v>18344</v>
      </c>
      <c r="AJ147" s="71">
        <f>IF(ISERROR(INDEX(F147:$AD147,MATCH(TRUE,INDEX((F147:$AD147&lt;&gt;0),0),0))),"",INDEX(F147:$AD147,MATCH(TRUE,INDEX((F147:$AD147&lt;&gt;0),0),0)))</f>
        <v>18344</v>
      </c>
      <c r="AK147" s="71">
        <f>IF(ISERROR(INDEX(G147:$AD147,MATCH(TRUE,INDEX((G147:$AD147&lt;&gt;0),0),0))),"",INDEX(G147:$AD147,MATCH(TRUE,INDEX((G147:$AD147&lt;&gt;0),0),0)))</f>
        <v>18344</v>
      </c>
      <c r="AL147" s="71">
        <f>IF(ISERROR(INDEX(H147:$AD147,MATCH(TRUE,INDEX((H147:$AD147&lt;&gt;0),0),0))),"",INDEX(H147:$AD147,MATCH(TRUE,INDEX((H147:$AD147&lt;&gt;0),0),0)))</f>
        <v>18344</v>
      </c>
      <c r="AM147" s="71">
        <f>IF(ISERROR(INDEX(I147:$AD147,MATCH(TRUE,INDEX((I147:$AD147&lt;&gt;0),0),0))),"",INDEX(I147:$AD147,MATCH(TRUE,INDEX((I147:$AD147&lt;&gt;0),0),0)))</f>
        <v>18344</v>
      </c>
      <c r="AN147" s="71">
        <f>IF(ISERROR(INDEX(J147:$AD147,MATCH(TRUE,INDEX((J147:$AD147&lt;&gt;0),0),0))),"",INDEX(J147:$AD147,MATCH(TRUE,INDEX((J147:$AD147&lt;&gt;0),0),0)))</f>
        <v>18344</v>
      </c>
      <c r="AO147" s="7"/>
      <c r="AP147" t="s">
        <v>363</v>
      </c>
      <c r="AQ147" t="s">
        <v>378</v>
      </c>
      <c r="AR147" t="s">
        <v>376</v>
      </c>
      <c r="AS147">
        <v>11562</v>
      </c>
      <c r="AT147" t="s">
        <v>377</v>
      </c>
      <c r="AU147">
        <v>10729</v>
      </c>
      <c r="AV147">
        <v>22291</v>
      </c>
      <c r="AW147">
        <v>145</v>
      </c>
      <c r="AX147" t="b">
        <f t="shared" si="11"/>
        <v>1</v>
      </c>
      <c r="AY147" s="73">
        <f t="shared" si="12"/>
        <v>42445</v>
      </c>
    </row>
    <row r="148" spans="1:51" x14ac:dyDescent="0.3">
      <c r="A148">
        <v>146</v>
      </c>
      <c r="B148" s="12" t="s">
        <v>99</v>
      </c>
      <c r="C148" s="15" t="s">
        <v>122</v>
      </c>
      <c r="D148" s="6"/>
      <c r="E148" s="6">
        <v>22248</v>
      </c>
      <c r="F148" s="6"/>
      <c r="G148" s="6"/>
      <c r="H148" s="6"/>
      <c r="I148" s="6"/>
      <c r="J148" s="6"/>
      <c r="K148" s="6">
        <v>20580</v>
      </c>
      <c r="L148" s="6"/>
      <c r="M148" s="6"/>
      <c r="N148" s="6">
        <v>23570</v>
      </c>
      <c r="O148" s="6"/>
      <c r="P148" s="6">
        <v>20131</v>
      </c>
      <c r="Q148" s="6"/>
      <c r="R148" s="6">
        <v>18053</v>
      </c>
      <c r="S148" s="6"/>
      <c r="T148" s="6">
        <v>24566</v>
      </c>
      <c r="U148" s="6"/>
      <c r="V148" s="6"/>
      <c r="W148" s="6">
        <v>20333</v>
      </c>
      <c r="X148" s="6"/>
      <c r="Y148" s="6"/>
      <c r="Z148" s="6"/>
      <c r="AA148" s="6"/>
      <c r="AB148" s="6">
        <v>11668</v>
      </c>
      <c r="AC148" s="6">
        <v>10435</v>
      </c>
      <c r="AD148" s="6"/>
      <c r="AF148" s="7">
        <f t="shared" si="10"/>
        <v>22248</v>
      </c>
      <c r="AG148" s="71">
        <f>IF(ISERROR(INDEX(D148:$AD148,MATCH(TRUE,INDEX((D148:$AD148&lt;&gt;0),0),0))),"",INDEX(D148:$AD148,MATCH(TRUE,INDEX((D148:$AD148&lt;&gt;0),0),0)))</f>
        <v>22248</v>
      </c>
      <c r="AH148" s="71">
        <f>IF(ISERROR(INDEX(E148:$AD148,MATCH(TRUE,INDEX((E148:$AD148&lt;&gt;0),0),0))),"",INDEX(E148:$AD148,MATCH(TRUE,INDEX((E148:$AD148&lt;&gt;0),0),0)))</f>
        <v>22248</v>
      </c>
      <c r="AI148" s="71">
        <f>IF(ISERROR(INDEX(F148:$AD148,MATCH(TRUE,INDEX((F148:$AD148&lt;&gt;0),0),0))),"",INDEX(F148:$AD148,MATCH(TRUE,INDEX((F148:$AD148&lt;&gt;0),0),0)))</f>
        <v>20580</v>
      </c>
      <c r="AJ148" s="71">
        <f>IF(ISERROR(INDEX(F148:$AD148,MATCH(TRUE,INDEX((F148:$AD148&lt;&gt;0),0),0))),"",INDEX(F148:$AD148,MATCH(TRUE,INDEX((F148:$AD148&lt;&gt;0),0),0)))</f>
        <v>20580</v>
      </c>
      <c r="AK148" s="71">
        <f>IF(ISERROR(INDEX(G148:$AD148,MATCH(TRUE,INDEX((G148:$AD148&lt;&gt;0),0),0))),"",INDEX(G148:$AD148,MATCH(TRUE,INDEX((G148:$AD148&lt;&gt;0),0),0)))</f>
        <v>20580</v>
      </c>
      <c r="AL148" s="71">
        <f>IF(ISERROR(INDEX(H148:$AD148,MATCH(TRUE,INDEX((H148:$AD148&lt;&gt;0),0),0))),"",INDEX(H148:$AD148,MATCH(TRUE,INDEX((H148:$AD148&lt;&gt;0),0),0)))</f>
        <v>20580</v>
      </c>
      <c r="AM148" s="71">
        <f>IF(ISERROR(INDEX(I148:$AD148,MATCH(TRUE,INDEX((I148:$AD148&lt;&gt;0),0),0))),"",INDEX(I148:$AD148,MATCH(TRUE,INDEX((I148:$AD148&lt;&gt;0),0),0)))</f>
        <v>20580</v>
      </c>
      <c r="AN148" s="71">
        <f>IF(ISERROR(INDEX(J148:$AD148,MATCH(TRUE,INDEX((J148:$AD148&lt;&gt;0),0),0))),"",INDEX(J148:$AD148,MATCH(TRUE,INDEX((J148:$AD148&lt;&gt;0),0),0)))</f>
        <v>20580</v>
      </c>
      <c r="AO148" s="7"/>
      <c r="AP148" t="s">
        <v>352</v>
      </c>
      <c r="AQ148" t="s">
        <v>378</v>
      </c>
      <c r="AR148" t="s">
        <v>376</v>
      </c>
      <c r="AS148">
        <v>11560</v>
      </c>
      <c r="AT148" t="s">
        <v>377</v>
      </c>
      <c r="AU148">
        <v>10688</v>
      </c>
      <c r="AV148">
        <v>22248</v>
      </c>
      <c r="AW148">
        <v>146</v>
      </c>
      <c r="AX148" t="b">
        <f t="shared" si="11"/>
        <v>1</v>
      </c>
      <c r="AY148" s="73">
        <f t="shared" si="12"/>
        <v>42682</v>
      </c>
    </row>
    <row r="149" spans="1:51" x14ac:dyDescent="0.3">
      <c r="A149">
        <v>147</v>
      </c>
      <c r="B149" s="12" t="s">
        <v>57</v>
      </c>
      <c r="C149" t="s">
        <v>121</v>
      </c>
      <c r="D149" s="6"/>
      <c r="E149" s="6">
        <v>18686</v>
      </c>
      <c r="F149" s="6"/>
      <c r="G149" s="6"/>
      <c r="H149" s="6"/>
      <c r="I149" s="6"/>
      <c r="J149" s="6"/>
      <c r="K149" s="6">
        <v>16236</v>
      </c>
      <c r="L149" s="6"/>
      <c r="M149" s="6"/>
      <c r="N149" s="6">
        <v>20834</v>
      </c>
      <c r="O149" s="6"/>
      <c r="P149" s="6">
        <v>19611</v>
      </c>
      <c r="Q149" s="6"/>
      <c r="R149" s="6">
        <v>23185</v>
      </c>
      <c r="S149" s="6"/>
      <c r="T149" s="6">
        <v>29417</v>
      </c>
      <c r="U149" s="6"/>
      <c r="V149" s="6"/>
      <c r="W149" s="6">
        <v>27068</v>
      </c>
      <c r="X149" s="6"/>
      <c r="Y149" s="6">
        <v>23273</v>
      </c>
      <c r="Z149" s="6"/>
      <c r="AA149" s="6"/>
      <c r="AB149" s="6">
        <v>18465</v>
      </c>
      <c r="AC149" s="6">
        <v>16450</v>
      </c>
      <c r="AD149" s="6"/>
      <c r="AF149" s="7">
        <f t="shared" si="10"/>
        <v>18686</v>
      </c>
      <c r="AG149" s="71">
        <f>IF(ISERROR(INDEX(D149:$AD149,MATCH(TRUE,INDEX((D149:$AD149&lt;&gt;0),0),0))),"",INDEX(D149:$AD149,MATCH(TRUE,INDEX((D149:$AD149&lt;&gt;0),0),0)))</f>
        <v>18686</v>
      </c>
      <c r="AH149" s="71">
        <f>IF(ISERROR(INDEX(E149:$AD149,MATCH(TRUE,INDEX((E149:$AD149&lt;&gt;0),0),0))),"",INDEX(E149:$AD149,MATCH(TRUE,INDEX((E149:$AD149&lt;&gt;0),0),0)))</f>
        <v>18686</v>
      </c>
      <c r="AI149" s="71">
        <f>IF(ISERROR(INDEX(F149:$AD149,MATCH(TRUE,INDEX((F149:$AD149&lt;&gt;0),0),0))),"",INDEX(F149:$AD149,MATCH(TRUE,INDEX((F149:$AD149&lt;&gt;0),0),0)))</f>
        <v>16236</v>
      </c>
      <c r="AJ149" s="71">
        <f>IF(ISERROR(INDEX(F149:$AD149,MATCH(TRUE,INDEX((F149:$AD149&lt;&gt;0),0),0))),"",INDEX(F149:$AD149,MATCH(TRUE,INDEX((F149:$AD149&lt;&gt;0),0),0)))</f>
        <v>16236</v>
      </c>
      <c r="AK149" s="71">
        <f>IF(ISERROR(INDEX(G149:$AD149,MATCH(TRUE,INDEX((G149:$AD149&lt;&gt;0),0),0))),"",INDEX(G149:$AD149,MATCH(TRUE,INDEX((G149:$AD149&lt;&gt;0),0),0)))</f>
        <v>16236</v>
      </c>
      <c r="AL149" s="71">
        <f>IF(ISERROR(INDEX(H149:$AD149,MATCH(TRUE,INDEX((H149:$AD149&lt;&gt;0),0),0))),"",INDEX(H149:$AD149,MATCH(TRUE,INDEX((H149:$AD149&lt;&gt;0),0),0)))</f>
        <v>16236</v>
      </c>
      <c r="AM149" s="71">
        <f>IF(ISERROR(INDEX(I149:$AD149,MATCH(TRUE,INDEX((I149:$AD149&lt;&gt;0),0),0))),"",INDEX(I149:$AD149,MATCH(TRUE,INDEX((I149:$AD149&lt;&gt;0),0),0)))</f>
        <v>16236</v>
      </c>
      <c r="AN149" s="71">
        <f>IF(ISERROR(INDEX(J149:$AD149,MATCH(TRUE,INDEX((J149:$AD149&lt;&gt;0),0),0))),"",INDEX(J149:$AD149,MATCH(TRUE,INDEX((J149:$AD149&lt;&gt;0),0),0)))</f>
        <v>16236</v>
      </c>
      <c r="AO149" s="7"/>
      <c r="AP149" t="s">
        <v>353</v>
      </c>
      <c r="AQ149" t="s">
        <v>378</v>
      </c>
      <c r="AR149" t="s">
        <v>376</v>
      </c>
      <c r="AS149">
        <v>9382</v>
      </c>
      <c r="AT149" t="s">
        <v>377</v>
      </c>
      <c r="AU149">
        <v>9304</v>
      </c>
      <c r="AV149">
        <v>18686</v>
      </c>
      <c r="AW149">
        <v>147</v>
      </c>
      <c r="AX149" t="b">
        <f t="shared" si="11"/>
        <v>1</v>
      </c>
      <c r="AY149" s="73">
        <f t="shared" si="12"/>
        <v>42649</v>
      </c>
    </row>
    <row r="150" spans="1:51" x14ac:dyDescent="0.3">
      <c r="A150">
        <v>148</v>
      </c>
      <c r="B150" s="12" t="s">
        <v>38</v>
      </c>
      <c r="C150" s="15" t="s">
        <v>123</v>
      </c>
      <c r="D150" s="6"/>
      <c r="E150" s="6">
        <v>21509</v>
      </c>
      <c r="F150" s="6"/>
      <c r="G150" s="6">
        <v>18163</v>
      </c>
      <c r="H150" s="6"/>
      <c r="I150" s="6"/>
      <c r="J150" s="6"/>
      <c r="K150" s="6">
        <v>20336</v>
      </c>
      <c r="L150" s="6"/>
      <c r="M150" s="6"/>
      <c r="N150" s="6">
        <v>19714</v>
      </c>
      <c r="O150" s="6"/>
      <c r="P150" s="6">
        <v>27848</v>
      </c>
      <c r="Q150" s="6"/>
      <c r="R150" s="6">
        <v>21771</v>
      </c>
      <c r="S150" s="6"/>
      <c r="T150" s="6">
        <v>29163</v>
      </c>
      <c r="U150" s="6"/>
      <c r="V150" s="6"/>
      <c r="W150" s="6">
        <v>25033</v>
      </c>
      <c r="X150" s="6"/>
      <c r="Y150" s="6"/>
      <c r="Z150" s="6"/>
      <c r="AA150" s="6"/>
      <c r="AB150" s="6">
        <v>20227</v>
      </c>
      <c r="AC150" s="6">
        <v>21649</v>
      </c>
      <c r="AD150" s="6"/>
      <c r="AF150" s="7">
        <f t="shared" si="10"/>
        <v>21509</v>
      </c>
      <c r="AG150" s="71">
        <f>IF(ISERROR(INDEX(D150:$AD150,MATCH(TRUE,INDEX((D150:$AD150&lt;&gt;0),0),0))),"",INDEX(D150:$AD150,MATCH(TRUE,INDEX((D150:$AD150&lt;&gt;0),0),0)))</f>
        <v>21509</v>
      </c>
      <c r="AH150" s="71">
        <f>IF(ISERROR(INDEX(E150:$AD150,MATCH(TRUE,INDEX((E150:$AD150&lt;&gt;0),0),0))),"",INDEX(E150:$AD150,MATCH(TRUE,INDEX((E150:$AD150&lt;&gt;0),0),0)))</f>
        <v>21509</v>
      </c>
      <c r="AI150" s="71">
        <f>IF(ISERROR(INDEX(F150:$AD150,MATCH(TRUE,INDEX((F150:$AD150&lt;&gt;0),0),0))),"",INDEX(F150:$AD150,MATCH(TRUE,INDEX((F150:$AD150&lt;&gt;0),0),0)))</f>
        <v>18163</v>
      </c>
      <c r="AJ150" s="71">
        <f>IF(ISERROR(INDEX(F150:$AD150,MATCH(TRUE,INDEX((F150:$AD150&lt;&gt;0),0),0))),"",INDEX(F150:$AD150,MATCH(TRUE,INDEX((F150:$AD150&lt;&gt;0),0),0)))</f>
        <v>18163</v>
      </c>
      <c r="AK150" s="71">
        <f>IF(ISERROR(INDEX(G150:$AD150,MATCH(TRUE,INDEX((G150:$AD150&lt;&gt;0),0),0))),"",INDEX(G150:$AD150,MATCH(TRUE,INDEX((G150:$AD150&lt;&gt;0),0),0)))</f>
        <v>18163</v>
      </c>
      <c r="AL150" s="71">
        <f>IF(ISERROR(INDEX(H150:$AD150,MATCH(TRUE,INDEX((H150:$AD150&lt;&gt;0),0),0))),"",INDEX(H150:$AD150,MATCH(TRUE,INDEX((H150:$AD150&lt;&gt;0),0),0)))</f>
        <v>20336</v>
      </c>
      <c r="AM150" s="71">
        <f>IF(ISERROR(INDEX(I150:$AD150,MATCH(TRUE,INDEX((I150:$AD150&lt;&gt;0),0),0))),"",INDEX(I150:$AD150,MATCH(TRUE,INDEX((I150:$AD150&lt;&gt;0),0),0)))</f>
        <v>20336</v>
      </c>
      <c r="AN150" s="71">
        <f>IF(ISERROR(INDEX(J150:$AD150,MATCH(TRUE,INDEX((J150:$AD150&lt;&gt;0),0),0))),"",INDEX(J150:$AD150,MATCH(TRUE,INDEX((J150:$AD150&lt;&gt;0),0),0)))</f>
        <v>20336</v>
      </c>
      <c r="AO150" s="7"/>
      <c r="AP150" t="s">
        <v>348</v>
      </c>
      <c r="AQ150" t="s">
        <v>378</v>
      </c>
      <c r="AR150" t="s">
        <v>376</v>
      </c>
      <c r="AS150">
        <v>11319</v>
      </c>
      <c r="AT150" t="s">
        <v>377</v>
      </c>
      <c r="AU150">
        <v>10190</v>
      </c>
      <c r="AV150">
        <v>21509</v>
      </c>
      <c r="AW150">
        <v>148</v>
      </c>
      <c r="AX150" t="b">
        <f t="shared" si="11"/>
        <v>1</v>
      </c>
      <c r="AY150" s="73">
        <f t="shared" si="12"/>
        <v>42689</v>
      </c>
    </row>
    <row r="151" spans="1:51" x14ac:dyDescent="0.3">
      <c r="A151">
        <v>149</v>
      </c>
      <c r="B151" s="13" t="s">
        <v>61</v>
      </c>
      <c r="C151" t="s">
        <v>121</v>
      </c>
      <c r="D151" s="6"/>
      <c r="E151" s="6">
        <v>4352</v>
      </c>
      <c r="F151" s="6">
        <v>12506</v>
      </c>
      <c r="G151" s="6"/>
      <c r="H151" s="6"/>
      <c r="I151" s="6"/>
      <c r="J151" s="6"/>
      <c r="K151" s="6"/>
      <c r="L151" s="6">
        <v>8345</v>
      </c>
      <c r="M151" s="6"/>
      <c r="N151" s="6"/>
      <c r="O151" s="6"/>
      <c r="P151" s="6">
        <v>8424</v>
      </c>
      <c r="Q151" s="6"/>
      <c r="R151" s="6">
        <v>3225</v>
      </c>
      <c r="S151" s="6"/>
      <c r="T151" s="6">
        <v>23781</v>
      </c>
      <c r="U151" s="6"/>
      <c r="V151" s="6"/>
      <c r="W151" s="6">
        <v>25230</v>
      </c>
      <c r="X151" s="6"/>
      <c r="Y151" s="6"/>
      <c r="Z151" s="6"/>
      <c r="AA151" s="6"/>
      <c r="AB151" s="6">
        <v>13019</v>
      </c>
      <c r="AC151" s="6">
        <v>11081</v>
      </c>
      <c r="AD151" s="6"/>
      <c r="AF151" s="7">
        <f t="shared" si="10"/>
        <v>4352</v>
      </c>
      <c r="AG151" s="71">
        <f>IF(ISERROR(INDEX(D151:$AD151,MATCH(TRUE,INDEX((D151:$AD151&lt;&gt;0),0),0))),"",INDEX(D151:$AD151,MATCH(TRUE,INDEX((D151:$AD151&lt;&gt;0),0),0)))</f>
        <v>4352</v>
      </c>
      <c r="AH151" s="71">
        <f>IF(ISERROR(INDEX(E151:$AD151,MATCH(TRUE,INDEX((E151:$AD151&lt;&gt;0),0),0))),"",INDEX(E151:$AD151,MATCH(TRUE,INDEX((E151:$AD151&lt;&gt;0),0),0)))</f>
        <v>4352</v>
      </c>
      <c r="AI151" s="71">
        <f>IF(ISERROR(INDEX(F151:$AD151,MATCH(TRUE,INDEX((F151:$AD151&lt;&gt;0),0),0))),"",INDEX(F151:$AD151,MATCH(TRUE,INDEX((F151:$AD151&lt;&gt;0),0),0)))</f>
        <v>12506</v>
      </c>
      <c r="AJ151" s="71">
        <f>IF(ISERROR(INDEX(F151:$AD151,MATCH(TRUE,INDEX((F151:$AD151&lt;&gt;0),0),0))),"",INDEX(F151:$AD151,MATCH(TRUE,INDEX((F151:$AD151&lt;&gt;0),0),0)))</f>
        <v>12506</v>
      </c>
      <c r="AK151" s="71">
        <f>IF(ISERROR(INDEX(G151:$AD151,MATCH(TRUE,INDEX((G151:$AD151&lt;&gt;0),0),0))),"",INDEX(G151:$AD151,MATCH(TRUE,INDEX((G151:$AD151&lt;&gt;0),0),0)))</f>
        <v>8345</v>
      </c>
      <c r="AL151" s="71">
        <f>IF(ISERROR(INDEX(H151:$AD151,MATCH(TRUE,INDEX((H151:$AD151&lt;&gt;0),0),0))),"",INDEX(H151:$AD151,MATCH(TRUE,INDEX((H151:$AD151&lt;&gt;0),0),0)))</f>
        <v>8345</v>
      </c>
      <c r="AM151" s="71">
        <f>IF(ISERROR(INDEX(I151:$AD151,MATCH(TRUE,INDEX((I151:$AD151&lt;&gt;0),0),0))),"",INDEX(I151:$AD151,MATCH(TRUE,INDEX((I151:$AD151&lt;&gt;0),0),0)))</f>
        <v>8345</v>
      </c>
      <c r="AN151" s="71">
        <f>IF(ISERROR(INDEX(J151:$AD151,MATCH(TRUE,INDEX((J151:$AD151&lt;&gt;0),0),0))),"",INDEX(J151:$AD151,MATCH(TRUE,INDEX((J151:$AD151&lt;&gt;0),0),0)))</f>
        <v>8345</v>
      </c>
      <c r="AO151" s="7"/>
      <c r="AP151" t="s">
        <v>355</v>
      </c>
      <c r="AQ151" t="s">
        <v>378</v>
      </c>
      <c r="AR151" t="s">
        <v>379</v>
      </c>
      <c r="AS151">
        <v>0</v>
      </c>
      <c r="AT151" t="s">
        <v>377</v>
      </c>
      <c r="AU151">
        <v>4352</v>
      </c>
      <c r="AV151">
        <v>4352</v>
      </c>
      <c r="AW151">
        <v>149</v>
      </c>
      <c r="AX151" t="b">
        <f t="shared" si="11"/>
        <v>1</v>
      </c>
      <c r="AY151" s="73">
        <f t="shared" si="12"/>
        <v>42634</v>
      </c>
    </row>
    <row r="152" spans="1:51" x14ac:dyDescent="0.3">
      <c r="A152">
        <v>150</v>
      </c>
      <c r="B152" s="9" t="s">
        <v>49</v>
      </c>
      <c r="C152" t="s">
        <v>78</v>
      </c>
      <c r="D152" s="6"/>
      <c r="E152" s="6">
        <v>6393</v>
      </c>
      <c r="F152" s="6"/>
      <c r="G152" s="6">
        <v>5476</v>
      </c>
      <c r="H152" s="6"/>
      <c r="I152" s="6"/>
      <c r="J152" s="6"/>
      <c r="K152" s="6">
        <v>7011</v>
      </c>
      <c r="L152" s="6"/>
      <c r="M152" s="6"/>
      <c r="N152" s="6">
        <v>5956</v>
      </c>
      <c r="O152" s="6"/>
      <c r="P152" s="6">
        <v>6348</v>
      </c>
      <c r="Q152" s="6"/>
      <c r="R152" s="6"/>
      <c r="S152" s="6">
        <v>5265</v>
      </c>
      <c r="T152" s="6"/>
      <c r="U152" s="6">
        <v>5905</v>
      </c>
      <c r="V152" s="6"/>
      <c r="W152" s="6"/>
      <c r="X152" s="6"/>
      <c r="Y152" s="6"/>
      <c r="Z152" s="6"/>
      <c r="AA152" s="6">
        <v>2006</v>
      </c>
      <c r="AB152" s="6"/>
      <c r="AC152" s="6"/>
      <c r="AD152" s="6"/>
      <c r="AF152" s="7">
        <f t="shared" si="10"/>
        <v>6393</v>
      </c>
      <c r="AG152" s="71">
        <f>IF(ISERROR(INDEX(D152:$AD152,MATCH(TRUE,INDEX((D152:$AD152&lt;&gt;0),0),0))),"",INDEX(D152:$AD152,MATCH(TRUE,INDEX((D152:$AD152&lt;&gt;0),0),0)))</f>
        <v>6393</v>
      </c>
      <c r="AH152" s="71">
        <f>IF(ISERROR(INDEX(E152:$AD152,MATCH(TRUE,INDEX((E152:$AD152&lt;&gt;0),0),0))),"",INDEX(E152:$AD152,MATCH(TRUE,INDEX((E152:$AD152&lt;&gt;0),0),0)))</f>
        <v>6393</v>
      </c>
      <c r="AI152" s="71">
        <f>IF(ISERROR(INDEX(F152:$AD152,MATCH(TRUE,INDEX((F152:$AD152&lt;&gt;0),0),0))),"",INDEX(F152:$AD152,MATCH(TRUE,INDEX((F152:$AD152&lt;&gt;0),0),0)))</f>
        <v>5476</v>
      </c>
      <c r="AJ152" s="71">
        <f>IF(ISERROR(INDEX(F152:$AD152,MATCH(TRUE,INDEX((F152:$AD152&lt;&gt;0),0),0))),"",INDEX(F152:$AD152,MATCH(TRUE,INDEX((F152:$AD152&lt;&gt;0),0),0)))</f>
        <v>5476</v>
      </c>
      <c r="AK152" s="71">
        <f>IF(ISERROR(INDEX(G152:$AD152,MATCH(TRUE,INDEX((G152:$AD152&lt;&gt;0),0),0))),"",INDEX(G152:$AD152,MATCH(TRUE,INDEX((G152:$AD152&lt;&gt;0),0),0)))</f>
        <v>5476</v>
      </c>
      <c r="AL152" s="71">
        <f>IF(ISERROR(INDEX(H152:$AD152,MATCH(TRUE,INDEX((H152:$AD152&lt;&gt;0),0),0))),"",INDEX(H152:$AD152,MATCH(TRUE,INDEX((H152:$AD152&lt;&gt;0),0),0)))</f>
        <v>7011</v>
      </c>
      <c r="AM152" s="71">
        <f>IF(ISERROR(INDEX(I152:$AD152,MATCH(TRUE,INDEX((I152:$AD152&lt;&gt;0),0),0))),"",INDEX(I152:$AD152,MATCH(TRUE,INDEX((I152:$AD152&lt;&gt;0),0),0)))</f>
        <v>7011</v>
      </c>
      <c r="AN152" s="71">
        <f>IF(ISERROR(INDEX(J152:$AD152,MATCH(TRUE,INDEX((J152:$AD152&lt;&gt;0),0),0))),"",INDEX(J152:$AD152,MATCH(TRUE,INDEX((J152:$AD152&lt;&gt;0),0),0)))</f>
        <v>7011</v>
      </c>
      <c r="AO152" s="7"/>
      <c r="AP152" t="s">
        <v>365</v>
      </c>
      <c r="AQ152" t="s">
        <v>378</v>
      </c>
      <c r="AR152" t="s">
        <v>374</v>
      </c>
      <c r="AS152">
        <v>3340</v>
      </c>
      <c r="AT152" t="s">
        <v>375</v>
      </c>
      <c r="AU152">
        <v>3053</v>
      </c>
      <c r="AV152">
        <v>6393</v>
      </c>
      <c r="AW152">
        <v>150</v>
      </c>
      <c r="AX152" t="b">
        <f t="shared" si="11"/>
        <v>1</v>
      </c>
      <c r="AY152" s="73">
        <f t="shared" si="12"/>
        <v>42452</v>
      </c>
    </row>
    <row r="153" spans="1:51" x14ac:dyDescent="0.3">
      <c r="A153">
        <v>151</v>
      </c>
      <c r="B153" s="12" t="s">
        <v>64</v>
      </c>
      <c r="C153" t="s">
        <v>119</v>
      </c>
      <c r="D153" s="6"/>
      <c r="E153" s="6">
        <v>10713</v>
      </c>
      <c r="F153" s="6">
        <v>9013</v>
      </c>
      <c r="G153" s="6"/>
      <c r="H153" s="6"/>
      <c r="I153" s="6"/>
      <c r="J153" s="6"/>
      <c r="K153" s="6">
        <v>9417</v>
      </c>
      <c r="L153" s="6"/>
      <c r="M153" s="6"/>
      <c r="N153" s="6">
        <v>10437</v>
      </c>
      <c r="O153" s="6"/>
      <c r="P153" s="6">
        <v>10805</v>
      </c>
      <c r="Q153" s="6"/>
      <c r="R153" s="6">
        <v>10156</v>
      </c>
      <c r="S153" s="6"/>
      <c r="T153" s="6">
        <v>8208</v>
      </c>
      <c r="U153" s="6"/>
      <c r="V153" s="6"/>
      <c r="W153" s="6"/>
      <c r="X153" s="6"/>
      <c r="Y153" s="6"/>
      <c r="Z153" s="6"/>
      <c r="AA153" s="6"/>
      <c r="AB153" s="6"/>
      <c r="AC153" s="6"/>
      <c r="AD153" s="6"/>
      <c r="AF153" s="7">
        <f t="shared" si="10"/>
        <v>10713</v>
      </c>
      <c r="AG153" s="71">
        <f>IF(ISERROR(INDEX(D153:$AD153,MATCH(TRUE,INDEX((D153:$AD153&lt;&gt;0),0),0))),"",INDEX(D153:$AD153,MATCH(TRUE,INDEX((D153:$AD153&lt;&gt;0),0),0)))</f>
        <v>10713</v>
      </c>
      <c r="AH153" s="71">
        <f>IF(ISERROR(INDEX(E153:$AD153,MATCH(TRUE,INDEX((E153:$AD153&lt;&gt;0),0),0))),"",INDEX(E153:$AD153,MATCH(TRUE,INDEX((E153:$AD153&lt;&gt;0),0),0)))</f>
        <v>10713</v>
      </c>
      <c r="AI153" s="71">
        <f>IF(ISERROR(INDEX(F153:$AD153,MATCH(TRUE,INDEX((F153:$AD153&lt;&gt;0),0),0))),"",INDEX(F153:$AD153,MATCH(TRUE,INDEX((F153:$AD153&lt;&gt;0),0),0)))</f>
        <v>9013</v>
      </c>
      <c r="AJ153" s="71">
        <f>IF(ISERROR(INDEX(F153:$AD153,MATCH(TRUE,INDEX((F153:$AD153&lt;&gt;0),0),0))),"",INDEX(F153:$AD153,MATCH(TRUE,INDEX((F153:$AD153&lt;&gt;0),0),0)))</f>
        <v>9013</v>
      </c>
      <c r="AK153" s="71">
        <f>IF(ISERROR(INDEX(G153:$AD153,MATCH(TRUE,INDEX((G153:$AD153&lt;&gt;0),0),0))),"",INDEX(G153:$AD153,MATCH(TRUE,INDEX((G153:$AD153&lt;&gt;0),0),0)))</f>
        <v>9417</v>
      </c>
      <c r="AL153" s="71">
        <f>IF(ISERROR(INDEX(H153:$AD153,MATCH(TRUE,INDEX((H153:$AD153&lt;&gt;0),0),0))),"",INDEX(H153:$AD153,MATCH(TRUE,INDEX((H153:$AD153&lt;&gt;0),0),0)))</f>
        <v>9417</v>
      </c>
      <c r="AM153" s="71">
        <f>IF(ISERROR(INDEX(I153:$AD153,MATCH(TRUE,INDEX((I153:$AD153&lt;&gt;0),0),0))),"",INDEX(I153:$AD153,MATCH(TRUE,INDEX((I153:$AD153&lt;&gt;0),0),0)))</f>
        <v>9417</v>
      </c>
      <c r="AN153" s="71">
        <f>IF(ISERROR(INDEX(J153:$AD153,MATCH(TRUE,INDEX((J153:$AD153&lt;&gt;0),0),0))),"",INDEX(J153:$AD153,MATCH(TRUE,INDEX((J153:$AD153&lt;&gt;0),0),0)))</f>
        <v>9417</v>
      </c>
      <c r="AO153" s="7"/>
      <c r="AP153" t="s">
        <v>348</v>
      </c>
      <c r="AQ153" t="s">
        <v>373</v>
      </c>
      <c r="AR153" t="s">
        <v>376</v>
      </c>
      <c r="AS153">
        <v>5476</v>
      </c>
      <c r="AT153" t="s">
        <v>377</v>
      </c>
      <c r="AU153">
        <v>5237</v>
      </c>
      <c r="AV153">
        <v>10713</v>
      </c>
      <c r="AW153">
        <v>151</v>
      </c>
      <c r="AX153" t="b">
        <f t="shared" si="11"/>
        <v>1</v>
      </c>
      <c r="AY153" s="73">
        <f t="shared" si="12"/>
        <v>42689</v>
      </c>
    </row>
    <row r="154" spans="1:51" x14ac:dyDescent="0.3">
      <c r="A154">
        <v>152</v>
      </c>
      <c r="B154" s="12" t="s">
        <v>46</v>
      </c>
      <c r="C154" t="s">
        <v>124</v>
      </c>
      <c r="D154" s="6"/>
      <c r="E154" s="6">
        <v>21586</v>
      </c>
      <c r="F154" s="6"/>
      <c r="G154" s="6"/>
      <c r="H154" s="6"/>
      <c r="I154" s="6"/>
      <c r="J154" s="6"/>
      <c r="K154" s="6">
        <v>18830</v>
      </c>
      <c r="L154" s="6"/>
      <c r="M154" s="6"/>
      <c r="N154" s="6">
        <v>20371</v>
      </c>
      <c r="O154" s="6"/>
      <c r="P154" s="6">
        <v>26221</v>
      </c>
      <c r="Q154" s="6"/>
      <c r="R154" s="6">
        <v>19356</v>
      </c>
      <c r="S154" s="6"/>
      <c r="T154" s="6">
        <v>28848</v>
      </c>
      <c r="U154" s="6"/>
      <c r="V154" s="6"/>
      <c r="W154" s="6"/>
      <c r="X154" s="6"/>
      <c r="Y154" s="6"/>
      <c r="Z154" s="6"/>
      <c r="AA154" s="6"/>
      <c r="AB154" s="6"/>
      <c r="AC154" s="6"/>
      <c r="AD154" s="6"/>
      <c r="AF154" s="7">
        <f t="shared" si="10"/>
        <v>21586</v>
      </c>
      <c r="AG154" s="71">
        <f>IF(ISERROR(INDEX(D154:$AD154,MATCH(TRUE,INDEX((D154:$AD154&lt;&gt;0),0),0))),"",INDEX(D154:$AD154,MATCH(TRUE,INDEX((D154:$AD154&lt;&gt;0),0),0)))</f>
        <v>21586</v>
      </c>
      <c r="AH154" s="71">
        <f>IF(ISERROR(INDEX(E154:$AD154,MATCH(TRUE,INDEX((E154:$AD154&lt;&gt;0),0),0))),"",INDEX(E154:$AD154,MATCH(TRUE,INDEX((E154:$AD154&lt;&gt;0),0),0)))</f>
        <v>21586</v>
      </c>
      <c r="AI154" s="71">
        <f>IF(ISERROR(INDEX(F154:$AD154,MATCH(TRUE,INDEX((F154:$AD154&lt;&gt;0),0),0))),"",INDEX(F154:$AD154,MATCH(TRUE,INDEX((F154:$AD154&lt;&gt;0),0),0)))</f>
        <v>18830</v>
      </c>
      <c r="AJ154" s="71">
        <f>IF(ISERROR(INDEX(F154:$AD154,MATCH(TRUE,INDEX((F154:$AD154&lt;&gt;0),0),0))),"",INDEX(F154:$AD154,MATCH(TRUE,INDEX((F154:$AD154&lt;&gt;0),0),0)))</f>
        <v>18830</v>
      </c>
      <c r="AK154" s="71">
        <f>IF(ISERROR(INDEX(G154:$AD154,MATCH(TRUE,INDEX((G154:$AD154&lt;&gt;0),0),0))),"",INDEX(G154:$AD154,MATCH(TRUE,INDEX((G154:$AD154&lt;&gt;0),0),0)))</f>
        <v>18830</v>
      </c>
      <c r="AL154" s="71">
        <f>IF(ISERROR(INDEX(H154:$AD154,MATCH(TRUE,INDEX((H154:$AD154&lt;&gt;0),0),0))),"",INDEX(H154:$AD154,MATCH(TRUE,INDEX((H154:$AD154&lt;&gt;0),0),0)))</f>
        <v>18830</v>
      </c>
      <c r="AM154" s="71">
        <f>IF(ISERROR(INDEX(I154:$AD154,MATCH(TRUE,INDEX((I154:$AD154&lt;&gt;0),0),0))),"",INDEX(I154:$AD154,MATCH(TRUE,INDEX((I154:$AD154&lt;&gt;0),0),0)))</f>
        <v>18830</v>
      </c>
      <c r="AN154" s="71">
        <f>IF(ISERROR(INDEX(J154:$AD154,MATCH(TRUE,INDEX((J154:$AD154&lt;&gt;0),0),0))),"",INDEX(J154:$AD154,MATCH(TRUE,INDEX((J154:$AD154&lt;&gt;0),0),0)))</f>
        <v>18830</v>
      </c>
      <c r="AO154" s="7"/>
      <c r="AP154" t="s">
        <v>353</v>
      </c>
      <c r="AQ154" t="s">
        <v>378</v>
      </c>
      <c r="AR154" t="s">
        <v>376</v>
      </c>
      <c r="AS154">
        <v>10803</v>
      </c>
      <c r="AT154" t="s">
        <v>377</v>
      </c>
      <c r="AU154">
        <v>10783</v>
      </c>
      <c r="AV154">
        <v>21586</v>
      </c>
      <c r="AW154">
        <v>152</v>
      </c>
      <c r="AX154" t="b">
        <f t="shared" si="11"/>
        <v>1</v>
      </c>
      <c r="AY154" s="73">
        <f t="shared" si="12"/>
        <v>42649</v>
      </c>
    </row>
    <row r="155" spans="1:51" x14ac:dyDescent="0.3">
      <c r="A155">
        <v>153</v>
      </c>
      <c r="B155" s="12" t="s">
        <v>125</v>
      </c>
      <c r="C155" t="s">
        <v>119</v>
      </c>
      <c r="D155" s="6"/>
      <c r="E155" s="6">
        <v>4027</v>
      </c>
      <c r="F155" s="6"/>
      <c r="G155" s="6"/>
      <c r="H155" s="6"/>
      <c r="I155" s="6"/>
      <c r="J155" s="6"/>
      <c r="K155" s="6">
        <v>3798</v>
      </c>
      <c r="L155" s="6"/>
      <c r="M155" s="6"/>
      <c r="N155" s="6">
        <v>3238</v>
      </c>
      <c r="O155" s="6"/>
      <c r="P155" s="6">
        <v>2826</v>
      </c>
      <c r="Q155" s="6"/>
      <c r="R155" s="6">
        <v>2604</v>
      </c>
      <c r="S155" s="6"/>
      <c r="T155" s="6">
        <v>3946</v>
      </c>
      <c r="U155" s="6"/>
      <c r="V155" s="6"/>
      <c r="W155" s="6"/>
      <c r="X155" s="6"/>
      <c r="Y155" s="6"/>
      <c r="Z155" s="6"/>
      <c r="AA155" s="6"/>
      <c r="AB155" s="6"/>
      <c r="AC155" s="6"/>
      <c r="AD155" s="6"/>
      <c r="AF155" s="7">
        <f t="shared" si="10"/>
        <v>4027</v>
      </c>
      <c r="AG155" s="71">
        <f>IF(ISERROR(INDEX(D155:$AD155,MATCH(TRUE,INDEX((D155:$AD155&lt;&gt;0),0),0))),"",INDEX(D155:$AD155,MATCH(TRUE,INDEX((D155:$AD155&lt;&gt;0),0),0)))</f>
        <v>4027</v>
      </c>
      <c r="AH155" s="71">
        <f>IF(ISERROR(INDEX(E155:$AD155,MATCH(TRUE,INDEX((E155:$AD155&lt;&gt;0),0),0))),"",INDEX(E155:$AD155,MATCH(TRUE,INDEX((E155:$AD155&lt;&gt;0),0),0)))</f>
        <v>4027</v>
      </c>
      <c r="AI155" s="71">
        <f>IF(ISERROR(INDEX(F155:$AD155,MATCH(TRUE,INDEX((F155:$AD155&lt;&gt;0),0),0))),"",INDEX(F155:$AD155,MATCH(TRUE,INDEX((F155:$AD155&lt;&gt;0),0),0)))</f>
        <v>3798</v>
      </c>
      <c r="AJ155" s="71">
        <f>IF(ISERROR(INDEX(F155:$AD155,MATCH(TRUE,INDEX((F155:$AD155&lt;&gt;0),0),0))),"",INDEX(F155:$AD155,MATCH(TRUE,INDEX((F155:$AD155&lt;&gt;0),0),0)))</f>
        <v>3798</v>
      </c>
      <c r="AK155" s="71">
        <f>IF(ISERROR(INDEX(G155:$AD155,MATCH(TRUE,INDEX((G155:$AD155&lt;&gt;0),0),0))),"",INDEX(G155:$AD155,MATCH(TRUE,INDEX((G155:$AD155&lt;&gt;0),0),0)))</f>
        <v>3798</v>
      </c>
      <c r="AL155" s="71">
        <f>IF(ISERROR(INDEX(H155:$AD155,MATCH(TRUE,INDEX((H155:$AD155&lt;&gt;0),0),0))),"",INDEX(H155:$AD155,MATCH(TRUE,INDEX((H155:$AD155&lt;&gt;0),0),0)))</f>
        <v>3798</v>
      </c>
      <c r="AM155" s="71">
        <f>IF(ISERROR(INDEX(I155:$AD155,MATCH(TRUE,INDEX((I155:$AD155&lt;&gt;0),0),0))),"",INDEX(I155:$AD155,MATCH(TRUE,INDEX((I155:$AD155&lt;&gt;0),0),0)))</f>
        <v>3798</v>
      </c>
      <c r="AN155" s="71">
        <f>IF(ISERROR(INDEX(J155:$AD155,MATCH(TRUE,INDEX((J155:$AD155&lt;&gt;0),0),0))),"",INDEX(J155:$AD155,MATCH(TRUE,INDEX((J155:$AD155&lt;&gt;0),0),0)))</f>
        <v>3798</v>
      </c>
      <c r="AO155" s="7"/>
      <c r="AP155" t="s">
        <v>352</v>
      </c>
      <c r="AQ155" t="s">
        <v>373</v>
      </c>
      <c r="AR155" t="s">
        <v>376</v>
      </c>
      <c r="AS155">
        <v>1869</v>
      </c>
      <c r="AT155" t="s">
        <v>377</v>
      </c>
      <c r="AU155">
        <v>2158</v>
      </c>
      <c r="AV155">
        <v>4027</v>
      </c>
      <c r="AW155">
        <v>153</v>
      </c>
      <c r="AX155" t="b">
        <f t="shared" si="11"/>
        <v>1</v>
      </c>
      <c r="AY155" s="73">
        <f t="shared" si="12"/>
        <v>42682</v>
      </c>
    </row>
    <row r="156" spans="1:51" x14ac:dyDescent="0.3">
      <c r="A156">
        <v>154</v>
      </c>
      <c r="B156" s="12" t="s">
        <v>126</v>
      </c>
      <c r="C156" t="s">
        <v>95</v>
      </c>
      <c r="D156" s="6"/>
      <c r="E156" s="6">
        <v>41984</v>
      </c>
      <c r="F156" s="6"/>
      <c r="G156" s="6"/>
      <c r="H156" s="6"/>
      <c r="I156" s="6"/>
      <c r="J156" s="6"/>
      <c r="K156" s="6">
        <v>36313</v>
      </c>
      <c r="L156" s="6"/>
      <c r="M156" s="6">
        <v>23031</v>
      </c>
      <c r="N156" s="6"/>
      <c r="O156" s="6">
        <v>26786</v>
      </c>
      <c r="P156" s="6"/>
      <c r="Q156" s="6">
        <v>27437</v>
      </c>
      <c r="R156" s="6"/>
      <c r="S156" s="6">
        <v>35420</v>
      </c>
      <c r="T156" s="6"/>
      <c r="U156" s="6"/>
      <c r="V156" s="6"/>
      <c r="W156" s="6"/>
      <c r="X156" s="6"/>
      <c r="Y156" s="6"/>
      <c r="Z156" s="6"/>
      <c r="AA156" s="6"/>
      <c r="AB156" s="6"/>
      <c r="AC156" s="6"/>
      <c r="AD156" s="6"/>
      <c r="AF156" s="7">
        <f t="shared" si="10"/>
        <v>41984</v>
      </c>
      <c r="AG156" s="71">
        <f>IF(ISERROR(INDEX(D156:$AD156,MATCH(TRUE,INDEX((D156:$AD156&lt;&gt;0),0),0))),"",INDEX(D156:$AD156,MATCH(TRUE,INDEX((D156:$AD156&lt;&gt;0),0),0)))</f>
        <v>41984</v>
      </c>
      <c r="AH156" s="71">
        <f>IF(ISERROR(INDEX(E156:$AD156,MATCH(TRUE,INDEX((E156:$AD156&lt;&gt;0),0),0))),"",INDEX(E156:$AD156,MATCH(TRUE,INDEX((E156:$AD156&lt;&gt;0),0),0)))</f>
        <v>41984</v>
      </c>
      <c r="AI156" s="71">
        <f>IF(ISERROR(INDEX(F156:$AD156,MATCH(TRUE,INDEX((F156:$AD156&lt;&gt;0),0),0))),"",INDEX(F156:$AD156,MATCH(TRUE,INDEX((F156:$AD156&lt;&gt;0),0),0)))</f>
        <v>36313</v>
      </c>
      <c r="AJ156" s="71">
        <f>IF(ISERROR(INDEX(F156:$AD156,MATCH(TRUE,INDEX((F156:$AD156&lt;&gt;0),0),0))),"",INDEX(F156:$AD156,MATCH(TRUE,INDEX((F156:$AD156&lt;&gt;0),0),0)))</f>
        <v>36313</v>
      </c>
      <c r="AK156" s="71">
        <f>IF(ISERROR(INDEX(G156:$AD156,MATCH(TRUE,INDEX((G156:$AD156&lt;&gt;0),0),0))),"",INDEX(G156:$AD156,MATCH(TRUE,INDEX((G156:$AD156&lt;&gt;0),0),0)))</f>
        <v>36313</v>
      </c>
      <c r="AL156" s="71">
        <f>IF(ISERROR(INDEX(H156:$AD156,MATCH(TRUE,INDEX((H156:$AD156&lt;&gt;0),0),0))),"",INDEX(H156:$AD156,MATCH(TRUE,INDEX((H156:$AD156&lt;&gt;0),0),0)))</f>
        <v>36313</v>
      </c>
      <c r="AM156" s="71">
        <f>IF(ISERROR(INDEX(I156:$AD156,MATCH(TRUE,INDEX((I156:$AD156&lt;&gt;0),0),0))),"",INDEX(I156:$AD156,MATCH(TRUE,INDEX((I156:$AD156&lt;&gt;0),0),0)))</f>
        <v>36313</v>
      </c>
      <c r="AN156" s="71">
        <f>IF(ISERROR(INDEX(J156:$AD156,MATCH(TRUE,INDEX((J156:$AD156&lt;&gt;0),0),0))),"",INDEX(J156:$AD156,MATCH(TRUE,INDEX((J156:$AD156&lt;&gt;0),0),0)))</f>
        <v>36313</v>
      </c>
      <c r="AO156" s="7"/>
      <c r="AP156" t="s">
        <v>363</v>
      </c>
      <c r="AQ156" t="s">
        <v>378</v>
      </c>
      <c r="AR156" t="s">
        <v>376</v>
      </c>
      <c r="AS156">
        <v>20718</v>
      </c>
      <c r="AT156" t="s">
        <v>377</v>
      </c>
      <c r="AU156">
        <v>21266</v>
      </c>
      <c r="AV156">
        <v>41984</v>
      </c>
      <c r="AW156">
        <v>154</v>
      </c>
      <c r="AX156" t="b">
        <f t="shared" si="11"/>
        <v>1</v>
      </c>
      <c r="AY156" s="73">
        <f t="shared" si="12"/>
        <v>42445</v>
      </c>
    </row>
    <row r="157" spans="1:51" x14ac:dyDescent="0.3">
      <c r="A157">
        <v>155</v>
      </c>
      <c r="B157" s="12" t="s">
        <v>46</v>
      </c>
      <c r="C157" s="16" t="s">
        <v>127</v>
      </c>
      <c r="D157" s="6"/>
      <c r="E157" s="6">
        <v>44869</v>
      </c>
      <c r="F157" s="6"/>
      <c r="G157" s="6"/>
      <c r="H157" s="6"/>
      <c r="I157" s="6"/>
      <c r="J157" s="6"/>
      <c r="K157" s="6">
        <v>41943</v>
      </c>
      <c r="L157" s="6"/>
      <c r="M157" s="6">
        <v>44551</v>
      </c>
      <c r="N157" s="6"/>
      <c r="O157" s="6"/>
      <c r="P157" s="6"/>
      <c r="Q157" s="6">
        <v>38043</v>
      </c>
      <c r="R157" s="6"/>
      <c r="S157" s="6"/>
      <c r="T157" s="6"/>
      <c r="U157" s="6"/>
      <c r="V157" s="6"/>
      <c r="W157" s="6"/>
      <c r="X157" s="6"/>
      <c r="Y157" s="6"/>
      <c r="Z157" s="6"/>
      <c r="AA157" s="6"/>
      <c r="AB157" s="6"/>
      <c r="AC157" s="6"/>
      <c r="AD157" s="6"/>
      <c r="AF157" s="7">
        <f t="shared" si="10"/>
        <v>44869</v>
      </c>
      <c r="AG157" s="71">
        <f>IF(ISERROR(INDEX(D157:$AD157,MATCH(TRUE,INDEX((D157:$AD157&lt;&gt;0),0),0))),"",INDEX(D157:$AD157,MATCH(TRUE,INDEX((D157:$AD157&lt;&gt;0),0),0)))</f>
        <v>44869</v>
      </c>
      <c r="AH157" s="71">
        <f>IF(ISERROR(INDEX(E157:$AD157,MATCH(TRUE,INDEX((E157:$AD157&lt;&gt;0),0),0))),"",INDEX(E157:$AD157,MATCH(TRUE,INDEX((E157:$AD157&lt;&gt;0),0),0)))</f>
        <v>44869</v>
      </c>
      <c r="AI157" s="71">
        <f>IF(ISERROR(INDEX(F157:$AD157,MATCH(TRUE,INDEX((F157:$AD157&lt;&gt;0),0),0))),"",INDEX(F157:$AD157,MATCH(TRUE,INDEX((F157:$AD157&lt;&gt;0),0),0)))</f>
        <v>41943</v>
      </c>
      <c r="AJ157" s="71">
        <f>IF(ISERROR(INDEX(F157:$AD157,MATCH(TRUE,INDEX((F157:$AD157&lt;&gt;0),0),0))),"",INDEX(F157:$AD157,MATCH(TRUE,INDEX((F157:$AD157&lt;&gt;0),0),0)))</f>
        <v>41943</v>
      </c>
      <c r="AK157" s="71">
        <f>IF(ISERROR(INDEX(G157:$AD157,MATCH(TRUE,INDEX((G157:$AD157&lt;&gt;0),0),0))),"",INDEX(G157:$AD157,MATCH(TRUE,INDEX((G157:$AD157&lt;&gt;0),0),0)))</f>
        <v>41943</v>
      </c>
      <c r="AL157" s="71">
        <f>IF(ISERROR(INDEX(H157:$AD157,MATCH(TRUE,INDEX((H157:$AD157&lt;&gt;0),0),0))),"",INDEX(H157:$AD157,MATCH(TRUE,INDEX((H157:$AD157&lt;&gt;0),0),0)))</f>
        <v>41943</v>
      </c>
      <c r="AM157" s="71">
        <f>IF(ISERROR(INDEX(I157:$AD157,MATCH(TRUE,INDEX((I157:$AD157&lt;&gt;0),0),0))),"",INDEX(I157:$AD157,MATCH(TRUE,INDEX((I157:$AD157&lt;&gt;0),0),0)))</f>
        <v>41943</v>
      </c>
      <c r="AN157" s="71">
        <f>IF(ISERROR(INDEX(J157:$AD157,MATCH(TRUE,INDEX((J157:$AD157&lt;&gt;0),0),0))),"",INDEX(J157:$AD157,MATCH(TRUE,INDEX((J157:$AD157&lt;&gt;0),0),0)))</f>
        <v>41943</v>
      </c>
      <c r="AO157" s="7"/>
      <c r="AP157" t="s">
        <v>366</v>
      </c>
      <c r="AQ157" t="s">
        <v>378</v>
      </c>
      <c r="AR157" t="s">
        <v>376</v>
      </c>
      <c r="AS157">
        <v>20105</v>
      </c>
      <c r="AT157" t="s">
        <v>377</v>
      </c>
      <c r="AU157">
        <v>24764</v>
      </c>
      <c r="AV157">
        <v>44869</v>
      </c>
      <c r="AW157">
        <v>155</v>
      </c>
      <c r="AX157" t="b">
        <f t="shared" si="11"/>
        <v>1</v>
      </c>
      <c r="AY157" s="73">
        <f t="shared" si="12"/>
        <v>42451</v>
      </c>
    </row>
    <row r="158" spans="1:51" x14ac:dyDescent="0.3">
      <c r="A158">
        <v>156</v>
      </c>
      <c r="B158" s="12" t="s">
        <v>128</v>
      </c>
      <c r="C158" t="s">
        <v>129</v>
      </c>
      <c r="E158">
        <v>5188</v>
      </c>
      <c r="F158">
        <v>10553</v>
      </c>
      <c r="L158">
        <v>7966</v>
      </c>
      <c r="AF158" s="7">
        <f t="shared" si="10"/>
        <v>5188</v>
      </c>
      <c r="AG158" s="71">
        <f>IF(ISERROR(INDEX(D158:$AD158,MATCH(TRUE,INDEX((D158:$AD158&lt;&gt;0),0),0))),"",INDEX(D158:$AD158,MATCH(TRUE,INDEX((D158:$AD158&lt;&gt;0),0),0)))</f>
        <v>5188</v>
      </c>
      <c r="AH158" s="71">
        <f>IF(ISERROR(INDEX(E158:$AD158,MATCH(TRUE,INDEX((E158:$AD158&lt;&gt;0),0),0))),"",INDEX(E158:$AD158,MATCH(TRUE,INDEX((E158:$AD158&lt;&gt;0),0),0)))</f>
        <v>5188</v>
      </c>
      <c r="AI158" s="71">
        <f>IF(ISERROR(INDEX(F158:$AD158,MATCH(TRUE,INDEX((F158:$AD158&lt;&gt;0),0),0))),"",INDEX(F158:$AD158,MATCH(TRUE,INDEX((F158:$AD158&lt;&gt;0),0),0)))</f>
        <v>10553</v>
      </c>
      <c r="AJ158" s="71">
        <f>IF(ISERROR(INDEX(F158:$AD158,MATCH(TRUE,INDEX((F158:$AD158&lt;&gt;0),0),0))),"",INDEX(F158:$AD158,MATCH(TRUE,INDEX((F158:$AD158&lt;&gt;0),0),0)))</f>
        <v>10553</v>
      </c>
      <c r="AK158" s="71">
        <f>IF(ISERROR(INDEX(G158:$AD158,MATCH(TRUE,INDEX((G158:$AD158&lt;&gt;0),0),0))),"",INDEX(G158:$AD158,MATCH(TRUE,INDEX((G158:$AD158&lt;&gt;0),0),0)))</f>
        <v>7966</v>
      </c>
      <c r="AL158" s="71">
        <f>IF(ISERROR(INDEX(H158:$AD158,MATCH(TRUE,INDEX((H158:$AD158&lt;&gt;0),0),0))),"",INDEX(H158:$AD158,MATCH(TRUE,INDEX((H158:$AD158&lt;&gt;0),0),0)))</f>
        <v>7966</v>
      </c>
      <c r="AM158" s="71">
        <f>IF(ISERROR(INDEX(I158:$AD158,MATCH(TRUE,INDEX((I158:$AD158&lt;&gt;0),0),0))),"",INDEX(I158:$AD158,MATCH(TRUE,INDEX((I158:$AD158&lt;&gt;0),0),0)))</f>
        <v>7966</v>
      </c>
      <c r="AN158" s="71">
        <f>IF(ISERROR(INDEX(J158:$AD158,MATCH(TRUE,INDEX((J158:$AD158&lt;&gt;0),0),0))),"",INDEX(J158:$AD158,MATCH(TRUE,INDEX((J158:$AD158&lt;&gt;0),0),0)))</f>
        <v>7966</v>
      </c>
      <c r="AO158" s="7"/>
      <c r="AP158" t="s">
        <v>356</v>
      </c>
      <c r="AQ158" t="s">
        <v>379</v>
      </c>
      <c r="AR158" t="s">
        <v>376</v>
      </c>
      <c r="AS158">
        <v>5188</v>
      </c>
      <c r="AT158" t="s">
        <v>379</v>
      </c>
      <c r="AU158">
        <v>0</v>
      </c>
      <c r="AV158">
        <v>5188</v>
      </c>
      <c r="AW158">
        <v>156</v>
      </c>
      <c r="AX158" t="b">
        <f t="shared" si="11"/>
        <v>1</v>
      </c>
      <c r="AY158" s="73">
        <f t="shared" si="12"/>
        <v>42675</v>
      </c>
    </row>
    <row r="159" spans="1:51" x14ac:dyDescent="0.3">
      <c r="A159">
        <v>157</v>
      </c>
      <c r="B159" s="12" t="s">
        <v>128</v>
      </c>
      <c r="C159" t="s">
        <v>69</v>
      </c>
      <c r="E159">
        <v>5755</v>
      </c>
      <c r="F159">
        <v>5221</v>
      </c>
      <c r="L159">
        <v>4938</v>
      </c>
      <c r="AF159" s="7">
        <f t="shared" si="10"/>
        <v>5755</v>
      </c>
      <c r="AG159" s="71">
        <f>IF(ISERROR(INDEX(D159:$AD159,MATCH(TRUE,INDEX((D159:$AD159&lt;&gt;0),0),0))),"",INDEX(D159:$AD159,MATCH(TRUE,INDEX((D159:$AD159&lt;&gt;0),0),0)))</f>
        <v>5755</v>
      </c>
      <c r="AH159" s="71">
        <f>IF(ISERROR(INDEX(E159:$AD159,MATCH(TRUE,INDEX((E159:$AD159&lt;&gt;0),0),0))),"",INDEX(E159:$AD159,MATCH(TRUE,INDEX((E159:$AD159&lt;&gt;0),0),0)))</f>
        <v>5755</v>
      </c>
      <c r="AI159" s="71">
        <f>IF(ISERROR(INDEX(F159:$AD159,MATCH(TRUE,INDEX((F159:$AD159&lt;&gt;0),0),0))),"",INDEX(F159:$AD159,MATCH(TRUE,INDEX((F159:$AD159&lt;&gt;0),0),0)))</f>
        <v>5221</v>
      </c>
      <c r="AJ159" s="71">
        <f>IF(ISERROR(INDEX(F159:$AD159,MATCH(TRUE,INDEX((F159:$AD159&lt;&gt;0),0),0))),"",INDEX(F159:$AD159,MATCH(TRUE,INDEX((F159:$AD159&lt;&gt;0),0),0)))</f>
        <v>5221</v>
      </c>
      <c r="AK159" s="71">
        <f>IF(ISERROR(INDEX(G159:$AD159,MATCH(TRUE,INDEX((G159:$AD159&lt;&gt;0),0),0))),"",INDEX(G159:$AD159,MATCH(TRUE,INDEX((G159:$AD159&lt;&gt;0),0),0)))</f>
        <v>4938</v>
      </c>
      <c r="AL159" s="71">
        <f>IF(ISERROR(INDEX(H159:$AD159,MATCH(TRUE,INDEX((H159:$AD159&lt;&gt;0),0),0))),"",INDEX(H159:$AD159,MATCH(TRUE,INDEX((H159:$AD159&lt;&gt;0),0),0)))</f>
        <v>4938</v>
      </c>
      <c r="AM159" s="71">
        <f>IF(ISERROR(INDEX(I159:$AD159,MATCH(TRUE,INDEX((I159:$AD159&lt;&gt;0),0),0))),"",INDEX(I159:$AD159,MATCH(TRUE,INDEX((I159:$AD159&lt;&gt;0),0),0)))</f>
        <v>4938</v>
      </c>
      <c r="AN159" s="71">
        <f>IF(ISERROR(INDEX(J159:$AD159,MATCH(TRUE,INDEX((J159:$AD159&lt;&gt;0),0),0))),"",INDEX(J159:$AD159,MATCH(TRUE,INDEX((J159:$AD159&lt;&gt;0),0),0)))</f>
        <v>4938</v>
      </c>
      <c r="AO159" s="7"/>
      <c r="AP159" t="s">
        <v>352</v>
      </c>
      <c r="AQ159" t="s">
        <v>379</v>
      </c>
      <c r="AR159" t="s">
        <v>376</v>
      </c>
      <c r="AS159">
        <v>5755</v>
      </c>
      <c r="AT159" t="s">
        <v>379</v>
      </c>
      <c r="AU159">
        <v>0</v>
      </c>
      <c r="AV159">
        <v>5755</v>
      </c>
      <c r="AW159">
        <v>157</v>
      </c>
      <c r="AX159" t="b">
        <f t="shared" si="11"/>
        <v>1</v>
      </c>
      <c r="AY159" s="73">
        <f t="shared" si="12"/>
        <v>42682</v>
      </c>
    </row>
    <row r="160" spans="1:51" x14ac:dyDescent="0.3">
      <c r="A160">
        <v>158</v>
      </c>
      <c r="B160" s="12" t="s">
        <v>128</v>
      </c>
      <c r="C160" t="s">
        <v>83</v>
      </c>
      <c r="E160">
        <v>12490</v>
      </c>
      <c r="F160">
        <v>9778</v>
      </c>
      <c r="L160">
        <v>8841</v>
      </c>
      <c r="AF160" s="7">
        <f t="shared" si="10"/>
        <v>12490</v>
      </c>
      <c r="AG160" s="71">
        <f>IF(ISERROR(INDEX(D160:$AD160,MATCH(TRUE,INDEX((D160:$AD160&lt;&gt;0),0),0))),"",INDEX(D160:$AD160,MATCH(TRUE,INDEX((D160:$AD160&lt;&gt;0),0),0)))</f>
        <v>12490</v>
      </c>
      <c r="AH160" s="71">
        <f>IF(ISERROR(INDEX(E160:$AD160,MATCH(TRUE,INDEX((E160:$AD160&lt;&gt;0),0),0))),"",INDEX(E160:$AD160,MATCH(TRUE,INDEX((E160:$AD160&lt;&gt;0),0),0)))</f>
        <v>12490</v>
      </c>
      <c r="AI160" s="71">
        <f>IF(ISERROR(INDEX(F160:$AD160,MATCH(TRUE,INDEX((F160:$AD160&lt;&gt;0),0),0))),"",INDEX(F160:$AD160,MATCH(TRUE,INDEX((F160:$AD160&lt;&gt;0),0),0)))</f>
        <v>9778</v>
      </c>
      <c r="AJ160" s="71">
        <f>IF(ISERROR(INDEX(F160:$AD160,MATCH(TRUE,INDEX((F160:$AD160&lt;&gt;0),0),0))),"",INDEX(F160:$AD160,MATCH(TRUE,INDEX((F160:$AD160&lt;&gt;0),0),0)))</f>
        <v>9778</v>
      </c>
      <c r="AK160" s="71">
        <f>IF(ISERROR(INDEX(G160:$AD160,MATCH(TRUE,INDEX((G160:$AD160&lt;&gt;0),0),0))),"",INDEX(G160:$AD160,MATCH(TRUE,INDEX((G160:$AD160&lt;&gt;0),0),0)))</f>
        <v>8841</v>
      </c>
      <c r="AL160" s="71">
        <f>IF(ISERROR(INDEX(H160:$AD160,MATCH(TRUE,INDEX((H160:$AD160&lt;&gt;0),0),0))),"",INDEX(H160:$AD160,MATCH(TRUE,INDEX((H160:$AD160&lt;&gt;0),0),0)))</f>
        <v>8841</v>
      </c>
      <c r="AM160" s="71">
        <f>IF(ISERROR(INDEX(I160:$AD160,MATCH(TRUE,INDEX((I160:$AD160&lt;&gt;0),0),0))),"",INDEX(I160:$AD160,MATCH(TRUE,INDEX((I160:$AD160&lt;&gt;0),0),0)))</f>
        <v>8841</v>
      </c>
      <c r="AN160" s="71">
        <f>IF(ISERROR(INDEX(J160:$AD160,MATCH(TRUE,INDEX((J160:$AD160&lt;&gt;0),0),0))),"",INDEX(J160:$AD160,MATCH(TRUE,INDEX((J160:$AD160&lt;&gt;0),0),0)))</f>
        <v>8841</v>
      </c>
      <c r="AO160" s="7"/>
      <c r="AP160" t="s">
        <v>353</v>
      </c>
      <c r="AQ160" t="s">
        <v>379</v>
      </c>
      <c r="AR160" t="s">
        <v>376</v>
      </c>
      <c r="AS160">
        <v>12490</v>
      </c>
      <c r="AT160" t="s">
        <v>379</v>
      </c>
      <c r="AU160">
        <v>0</v>
      </c>
      <c r="AV160">
        <v>12490</v>
      </c>
      <c r="AW160">
        <v>158</v>
      </c>
      <c r="AX160" t="b">
        <f t="shared" si="11"/>
        <v>1</v>
      </c>
      <c r="AY160" s="73">
        <f t="shared" si="12"/>
        <v>42649</v>
      </c>
    </row>
    <row r="161" spans="1:51" x14ac:dyDescent="0.3">
      <c r="A161">
        <v>159</v>
      </c>
      <c r="B161" s="12" t="s">
        <v>128</v>
      </c>
      <c r="C161" t="s">
        <v>130</v>
      </c>
      <c r="E161">
        <v>13739</v>
      </c>
      <c r="F161">
        <v>4458</v>
      </c>
      <c r="L161">
        <v>4069</v>
      </c>
      <c r="AF161" s="7">
        <f t="shared" ref="AF161:AF192" si="13">IF(ISERROR(INDEX(E161:AD161,MATCH(TRUE,INDEX((E161:AD161&lt;&gt;0),0),0))),"",INDEX(E161:AD161,MATCH(TRUE,INDEX((E161:AD161&lt;&gt;0),0),0)))</f>
        <v>13739</v>
      </c>
      <c r="AG161" s="71">
        <f>IF(ISERROR(INDEX(D161:$AD161,MATCH(TRUE,INDEX((D161:$AD161&lt;&gt;0),0),0))),"",INDEX(D161:$AD161,MATCH(TRUE,INDEX((D161:$AD161&lt;&gt;0),0),0)))</f>
        <v>13739</v>
      </c>
      <c r="AH161" s="71">
        <f>IF(ISERROR(INDEX(E161:$AD161,MATCH(TRUE,INDEX((E161:$AD161&lt;&gt;0),0),0))),"",INDEX(E161:$AD161,MATCH(TRUE,INDEX((E161:$AD161&lt;&gt;0),0),0)))</f>
        <v>13739</v>
      </c>
      <c r="AI161" s="71">
        <f>IF(ISERROR(INDEX(F161:$AD161,MATCH(TRUE,INDEX((F161:$AD161&lt;&gt;0),0),0))),"",INDEX(F161:$AD161,MATCH(TRUE,INDEX((F161:$AD161&lt;&gt;0),0),0)))</f>
        <v>4458</v>
      </c>
      <c r="AJ161" s="71">
        <f>IF(ISERROR(INDEX(F161:$AD161,MATCH(TRUE,INDEX((F161:$AD161&lt;&gt;0),0),0))),"",INDEX(F161:$AD161,MATCH(TRUE,INDEX((F161:$AD161&lt;&gt;0),0),0)))</f>
        <v>4458</v>
      </c>
      <c r="AK161" s="71">
        <f>IF(ISERROR(INDEX(G161:$AD161,MATCH(TRUE,INDEX((G161:$AD161&lt;&gt;0),0),0))),"",INDEX(G161:$AD161,MATCH(TRUE,INDEX((G161:$AD161&lt;&gt;0),0),0)))</f>
        <v>4069</v>
      </c>
      <c r="AL161" s="71">
        <f>IF(ISERROR(INDEX(H161:$AD161,MATCH(TRUE,INDEX((H161:$AD161&lt;&gt;0),0),0))),"",INDEX(H161:$AD161,MATCH(TRUE,INDEX((H161:$AD161&lt;&gt;0),0),0)))</f>
        <v>4069</v>
      </c>
      <c r="AM161" s="71">
        <f>IF(ISERROR(INDEX(I161:$AD161,MATCH(TRUE,INDEX((I161:$AD161&lt;&gt;0),0),0))),"",INDEX(I161:$AD161,MATCH(TRUE,INDEX((I161:$AD161&lt;&gt;0),0),0)))</f>
        <v>4069</v>
      </c>
      <c r="AN161" s="71">
        <f>IF(ISERROR(INDEX(J161:$AD161,MATCH(TRUE,INDEX((J161:$AD161&lt;&gt;0),0),0))),"",INDEX(J161:$AD161,MATCH(TRUE,INDEX((J161:$AD161&lt;&gt;0),0),0)))</f>
        <v>4069</v>
      </c>
      <c r="AO161" s="7"/>
      <c r="AP161" t="s">
        <v>359</v>
      </c>
      <c r="AQ161" t="s">
        <v>379</v>
      </c>
      <c r="AR161" t="s">
        <v>376</v>
      </c>
      <c r="AS161">
        <v>13739</v>
      </c>
      <c r="AT161" t="s">
        <v>379</v>
      </c>
      <c r="AU161">
        <v>0</v>
      </c>
      <c r="AV161">
        <v>13739</v>
      </c>
      <c r="AW161">
        <v>159</v>
      </c>
      <c r="AX161" t="b">
        <f t="shared" si="11"/>
        <v>1</v>
      </c>
      <c r="AY161" s="73">
        <f t="shared" si="12"/>
        <v>42635</v>
      </c>
    </row>
    <row r="162" spans="1:51" x14ac:dyDescent="0.3">
      <c r="A162">
        <v>160</v>
      </c>
      <c r="B162" s="12" t="s">
        <v>128</v>
      </c>
      <c r="C162" t="s">
        <v>100</v>
      </c>
      <c r="E162">
        <v>11650</v>
      </c>
      <c r="F162">
        <v>11460</v>
      </c>
      <c r="L162">
        <v>11231</v>
      </c>
      <c r="AF162" s="7">
        <f t="shared" si="13"/>
        <v>11650</v>
      </c>
      <c r="AG162" s="71">
        <f>IF(ISERROR(INDEX(D162:$AD162,MATCH(TRUE,INDEX((D162:$AD162&lt;&gt;0),0),0))),"",INDEX(D162:$AD162,MATCH(TRUE,INDEX((D162:$AD162&lt;&gt;0),0),0)))</f>
        <v>11650</v>
      </c>
      <c r="AH162" s="71">
        <f>IF(ISERROR(INDEX(E162:$AD162,MATCH(TRUE,INDEX((E162:$AD162&lt;&gt;0),0),0))),"",INDEX(E162:$AD162,MATCH(TRUE,INDEX((E162:$AD162&lt;&gt;0),0),0)))</f>
        <v>11650</v>
      </c>
      <c r="AI162" s="71">
        <f>IF(ISERROR(INDEX(F162:$AD162,MATCH(TRUE,INDEX((F162:$AD162&lt;&gt;0),0),0))),"",INDEX(F162:$AD162,MATCH(TRUE,INDEX((F162:$AD162&lt;&gt;0),0),0)))</f>
        <v>11460</v>
      </c>
      <c r="AJ162" s="71">
        <f>IF(ISERROR(INDEX(F162:$AD162,MATCH(TRUE,INDEX((F162:$AD162&lt;&gt;0),0),0))),"",INDEX(F162:$AD162,MATCH(TRUE,INDEX((F162:$AD162&lt;&gt;0),0),0)))</f>
        <v>11460</v>
      </c>
      <c r="AK162" s="71">
        <f>IF(ISERROR(INDEX(G162:$AD162,MATCH(TRUE,INDEX((G162:$AD162&lt;&gt;0),0),0))),"",INDEX(G162:$AD162,MATCH(TRUE,INDEX((G162:$AD162&lt;&gt;0),0),0)))</f>
        <v>11231</v>
      </c>
      <c r="AL162" s="71">
        <f>IF(ISERROR(INDEX(H162:$AD162,MATCH(TRUE,INDEX((H162:$AD162&lt;&gt;0),0),0))),"",INDEX(H162:$AD162,MATCH(TRUE,INDEX((H162:$AD162&lt;&gt;0),0),0)))</f>
        <v>11231</v>
      </c>
      <c r="AM162" s="71">
        <f>IF(ISERROR(INDEX(I162:$AD162,MATCH(TRUE,INDEX((I162:$AD162&lt;&gt;0),0),0))),"",INDEX(I162:$AD162,MATCH(TRUE,INDEX((I162:$AD162&lt;&gt;0),0),0)))</f>
        <v>11231</v>
      </c>
      <c r="AN162" s="71">
        <f>IF(ISERROR(INDEX(J162:$AD162,MATCH(TRUE,INDEX((J162:$AD162&lt;&gt;0),0),0))),"",INDEX(J162:$AD162,MATCH(TRUE,INDEX((J162:$AD162&lt;&gt;0),0),0)))</f>
        <v>11231</v>
      </c>
      <c r="AO162" s="7"/>
      <c r="AP162" t="s">
        <v>359</v>
      </c>
      <c r="AQ162" t="s">
        <v>378</v>
      </c>
      <c r="AR162" t="s">
        <v>376</v>
      </c>
      <c r="AS162">
        <v>11650</v>
      </c>
      <c r="AT162" t="s">
        <v>379</v>
      </c>
      <c r="AU162">
        <v>0</v>
      </c>
      <c r="AV162">
        <v>11650</v>
      </c>
      <c r="AW162">
        <v>160</v>
      </c>
      <c r="AX162" t="b">
        <f t="shared" ref="AX162:AX165" si="14">AW162=A162</f>
        <v>1</v>
      </c>
      <c r="AY162" s="73">
        <f t="shared" si="12"/>
        <v>42635</v>
      </c>
    </row>
    <row r="163" spans="1:51" x14ac:dyDescent="0.3">
      <c r="A163">
        <v>161</v>
      </c>
      <c r="B163" s="12" t="s">
        <v>128</v>
      </c>
      <c r="C163" t="s">
        <v>103</v>
      </c>
      <c r="E163">
        <v>4689</v>
      </c>
      <c r="F163">
        <v>4158</v>
      </c>
      <c r="L163">
        <v>4008</v>
      </c>
      <c r="AF163" s="7">
        <f t="shared" si="13"/>
        <v>4689</v>
      </c>
      <c r="AG163" s="71">
        <f>IF(ISERROR(INDEX(D163:$AD163,MATCH(TRUE,INDEX((D163:$AD163&lt;&gt;0),0),0))),"",INDEX(D163:$AD163,MATCH(TRUE,INDEX((D163:$AD163&lt;&gt;0),0),0)))</f>
        <v>4689</v>
      </c>
      <c r="AH163" s="71">
        <f>IF(ISERROR(INDEX(E163:$AD163,MATCH(TRUE,INDEX((E163:$AD163&lt;&gt;0),0),0))),"",INDEX(E163:$AD163,MATCH(TRUE,INDEX((E163:$AD163&lt;&gt;0),0),0)))</f>
        <v>4689</v>
      </c>
      <c r="AI163" s="71">
        <f>IF(ISERROR(INDEX(F163:$AD163,MATCH(TRUE,INDEX((F163:$AD163&lt;&gt;0),0),0))),"",INDEX(F163:$AD163,MATCH(TRUE,INDEX((F163:$AD163&lt;&gt;0),0),0)))</f>
        <v>4158</v>
      </c>
      <c r="AJ163" s="71">
        <f>IF(ISERROR(INDEX(F163:$AD163,MATCH(TRUE,INDEX((F163:$AD163&lt;&gt;0),0),0))),"",INDEX(F163:$AD163,MATCH(TRUE,INDEX((F163:$AD163&lt;&gt;0),0),0)))</f>
        <v>4158</v>
      </c>
      <c r="AK163" s="71">
        <f>IF(ISERROR(INDEX(G163:$AD163,MATCH(TRUE,INDEX((G163:$AD163&lt;&gt;0),0),0))),"",INDEX(G163:$AD163,MATCH(TRUE,INDEX((G163:$AD163&lt;&gt;0),0),0)))</f>
        <v>4008</v>
      </c>
      <c r="AL163" s="71">
        <f>IF(ISERROR(INDEX(H163:$AD163,MATCH(TRUE,INDEX((H163:$AD163&lt;&gt;0),0),0))),"",INDEX(H163:$AD163,MATCH(TRUE,INDEX((H163:$AD163&lt;&gt;0),0),0)))</f>
        <v>4008</v>
      </c>
      <c r="AM163" s="71">
        <f>IF(ISERROR(INDEX(I163:$AD163,MATCH(TRUE,INDEX((I163:$AD163&lt;&gt;0),0),0))),"",INDEX(I163:$AD163,MATCH(TRUE,INDEX((I163:$AD163&lt;&gt;0),0),0)))</f>
        <v>4008</v>
      </c>
      <c r="AN163" s="71">
        <f>IF(ISERROR(INDEX(J163:$AD163,MATCH(TRUE,INDEX((J163:$AD163&lt;&gt;0),0),0))),"",INDEX(J163:$AD163,MATCH(TRUE,INDEX((J163:$AD163&lt;&gt;0),0),0)))</f>
        <v>4008</v>
      </c>
      <c r="AO163" s="7"/>
      <c r="AP163" t="s">
        <v>359</v>
      </c>
      <c r="AQ163" t="s">
        <v>378</v>
      </c>
      <c r="AR163" t="s">
        <v>376</v>
      </c>
      <c r="AS163">
        <v>4689</v>
      </c>
      <c r="AT163" t="s">
        <v>379</v>
      </c>
      <c r="AU163">
        <v>0</v>
      </c>
      <c r="AV163">
        <v>4689</v>
      </c>
      <c r="AW163">
        <v>161</v>
      </c>
      <c r="AX163" t="b">
        <f t="shared" si="14"/>
        <v>1</v>
      </c>
      <c r="AY163" s="73">
        <f t="shared" si="12"/>
        <v>42635</v>
      </c>
    </row>
    <row r="164" spans="1:51" x14ac:dyDescent="0.3">
      <c r="A164">
        <v>162</v>
      </c>
      <c r="B164" s="12" t="s">
        <v>128</v>
      </c>
      <c r="C164" t="s">
        <v>117</v>
      </c>
      <c r="E164">
        <v>5485</v>
      </c>
      <c r="F164">
        <v>5043</v>
      </c>
      <c r="L164">
        <v>1820</v>
      </c>
      <c r="AF164" s="7">
        <f t="shared" si="13"/>
        <v>5485</v>
      </c>
      <c r="AG164" s="71">
        <f>IF(ISERROR(INDEX(D164:$AD164,MATCH(TRUE,INDEX((D164:$AD164&lt;&gt;0),0),0))),"",INDEX(D164:$AD164,MATCH(TRUE,INDEX((D164:$AD164&lt;&gt;0),0),0)))</f>
        <v>5485</v>
      </c>
      <c r="AH164" s="71">
        <f>IF(ISERROR(INDEX(E164:$AD164,MATCH(TRUE,INDEX((E164:$AD164&lt;&gt;0),0),0))),"",INDEX(E164:$AD164,MATCH(TRUE,INDEX((E164:$AD164&lt;&gt;0),0),0)))</f>
        <v>5485</v>
      </c>
      <c r="AI164" s="71">
        <f>IF(ISERROR(INDEX(F164:$AD164,MATCH(TRUE,INDEX((F164:$AD164&lt;&gt;0),0),0))),"",INDEX(F164:$AD164,MATCH(TRUE,INDEX((F164:$AD164&lt;&gt;0),0),0)))</f>
        <v>5043</v>
      </c>
      <c r="AJ164" s="71">
        <f>IF(ISERROR(INDEX(F164:$AD164,MATCH(TRUE,INDEX((F164:$AD164&lt;&gt;0),0),0))),"",INDEX(F164:$AD164,MATCH(TRUE,INDEX((F164:$AD164&lt;&gt;0),0),0)))</f>
        <v>5043</v>
      </c>
      <c r="AK164" s="71">
        <f>IF(ISERROR(INDEX(G164:$AD164,MATCH(TRUE,INDEX((G164:$AD164&lt;&gt;0),0),0))),"",INDEX(G164:$AD164,MATCH(TRUE,INDEX((G164:$AD164&lt;&gt;0),0),0)))</f>
        <v>1820</v>
      </c>
      <c r="AL164" s="71">
        <f>IF(ISERROR(INDEX(H164:$AD164,MATCH(TRUE,INDEX((H164:$AD164&lt;&gt;0),0),0))),"",INDEX(H164:$AD164,MATCH(TRUE,INDEX((H164:$AD164&lt;&gt;0),0),0)))</f>
        <v>1820</v>
      </c>
      <c r="AM164" s="71">
        <f>IF(ISERROR(INDEX(I164:$AD164,MATCH(TRUE,INDEX((I164:$AD164&lt;&gt;0),0),0))),"",INDEX(I164:$AD164,MATCH(TRUE,INDEX((I164:$AD164&lt;&gt;0),0),0)))</f>
        <v>1820</v>
      </c>
      <c r="AN164" s="71">
        <f>IF(ISERROR(INDEX(J164:$AD164,MATCH(TRUE,INDEX((J164:$AD164&lt;&gt;0),0),0))),"",INDEX(J164:$AD164,MATCH(TRUE,INDEX((J164:$AD164&lt;&gt;0),0),0)))</f>
        <v>1820</v>
      </c>
      <c r="AO164" s="7"/>
      <c r="AP164" t="s">
        <v>359</v>
      </c>
      <c r="AQ164" t="s">
        <v>378</v>
      </c>
      <c r="AR164" t="s">
        <v>376</v>
      </c>
      <c r="AS164">
        <v>5485</v>
      </c>
      <c r="AT164" t="s">
        <v>379</v>
      </c>
      <c r="AU164">
        <v>0</v>
      </c>
      <c r="AV164">
        <v>5485</v>
      </c>
      <c r="AW164">
        <v>162</v>
      </c>
      <c r="AX164" t="b">
        <f t="shared" si="14"/>
        <v>1</v>
      </c>
      <c r="AY164" s="73">
        <f t="shared" si="12"/>
        <v>42635</v>
      </c>
    </row>
    <row r="165" spans="1:51" x14ac:dyDescent="0.3">
      <c r="A165">
        <v>163</v>
      </c>
      <c r="B165" s="12" t="s">
        <v>128</v>
      </c>
      <c r="C165" t="s">
        <v>119</v>
      </c>
      <c r="E165">
        <v>5414</v>
      </c>
      <c r="F165">
        <v>4693</v>
      </c>
      <c r="L165">
        <v>4438</v>
      </c>
      <c r="AF165" s="7">
        <f t="shared" si="13"/>
        <v>5414</v>
      </c>
      <c r="AG165" s="71">
        <f>IF(ISERROR(INDEX(D165:$AD165,MATCH(TRUE,INDEX((D165:$AD165&lt;&gt;0),0),0))),"",INDEX(D165:$AD165,MATCH(TRUE,INDEX((D165:$AD165&lt;&gt;0),0),0)))</f>
        <v>5414</v>
      </c>
      <c r="AH165" s="71">
        <f>IF(ISERROR(INDEX(E165:$AD165,MATCH(TRUE,INDEX((E165:$AD165&lt;&gt;0),0),0))),"",INDEX(E165:$AD165,MATCH(TRUE,INDEX((E165:$AD165&lt;&gt;0),0),0)))</f>
        <v>5414</v>
      </c>
      <c r="AI165" s="71">
        <f>IF(ISERROR(INDEX(F165:$AD165,MATCH(TRUE,INDEX((F165:$AD165&lt;&gt;0),0),0))),"",INDEX(F165:$AD165,MATCH(TRUE,INDEX((F165:$AD165&lt;&gt;0),0),0)))</f>
        <v>4693</v>
      </c>
      <c r="AJ165" s="71">
        <f>IF(ISERROR(INDEX(F165:$AD165,MATCH(TRUE,INDEX((F165:$AD165&lt;&gt;0),0),0))),"",INDEX(F165:$AD165,MATCH(TRUE,INDEX((F165:$AD165&lt;&gt;0),0),0)))</f>
        <v>4693</v>
      </c>
      <c r="AK165" s="71">
        <f>IF(ISERROR(INDEX(G165:$AD165,MATCH(TRUE,INDEX((G165:$AD165&lt;&gt;0),0),0))),"",INDEX(G165:$AD165,MATCH(TRUE,INDEX((G165:$AD165&lt;&gt;0),0),0)))</f>
        <v>4438</v>
      </c>
      <c r="AL165" s="71">
        <f>IF(ISERROR(INDEX(H165:$AD165,MATCH(TRUE,INDEX((H165:$AD165&lt;&gt;0),0),0))),"",INDEX(H165:$AD165,MATCH(TRUE,INDEX((H165:$AD165&lt;&gt;0),0),0)))</f>
        <v>4438</v>
      </c>
      <c r="AM165" s="71">
        <f>IF(ISERROR(INDEX(I165:$AD165,MATCH(TRUE,INDEX((I165:$AD165&lt;&gt;0),0),0))),"",INDEX(I165:$AD165,MATCH(TRUE,INDEX((I165:$AD165&lt;&gt;0),0),0)))</f>
        <v>4438</v>
      </c>
      <c r="AN165" s="71">
        <f>IF(ISERROR(INDEX(J165:$AD165,MATCH(TRUE,INDEX((J165:$AD165&lt;&gt;0),0),0))),"",INDEX(J165:$AD165,MATCH(TRUE,INDEX((J165:$AD165&lt;&gt;0),0),0)))</f>
        <v>4438</v>
      </c>
      <c r="AO165" s="7"/>
      <c r="AP165" t="s">
        <v>359</v>
      </c>
      <c r="AQ165" t="s">
        <v>378</v>
      </c>
      <c r="AR165" t="s">
        <v>376</v>
      </c>
      <c r="AS165">
        <v>5414</v>
      </c>
      <c r="AT165" t="s">
        <v>379</v>
      </c>
      <c r="AU165">
        <v>0</v>
      </c>
      <c r="AV165">
        <v>5414</v>
      </c>
      <c r="AW165">
        <v>163</v>
      </c>
      <c r="AX165" t="b">
        <f t="shared" si="14"/>
        <v>1</v>
      </c>
      <c r="AY165" s="73">
        <f t="shared" si="12"/>
        <v>42635</v>
      </c>
    </row>
    <row r="166" spans="1:51" x14ac:dyDescent="0.3">
      <c r="AF166" s="7" t="str">
        <f t="shared" si="13"/>
        <v/>
      </c>
      <c r="AG166" s="71" t="str">
        <f>IF(ISERROR(INDEX(D166:$AD166,MATCH(TRUE,INDEX((D166:$AD166&lt;&gt;0),0),0))),"",INDEX(D166:$AD166,MATCH(TRUE,INDEX((D166:$AD166&lt;&gt;0),0),0)))</f>
        <v/>
      </c>
      <c r="AH166" s="71" t="str">
        <f>IF(ISERROR(INDEX(E166:$AD166,MATCH(TRUE,INDEX((E166:$AD166&lt;&gt;0),0),0))),"",INDEX(E166:$AD166,MATCH(TRUE,INDEX((E166:$AD166&lt;&gt;0),0),0)))</f>
        <v/>
      </c>
      <c r="AI166" s="71" t="str">
        <f>IF(ISERROR(INDEX(F166:$AD166,MATCH(TRUE,INDEX((F166:$AD166&lt;&gt;0),0),0))),"",INDEX(F166:$AD166,MATCH(TRUE,INDEX((F166:$AD166&lt;&gt;0),0),0)))</f>
        <v/>
      </c>
      <c r="AJ166" s="71" t="str">
        <f>IF(ISERROR(INDEX(F166:$AD166,MATCH(TRUE,INDEX((F166:$AD166&lt;&gt;0),0),0))),"",INDEX(F166:$AD166,MATCH(TRUE,INDEX((F166:$AD166&lt;&gt;0),0),0)))</f>
        <v/>
      </c>
      <c r="AK166" s="71" t="str">
        <f>IF(ISERROR(INDEX(G166:$AD166,MATCH(TRUE,INDEX((G166:$AD166&lt;&gt;0),0),0))),"",INDEX(G166:$AD166,MATCH(TRUE,INDEX((G166:$AD166&lt;&gt;0),0),0)))</f>
        <v/>
      </c>
      <c r="AL166" s="71" t="str">
        <f>IF(ISERROR(INDEX(H166:$AD166,MATCH(TRUE,INDEX((H166:$AD166&lt;&gt;0),0),0))),"",INDEX(H166:$AD166,MATCH(TRUE,INDEX((H166:$AD166&lt;&gt;0),0),0)))</f>
        <v/>
      </c>
      <c r="AM166" s="71" t="str">
        <f>IF(ISERROR(INDEX(I166:$AD166,MATCH(TRUE,INDEX((I166:$AD166&lt;&gt;0),0),0))),"",INDEX(I166:$AD166,MATCH(TRUE,INDEX((I166:$AD166&lt;&gt;0),0),0)))</f>
        <v/>
      </c>
      <c r="AN166" s="71" t="str">
        <f>IF(ISERROR(INDEX(J166:$AD166,MATCH(TRUE,INDEX((J166:$AD166&lt;&gt;0),0),0))),"",INDEX(J166:$AD166,MATCH(TRUE,INDEX((J166:$AD166&lt;&gt;0),0),0)))</f>
        <v/>
      </c>
      <c r="AO166" s="7"/>
    </row>
    <row r="167" spans="1:51" x14ac:dyDescent="0.3">
      <c r="AF167" s="7" t="str">
        <f t="shared" si="13"/>
        <v/>
      </c>
      <c r="AG167" s="71" t="str">
        <f>IF(ISERROR(INDEX(D167:$AD167,MATCH(TRUE,INDEX((D167:$AD167&lt;&gt;0),0),0))),"",INDEX(D167:$AD167,MATCH(TRUE,INDEX((D167:$AD167&lt;&gt;0),0),0)))</f>
        <v/>
      </c>
      <c r="AH167" s="71" t="str">
        <f>IF(ISERROR(INDEX(E167:$AD167,MATCH(TRUE,INDEX((E167:$AD167&lt;&gt;0),0),0))),"",INDEX(E167:$AD167,MATCH(TRUE,INDEX((E167:$AD167&lt;&gt;0),0),0)))</f>
        <v/>
      </c>
      <c r="AI167" s="71" t="str">
        <f>IF(ISERROR(INDEX(F167:$AD167,MATCH(TRUE,INDEX((F167:$AD167&lt;&gt;0),0),0))),"",INDEX(F167:$AD167,MATCH(TRUE,INDEX((F167:$AD167&lt;&gt;0),0),0)))</f>
        <v/>
      </c>
      <c r="AJ167" s="71" t="str">
        <f>IF(ISERROR(INDEX(F167:$AD167,MATCH(TRUE,INDEX((F167:$AD167&lt;&gt;0),0),0))),"",INDEX(F167:$AD167,MATCH(TRUE,INDEX((F167:$AD167&lt;&gt;0),0),0)))</f>
        <v/>
      </c>
      <c r="AK167" s="71" t="str">
        <f>IF(ISERROR(INDEX(G167:$AD167,MATCH(TRUE,INDEX((G167:$AD167&lt;&gt;0),0),0))),"",INDEX(G167:$AD167,MATCH(TRUE,INDEX((G167:$AD167&lt;&gt;0),0),0)))</f>
        <v/>
      </c>
      <c r="AL167" s="71" t="str">
        <f>IF(ISERROR(INDEX(H167:$AD167,MATCH(TRUE,INDEX((H167:$AD167&lt;&gt;0),0),0))),"",INDEX(H167:$AD167,MATCH(TRUE,INDEX((H167:$AD167&lt;&gt;0),0),0)))</f>
        <v/>
      </c>
      <c r="AM167" s="71" t="str">
        <f>IF(ISERROR(INDEX(I167:$AD167,MATCH(TRUE,INDEX((I167:$AD167&lt;&gt;0),0),0))),"",INDEX(I167:$AD167,MATCH(TRUE,INDEX((I167:$AD167&lt;&gt;0),0),0)))</f>
        <v/>
      </c>
      <c r="AN167" s="71" t="str">
        <f>IF(ISERROR(INDEX(J167:$AD167,MATCH(TRUE,INDEX((J167:$AD167&lt;&gt;0),0),0))),"",INDEX(J167:$AD167,MATCH(TRUE,INDEX((J167:$AD167&lt;&gt;0),0),0)))</f>
        <v/>
      </c>
      <c r="AO167" s="7"/>
    </row>
    <row r="168" spans="1:51" x14ac:dyDescent="0.3">
      <c r="AF168" s="7" t="str">
        <f t="shared" si="13"/>
        <v/>
      </c>
      <c r="AG168" s="71" t="str">
        <f>IF(ISERROR(INDEX(D168:$AD168,MATCH(TRUE,INDEX((D168:$AD168&lt;&gt;0),0),0))),"",INDEX(D168:$AD168,MATCH(TRUE,INDEX((D168:$AD168&lt;&gt;0),0),0)))</f>
        <v/>
      </c>
      <c r="AH168" s="71" t="str">
        <f>IF(ISERROR(INDEX(E168:$AD168,MATCH(TRUE,INDEX((E168:$AD168&lt;&gt;0),0),0))),"",INDEX(E168:$AD168,MATCH(TRUE,INDEX((E168:$AD168&lt;&gt;0),0),0)))</f>
        <v/>
      </c>
      <c r="AI168" s="71" t="str">
        <f>IF(ISERROR(INDEX(F168:$AD168,MATCH(TRUE,INDEX((F168:$AD168&lt;&gt;0),0),0))),"",INDEX(F168:$AD168,MATCH(TRUE,INDEX((F168:$AD168&lt;&gt;0),0),0)))</f>
        <v/>
      </c>
      <c r="AJ168" s="71" t="str">
        <f>IF(ISERROR(INDEX(F168:$AD168,MATCH(TRUE,INDEX((F168:$AD168&lt;&gt;0),0),0))),"",INDEX(F168:$AD168,MATCH(TRUE,INDEX((F168:$AD168&lt;&gt;0),0),0)))</f>
        <v/>
      </c>
      <c r="AK168" s="71" t="str">
        <f>IF(ISERROR(INDEX(G168:$AD168,MATCH(TRUE,INDEX((G168:$AD168&lt;&gt;0),0),0))),"",INDEX(G168:$AD168,MATCH(TRUE,INDEX((G168:$AD168&lt;&gt;0),0),0)))</f>
        <v/>
      </c>
      <c r="AL168" s="71" t="str">
        <f>IF(ISERROR(INDEX(H168:$AD168,MATCH(TRUE,INDEX((H168:$AD168&lt;&gt;0),0),0))),"",INDEX(H168:$AD168,MATCH(TRUE,INDEX((H168:$AD168&lt;&gt;0),0),0)))</f>
        <v/>
      </c>
      <c r="AM168" s="71" t="str">
        <f>IF(ISERROR(INDEX(I168:$AD168,MATCH(TRUE,INDEX((I168:$AD168&lt;&gt;0),0),0))),"",INDEX(I168:$AD168,MATCH(TRUE,INDEX((I168:$AD168&lt;&gt;0),0),0)))</f>
        <v/>
      </c>
      <c r="AN168" s="71" t="str">
        <f>IF(ISERROR(INDEX(J168:$AD168,MATCH(TRUE,INDEX((J168:$AD168&lt;&gt;0),0),0))),"",INDEX(J168:$AD168,MATCH(TRUE,INDEX((J168:$AD168&lt;&gt;0),0),0)))</f>
        <v/>
      </c>
      <c r="AO168" s="7"/>
    </row>
    <row r="169" spans="1:51" x14ac:dyDescent="0.3">
      <c r="AF169" s="7" t="str">
        <f t="shared" si="13"/>
        <v/>
      </c>
      <c r="AG169" s="71" t="str">
        <f>IF(ISERROR(INDEX(D169:$AD169,MATCH(TRUE,INDEX((D169:$AD169&lt;&gt;0),0),0))),"",INDEX(D169:$AD169,MATCH(TRUE,INDEX((D169:$AD169&lt;&gt;0),0),0)))</f>
        <v/>
      </c>
      <c r="AH169" s="71" t="str">
        <f>IF(ISERROR(INDEX(E169:$AD169,MATCH(TRUE,INDEX((E169:$AD169&lt;&gt;0),0),0))),"",INDEX(E169:$AD169,MATCH(TRUE,INDEX((E169:$AD169&lt;&gt;0),0),0)))</f>
        <v/>
      </c>
      <c r="AI169" s="71" t="str">
        <f>IF(ISERROR(INDEX(F169:$AD169,MATCH(TRUE,INDEX((F169:$AD169&lt;&gt;0),0),0))),"",INDEX(F169:$AD169,MATCH(TRUE,INDEX((F169:$AD169&lt;&gt;0),0),0)))</f>
        <v/>
      </c>
      <c r="AJ169" s="71" t="str">
        <f>IF(ISERROR(INDEX(F169:$AD169,MATCH(TRUE,INDEX((F169:$AD169&lt;&gt;0),0),0))),"",INDEX(F169:$AD169,MATCH(TRUE,INDEX((F169:$AD169&lt;&gt;0),0),0)))</f>
        <v/>
      </c>
      <c r="AK169" s="71" t="str">
        <f>IF(ISERROR(INDEX(G169:$AD169,MATCH(TRUE,INDEX((G169:$AD169&lt;&gt;0),0),0))),"",INDEX(G169:$AD169,MATCH(TRUE,INDEX((G169:$AD169&lt;&gt;0),0),0)))</f>
        <v/>
      </c>
      <c r="AL169" s="71" t="str">
        <f>IF(ISERROR(INDEX(H169:$AD169,MATCH(TRUE,INDEX((H169:$AD169&lt;&gt;0),0),0))),"",INDEX(H169:$AD169,MATCH(TRUE,INDEX((H169:$AD169&lt;&gt;0),0),0)))</f>
        <v/>
      </c>
      <c r="AM169" s="71" t="str">
        <f>IF(ISERROR(INDEX(I169:$AD169,MATCH(TRUE,INDEX((I169:$AD169&lt;&gt;0),0),0))),"",INDEX(I169:$AD169,MATCH(TRUE,INDEX((I169:$AD169&lt;&gt;0),0),0)))</f>
        <v/>
      </c>
      <c r="AN169" s="71" t="str">
        <f>IF(ISERROR(INDEX(J169:$AD169,MATCH(TRUE,INDEX((J169:$AD169&lt;&gt;0),0),0))),"",INDEX(J169:$AD169,MATCH(TRUE,INDEX((J169:$AD169&lt;&gt;0),0),0)))</f>
        <v/>
      </c>
      <c r="AO169" s="7"/>
    </row>
    <row r="170" spans="1:51" x14ac:dyDescent="0.3">
      <c r="AF170" s="7" t="str">
        <f t="shared" si="13"/>
        <v/>
      </c>
      <c r="AG170" s="71" t="str">
        <f>IF(ISERROR(INDEX(D170:$AD170,MATCH(TRUE,INDEX((D170:$AD170&lt;&gt;0),0),0))),"",INDEX(D170:$AD170,MATCH(TRUE,INDEX((D170:$AD170&lt;&gt;0),0),0)))</f>
        <v/>
      </c>
      <c r="AH170" s="71" t="str">
        <f>IF(ISERROR(INDEX(E170:$AD170,MATCH(TRUE,INDEX((E170:$AD170&lt;&gt;0),0),0))),"",INDEX(E170:$AD170,MATCH(TRUE,INDEX((E170:$AD170&lt;&gt;0),0),0)))</f>
        <v/>
      </c>
      <c r="AI170" s="71" t="str">
        <f>IF(ISERROR(INDEX(F170:$AD170,MATCH(TRUE,INDEX((F170:$AD170&lt;&gt;0),0),0))),"",INDEX(F170:$AD170,MATCH(TRUE,INDEX((F170:$AD170&lt;&gt;0),0),0)))</f>
        <v/>
      </c>
      <c r="AJ170" s="71" t="str">
        <f>IF(ISERROR(INDEX(F170:$AD170,MATCH(TRUE,INDEX((F170:$AD170&lt;&gt;0),0),0))),"",INDEX(F170:$AD170,MATCH(TRUE,INDEX((F170:$AD170&lt;&gt;0),0),0)))</f>
        <v/>
      </c>
      <c r="AK170" s="71" t="str">
        <f>IF(ISERROR(INDEX(G170:$AD170,MATCH(TRUE,INDEX((G170:$AD170&lt;&gt;0),0),0))),"",INDEX(G170:$AD170,MATCH(TRUE,INDEX((G170:$AD170&lt;&gt;0),0),0)))</f>
        <v/>
      </c>
      <c r="AL170" s="71" t="str">
        <f>IF(ISERROR(INDEX(H170:$AD170,MATCH(TRUE,INDEX((H170:$AD170&lt;&gt;0),0),0))),"",INDEX(H170:$AD170,MATCH(TRUE,INDEX((H170:$AD170&lt;&gt;0),0),0)))</f>
        <v/>
      </c>
      <c r="AM170" s="71" t="str">
        <f>IF(ISERROR(INDEX(I170:$AD170,MATCH(TRUE,INDEX((I170:$AD170&lt;&gt;0),0),0))),"",INDEX(I170:$AD170,MATCH(TRUE,INDEX((I170:$AD170&lt;&gt;0),0),0)))</f>
        <v/>
      </c>
      <c r="AN170" s="71" t="str">
        <f>IF(ISERROR(INDEX(J170:$AD170,MATCH(TRUE,INDEX((J170:$AD170&lt;&gt;0),0),0))),"",INDEX(J170:$AD170,MATCH(TRUE,INDEX((J170:$AD170&lt;&gt;0),0),0)))</f>
        <v/>
      </c>
      <c r="AO170" s="7"/>
    </row>
    <row r="171" spans="1:51" x14ac:dyDescent="0.3">
      <c r="AF171" s="7" t="str">
        <f t="shared" si="13"/>
        <v/>
      </c>
      <c r="AG171" s="71" t="str">
        <f>IF(ISERROR(INDEX(D171:$AD171,MATCH(TRUE,INDEX((D171:$AD171&lt;&gt;0),0),0))),"",INDEX(D171:$AD171,MATCH(TRUE,INDEX((D171:$AD171&lt;&gt;0),0),0)))</f>
        <v/>
      </c>
      <c r="AH171" s="71" t="str">
        <f>IF(ISERROR(INDEX(E171:$AD171,MATCH(TRUE,INDEX((E171:$AD171&lt;&gt;0),0),0))),"",INDEX(E171:$AD171,MATCH(TRUE,INDEX((E171:$AD171&lt;&gt;0),0),0)))</f>
        <v/>
      </c>
      <c r="AI171" s="71" t="str">
        <f>IF(ISERROR(INDEX(F171:$AD171,MATCH(TRUE,INDEX((F171:$AD171&lt;&gt;0),0),0))),"",INDEX(F171:$AD171,MATCH(TRUE,INDEX((F171:$AD171&lt;&gt;0),0),0)))</f>
        <v/>
      </c>
      <c r="AJ171" s="71" t="str">
        <f>IF(ISERROR(INDEX(F171:$AD171,MATCH(TRUE,INDEX((F171:$AD171&lt;&gt;0),0),0))),"",INDEX(F171:$AD171,MATCH(TRUE,INDEX((F171:$AD171&lt;&gt;0),0),0)))</f>
        <v/>
      </c>
      <c r="AK171" s="71" t="str">
        <f>IF(ISERROR(INDEX(G171:$AD171,MATCH(TRUE,INDEX((G171:$AD171&lt;&gt;0),0),0))),"",INDEX(G171:$AD171,MATCH(TRUE,INDEX((G171:$AD171&lt;&gt;0),0),0)))</f>
        <v/>
      </c>
      <c r="AL171" s="71" t="str">
        <f>IF(ISERROR(INDEX(H171:$AD171,MATCH(TRUE,INDEX((H171:$AD171&lt;&gt;0),0),0))),"",INDEX(H171:$AD171,MATCH(TRUE,INDEX((H171:$AD171&lt;&gt;0),0),0)))</f>
        <v/>
      </c>
      <c r="AM171" s="71" t="str">
        <f>IF(ISERROR(INDEX(I171:$AD171,MATCH(TRUE,INDEX((I171:$AD171&lt;&gt;0),0),0))),"",INDEX(I171:$AD171,MATCH(TRUE,INDEX((I171:$AD171&lt;&gt;0),0),0)))</f>
        <v/>
      </c>
      <c r="AN171" s="71" t="str">
        <f>IF(ISERROR(INDEX(J171:$AD171,MATCH(TRUE,INDEX((J171:$AD171&lt;&gt;0),0),0))),"",INDEX(J171:$AD171,MATCH(TRUE,INDEX((J171:$AD171&lt;&gt;0),0),0)))</f>
        <v/>
      </c>
      <c r="AO171" s="7"/>
    </row>
    <row r="172" spans="1:51" x14ac:dyDescent="0.3">
      <c r="AF172" s="7" t="str">
        <f t="shared" si="13"/>
        <v/>
      </c>
      <c r="AG172" s="71" t="str">
        <f>IF(ISERROR(INDEX(D172:$AD172,MATCH(TRUE,INDEX((D172:$AD172&lt;&gt;0),0),0))),"",INDEX(D172:$AD172,MATCH(TRUE,INDEX((D172:$AD172&lt;&gt;0),0),0)))</f>
        <v/>
      </c>
      <c r="AH172" s="71" t="str">
        <f>IF(ISERROR(INDEX(E172:$AD172,MATCH(TRUE,INDEX((E172:$AD172&lt;&gt;0),0),0))),"",INDEX(E172:$AD172,MATCH(TRUE,INDEX((E172:$AD172&lt;&gt;0),0),0)))</f>
        <v/>
      </c>
      <c r="AI172" s="71" t="str">
        <f>IF(ISERROR(INDEX(F172:$AD172,MATCH(TRUE,INDEX((F172:$AD172&lt;&gt;0),0),0))),"",INDEX(F172:$AD172,MATCH(TRUE,INDEX((F172:$AD172&lt;&gt;0),0),0)))</f>
        <v/>
      </c>
      <c r="AJ172" s="71" t="str">
        <f>IF(ISERROR(INDEX(F172:$AD172,MATCH(TRUE,INDEX((F172:$AD172&lt;&gt;0),0),0))),"",INDEX(F172:$AD172,MATCH(TRUE,INDEX((F172:$AD172&lt;&gt;0),0),0)))</f>
        <v/>
      </c>
      <c r="AK172" s="71" t="str">
        <f>IF(ISERROR(INDEX(G172:$AD172,MATCH(TRUE,INDEX((G172:$AD172&lt;&gt;0),0),0))),"",INDEX(G172:$AD172,MATCH(TRUE,INDEX((G172:$AD172&lt;&gt;0),0),0)))</f>
        <v/>
      </c>
      <c r="AL172" s="71" t="str">
        <f>IF(ISERROR(INDEX(H172:$AD172,MATCH(TRUE,INDEX((H172:$AD172&lt;&gt;0),0),0))),"",INDEX(H172:$AD172,MATCH(TRUE,INDEX((H172:$AD172&lt;&gt;0),0),0)))</f>
        <v/>
      </c>
      <c r="AM172" s="71" t="str">
        <f>IF(ISERROR(INDEX(I172:$AD172,MATCH(TRUE,INDEX((I172:$AD172&lt;&gt;0),0),0))),"",INDEX(I172:$AD172,MATCH(TRUE,INDEX((I172:$AD172&lt;&gt;0),0),0)))</f>
        <v/>
      </c>
      <c r="AN172" s="71" t="str">
        <f>IF(ISERROR(INDEX(J172:$AD172,MATCH(TRUE,INDEX((J172:$AD172&lt;&gt;0),0),0))),"",INDEX(J172:$AD172,MATCH(TRUE,INDEX((J172:$AD172&lt;&gt;0),0),0)))</f>
        <v/>
      </c>
      <c r="AO172" s="7"/>
    </row>
    <row r="173" spans="1:51" x14ac:dyDescent="0.3">
      <c r="AF173" s="7" t="str">
        <f t="shared" si="13"/>
        <v/>
      </c>
      <c r="AG173" s="71" t="str">
        <f>IF(ISERROR(INDEX(D173:$AD173,MATCH(TRUE,INDEX((D173:$AD173&lt;&gt;0),0),0))),"",INDEX(D173:$AD173,MATCH(TRUE,INDEX((D173:$AD173&lt;&gt;0),0),0)))</f>
        <v/>
      </c>
      <c r="AH173" s="71" t="str">
        <f>IF(ISERROR(INDEX(E173:$AD173,MATCH(TRUE,INDEX((E173:$AD173&lt;&gt;0),0),0))),"",INDEX(E173:$AD173,MATCH(TRUE,INDEX((E173:$AD173&lt;&gt;0),0),0)))</f>
        <v/>
      </c>
      <c r="AI173" s="71" t="str">
        <f>IF(ISERROR(INDEX(F173:$AD173,MATCH(TRUE,INDEX((F173:$AD173&lt;&gt;0),0),0))),"",INDEX(F173:$AD173,MATCH(TRUE,INDEX((F173:$AD173&lt;&gt;0),0),0)))</f>
        <v/>
      </c>
      <c r="AJ173" s="71" t="str">
        <f>IF(ISERROR(INDEX(F173:$AD173,MATCH(TRUE,INDEX((F173:$AD173&lt;&gt;0),0),0))),"",INDEX(F173:$AD173,MATCH(TRUE,INDEX((F173:$AD173&lt;&gt;0),0),0)))</f>
        <v/>
      </c>
      <c r="AK173" s="71" t="str">
        <f>IF(ISERROR(INDEX(G173:$AD173,MATCH(TRUE,INDEX((G173:$AD173&lt;&gt;0),0),0))),"",INDEX(G173:$AD173,MATCH(TRUE,INDEX((G173:$AD173&lt;&gt;0),0),0)))</f>
        <v/>
      </c>
      <c r="AL173" s="71" t="str">
        <f>IF(ISERROR(INDEX(H173:$AD173,MATCH(TRUE,INDEX((H173:$AD173&lt;&gt;0),0),0))),"",INDEX(H173:$AD173,MATCH(TRUE,INDEX((H173:$AD173&lt;&gt;0),0),0)))</f>
        <v/>
      </c>
      <c r="AM173" s="71" t="str">
        <f>IF(ISERROR(INDEX(I173:$AD173,MATCH(TRUE,INDEX((I173:$AD173&lt;&gt;0),0),0))),"",INDEX(I173:$AD173,MATCH(TRUE,INDEX((I173:$AD173&lt;&gt;0),0),0)))</f>
        <v/>
      </c>
      <c r="AN173" s="71" t="str">
        <f>IF(ISERROR(INDEX(J173:$AD173,MATCH(TRUE,INDEX((J173:$AD173&lt;&gt;0),0),0))),"",INDEX(J173:$AD173,MATCH(TRUE,INDEX((J173:$AD173&lt;&gt;0),0),0)))</f>
        <v/>
      </c>
      <c r="AO173" s="7"/>
    </row>
    <row r="174" spans="1:51" x14ac:dyDescent="0.3">
      <c r="AF174" s="7" t="str">
        <f t="shared" si="13"/>
        <v/>
      </c>
      <c r="AG174" s="71" t="str">
        <f>IF(ISERROR(INDEX(D174:$AD174,MATCH(TRUE,INDEX((D174:$AD174&lt;&gt;0),0),0))),"",INDEX(D174:$AD174,MATCH(TRUE,INDEX((D174:$AD174&lt;&gt;0),0),0)))</f>
        <v/>
      </c>
      <c r="AH174" s="71" t="str">
        <f>IF(ISERROR(INDEX(E174:$AD174,MATCH(TRUE,INDEX((E174:$AD174&lt;&gt;0),0),0))),"",INDEX(E174:$AD174,MATCH(TRUE,INDEX((E174:$AD174&lt;&gt;0),0),0)))</f>
        <v/>
      </c>
      <c r="AI174" s="71" t="str">
        <f>IF(ISERROR(INDEX(F174:$AD174,MATCH(TRUE,INDEX((F174:$AD174&lt;&gt;0),0),0))),"",INDEX(F174:$AD174,MATCH(TRUE,INDEX((F174:$AD174&lt;&gt;0),0),0)))</f>
        <v/>
      </c>
      <c r="AJ174" s="71" t="str">
        <f>IF(ISERROR(INDEX(F174:$AD174,MATCH(TRUE,INDEX((F174:$AD174&lt;&gt;0),0),0))),"",INDEX(F174:$AD174,MATCH(TRUE,INDEX((F174:$AD174&lt;&gt;0),0),0)))</f>
        <v/>
      </c>
      <c r="AK174" s="71" t="str">
        <f>IF(ISERROR(INDEX(G174:$AD174,MATCH(TRUE,INDEX((G174:$AD174&lt;&gt;0),0),0))),"",INDEX(G174:$AD174,MATCH(TRUE,INDEX((G174:$AD174&lt;&gt;0),0),0)))</f>
        <v/>
      </c>
      <c r="AL174" s="71" t="str">
        <f>IF(ISERROR(INDEX(H174:$AD174,MATCH(TRUE,INDEX((H174:$AD174&lt;&gt;0),0),0))),"",INDEX(H174:$AD174,MATCH(TRUE,INDEX((H174:$AD174&lt;&gt;0),0),0)))</f>
        <v/>
      </c>
      <c r="AM174" s="71" t="str">
        <f>IF(ISERROR(INDEX(I174:$AD174,MATCH(TRUE,INDEX((I174:$AD174&lt;&gt;0),0),0))),"",INDEX(I174:$AD174,MATCH(TRUE,INDEX((I174:$AD174&lt;&gt;0),0),0)))</f>
        <v/>
      </c>
      <c r="AN174" s="71" t="str">
        <f>IF(ISERROR(INDEX(J174:$AD174,MATCH(TRUE,INDEX((J174:$AD174&lt;&gt;0),0),0))),"",INDEX(J174:$AD174,MATCH(TRUE,INDEX((J174:$AD174&lt;&gt;0),0),0)))</f>
        <v/>
      </c>
      <c r="AO174" s="7"/>
    </row>
    <row r="175" spans="1:51" x14ac:dyDescent="0.3">
      <c r="AF175" s="7" t="str">
        <f t="shared" si="13"/>
        <v/>
      </c>
      <c r="AG175" s="71" t="str">
        <f>IF(ISERROR(INDEX(D175:$AD175,MATCH(TRUE,INDEX((D175:$AD175&lt;&gt;0),0),0))),"",INDEX(D175:$AD175,MATCH(TRUE,INDEX((D175:$AD175&lt;&gt;0),0),0)))</f>
        <v/>
      </c>
      <c r="AH175" s="71" t="str">
        <f>IF(ISERROR(INDEX(E175:$AD175,MATCH(TRUE,INDEX((E175:$AD175&lt;&gt;0),0),0))),"",INDEX(E175:$AD175,MATCH(TRUE,INDEX((E175:$AD175&lt;&gt;0),0),0)))</f>
        <v/>
      </c>
      <c r="AI175" s="71" t="str">
        <f>IF(ISERROR(INDEX(F175:$AD175,MATCH(TRUE,INDEX((F175:$AD175&lt;&gt;0),0),0))),"",INDEX(F175:$AD175,MATCH(TRUE,INDEX((F175:$AD175&lt;&gt;0),0),0)))</f>
        <v/>
      </c>
      <c r="AJ175" s="71" t="str">
        <f>IF(ISERROR(INDEX(F175:$AD175,MATCH(TRUE,INDEX((F175:$AD175&lt;&gt;0),0),0))),"",INDEX(F175:$AD175,MATCH(TRUE,INDEX((F175:$AD175&lt;&gt;0),0),0)))</f>
        <v/>
      </c>
      <c r="AK175" s="71" t="str">
        <f>IF(ISERROR(INDEX(G175:$AD175,MATCH(TRUE,INDEX((G175:$AD175&lt;&gt;0),0),0))),"",INDEX(G175:$AD175,MATCH(TRUE,INDEX((G175:$AD175&lt;&gt;0),0),0)))</f>
        <v/>
      </c>
      <c r="AL175" s="71" t="str">
        <f>IF(ISERROR(INDEX(H175:$AD175,MATCH(TRUE,INDEX((H175:$AD175&lt;&gt;0),0),0))),"",INDEX(H175:$AD175,MATCH(TRUE,INDEX((H175:$AD175&lt;&gt;0),0),0)))</f>
        <v/>
      </c>
      <c r="AM175" s="71" t="str">
        <f>IF(ISERROR(INDEX(I175:$AD175,MATCH(TRUE,INDEX((I175:$AD175&lt;&gt;0),0),0))),"",INDEX(I175:$AD175,MATCH(TRUE,INDEX((I175:$AD175&lt;&gt;0),0),0)))</f>
        <v/>
      </c>
      <c r="AN175" s="71" t="str">
        <f>IF(ISERROR(INDEX(J175:$AD175,MATCH(TRUE,INDEX((J175:$AD175&lt;&gt;0),0),0))),"",INDEX(J175:$AD175,MATCH(TRUE,INDEX((J175:$AD175&lt;&gt;0),0),0)))</f>
        <v/>
      </c>
      <c r="AO175" s="7"/>
    </row>
    <row r="176" spans="1:51" x14ac:dyDescent="0.3">
      <c r="AF176" s="7" t="str">
        <f t="shared" si="13"/>
        <v/>
      </c>
      <c r="AG176" s="71" t="str">
        <f>IF(ISERROR(INDEX(D176:$AD176,MATCH(TRUE,INDEX((D176:$AD176&lt;&gt;0),0),0))),"",INDEX(D176:$AD176,MATCH(TRUE,INDEX((D176:$AD176&lt;&gt;0),0),0)))</f>
        <v/>
      </c>
      <c r="AH176" s="71" t="str">
        <f>IF(ISERROR(INDEX(E176:$AD176,MATCH(TRUE,INDEX((E176:$AD176&lt;&gt;0),0),0))),"",INDEX(E176:$AD176,MATCH(TRUE,INDEX((E176:$AD176&lt;&gt;0),0),0)))</f>
        <v/>
      </c>
      <c r="AI176" s="71" t="str">
        <f>IF(ISERROR(INDEX(F176:$AD176,MATCH(TRUE,INDEX((F176:$AD176&lt;&gt;0),0),0))),"",INDEX(F176:$AD176,MATCH(TRUE,INDEX((F176:$AD176&lt;&gt;0),0),0)))</f>
        <v/>
      </c>
      <c r="AJ176" s="71" t="str">
        <f>IF(ISERROR(INDEX(F176:$AD176,MATCH(TRUE,INDEX((F176:$AD176&lt;&gt;0),0),0))),"",INDEX(F176:$AD176,MATCH(TRUE,INDEX((F176:$AD176&lt;&gt;0),0),0)))</f>
        <v/>
      </c>
      <c r="AK176" s="71" t="str">
        <f>IF(ISERROR(INDEX(G176:$AD176,MATCH(TRUE,INDEX((G176:$AD176&lt;&gt;0),0),0))),"",INDEX(G176:$AD176,MATCH(TRUE,INDEX((G176:$AD176&lt;&gt;0),0),0)))</f>
        <v/>
      </c>
      <c r="AL176" s="71" t="str">
        <f>IF(ISERROR(INDEX(H176:$AD176,MATCH(TRUE,INDEX((H176:$AD176&lt;&gt;0),0),0))),"",INDEX(H176:$AD176,MATCH(TRUE,INDEX((H176:$AD176&lt;&gt;0),0),0)))</f>
        <v/>
      </c>
      <c r="AM176" s="71" t="str">
        <f>IF(ISERROR(INDEX(I176:$AD176,MATCH(TRUE,INDEX((I176:$AD176&lt;&gt;0),0),0))),"",INDEX(I176:$AD176,MATCH(TRUE,INDEX((I176:$AD176&lt;&gt;0),0),0)))</f>
        <v/>
      </c>
      <c r="AN176" s="71" t="str">
        <f>IF(ISERROR(INDEX(J176:$AD176,MATCH(TRUE,INDEX((J176:$AD176&lt;&gt;0),0),0))),"",INDEX(J176:$AD176,MATCH(TRUE,INDEX((J176:$AD176&lt;&gt;0),0),0)))</f>
        <v/>
      </c>
      <c r="AO176" s="7"/>
    </row>
    <row r="177" spans="32:41" x14ac:dyDescent="0.3">
      <c r="AF177" s="7" t="str">
        <f t="shared" si="13"/>
        <v/>
      </c>
      <c r="AG177" s="71" t="str">
        <f>IF(ISERROR(INDEX(D177:$AD177,MATCH(TRUE,INDEX((D177:$AD177&lt;&gt;0),0),0))),"",INDEX(D177:$AD177,MATCH(TRUE,INDEX((D177:$AD177&lt;&gt;0),0),0)))</f>
        <v/>
      </c>
      <c r="AH177" s="71" t="str">
        <f>IF(ISERROR(INDEX(E177:$AD177,MATCH(TRUE,INDEX((E177:$AD177&lt;&gt;0),0),0))),"",INDEX(E177:$AD177,MATCH(TRUE,INDEX((E177:$AD177&lt;&gt;0),0),0)))</f>
        <v/>
      </c>
      <c r="AI177" s="71" t="str">
        <f>IF(ISERROR(INDEX(F177:$AD177,MATCH(TRUE,INDEX((F177:$AD177&lt;&gt;0),0),0))),"",INDEX(F177:$AD177,MATCH(TRUE,INDEX((F177:$AD177&lt;&gt;0),0),0)))</f>
        <v/>
      </c>
      <c r="AJ177" s="71" t="str">
        <f>IF(ISERROR(INDEX(F177:$AD177,MATCH(TRUE,INDEX((F177:$AD177&lt;&gt;0),0),0))),"",INDEX(F177:$AD177,MATCH(TRUE,INDEX((F177:$AD177&lt;&gt;0),0),0)))</f>
        <v/>
      </c>
      <c r="AK177" s="71" t="str">
        <f>IF(ISERROR(INDEX(G177:$AD177,MATCH(TRUE,INDEX((G177:$AD177&lt;&gt;0),0),0))),"",INDEX(G177:$AD177,MATCH(TRUE,INDEX((G177:$AD177&lt;&gt;0),0),0)))</f>
        <v/>
      </c>
      <c r="AL177" s="71" t="str">
        <f>IF(ISERROR(INDEX(H177:$AD177,MATCH(TRUE,INDEX((H177:$AD177&lt;&gt;0),0),0))),"",INDEX(H177:$AD177,MATCH(TRUE,INDEX((H177:$AD177&lt;&gt;0),0),0)))</f>
        <v/>
      </c>
      <c r="AM177" s="71" t="str">
        <f>IF(ISERROR(INDEX(I177:$AD177,MATCH(TRUE,INDEX((I177:$AD177&lt;&gt;0),0),0))),"",INDEX(I177:$AD177,MATCH(TRUE,INDEX((I177:$AD177&lt;&gt;0),0),0)))</f>
        <v/>
      </c>
      <c r="AN177" s="71" t="str">
        <f>IF(ISERROR(INDEX(J177:$AD177,MATCH(TRUE,INDEX((J177:$AD177&lt;&gt;0),0),0))),"",INDEX(J177:$AD177,MATCH(TRUE,INDEX((J177:$AD177&lt;&gt;0),0),0)))</f>
        <v/>
      </c>
      <c r="AO177" s="7"/>
    </row>
    <row r="178" spans="32:41" x14ac:dyDescent="0.3">
      <c r="AF178" s="7" t="str">
        <f t="shared" si="13"/>
        <v/>
      </c>
      <c r="AG178" s="71" t="str">
        <f>IF(ISERROR(INDEX(D178:$AD178,MATCH(TRUE,INDEX((D178:$AD178&lt;&gt;0),0),0))),"",INDEX(D178:$AD178,MATCH(TRUE,INDEX((D178:$AD178&lt;&gt;0),0),0)))</f>
        <v/>
      </c>
      <c r="AH178" s="71" t="str">
        <f>IF(ISERROR(INDEX(E178:$AD178,MATCH(TRUE,INDEX((E178:$AD178&lt;&gt;0),0),0))),"",INDEX(E178:$AD178,MATCH(TRUE,INDEX((E178:$AD178&lt;&gt;0),0),0)))</f>
        <v/>
      </c>
      <c r="AI178" s="71" t="str">
        <f>IF(ISERROR(INDEX(F178:$AD178,MATCH(TRUE,INDEX((F178:$AD178&lt;&gt;0),0),0))),"",INDEX(F178:$AD178,MATCH(TRUE,INDEX((F178:$AD178&lt;&gt;0),0),0)))</f>
        <v/>
      </c>
      <c r="AJ178" s="71" t="str">
        <f>IF(ISERROR(INDEX(F178:$AD178,MATCH(TRUE,INDEX((F178:$AD178&lt;&gt;0),0),0))),"",INDEX(F178:$AD178,MATCH(TRUE,INDEX((F178:$AD178&lt;&gt;0),0),0)))</f>
        <v/>
      </c>
      <c r="AK178" s="71" t="str">
        <f>IF(ISERROR(INDEX(G178:$AD178,MATCH(TRUE,INDEX((G178:$AD178&lt;&gt;0),0),0))),"",INDEX(G178:$AD178,MATCH(TRUE,INDEX((G178:$AD178&lt;&gt;0),0),0)))</f>
        <v/>
      </c>
      <c r="AL178" s="71" t="str">
        <f>IF(ISERROR(INDEX(H178:$AD178,MATCH(TRUE,INDEX((H178:$AD178&lt;&gt;0),0),0))),"",INDEX(H178:$AD178,MATCH(TRUE,INDEX((H178:$AD178&lt;&gt;0),0),0)))</f>
        <v/>
      </c>
      <c r="AM178" s="71" t="str">
        <f>IF(ISERROR(INDEX(I178:$AD178,MATCH(TRUE,INDEX((I178:$AD178&lt;&gt;0),0),0))),"",INDEX(I178:$AD178,MATCH(TRUE,INDEX((I178:$AD178&lt;&gt;0),0),0)))</f>
        <v/>
      </c>
      <c r="AN178" s="71" t="str">
        <f>IF(ISERROR(INDEX(J178:$AD178,MATCH(TRUE,INDEX((J178:$AD178&lt;&gt;0),0),0))),"",INDEX(J178:$AD178,MATCH(TRUE,INDEX((J178:$AD178&lt;&gt;0),0),0)))</f>
        <v/>
      </c>
      <c r="AO178" s="7"/>
    </row>
    <row r="179" spans="32:41" x14ac:dyDescent="0.3">
      <c r="AF179" s="7" t="str">
        <f t="shared" si="13"/>
        <v/>
      </c>
      <c r="AG179" s="71" t="str">
        <f>IF(ISERROR(INDEX(D179:$AD179,MATCH(TRUE,INDEX((D179:$AD179&lt;&gt;0),0),0))),"",INDEX(D179:$AD179,MATCH(TRUE,INDEX((D179:$AD179&lt;&gt;0),0),0)))</f>
        <v/>
      </c>
      <c r="AH179" s="71" t="str">
        <f>IF(ISERROR(INDEX(E179:$AD179,MATCH(TRUE,INDEX((E179:$AD179&lt;&gt;0),0),0))),"",INDEX(E179:$AD179,MATCH(TRUE,INDEX((E179:$AD179&lt;&gt;0),0),0)))</f>
        <v/>
      </c>
      <c r="AI179" s="71" t="str">
        <f>IF(ISERROR(INDEX(F179:$AD179,MATCH(TRUE,INDEX((F179:$AD179&lt;&gt;0),0),0))),"",INDEX(F179:$AD179,MATCH(TRUE,INDEX((F179:$AD179&lt;&gt;0),0),0)))</f>
        <v/>
      </c>
      <c r="AJ179" s="71" t="str">
        <f>IF(ISERROR(INDEX(F179:$AD179,MATCH(TRUE,INDEX((F179:$AD179&lt;&gt;0),0),0))),"",INDEX(F179:$AD179,MATCH(TRUE,INDEX((F179:$AD179&lt;&gt;0),0),0)))</f>
        <v/>
      </c>
      <c r="AK179" s="71" t="str">
        <f>IF(ISERROR(INDEX(G179:$AD179,MATCH(TRUE,INDEX((G179:$AD179&lt;&gt;0),0),0))),"",INDEX(G179:$AD179,MATCH(TRUE,INDEX((G179:$AD179&lt;&gt;0),0),0)))</f>
        <v/>
      </c>
      <c r="AL179" s="71" t="str">
        <f>IF(ISERROR(INDEX(H179:$AD179,MATCH(TRUE,INDEX((H179:$AD179&lt;&gt;0),0),0))),"",INDEX(H179:$AD179,MATCH(TRUE,INDEX((H179:$AD179&lt;&gt;0),0),0)))</f>
        <v/>
      </c>
      <c r="AM179" s="71" t="str">
        <f>IF(ISERROR(INDEX(I179:$AD179,MATCH(TRUE,INDEX((I179:$AD179&lt;&gt;0),0),0))),"",INDEX(I179:$AD179,MATCH(TRUE,INDEX((I179:$AD179&lt;&gt;0),0),0)))</f>
        <v/>
      </c>
      <c r="AN179" s="71" t="str">
        <f>IF(ISERROR(INDEX(J179:$AD179,MATCH(TRUE,INDEX((J179:$AD179&lt;&gt;0),0),0))),"",INDEX(J179:$AD179,MATCH(TRUE,INDEX((J179:$AD179&lt;&gt;0),0),0)))</f>
        <v/>
      </c>
      <c r="AO179" s="7"/>
    </row>
    <row r="180" spans="32:41" x14ac:dyDescent="0.3">
      <c r="AF180" s="7" t="str">
        <f t="shared" si="13"/>
        <v/>
      </c>
      <c r="AG180" s="71" t="str">
        <f>IF(ISERROR(INDEX(D180:$AD180,MATCH(TRUE,INDEX((D180:$AD180&lt;&gt;0),0),0))),"",INDEX(D180:$AD180,MATCH(TRUE,INDEX((D180:$AD180&lt;&gt;0),0),0)))</f>
        <v/>
      </c>
      <c r="AH180" s="71" t="str">
        <f>IF(ISERROR(INDEX(E180:$AD180,MATCH(TRUE,INDEX((E180:$AD180&lt;&gt;0),0),0))),"",INDEX(E180:$AD180,MATCH(TRUE,INDEX((E180:$AD180&lt;&gt;0),0),0)))</f>
        <v/>
      </c>
      <c r="AI180" s="71" t="str">
        <f>IF(ISERROR(INDEX(F180:$AD180,MATCH(TRUE,INDEX((F180:$AD180&lt;&gt;0),0),0))),"",INDEX(F180:$AD180,MATCH(TRUE,INDEX((F180:$AD180&lt;&gt;0),0),0)))</f>
        <v/>
      </c>
      <c r="AJ180" s="71" t="str">
        <f>IF(ISERROR(INDEX(F180:$AD180,MATCH(TRUE,INDEX((F180:$AD180&lt;&gt;0),0),0))),"",INDEX(F180:$AD180,MATCH(TRUE,INDEX((F180:$AD180&lt;&gt;0),0),0)))</f>
        <v/>
      </c>
      <c r="AK180" s="71" t="str">
        <f>IF(ISERROR(INDEX(G180:$AD180,MATCH(TRUE,INDEX((G180:$AD180&lt;&gt;0),0),0))),"",INDEX(G180:$AD180,MATCH(TRUE,INDEX((G180:$AD180&lt;&gt;0),0),0)))</f>
        <v/>
      </c>
      <c r="AL180" s="71" t="str">
        <f>IF(ISERROR(INDEX(H180:$AD180,MATCH(TRUE,INDEX((H180:$AD180&lt;&gt;0),0),0))),"",INDEX(H180:$AD180,MATCH(TRUE,INDEX((H180:$AD180&lt;&gt;0),0),0)))</f>
        <v/>
      </c>
      <c r="AM180" s="71" t="str">
        <f>IF(ISERROR(INDEX(I180:$AD180,MATCH(TRUE,INDEX((I180:$AD180&lt;&gt;0),0),0))),"",INDEX(I180:$AD180,MATCH(TRUE,INDEX((I180:$AD180&lt;&gt;0),0),0)))</f>
        <v/>
      </c>
      <c r="AN180" s="71" t="str">
        <f>IF(ISERROR(INDEX(J180:$AD180,MATCH(TRUE,INDEX((J180:$AD180&lt;&gt;0),0),0))),"",INDEX(J180:$AD180,MATCH(TRUE,INDEX((J180:$AD180&lt;&gt;0),0),0)))</f>
        <v/>
      </c>
      <c r="AO180" s="7"/>
    </row>
    <row r="181" spans="32:41" x14ac:dyDescent="0.3">
      <c r="AF181" s="7" t="str">
        <f t="shared" si="13"/>
        <v/>
      </c>
      <c r="AG181" s="71" t="str">
        <f>IF(ISERROR(INDEX(D181:$AD181,MATCH(TRUE,INDEX((D181:$AD181&lt;&gt;0),0),0))),"",INDEX(D181:$AD181,MATCH(TRUE,INDEX((D181:$AD181&lt;&gt;0),0),0)))</f>
        <v/>
      </c>
      <c r="AH181" s="71" t="str">
        <f>IF(ISERROR(INDEX(E181:$AD181,MATCH(TRUE,INDEX((E181:$AD181&lt;&gt;0),0),0))),"",INDEX(E181:$AD181,MATCH(TRUE,INDEX((E181:$AD181&lt;&gt;0),0),0)))</f>
        <v/>
      </c>
      <c r="AI181" s="71" t="str">
        <f>IF(ISERROR(INDEX(F181:$AD181,MATCH(TRUE,INDEX((F181:$AD181&lt;&gt;0),0),0))),"",INDEX(F181:$AD181,MATCH(TRUE,INDEX((F181:$AD181&lt;&gt;0),0),0)))</f>
        <v/>
      </c>
      <c r="AJ181" s="71" t="str">
        <f>IF(ISERROR(INDEX(F181:$AD181,MATCH(TRUE,INDEX((F181:$AD181&lt;&gt;0),0),0))),"",INDEX(F181:$AD181,MATCH(TRUE,INDEX((F181:$AD181&lt;&gt;0),0),0)))</f>
        <v/>
      </c>
      <c r="AK181" s="71" t="str">
        <f>IF(ISERROR(INDEX(G181:$AD181,MATCH(TRUE,INDEX((G181:$AD181&lt;&gt;0),0),0))),"",INDEX(G181:$AD181,MATCH(TRUE,INDEX((G181:$AD181&lt;&gt;0),0),0)))</f>
        <v/>
      </c>
      <c r="AL181" s="71" t="str">
        <f>IF(ISERROR(INDEX(H181:$AD181,MATCH(TRUE,INDEX((H181:$AD181&lt;&gt;0),0),0))),"",INDEX(H181:$AD181,MATCH(TRUE,INDEX((H181:$AD181&lt;&gt;0),0),0)))</f>
        <v/>
      </c>
      <c r="AM181" s="71" t="str">
        <f>IF(ISERROR(INDEX(I181:$AD181,MATCH(TRUE,INDEX((I181:$AD181&lt;&gt;0),0),0))),"",INDEX(I181:$AD181,MATCH(TRUE,INDEX((I181:$AD181&lt;&gt;0),0),0)))</f>
        <v/>
      </c>
      <c r="AN181" s="71" t="str">
        <f>IF(ISERROR(INDEX(J181:$AD181,MATCH(TRUE,INDEX((J181:$AD181&lt;&gt;0),0),0))),"",INDEX(J181:$AD181,MATCH(TRUE,INDEX((J181:$AD181&lt;&gt;0),0),0)))</f>
        <v/>
      </c>
      <c r="AO181" s="7"/>
    </row>
    <row r="182" spans="32:41" x14ac:dyDescent="0.3">
      <c r="AF182" s="7" t="str">
        <f t="shared" si="13"/>
        <v/>
      </c>
      <c r="AG182" s="71" t="str">
        <f>IF(ISERROR(INDEX(D182:$AD182,MATCH(TRUE,INDEX((D182:$AD182&lt;&gt;0),0),0))),"",INDEX(D182:$AD182,MATCH(TRUE,INDEX((D182:$AD182&lt;&gt;0),0),0)))</f>
        <v/>
      </c>
      <c r="AH182" s="71" t="str">
        <f>IF(ISERROR(INDEX(E182:$AD182,MATCH(TRUE,INDEX((E182:$AD182&lt;&gt;0),0),0))),"",INDEX(E182:$AD182,MATCH(TRUE,INDEX((E182:$AD182&lt;&gt;0),0),0)))</f>
        <v/>
      </c>
      <c r="AI182" s="71" t="str">
        <f>IF(ISERROR(INDEX(F182:$AD182,MATCH(TRUE,INDEX((F182:$AD182&lt;&gt;0),0),0))),"",INDEX(F182:$AD182,MATCH(TRUE,INDEX((F182:$AD182&lt;&gt;0),0),0)))</f>
        <v/>
      </c>
      <c r="AJ182" s="71" t="str">
        <f>IF(ISERROR(INDEX(F182:$AD182,MATCH(TRUE,INDEX((F182:$AD182&lt;&gt;0),0),0))),"",INDEX(F182:$AD182,MATCH(TRUE,INDEX((F182:$AD182&lt;&gt;0),0),0)))</f>
        <v/>
      </c>
      <c r="AK182" s="71" t="str">
        <f>IF(ISERROR(INDEX(G182:$AD182,MATCH(TRUE,INDEX((G182:$AD182&lt;&gt;0),0),0))),"",INDEX(G182:$AD182,MATCH(TRUE,INDEX((G182:$AD182&lt;&gt;0),0),0)))</f>
        <v/>
      </c>
      <c r="AL182" s="71" t="str">
        <f>IF(ISERROR(INDEX(H182:$AD182,MATCH(TRUE,INDEX((H182:$AD182&lt;&gt;0),0),0))),"",INDEX(H182:$AD182,MATCH(TRUE,INDEX((H182:$AD182&lt;&gt;0),0),0)))</f>
        <v/>
      </c>
      <c r="AM182" s="71" t="str">
        <f>IF(ISERROR(INDEX(I182:$AD182,MATCH(TRUE,INDEX((I182:$AD182&lt;&gt;0),0),0))),"",INDEX(I182:$AD182,MATCH(TRUE,INDEX((I182:$AD182&lt;&gt;0),0),0)))</f>
        <v/>
      </c>
      <c r="AN182" s="71" t="str">
        <f>IF(ISERROR(INDEX(J182:$AD182,MATCH(TRUE,INDEX((J182:$AD182&lt;&gt;0),0),0))),"",INDEX(J182:$AD182,MATCH(TRUE,INDEX((J182:$AD182&lt;&gt;0),0),0)))</f>
        <v/>
      </c>
      <c r="AO182" s="7"/>
    </row>
    <row r="183" spans="32:41" x14ac:dyDescent="0.3">
      <c r="AF183" s="7" t="str">
        <f t="shared" si="13"/>
        <v/>
      </c>
      <c r="AG183" s="71" t="str">
        <f>IF(ISERROR(INDEX(D183:$AD183,MATCH(TRUE,INDEX((D183:$AD183&lt;&gt;0),0),0))),"",INDEX(D183:$AD183,MATCH(TRUE,INDEX((D183:$AD183&lt;&gt;0),0),0)))</f>
        <v/>
      </c>
      <c r="AH183" s="71" t="str">
        <f>IF(ISERROR(INDEX(E183:$AD183,MATCH(TRUE,INDEX((E183:$AD183&lt;&gt;0),0),0))),"",INDEX(E183:$AD183,MATCH(TRUE,INDEX((E183:$AD183&lt;&gt;0),0),0)))</f>
        <v/>
      </c>
      <c r="AI183" s="71" t="str">
        <f>IF(ISERROR(INDEX(F183:$AD183,MATCH(TRUE,INDEX((F183:$AD183&lt;&gt;0),0),0))),"",INDEX(F183:$AD183,MATCH(TRUE,INDEX((F183:$AD183&lt;&gt;0),0),0)))</f>
        <v/>
      </c>
      <c r="AJ183" s="71" t="str">
        <f>IF(ISERROR(INDEX(F183:$AD183,MATCH(TRUE,INDEX((F183:$AD183&lt;&gt;0),0),0))),"",INDEX(F183:$AD183,MATCH(TRUE,INDEX((F183:$AD183&lt;&gt;0),0),0)))</f>
        <v/>
      </c>
      <c r="AK183" s="71" t="str">
        <f>IF(ISERROR(INDEX(G183:$AD183,MATCH(TRUE,INDEX((G183:$AD183&lt;&gt;0),0),0))),"",INDEX(G183:$AD183,MATCH(TRUE,INDEX((G183:$AD183&lt;&gt;0),0),0)))</f>
        <v/>
      </c>
      <c r="AL183" s="71" t="str">
        <f>IF(ISERROR(INDEX(H183:$AD183,MATCH(TRUE,INDEX((H183:$AD183&lt;&gt;0),0),0))),"",INDEX(H183:$AD183,MATCH(TRUE,INDEX((H183:$AD183&lt;&gt;0),0),0)))</f>
        <v/>
      </c>
      <c r="AM183" s="71" t="str">
        <f>IF(ISERROR(INDEX(I183:$AD183,MATCH(TRUE,INDEX((I183:$AD183&lt;&gt;0),0),0))),"",INDEX(I183:$AD183,MATCH(TRUE,INDEX((I183:$AD183&lt;&gt;0),0),0)))</f>
        <v/>
      </c>
      <c r="AN183" s="71" t="str">
        <f>IF(ISERROR(INDEX(J183:$AD183,MATCH(TRUE,INDEX((J183:$AD183&lt;&gt;0),0),0))),"",INDEX(J183:$AD183,MATCH(TRUE,INDEX((J183:$AD183&lt;&gt;0),0),0)))</f>
        <v/>
      </c>
      <c r="AO183" s="7"/>
    </row>
    <row r="184" spans="32:41" x14ac:dyDescent="0.3">
      <c r="AF184" s="7" t="str">
        <f t="shared" si="13"/>
        <v/>
      </c>
      <c r="AG184" s="71" t="str">
        <f>IF(ISERROR(INDEX(D184:$AD184,MATCH(TRUE,INDEX((D184:$AD184&lt;&gt;0),0),0))),"",INDEX(D184:$AD184,MATCH(TRUE,INDEX((D184:$AD184&lt;&gt;0),0),0)))</f>
        <v/>
      </c>
      <c r="AH184" s="71" t="str">
        <f>IF(ISERROR(INDEX(E184:$AD184,MATCH(TRUE,INDEX((E184:$AD184&lt;&gt;0),0),0))),"",INDEX(E184:$AD184,MATCH(TRUE,INDEX((E184:$AD184&lt;&gt;0),0),0)))</f>
        <v/>
      </c>
      <c r="AI184" s="71" t="str">
        <f>IF(ISERROR(INDEX(F184:$AD184,MATCH(TRUE,INDEX((F184:$AD184&lt;&gt;0),0),0))),"",INDEX(F184:$AD184,MATCH(TRUE,INDEX((F184:$AD184&lt;&gt;0),0),0)))</f>
        <v/>
      </c>
      <c r="AJ184" s="71" t="str">
        <f>IF(ISERROR(INDEX(F184:$AD184,MATCH(TRUE,INDEX((F184:$AD184&lt;&gt;0),0),0))),"",INDEX(F184:$AD184,MATCH(TRUE,INDEX((F184:$AD184&lt;&gt;0),0),0)))</f>
        <v/>
      </c>
      <c r="AK184" s="71" t="str">
        <f>IF(ISERROR(INDEX(G184:$AD184,MATCH(TRUE,INDEX((G184:$AD184&lt;&gt;0),0),0))),"",INDEX(G184:$AD184,MATCH(TRUE,INDEX((G184:$AD184&lt;&gt;0),0),0)))</f>
        <v/>
      </c>
      <c r="AL184" s="71" t="str">
        <f>IF(ISERROR(INDEX(H184:$AD184,MATCH(TRUE,INDEX((H184:$AD184&lt;&gt;0),0),0))),"",INDEX(H184:$AD184,MATCH(TRUE,INDEX((H184:$AD184&lt;&gt;0),0),0)))</f>
        <v/>
      </c>
      <c r="AM184" s="71" t="str">
        <f>IF(ISERROR(INDEX(I184:$AD184,MATCH(TRUE,INDEX((I184:$AD184&lt;&gt;0),0),0))),"",INDEX(I184:$AD184,MATCH(TRUE,INDEX((I184:$AD184&lt;&gt;0),0),0)))</f>
        <v/>
      </c>
      <c r="AN184" s="71" t="str">
        <f>IF(ISERROR(INDEX(J184:$AD184,MATCH(TRUE,INDEX((J184:$AD184&lt;&gt;0),0),0))),"",INDEX(J184:$AD184,MATCH(TRUE,INDEX((J184:$AD184&lt;&gt;0),0),0)))</f>
        <v/>
      </c>
      <c r="AO184" s="7"/>
    </row>
    <row r="185" spans="32:41" x14ac:dyDescent="0.3">
      <c r="AF185" s="7" t="str">
        <f t="shared" si="13"/>
        <v/>
      </c>
      <c r="AG185" s="71" t="str">
        <f>IF(ISERROR(INDEX(D185:$AD185,MATCH(TRUE,INDEX((D185:$AD185&lt;&gt;0),0),0))),"",INDEX(D185:$AD185,MATCH(TRUE,INDEX((D185:$AD185&lt;&gt;0),0),0)))</f>
        <v/>
      </c>
      <c r="AH185" s="71" t="str">
        <f>IF(ISERROR(INDEX(E185:$AD185,MATCH(TRUE,INDEX((E185:$AD185&lt;&gt;0),0),0))),"",INDEX(E185:$AD185,MATCH(TRUE,INDEX((E185:$AD185&lt;&gt;0),0),0)))</f>
        <v/>
      </c>
      <c r="AI185" s="71" t="str">
        <f>IF(ISERROR(INDEX(F185:$AD185,MATCH(TRUE,INDEX((F185:$AD185&lt;&gt;0),0),0))),"",INDEX(F185:$AD185,MATCH(TRUE,INDEX((F185:$AD185&lt;&gt;0),0),0)))</f>
        <v/>
      </c>
      <c r="AJ185" s="71" t="str">
        <f>IF(ISERROR(INDEX(F185:$AD185,MATCH(TRUE,INDEX((F185:$AD185&lt;&gt;0),0),0))),"",INDEX(F185:$AD185,MATCH(TRUE,INDEX((F185:$AD185&lt;&gt;0),0),0)))</f>
        <v/>
      </c>
      <c r="AK185" s="71" t="str">
        <f>IF(ISERROR(INDEX(G185:$AD185,MATCH(TRUE,INDEX((G185:$AD185&lt;&gt;0),0),0))),"",INDEX(G185:$AD185,MATCH(TRUE,INDEX((G185:$AD185&lt;&gt;0),0),0)))</f>
        <v/>
      </c>
      <c r="AL185" s="71" t="str">
        <f>IF(ISERROR(INDEX(H185:$AD185,MATCH(TRUE,INDEX((H185:$AD185&lt;&gt;0),0),0))),"",INDEX(H185:$AD185,MATCH(TRUE,INDEX((H185:$AD185&lt;&gt;0),0),0)))</f>
        <v/>
      </c>
      <c r="AM185" s="71" t="str">
        <f>IF(ISERROR(INDEX(I185:$AD185,MATCH(TRUE,INDEX((I185:$AD185&lt;&gt;0),0),0))),"",INDEX(I185:$AD185,MATCH(TRUE,INDEX((I185:$AD185&lt;&gt;0),0),0)))</f>
        <v/>
      </c>
      <c r="AN185" s="71" t="str">
        <f>IF(ISERROR(INDEX(J185:$AD185,MATCH(TRUE,INDEX((J185:$AD185&lt;&gt;0),0),0))),"",INDEX(J185:$AD185,MATCH(TRUE,INDEX((J185:$AD185&lt;&gt;0),0),0)))</f>
        <v/>
      </c>
      <c r="AO185" s="7"/>
    </row>
    <row r="186" spans="32:41" x14ac:dyDescent="0.3">
      <c r="AF186" s="7" t="str">
        <f t="shared" si="13"/>
        <v/>
      </c>
      <c r="AG186" s="71" t="str">
        <f>IF(ISERROR(INDEX(D186:$AD186,MATCH(TRUE,INDEX((D186:$AD186&lt;&gt;0),0),0))),"",INDEX(D186:$AD186,MATCH(TRUE,INDEX((D186:$AD186&lt;&gt;0),0),0)))</f>
        <v/>
      </c>
      <c r="AH186" s="71" t="str">
        <f>IF(ISERROR(INDEX(E186:$AD186,MATCH(TRUE,INDEX((E186:$AD186&lt;&gt;0),0),0))),"",INDEX(E186:$AD186,MATCH(TRUE,INDEX((E186:$AD186&lt;&gt;0),0),0)))</f>
        <v/>
      </c>
      <c r="AI186" s="71" t="str">
        <f>IF(ISERROR(INDEX(F186:$AD186,MATCH(TRUE,INDEX((F186:$AD186&lt;&gt;0),0),0))),"",INDEX(F186:$AD186,MATCH(TRUE,INDEX((F186:$AD186&lt;&gt;0),0),0)))</f>
        <v/>
      </c>
      <c r="AJ186" s="71" t="str">
        <f>IF(ISERROR(INDEX(F186:$AD186,MATCH(TRUE,INDEX((F186:$AD186&lt;&gt;0),0),0))),"",INDEX(F186:$AD186,MATCH(TRUE,INDEX((F186:$AD186&lt;&gt;0),0),0)))</f>
        <v/>
      </c>
      <c r="AK186" s="71" t="str">
        <f>IF(ISERROR(INDEX(G186:$AD186,MATCH(TRUE,INDEX((G186:$AD186&lt;&gt;0),0),0))),"",INDEX(G186:$AD186,MATCH(TRUE,INDEX((G186:$AD186&lt;&gt;0),0),0)))</f>
        <v/>
      </c>
      <c r="AL186" s="71" t="str">
        <f>IF(ISERROR(INDEX(H186:$AD186,MATCH(TRUE,INDEX((H186:$AD186&lt;&gt;0),0),0))),"",INDEX(H186:$AD186,MATCH(TRUE,INDEX((H186:$AD186&lt;&gt;0),0),0)))</f>
        <v/>
      </c>
      <c r="AM186" s="71" t="str">
        <f>IF(ISERROR(INDEX(I186:$AD186,MATCH(TRUE,INDEX((I186:$AD186&lt;&gt;0),0),0))),"",INDEX(I186:$AD186,MATCH(TRUE,INDEX((I186:$AD186&lt;&gt;0),0),0)))</f>
        <v/>
      </c>
      <c r="AN186" s="71" t="str">
        <f>IF(ISERROR(INDEX(J186:$AD186,MATCH(TRUE,INDEX((J186:$AD186&lt;&gt;0),0),0))),"",INDEX(J186:$AD186,MATCH(TRUE,INDEX((J186:$AD186&lt;&gt;0),0),0)))</f>
        <v/>
      </c>
      <c r="AO186" s="7"/>
    </row>
    <row r="187" spans="32:41" x14ac:dyDescent="0.3">
      <c r="AF187" s="7" t="str">
        <f t="shared" si="13"/>
        <v/>
      </c>
      <c r="AG187" s="71" t="str">
        <f>IF(ISERROR(INDEX(D187:$AD187,MATCH(TRUE,INDEX((D187:$AD187&lt;&gt;0),0),0))),"",INDEX(D187:$AD187,MATCH(TRUE,INDEX((D187:$AD187&lt;&gt;0),0),0)))</f>
        <v/>
      </c>
      <c r="AH187" s="71" t="str">
        <f>IF(ISERROR(INDEX(E187:$AD187,MATCH(TRUE,INDEX((E187:$AD187&lt;&gt;0),0),0))),"",INDEX(E187:$AD187,MATCH(TRUE,INDEX((E187:$AD187&lt;&gt;0),0),0)))</f>
        <v/>
      </c>
      <c r="AI187" s="71" t="str">
        <f>IF(ISERROR(INDEX(F187:$AD187,MATCH(TRUE,INDEX((F187:$AD187&lt;&gt;0),0),0))),"",INDEX(F187:$AD187,MATCH(TRUE,INDEX((F187:$AD187&lt;&gt;0),0),0)))</f>
        <v/>
      </c>
      <c r="AJ187" s="71" t="str">
        <f>IF(ISERROR(INDEX(F187:$AD187,MATCH(TRUE,INDEX((F187:$AD187&lt;&gt;0),0),0))),"",INDEX(F187:$AD187,MATCH(TRUE,INDEX((F187:$AD187&lt;&gt;0),0),0)))</f>
        <v/>
      </c>
      <c r="AK187" s="71" t="str">
        <f>IF(ISERROR(INDEX(G187:$AD187,MATCH(TRUE,INDEX((G187:$AD187&lt;&gt;0),0),0))),"",INDEX(G187:$AD187,MATCH(TRUE,INDEX((G187:$AD187&lt;&gt;0),0),0)))</f>
        <v/>
      </c>
      <c r="AL187" s="71" t="str">
        <f>IF(ISERROR(INDEX(H187:$AD187,MATCH(TRUE,INDEX((H187:$AD187&lt;&gt;0),0),0))),"",INDEX(H187:$AD187,MATCH(TRUE,INDEX((H187:$AD187&lt;&gt;0),0),0)))</f>
        <v/>
      </c>
      <c r="AM187" s="71" t="str">
        <f>IF(ISERROR(INDEX(I187:$AD187,MATCH(TRUE,INDEX((I187:$AD187&lt;&gt;0),0),0))),"",INDEX(I187:$AD187,MATCH(TRUE,INDEX((I187:$AD187&lt;&gt;0),0),0)))</f>
        <v/>
      </c>
      <c r="AN187" s="71" t="str">
        <f>IF(ISERROR(INDEX(J187:$AD187,MATCH(TRUE,INDEX((J187:$AD187&lt;&gt;0),0),0))),"",INDEX(J187:$AD187,MATCH(TRUE,INDEX((J187:$AD187&lt;&gt;0),0),0)))</f>
        <v/>
      </c>
      <c r="AO187" s="7"/>
    </row>
    <row r="188" spans="32:41" x14ac:dyDescent="0.3">
      <c r="AF188" s="7" t="str">
        <f t="shared" si="13"/>
        <v/>
      </c>
      <c r="AG188" s="71" t="str">
        <f>IF(ISERROR(INDEX(D188:$AD188,MATCH(TRUE,INDEX((D188:$AD188&lt;&gt;0),0),0))),"",INDEX(D188:$AD188,MATCH(TRUE,INDEX((D188:$AD188&lt;&gt;0),0),0)))</f>
        <v/>
      </c>
      <c r="AH188" s="71" t="str">
        <f>IF(ISERROR(INDEX(E188:$AD188,MATCH(TRUE,INDEX((E188:$AD188&lt;&gt;0),0),0))),"",INDEX(E188:$AD188,MATCH(TRUE,INDEX((E188:$AD188&lt;&gt;0),0),0)))</f>
        <v/>
      </c>
      <c r="AI188" s="71" t="str">
        <f>IF(ISERROR(INDEX(F188:$AD188,MATCH(TRUE,INDEX((F188:$AD188&lt;&gt;0),0),0))),"",INDEX(F188:$AD188,MATCH(TRUE,INDEX((F188:$AD188&lt;&gt;0),0),0)))</f>
        <v/>
      </c>
      <c r="AJ188" s="71" t="str">
        <f>IF(ISERROR(INDEX(F188:$AD188,MATCH(TRUE,INDEX((F188:$AD188&lt;&gt;0),0),0))),"",INDEX(F188:$AD188,MATCH(TRUE,INDEX((F188:$AD188&lt;&gt;0),0),0)))</f>
        <v/>
      </c>
      <c r="AK188" s="71" t="str">
        <f>IF(ISERROR(INDEX(G188:$AD188,MATCH(TRUE,INDEX((G188:$AD188&lt;&gt;0),0),0))),"",INDEX(G188:$AD188,MATCH(TRUE,INDEX((G188:$AD188&lt;&gt;0),0),0)))</f>
        <v/>
      </c>
      <c r="AL188" s="71" t="str">
        <f>IF(ISERROR(INDEX(H188:$AD188,MATCH(TRUE,INDEX((H188:$AD188&lt;&gt;0),0),0))),"",INDEX(H188:$AD188,MATCH(TRUE,INDEX((H188:$AD188&lt;&gt;0),0),0)))</f>
        <v/>
      </c>
      <c r="AM188" s="71" t="str">
        <f>IF(ISERROR(INDEX(I188:$AD188,MATCH(TRUE,INDEX((I188:$AD188&lt;&gt;0),0),0))),"",INDEX(I188:$AD188,MATCH(TRUE,INDEX((I188:$AD188&lt;&gt;0),0),0)))</f>
        <v/>
      </c>
      <c r="AN188" s="71" t="str">
        <f>IF(ISERROR(INDEX(J188:$AD188,MATCH(TRUE,INDEX((J188:$AD188&lt;&gt;0),0),0))),"",INDEX(J188:$AD188,MATCH(TRUE,INDEX((J188:$AD188&lt;&gt;0),0),0)))</f>
        <v/>
      </c>
      <c r="AO188" s="7"/>
    </row>
    <row r="189" spans="32:41" x14ac:dyDescent="0.3">
      <c r="AF189" s="7" t="str">
        <f t="shared" si="13"/>
        <v/>
      </c>
      <c r="AG189" s="71" t="str">
        <f>IF(ISERROR(INDEX(D189:$AD189,MATCH(TRUE,INDEX((D189:$AD189&lt;&gt;0),0),0))),"",INDEX(D189:$AD189,MATCH(TRUE,INDEX((D189:$AD189&lt;&gt;0),0),0)))</f>
        <v/>
      </c>
      <c r="AH189" s="71" t="str">
        <f>IF(ISERROR(INDEX(E189:$AD189,MATCH(TRUE,INDEX((E189:$AD189&lt;&gt;0),0),0))),"",INDEX(E189:$AD189,MATCH(TRUE,INDEX((E189:$AD189&lt;&gt;0),0),0)))</f>
        <v/>
      </c>
      <c r="AI189" s="71" t="str">
        <f>IF(ISERROR(INDEX(F189:$AD189,MATCH(TRUE,INDEX((F189:$AD189&lt;&gt;0),0),0))),"",INDEX(F189:$AD189,MATCH(TRUE,INDEX((F189:$AD189&lt;&gt;0),0),0)))</f>
        <v/>
      </c>
      <c r="AJ189" s="71" t="str">
        <f>IF(ISERROR(INDEX(F189:$AD189,MATCH(TRUE,INDEX((F189:$AD189&lt;&gt;0),0),0))),"",INDEX(F189:$AD189,MATCH(TRUE,INDEX((F189:$AD189&lt;&gt;0),0),0)))</f>
        <v/>
      </c>
      <c r="AK189" s="71" t="str">
        <f>IF(ISERROR(INDEX(G189:$AD189,MATCH(TRUE,INDEX((G189:$AD189&lt;&gt;0),0),0))),"",INDEX(G189:$AD189,MATCH(TRUE,INDEX((G189:$AD189&lt;&gt;0),0),0)))</f>
        <v/>
      </c>
      <c r="AL189" s="71" t="str">
        <f>IF(ISERROR(INDEX(H189:$AD189,MATCH(TRUE,INDEX((H189:$AD189&lt;&gt;0),0),0))),"",INDEX(H189:$AD189,MATCH(TRUE,INDEX((H189:$AD189&lt;&gt;0),0),0)))</f>
        <v/>
      </c>
      <c r="AM189" s="71" t="str">
        <f>IF(ISERROR(INDEX(I189:$AD189,MATCH(TRUE,INDEX((I189:$AD189&lt;&gt;0),0),0))),"",INDEX(I189:$AD189,MATCH(TRUE,INDEX((I189:$AD189&lt;&gt;0),0),0)))</f>
        <v/>
      </c>
      <c r="AN189" s="71" t="str">
        <f>IF(ISERROR(INDEX(J189:$AD189,MATCH(TRUE,INDEX((J189:$AD189&lt;&gt;0),0),0))),"",INDEX(J189:$AD189,MATCH(TRUE,INDEX((J189:$AD189&lt;&gt;0),0),0)))</f>
        <v/>
      </c>
      <c r="AO189" s="7"/>
    </row>
    <row r="190" spans="32:41" x14ac:dyDescent="0.3">
      <c r="AF190" s="7" t="str">
        <f t="shared" si="13"/>
        <v/>
      </c>
      <c r="AG190" s="71" t="str">
        <f>IF(ISERROR(INDEX(D190:$AD190,MATCH(TRUE,INDEX((D190:$AD190&lt;&gt;0),0),0))),"",INDEX(D190:$AD190,MATCH(TRUE,INDEX((D190:$AD190&lt;&gt;0),0),0)))</f>
        <v/>
      </c>
      <c r="AH190" s="71" t="str">
        <f>IF(ISERROR(INDEX(E190:$AD190,MATCH(TRUE,INDEX((E190:$AD190&lt;&gt;0),0),0))),"",INDEX(E190:$AD190,MATCH(TRUE,INDEX((E190:$AD190&lt;&gt;0),0),0)))</f>
        <v/>
      </c>
      <c r="AI190" s="71" t="str">
        <f>IF(ISERROR(INDEX(F190:$AD190,MATCH(TRUE,INDEX((F190:$AD190&lt;&gt;0),0),0))),"",INDEX(F190:$AD190,MATCH(TRUE,INDEX((F190:$AD190&lt;&gt;0),0),0)))</f>
        <v/>
      </c>
      <c r="AJ190" s="71" t="str">
        <f>IF(ISERROR(INDEX(F190:$AD190,MATCH(TRUE,INDEX((F190:$AD190&lt;&gt;0),0),0))),"",INDEX(F190:$AD190,MATCH(TRUE,INDEX((F190:$AD190&lt;&gt;0),0),0)))</f>
        <v/>
      </c>
      <c r="AK190" s="71" t="str">
        <f>IF(ISERROR(INDEX(G190:$AD190,MATCH(TRUE,INDEX((G190:$AD190&lt;&gt;0),0),0))),"",INDEX(G190:$AD190,MATCH(TRUE,INDEX((G190:$AD190&lt;&gt;0),0),0)))</f>
        <v/>
      </c>
      <c r="AL190" s="71" t="str">
        <f>IF(ISERROR(INDEX(H190:$AD190,MATCH(TRUE,INDEX((H190:$AD190&lt;&gt;0),0),0))),"",INDEX(H190:$AD190,MATCH(TRUE,INDEX((H190:$AD190&lt;&gt;0),0),0)))</f>
        <v/>
      </c>
      <c r="AM190" s="71" t="str">
        <f>IF(ISERROR(INDEX(I190:$AD190,MATCH(TRUE,INDEX((I190:$AD190&lt;&gt;0),0),0))),"",INDEX(I190:$AD190,MATCH(TRUE,INDEX((I190:$AD190&lt;&gt;0),0),0)))</f>
        <v/>
      </c>
      <c r="AN190" s="71" t="str">
        <f>IF(ISERROR(INDEX(J190:$AD190,MATCH(TRUE,INDEX((J190:$AD190&lt;&gt;0),0),0))),"",INDEX(J190:$AD190,MATCH(TRUE,INDEX((J190:$AD190&lt;&gt;0),0),0)))</f>
        <v/>
      </c>
      <c r="AO190" s="7"/>
    </row>
    <row r="191" spans="32:41" x14ac:dyDescent="0.3">
      <c r="AF191" s="7" t="str">
        <f t="shared" si="13"/>
        <v/>
      </c>
      <c r="AG191" s="71" t="str">
        <f>IF(ISERROR(INDEX(D191:$AD191,MATCH(TRUE,INDEX((D191:$AD191&lt;&gt;0),0),0))),"",INDEX(D191:$AD191,MATCH(TRUE,INDEX((D191:$AD191&lt;&gt;0),0),0)))</f>
        <v/>
      </c>
      <c r="AH191" s="71" t="str">
        <f>IF(ISERROR(INDEX(E191:$AD191,MATCH(TRUE,INDEX((E191:$AD191&lt;&gt;0),0),0))),"",INDEX(E191:$AD191,MATCH(TRUE,INDEX((E191:$AD191&lt;&gt;0),0),0)))</f>
        <v/>
      </c>
      <c r="AI191" s="71" t="str">
        <f>IF(ISERROR(INDEX(F191:$AD191,MATCH(TRUE,INDEX((F191:$AD191&lt;&gt;0),0),0))),"",INDEX(F191:$AD191,MATCH(TRUE,INDEX((F191:$AD191&lt;&gt;0),0),0)))</f>
        <v/>
      </c>
      <c r="AJ191" s="71" t="str">
        <f>IF(ISERROR(INDEX(F191:$AD191,MATCH(TRUE,INDEX((F191:$AD191&lt;&gt;0),0),0))),"",INDEX(F191:$AD191,MATCH(TRUE,INDEX((F191:$AD191&lt;&gt;0),0),0)))</f>
        <v/>
      </c>
      <c r="AK191" s="71" t="str">
        <f>IF(ISERROR(INDEX(G191:$AD191,MATCH(TRUE,INDEX((G191:$AD191&lt;&gt;0),0),0))),"",INDEX(G191:$AD191,MATCH(TRUE,INDEX((G191:$AD191&lt;&gt;0),0),0)))</f>
        <v/>
      </c>
      <c r="AL191" s="71" t="str">
        <f>IF(ISERROR(INDEX(H191:$AD191,MATCH(TRUE,INDEX((H191:$AD191&lt;&gt;0),0),0))),"",INDEX(H191:$AD191,MATCH(TRUE,INDEX((H191:$AD191&lt;&gt;0),0),0)))</f>
        <v/>
      </c>
      <c r="AM191" s="71" t="str">
        <f>IF(ISERROR(INDEX(I191:$AD191,MATCH(TRUE,INDEX((I191:$AD191&lt;&gt;0),0),0))),"",INDEX(I191:$AD191,MATCH(TRUE,INDEX((I191:$AD191&lt;&gt;0),0),0)))</f>
        <v/>
      </c>
      <c r="AN191" s="71" t="str">
        <f>IF(ISERROR(INDEX(J191:$AD191,MATCH(TRUE,INDEX((J191:$AD191&lt;&gt;0),0),0))),"",INDEX(J191:$AD191,MATCH(TRUE,INDEX((J191:$AD191&lt;&gt;0),0),0)))</f>
        <v/>
      </c>
      <c r="AO191" s="7"/>
    </row>
    <row r="192" spans="32:41" x14ac:dyDescent="0.3">
      <c r="AF192" s="7" t="str">
        <f t="shared" si="13"/>
        <v/>
      </c>
      <c r="AG192" s="71" t="str">
        <f>IF(ISERROR(INDEX(D192:$AD192,MATCH(TRUE,INDEX((D192:$AD192&lt;&gt;0),0),0))),"",INDEX(D192:$AD192,MATCH(TRUE,INDEX((D192:$AD192&lt;&gt;0),0),0)))</f>
        <v/>
      </c>
      <c r="AH192" s="71" t="str">
        <f>IF(ISERROR(INDEX(E192:$AD192,MATCH(TRUE,INDEX((E192:$AD192&lt;&gt;0),0),0))),"",INDEX(E192:$AD192,MATCH(TRUE,INDEX((E192:$AD192&lt;&gt;0),0),0)))</f>
        <v/>
      </c>
      <c r="AI192" s="71" t="str">
        <f>IF(ISERROR(INDEX(F192:$AD192,MATCH(TRUE,INDEX((F192:$AD192&lt;&gt;0),0),0))),"",INDEX(F192:$AD192,MATCH(TRUE,INDEX((F192:$AD192&lt;&gt;0),0),0)))</f>
        <v/>
      </c>
      <c r="AJ192" s="71" t="str">
        <f>IF(ISERROR(INDEX(F192:$AD192,MATCH(TRUE,INDEX((F192:$AD192&lt;&gt;0),0),0))),"",INDEX(F192:$AD192,MATCH(TRUE,INDEX((F192:$AD192&lt;&gt;0),0),0)))</f>
        <v/>
      </c>
      <c r="AK192" s="71" t="str">
        <f>IF(ISERROR(INDEX(G192:$AD192,MATCH(TRUE,INDEX((G192:$AD192&lt;&gt;0),0),0))),"",INDEX(G192:$AD192,MATCH(TRUE,INDEX((G192:$AD192&lt;&gt;0),0),0)))</f>
        <v/>
      </c>
      <c r="AL192" s="71" t="str">
        <f>IF(ISERROR(INDEX(H192:$AD192,MATCH(TRUE,INDEX((H192:$AD192&lt;&gt;0),0),0))),"",INDEX(H192:$AD192,MATCH(TRUE,INDEX((H192:$AD192&lt;&gt;0),0),0)))</f>
        <v/>
      </c>
      <c r="AM192" s="71" t="str">
        <f>IF(ISERROR(INDEX(I192:$AD192,MATCH(TRUE,INDEX((I192:$AD192&lt;&gt;0),0),0))),"",INDEX(I192:$AD192,MATCH(TRUE,INDEX((I192:$AD192&lt;&gt;0),0),0)))</f>
        <v/>
      </c>
      <c r="AN192" s="71" t="str">
        <f>IF(ISERROR(INDEX(J192:$AD192,MATCH(TRUE,INDEX((J192:$AD192&lt;&gt;0),0),0))),"",INDEX(J192:$AD192,MATCH(TRUE,INDEX((J192:$AD192&lt;&gt;0),0),0)))</f>
        <v/>
      </c>
      <c r="AO192" s="7"/>
    </row>
    <row r="193" spans="32:41" x14ac:dyDescent="0.3">
      <c r="AF193" s="7" t="str">
        <f t="shared" ref="AF193:AF200" si="15">IF(ISERROR(INDEX(E193:AD193,MATCH(TRUE,INDEX((E193:AD193&lt;&gt;0),0),0))),"",INDEX(E193:AD193,MATCH(TRUE,INDEX((E193:AD193&lt;&gt;0),0),0)))</f>
        <v/>
      </c>
      <c r="AG193" s="71" t="str">
        <f>IF(ISERROR(INDEX(D193:$AD193,MATCH(TRUE,INDEX((D193:$AD193&lt;&gt;0),0),0))),"",INDEX(D193:$AD193,MATCH(TRUE,INDEX((D193:$AD193&lt;&gt;0),0),0)))</f>
        <v/>
      </c>
      <c r="AH193" s="71" t="str">
        <f>IF(ISERROR(INDEX(E193:$AD193,MATCH(TRUE,INDEX((E193:$AD193&lt;&gt;0),0),0))),"",INDEX(E193:$AD193,MATCH(TRUE,INDEX((E193:$AD193&lt;&gt;0),0),0)))</f>
        <v/>
      </c>
      <c r="AI193" s="71" t="str">
        <f>IF(ISERROR(INDEX(F193:$AD193,MATCH(TRUE,INDEX((F193:$AD193&lt;&gt;0),0),0))),"",INDEX(F193:$AD193,MATCH(TRUE,INDEX((F193:$AD193&lt;&gt;0),0),0)))</f>
        <v/>
      </c>
      <c r="AJ193" s="71" t="str">
        <f>IF(ISERROR(INDEX(F193:$AD193,MATCH(TRUE,INDEX((F193:$AD193&lt;&gt;0),0),0))),"",INDEX(F193:$AD193,MATCH(TRUE,INDEX((F193:$AD193&lt;&gt;0),0),0)))</f>
        <v/>
      </c>
      <c r="AK193" s="71" t="str">
        <f>IF(ISERROR(INDEX(G193:$AD193,MATCH(TRUE,INDEX((G193:$AD193&lt;&gt;0),0),0))),"",INDEX(G193:$AD193,MATCH(TRUE,INDEX((G193:$AD193&lt;&gt;0),0),0)))</f>
        <v/>
      </c>
      <c r="AL193" s="71" t="str">
        <f>IF(ISERROR(INDEX(H193:$AD193,MATCH(TRUE,INDEX((H193:$AD193&lt;&gt;0),0),0))),"",INDEX(H193:$AD193,MATCH(TRUE,INDEX((H193:$AD193&lt;&gt;0),0),0)))</f>
        <v/>
      </c>
      <c r="AM193" s="71" t="str">
        <f>IF(ISERROR(INDEX(I193:$AD193,MATCH(TRUE,INDEX((I193:$AD193&lt;&gt;0),0),0))),"",INDEX(I193:$AD193,MATCH(TRUE,INDEX((I193:$AD193&lt;&gt;0),0),0)))</f>
        <v/>
      </c>
      <c r="AN193" s="71" t="str">
        <f>IF(ISERROR(INDEX(J193:$AD193,MATCH(TRUE,INDEX((J193:$AD193&lt;&gt;0),0),0))),"",INDEX(J193:$AD193,MATCH(TRUE,INDEX((J193:$AD193&lt;&gt;0),0),0)))</f>
        <v/>
      </c>
      <c r="AO193" s="7"/>
    </row>
    <row r="194" spans="32:41" x14ac:dyDescent="0.3">
      <c r="AF194" s="7" t="str">
        <f t="shared" si="15"/>
        <v/>
      </c>
      <c r="AG194" s="71" t="str">
        <f>IF(ISERROR(INDEX(D194:$AD194,MATCH(TRUE,INDEX((D194:$AD194&lt;&gt;0),0),0))),"",INDEX(D194:$AD194,MATCH(TRUE,INDEX((D194:$AD194&lt;&gt;0),0),0)))</f>
        <v/>
      </c>
      <c r="AH194" s="71" t="str">
        <f>IF(ISERROR(INDEX(E194:$AD194,MATCH(TRUE,INDEX((E194:$AD194&lt;&gt;0),0),0))),"",INDEX(E194:$AD194,MATCH(TRUE,INDEX((E194:$AD194&lt;&gt;0),0),0)))</f>
        <v/>
      </c>
      <c r="AI194" s="71" t="str">
        <f>IF(ISERROR(INDEX(F194:$AD194,MATCH(TRUE,INDEX((F194:$AD194&lt;&gt;0),0),0))),"",INDEX(F194:$AD194,MATCH(TRUE,INDEX((F194:$AD194&lt;&gt;0),0),0)))</f>
        <v/>
      </c>
      <c r="AJ194" s="71" t="str">
        <f>IF(ISERROR(INDEX(F194:$AD194,MATCH(TRUE,INDEX((F194:$AD194&lt;&gt;0),0),0))),"",INDEX(F194:$AD194,MATCH(TRUE,INDEX((F194:$AD194&lt;&gt;0),0),0)))</f>
        <v/>
      </c>
      <c r="AK194" s="71" t="str">
        <f>IF(ISERROR(INDEX(G194:$AD194,MATCH(TRUE,INDEX((G194:$AD194&lt;&gt;0),0),0))),"",INDEX(G194:$AD194,MATCH(TRUE,INDEX((G194:$AD194&lt;&gt;0),0),0)))</f>
        <v/>
      </c>
      <c r="AL194" s="71" t="str">
        <f>IF(ISERROR(INDEX(H194:$AD194,MATCH(TRUE,INDEX((H194:$AD194&lt;&gt;0),0),0))),"",INDEX(H194:$AD194,MATCH(TRUE,INDEX((H194:$AD194&lt;&gt;0),0),0)))</f>
        <v/>
      </c>
      <c r="AM194" s="71" t="str">
        <f>IF(ISERROR(INDEX(I194:$AD194,MATCH(TRUE,INDEX((I194:$AD194&lt;&gt;0),0),0))),"",INDEX(I194:$AD194,MATCH(TRUE,INDEX((I194:$AD194&lt;&gt;0),0),0)))</f>
        <v/>
      </c>
      <c r="AN194" s="71" t="str">
        <f>IF(ISERROR(INDEX(J194:$AD194,MATCH(TRUE,INDEX((J194:$AD194&lt;&gt;0),0),0))),"",INDEX(J194:$AD194,MATCH(TRUE,INDEX((J194:$AD194&lt;&gt;0),0),0)))</f>
        <v/>
      </c>
      <c r="AO194" s="7"/>
    </row>
    <row r="195" spans="32:41" x14ac:dyDescent="0.3">
      <c r="AF195" s="7" t="str">
        <f t="shared" si="15"/>
        <v/>
      </c>
      <c r="AG195" s="71" t="str">
        <f>IF(ISERROR(INDEX(D195:$AD195,MATCH(TRUE,INDEX((D195:$AD195&lt;&gt;0),0),0))),"",INDEX(D195:$AD195,MATCH(TRUE,INDEX((D195:$AD195&lt;&gt;0),0),0)))</f>
        <v/>
      </c>
      <c r="AH195" s="71" t="str">
        <f>IF(ISERROR(INDEX(E195:$AD195,MATCH(TRUE,INDEX((E195:$AD195&lt;&gt;0),0),0))),"",INDEX(E195:$AD195,MATCH(TRUE,INDEX((E195:$AD195&lt;&gt;0),0),0)))</f>
        <v/>
      </c>
      <c r="AI195" s="71" t="str">
        <f>IF(ISERROR(INDEX(F195:$AD195,MATCH(TRUE,INDEX((F195:$AD195&lt;&gt;0),0),0))),"",INDEX(F195:$AD195,MATCH(TRUE,INDEX((F195:$AD195&lt;&gt;0),0),0)))</f>
        <v/>
      </c>
      <c r="AJ195" s="71" t="str">
        <f>IF(ISERROR(INDEX(F195:$AD195,MATCH(TRUE,INDEX((F195:$AD195&lt;&gt;0),0),0))),"",INDEX(F195:$AD195,MATCH(TRUE,INDEX((F195:$AD195&lt;&gt;0),0),0)))</f>
        <v/>
      </c>
      <c r="AK195" s="71" t="str">
        <f>IF(ISERROR(INDEX(G195:$AD195,MATCH(TRUE,INDEX((G195:$AD195&lt;&gt;0),0),0))),"",INDEX(G195:$AD195,MATCH(TRUE,INDEX((G195:$AD195&lt;&gt;0),0),0)))</f>
        <v/>
      </c>
      <c r="AL195" s="71" t="str">
        <f>IF(ISERROR(INDEX(H195:$AD195,MATCH(TRUE,INDEX((H195:$AD195&lt;&gt;0),0),0))),"",INDEX(H195:$AD195,MATCH(TRUE,INDEX((H195:$AD195&lt;&gt;0),0),0)))</f>
        <v/>
      </c>
      <c r="AM195" s="71" t="str">
        <f>IF(ISERROR(INDEX(I195:$AD195,MATCH(TRUE,INDEX((I195:$AD195&lt;&gt;0),0),0))),"",INDEX(I195:$AD195,MATCH(TRUE,INDEX((I195:$AD195&lt;&gt;0),0),0)))</f>
        <v/>
      </c>
      <c r="AN195" s="71" t="str">
        <f>IF(ISERROR(INDEX(J195:$AD195,MATCH(TRUE,INDEX((J195:$AD195&lt;&gt;0),0),0))),"",INDEX(J195:$AD195,MATCH(TRUE,INDEX((J195:$AD195&lt;&gt;0),0),0)))</f>
        <v/>
      </c>
      <c r="AO195" s="7"/>
    </row>
    <row r="196" spans="32:41" x14ac:dyDescent="0.3">
      <c r="AF196" s="7" t="str">
        <f t="shared" si="15"/>
        <v/>
      </c>
      <c r="AG196" s="71" t="str">
        <f>IF(ISERROR(INDEX(D196:$AD196,MATCH(TRUE,INDEX((D196:$AD196&lt;&gt;0),0),0))),"",INDEX(D196:$AD196,MATCH(TRUE,INDEX((D196:$AD196&lt;&gt;0),0),0)))</f>
        <v/>
      </c>
      <c r="AH196" s="71" t="str">
        <f>IF(ISERROR(INDEX(E196:$AD196,MATCH(TRUE,INDEX((E196:$AD196&lt;&gt;0),0),0))),"",INDEX(E196:$AD196,MATCH(TRUE,INDEX((E196:$AD196&lt;&gt;0),0),0)))</f>
        <v/>
      </c>
      <c r="AI196" s="71" t="str">
        <f>IF(ISERROR(INDEX(F196:$AD196,MATCH(TRUE,INDEX((F196:$AD196&lt;&gt;0),0),0))),"",INDEX(F196:$AD196,MATCH(TRUE,INDEX((F196:$AD196&lt;&gt;0),0),0)))</f>
        <v/>
      </c>
      <c r="AJ196" s="71" t="str">
        <f>IF(ISERROR(INDEX(F196:$AD196,MATCH(TRUE,INDEX((F196:$AD196&lt;&gt;0),0),0))),"",INDEX(F196:$AD196,MATCH(TRUE,INDEX((F196:$AD196&lt;&gt;0),0),0)))</f>
        <v/>
      </c>
      <c r="AK196" s="71" t="str">
        <f>IF(ISERROR(INDEX(G196:$AD196,MATCH(TRUE,INDEX((G196:$AD196&lt;&gt;0),0),0))),"",INDEX(G196:$AD196,MATCH(TRUE,INDEX((G196:$AD196&lt;&gt;0),0),0)))</f>
        <v/>
      </c>
      <c r="AL196" s="71" t="str">
        <f>IF(ISERROR(INDEX(H196:$AD196,MATCH(TRUE,INDEX((H196:$AD196&lt;&gt;0),0),0))),"",INDEX(H196:$AD196,MATCH(TRUE,INDEX((H196:$AD196&lt;&gt;0),0),0)))</f>
        <v/>
      </c>
      <c r="AM196" s="71" t="str">
        <f>IF(ISERROR(INDEX(I196:$AD196,MATCH(TRUE,INDEX((I196:$AD196&lt;&gt;0),0),0))),"",INDEX(I196:$AD196,MATCH(TRUE,INDEX((I196:$AD196&lt;&gt;0),0),0)))</f>
        <v/>
      </c>
      <c r="AN196" s="71" t="str">
        <f>IF(ISERROR(INDEX(J196:$AD196,MATCH(TRUE,INDEX((J196:$AD196&lt;&gt;0),0),0))),"",INDEX(J196:$AD196,MATCH(TRUE,INDEX((J196:$AD196&lt;&gt;0),0),0)))</f>
        <v/>
      </c>
      <c r="AO196" s="7"/>
    </row>
    <row r="197" spans="32:41" x14ac:dyDescent="0.3">
      <c r="AF197" s="7" t="str">
        <f t="shared" si="15"/>
        <v/>
      </c>
      <c r="AG197" s="71" t="str">
        <f>IF(ISERROR(INDEX(D197:$AD197,MATCH(TRUE,INDEX((D197:$AD197&lt;&gt;0),0),0))),"",INDEX(D197:$AD197,MATCH(TRUE,INDEX((D197:$AD197&lt;&gt;0),0),0)))</f>
        <v/>
      </c>
      <c r="AH197" s="71" t="str">
        <f>IF(ISERROR(INDEX(E197:$AD197,MATCH(TRUE,INDEX((E197:$AD197&lt;&gt;0),0),0))),"",INDEX(E197:$AD197,MATCH(TRUE,INDEX((E197:$AD197&lt;&gt;0),0),0)))</f>
        <v/>
      </c>
      <c r="AI197" s="71" t="str">
        <f>IF(ISERROR(INDEX(F197:$AD197,MATCH(TRUE,INDEX((F197:$AD197&lt;&gt;0),0),0))),"",INDEX(F197:$AD197,MATCH(TRUE,INDEX((F197:$AD197&lt;&gt;0),0),0)))</f>
        <v/>
      </c>
      <c r="AJ197" s="71" t="str">
        <f>IF(ISERROR(INDEX(F197:$AD197,MATCH(TRUE,INDEX((F197:$AD197&lt;&gt;0),0),0))),"",INDEX(F197:$AD197,MATCH(TRUE,INDEX((F197:$AD197&lt;&gt;0),0),0)))</f>
        <v/>
      </c>
      <c r="AK197" s="71" t="str">
        <f>IF(ISERROR(INDEX(G197:$AD197,MATCH(TRUE,INDEX((G197:$AD197&lt;&gt;0),0),0))),"",INDEX(G197:$AD197,MATCH(TRUE,INDEX((G197:$AD197&lt;&gt;0),0),0)))</f>
        <v/>
      </c>
      <c r="AL197" s="71" t="str">
        <f>IF(ISERROR(INDEX(H197:$AD197,MATCH(TRUE,INDEX((H197:$AD197&lt;&gt;0),0),0))),"",INDEX(H197:$AD197,MATCH(TRUE,INDEX((H197:$AD197&lt;&gt;0),0),0)))</f>
        <v/>
      </c>
      <c r="AM197" s="71" t="str">
        <f>IF(ISERROR(INDEX(I197:$AD197,MATCH(TRUE,INDEX((I197:$AD197&lt;&gt;0),0),0))),"",INDEX(I197:$AD197,MATCH(TRUE,INDEX((I197:$AD197&lt;&gt;0),0),0)))</f>
        <v/>
      </c>
      <c r="AN197" s="71" t="str">
        <f>IF(ISERROR(INDEX(J197:$AD197,MATCH(TRUE,INDEX((J197:$AD197&lt;&gt;0),0),0))),"",INDEX(J197:$AD197,MATCH(TRUE,INDEX((J197:$AD197&lt;&gt;0),0),0)))</f>
        <v/>
      </c>
      <c r="AO197" s="7"/>
    </row>
    <row r="198" spans="32:41" x14ac:dyDescent="0.3">
      <c r="AF198" s="7" t="str">
        <f t="shared" si="15"/>
        <v/>
      </c>
      <c r="AG198" s="71" t="str">
        <f>IF(ISERROR(INDEX(D198:$AD198,MATCH(TRUE,INDEX((D198:$AD198&lt;&gt;0),0),0))),"",INDEX(D198:$AD198,MATCH(TRUE,INDEX((D198:$AD198&lt;&gt;0),0),0)))</f>
        <v/>
      </c>
      <c r="AH198" s="71" t="str">
        <f>IF(ISERROR(INDEX(E198:$AD198,MATCH(TRUE,INDEX((E198:$AD198&lt;&gt;0),0),0))),"",INDEX(E198:$AD198,MATCH(TRUE,INDEX((E198:$AD198&lt;&gt;0),0),0)))</f>
        <v/>
      </c>
      <c r="AI198" s="71" t="str">
        <f>IF(ISERROR(INDEX(F198:$AD198,MATCH(TRUE,INDEX((F198:$AD198&lt;&gt;0),0),0))),"",INDEX(F198:$AD198,MATCH(TRUE,INDEX((F198:$AD198&lt;&gt;0),0),0)))</f>
        <v/>
      </c>
      <c r="AJ198" s="71" t="str">
        <f>IF(ISERROR(INDEX(F198:$AD198,MATCH(TRUE,INDEX((F198:$AD198&lt;&gt;0),0),0))),"",INDEX(F198:$AD198,MATCH(TRUE,INDEX((F198:$AD198&lt;&gt;0),0),0)))</f>
        <v/>
      </c>
      <c r="AK198" s="71" t="str">
        <f>IF(ISERROR(INDEX(G198:$AD198,MATCH(TRUE,INDEX((G198:$AD198&lt;&gt;0),0),0))),"",INDEX(G198:$AD198,MATCH(TRUE,INDEX((G198:$AD198&lt;&gt;0),0),0)))</f>
        <v/>
      </c>
      <c r="AL198" s="71" t="str">
        <f>IF(ISERROR(INDEX(H198:$AD198,MATCH(TRUE,INDEX((H198:$AD198&lt;&gt;0),0),0))),"",INDEX(H198:$AD198,MATCH(TRUE,INDEX((H198:$AD198&lt;&gt;0),0),0)))</f>
        <v/>
      </c>
      <c r="AM198" s="71" t="str">
        <f>IF(ISERROR(INDEX(I198:$AD198,MATCH(TRUE,INDEX((I198:$AD198&lt;&gt;0),0),0))),"",INDEX(I198:$AD198,MATCH(TRUE,INDEX((I198:$AD198&lt;&gt;0),0),0)))</f>
        <v/>
      </c>
      <c r="AN198" s="71" t="str">
        <f>IF(ISERROR(INDEX(J198:$AD198,MATCH(TRUE,INDEX((J198:$AD198&lt;&gt;0),0),0))),"",INDEX(J198:$AD198,MATCH(TRUE,INDEX((J198:$AD198&lt;&gt;0),0),0)))</f>
        <v/>
      </c>
      <c r="AO198" s="7"/>
    </row>
    <row r="199" spans="32:41" x14ac:dyDescent="0.3">
      <c r="AF199" s="7" t="str">
        <f t="shared" si="15"/>
        <v/>
      </c>
      <c r="AG199" s="71" t="str">
        <f>IF(ISERROR(INDEX(D199:$AD199,MATCH(TRUE,INDEX((D199:$AD199&lt;&gt;0),0),0))),"",INDEX(D199:$AD199,MATCH(TRUE,INDEX((D199:$AD199&lt;&gt;0),0),0)))</f>
        <v/>
      </c>
      <c r="AH199" s="71" t="str">
        <f>IF(ISERROR(INDEX(E199:$AD199,MATCH(TRUE,INDEX((E199:$AD199&lt;&gt;0),0),0))),"",INDEX(E199:$AD199,MATCH(TRUE,INDEX((E199:$AD199&lt;&gt;0),0),0)))</f>
        <v/>
      </c>
      <c r="AI199" s="71" t="str">
        <f>IF(ISERROR(INDEX(F199:$AD199,MATCH(TRUE,INDEX((F199:$AD199&lt;&gt;0),0),0))),"",INDEX(F199:$AD199,MATCH(TRUE,INDEX((F199:$AD199&lt;&gt;0),0),0)))</f>
        <v/>
      </c>
      <c r="AJ199" s="71" t="str">
        <f>IF(ISERROR(INDEX(F199:$AD199,MATCH(TRUE,INDEX((F199:$AD199&lt;&gt;0),0),0))),"",INDEX(F199:$AD199,MATCH(TRUE,INDEX((F199:$AD199&lt;&gt;0),0),0)))</f>
        <v/>
      </c>
      <c r="AK199" s="71" t="str">
        <f>IF(ISERROR(INDEX(G199:$AD199,MATCH(TRUE,INDEX((G199:$AD199&lt;&gt;0),0),0))),"",INDEX(G199:$AD199,MATCH(TRUE,INDEX((G199:$AD199&lt;&gt;0),0),0)))</f>
        <v/>
      </c>
      <c r="AL199" s="71" t="str">
        <f>IF(ISERROR(INDEX(H199:$AD199,MATCH(TRUE,INDEX((H199:$AD199&lt;&gt;0),0),0))),"",INDEX(H199:$AD199,MATCH(TRUE,INDEX((H199:$AD199&lt;&gt;0),0),0)))</f>
        <v/>
      </c>
      <c r="AM199" s="71" t="str">
        <f>IF(ISERROR(INDEX(I199:$AD199,MATCH(TRUE,INDEX((I199:$AD199&lt;&gt;0),0),0))),"",INDEX(I199:$AD199,MATCH(TRUE,INDEX((I199:$AD199&lt;&gt;0),0),0)))</f>
        <v/>
      </c>
      <c r="AN199" s="71" t="str">
        <f>IF(ISERROR(INDEX(J199:$AD199,MATCH(TRUE,INDEX((J199:$AD199&lt;&gt;0),0),0))),"",INDEX(J199:$AD199,MATCH(TRUE,INDEX((J199:$AD199&lt;&gt;0),0),0)))</f>
        <v/>
      </c>
      <c r="AO199" s="7"/>
    </row>
    <row r="200" spans="32:41" x14ac:dyDescent="0.3">
      <c r="AF200" s="7" t="str">
        <f t="shared" si="15"/>
        <v/>
      </c>
      <c r="AG200" s="71" t="str">
        <f>IF(ISERROR(INDEX(D200:$AD200,MATCH(TRUE,INDEX((D200:$AD200&lt;&gt;0),0),0))),"",INDEX(D200:$AD200,MATCH(TRUE,INDEX((D200:$AD200&lt;&gt;0),0),0)))</f>
        <v/>
      </c>
      <c r="AH200" s="71" t="str">
        <f>IF(ISERROR(INDEX(E200:$AD200,MATCH(TRUE,INDEX((E200:$AD200&lt;&gt;0),0),0))),"",INDEX(E200:$AD200,MATCH(TRUE,INDEX((E200:$AD200&lt;&gt;0),0),0)))</f>
        <v/>
      </c>
      <c r="AI200" s="71" t="str">
        <f>IF(ISERROR(INDEX(F200:$AD200,MATCH(TRUE,INDEX((F200:$AD200&lt;&gt;0),0),0))),"",INDEX(F200:$AD200,MATCH(TRUE,INDEX((F200:$AD200&lt;&gt;0),0),0)))</f>
        <v/>
      </c>
      <c r="AJ200" s="71" t="str">
        <f>IF(ISERROR(INDEX(F200:$AD200,MATCH(TRUE,INDEX((F200:$AD200&lt;&gt;0),0),0))),"",INDEX(F200:$AD200,MATCH(TRUE,INDEX((F200:$AD200&lt;&gt;0),0),0)))</f>
        <v/>
      </c>
      <c r="AK200" s="71" t="str">
        <f>IF(ISERROR(INDEX(G200:$AD200,MATCH(TRUE,INDEX((G200:$AD200&lt;&gt;0),0),0))),"",INDEX(G200:$AD200,MATCH(TRUE,INDEX((G200:$AD200&lt;&gt;0),0),0)))</f>
        <v/>
      </c>
      <c r="AL200" s="71" t="str">
        <f>IF(ISERROR(INDEX(H200:$AD200,MATCH(TRUE,INDEX((H200:$AD200&lt;&gt;0),0),0))),"",INDEX(H200:$AD200,MATCH(TRUE,INDEX((H200:$AD200&lt;&gt;0),0),0)))</f>
        <v/>
      </c>
      <c r="AM200" s="71" t="str">
        <f>IF(ISERROR(INDEX(I200:$AD200,MATCH(TRUE,INDEX((I200:$AD200&lt;&gt;0),0),0))),"",INDEX(I200:$AD200,MATCH(TRUE,INDEX((I200:$AD200&lt;&gt;0),0),0)))</f>
        <v/>
      </c>
      <c r="AN200" s="71" t="str">
        <f>IF(ISERROR(INDEX(J200:$AD200,MATCH(TRUE,INDEX((J200:$AD200&lt;&gt;0),0),0))),"",INDEX(J200:$AD200,MATCH(TRUE,INDEX((J200:$AD200&lt;&gt;0),0),0)))</f>
        <v/>
      </c>
      <c r="AO200" s="7"/>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RevHist</vt:lpstr>
      <vt:lpstr>TC_explained</vt:lpstr>
      <vt:lpstr>LocIDs</vt:lpstr>
      <vt:lpstr>TCID</vt:lpstr>
      <vt:lpstr>TC_Check</vt:lpstr>
      <vt:lpstr>TrafficCount</vt:lpstr>
      <vt:lpstr>ConcFrom</vt:lpstr>
      <vt:lpstr>ConcTo</vt:lpstr>
      <vt:lpstr>Loc_EW</vt:lpstr>
      <vt:lpstr>Loc_NS</vt:lpstr>
      <vt:lpstr>output</vt:lpstr>
      <vt:lpstr>TC_concat</vt:lpstr>
      <vt:lpstr>TC_Dir</vt:lpstr>
      <vt:lpstr>TC_from</vt:lpstr>
      <vt:lpstr>TC_on</vt:lpstr>
      <vt:lpstr>TC_to</vt:lpstr>
      <vt:lpstr>TrfCnt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Anderson</dc:creator>
  <cp:lastModifiedBy>Cliff Anderson</cp:lastModifiedBy>
  <dcterms:created xsi:type="dcterms:W3CDTF">2017-09-02T18:56:04Z</dcterms:created>
  <dcterms:modified xsi:type="dcterms:W3CDTF">2017-09-18T17:55:46Z</dcterms:modified>
</cp:coreProperties>
</file>