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codeName="ThisWorkbook" defaultThemeVersion="124226"/>
  <xr:revisionPtr revIDLastSave="0" documentId="13_ncr:1_{EAB01D19-8E23-A946-84B3-5534F2C9745B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5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J59" i="5"/>
  <c r="I59" i="5"/>
  <c r="H59" i="5"/>
  <c r="G59" i="5"/>
  <c r="F59" i="5"/>
  <c r="J58" i="5"/>
  <c r="I58" i="5"/>
  <c r="H58" i="5"/>
  <c r="G58" i="5"/>
  <c r="F58" i="5"/>
  <c r="J57" i="5"/>
  <c r="I57" i="5"/>
  <c r="H57" i="5"/>
  <c r="G57" i="5"/>
  <c r="F57" i="5"/>
  <c r="J56" i="5"/>
  <c r="I56" i="5"/>
  <c r="H56" i="5"/>
  <c r="G56" i="5"/>
  <c r="F56" i="5"/>
  <c r="J55" i="5"/>
  <c r="I55" i="5"/>
  <c r="H55" i="5"/>
  <c r="G55" i="5"/>
  <c r="F55" i="5"/>
  <c r="J54" i="5"/>
  <c r="I54" i="5"/>
  <c r="H54" i="5"/>
  <c r="G54" i="5"/>
  <c r="F54" i="5"/>
  <c r="J53" i="5"/>
  <c r="I53" i="5"/>
  <c r="H53" i="5"/>
  <c r="G53" i="5"/>
  <c r="F53" i="5"/>
  <c r="J52" i="5"/>
  <c r="I52" i="5"/>
  <c r="H52" i="5"/>
  <c r="G52" i="5"/>
  <c r="F52" i="5"/>
  <c r="J51" i="5"/>
  <c r="I51" i="5"/>
  <c r="H51" i="5"/>
  <c r="G51" i="5"/>
  <c r="F51" i="5"/>
  <c r="J50" i="5"/>
  <c r="I50" i="5"/>
  <c r="H50" i="5"/>
  <c r="G50" i="5"/>
  <c r="F50" i="5"/>
  <c r="J49" i="5"/>
  <c r="I49" i="5"/>
  <c r="H49" i="5"/>
  <c r="G49" i="5"/>
  <c r="F49" i="5"/>
  <c r="J48" i="5"/>
  <c r="I48" i="5"/>
  <c r="H48" i="5"/>
  <c r="G48" i="5"/>
  <c r="F48" i="5"/>
  <c r="J47" i="5"/>
  <c r="I47" i="5"/>
  <c r="H47" i="5"/>
  <c r="G47" i="5"/>
  <c r="F47" i="5"/>
  <c r="J46" i="5"/>
  <c r="I46" i="5"/>
  <c r="H46" i="5"/>
  <c r="G46" i="5"/>
  <c r="F46" i="5"/>
  <c r="J45" i="5"/>
  <c r="I45" i="5"/>
  <c r="H45" i="5"/>
  <c r="G45" i="5"/>
  <c r="F45" i="5"/>
  <c r="J44" i="5"/>
  <c r="I44" i="5"/>
  <c r="H44" i="5"/>
  <c r="G44" i="5"/>
  <c r="F44" i="5"/>
  <c r="J43" i="5"/>
  <c r="I43" i="5"/>
  <c r="H43" i="5"/>
  <c r="G43" i="5"/>
  <c r="F43" i="5"/>
  <c r="J42" i="5"/>
  <c r="I42" i="5"/>
  <c r="H42" i="5"/>
  <c r="G42" i="5"/>
  <c r="F42" i="5"/>
  <c r="J41" i="5"/>
  <c r="I41" i="5"/>
  <c r="H41" i="5"/>
  <c r="G41" i="5"/>
  <c r="F41" i="5"/>
  <c r="J40" i="5"/>
  <c r="I40" i="5"/>
  <c r="H40" i="5"/>
  <c r="G40" i="5"/>
  <c r="F40" i="5"/>
  <c r="J39" i="5"/>
  <c r="I39" i="5"/>
  <c r="H39" i="5"/>
  <c r="G39" i="5"/>
  <c r="F39" i="5"/>
  <c r="J38" i="5"/>
  <c r="I38" i="5"/>
  <c r="H38" i="5"/>
  <c r="G38" i="5"/>
  <c r="F38" i="5"/>
  <c r="J37" i="5"/>
  <c r="I37" i="5"/>
  <c r="H37" i="5"/>
  <c r="G37" i="5"/>
  <c r="F37" i="5"/>
  <c r="J36" i="5"/>
  <c r="I36" i="5"/>
  <c r="H36" i="5"/>
  <c r="G36" i="5"/>
  <c r="F36" i="5"/>
  <c r="J35" i="5"/>
  <c r="I35" i="5"/>
  <c r="H35" i="5"/>
  <c r="G35" i="5"/>
  <c r="F35" i="5"/>
  <c r="J34" i="5"/>
  <c r="I34" i="5"/>
  <c r="H34" i="5"/>
  <c r="G34" i="5"/>
  <c r="F34" i="5"/>
  <c r="J33" i="5"/>
  <c r="I33" i="5"/>
  <c r="H33" i="5"/>
  <c r="G33" i="5"/>
  <c r="F33" i="5"/>
  <c r="J32" i="5"/>
  <c r="I32" i="5"/>
  <c r="H32" i="5"/>
  <c r="G32" i="5"/>
  <c r="F32" i="5"/>
  <c r="J31" i="5"/>
  <c r="I31" i="5"/>
  <c r="H31" i="5"/>
  <c r="G31" i="5"/>
  <c r="F31" i="5"/>
  <c r="J30" i="5"/>
  <c r="I30" i="5"/>
  <c r="H30" i="5"/>
  <c r="G30" i="5"/>
  <c r="F30" i="5"/>
  <c r="J29" i="5"/>
  <c r="I29" i="5"/>
  <c r="H29" i="5"/>
  <c r="G29" i="5"/>
  <c r="F29" i="5"/>
  <c r="J28" i="5"/>
  <c r="I28" i="5"/>
  <c r="H28" i="5"/>
  <c r="G28" i="5"/>
  <c r="F28" i="5"/>
  <c r="J27" i="5"/>
  <c r="I27" i="5"/>
  <c r="H27" i="5"/>
  <c r="G27" i="5"/>
  <c r="F27" i="5"/>
  <c r="J26" i="5"/>
  <c r="I26" i="5"/>
  <c r="H26" i="5"/>
  <c r="G26" i="5"/>
  <c r="F26" i="5"/>
  <c r="J25" i="5"/>
  <c r="I25" i="5"/>
  <c r="H25" i="5"/>
  <c r="G25" i="5"/>
  <c r="F25" i="5"/>
  <c r="J24" i="5"/>
  <c r="I24" i="5"/>
  <c r="H24" i="5"/>
  <c r="G24" i="5"/>
  <c r="F24" i="5"/>
  <c r="J23" i="5"/>
  <c r="I23" i="5"/>
  <c r="H23" i="5"/>
  <c r="G23" i="5"/>
  <c r="F23" i="5"/>
  <c r="J22" i="5"/>
  <c r="I22" i="5"/>
  <c r="H22" i="5"/>
  <c r="G22" i="5"/>
  <c r="F22" i="5"/>
  <c r="J21" i="5"/>
  <c r="I21" i="5"/>
  <c r="H21" i="5"/>
  <c r="G21" i="5"/>
  <c r="F21" i="5"/>
  <c r="J20" i="5"/>
  <c r="I20" i="5"/>
  <c r="H20" i="5"/>
  <c r="G20" i="5"/>
  <c r="F20" i="5"/>
  <c r="J19" i="5"/>
  <c r="I19" i="5"/>
  <c r="H19" i="5"/>
  <c r="G19" i="5"/>
  <c r="F19" i="5"/>
  <c r="J18" i="5"/>
  <c r="I18" i="5"/>
  <c r="H18" i="5"/>
  <c r="G18" i="5"/>
  <c r="F18" i="5"/>
  <c r="J17" i="5"/>
  <c r="I17" i="5"/>
  <c r="H17" i="5"/>
  <c r="G17" i="5"/>
  <c r="F17" i="5"/>
  <c r="J16" i="5"/>
  <c r="I16" i="5"/>
  <c r="H16" i="5"/>
  <c r="G16" i="5"/>
  <c r="F16" i="5"/>
  <c r="J15" i="5"/>
  <c r="I15" i="5"/>
  <c r="H15" i="5"/>
  <c r="G15" i="5"/>
  <c r="F15" i="5"/>
  <c r="J14" i="5"/>
  <c r="I14" i="5"/>
  <c r="H14" i="5"/>
  <c r="G14" i="5"/>
  <c r="F14" i="5"/>
  <c r="J13" i="5"/>
  <c r="I13" i="5"/>
  <c r="H13" i="5"/>
  <c r="G13" i="5"/>
  <c r="F13" i="5"/>
  <c r="J12" i="5"/>
  <c r="I12" i="5"/>
  <c r="H12" i="5"/>
  <c r="G12" i="5"/>
  <c r="F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J8" i="5"/>
  <c r="I8" i="5"/>
  <c r="H8" i="5"/>
  <c r="G8" i="5"/>
  <c r="F8" i="5"/>
  <c r="J7" i="5"/>
  <c r="I7" i="5"/>
  <c r="H7" i="5"/>
  <c r="G7" i="5"/>
  <c r="F7" i="5"/>
  <c r="J6" i="5"/>
  <c r="I6" i="5"/>
  <c r="H6" i="5"/>
  <c r="G6" i="5"/>
  <c r="F6" i="5"/>
  <c r="A3" i="5" l="1"/>
  <c r="I3" i="5"/>
  <c r="G3" i="5"/>
  <c r="C3" i="5"/>
  <c r="E3" i="5"/>
</calcChain>
</file>

<file path=xl/sharedStrings.xml><?xml version="1.0" encoding="utf-8"?>
<sst xmlns="http://schemas.openxmlformats.org/spreadsheetml/2006/main" count="35" uniqueCount="33">
  <si>
    <t>MUMBAI</t>
  </si>
  <si>
    <t>Net Op Bal.</t>
  </si>
  <si>
    <t>Net Close Bal.</t>
  </si>
  <si>
    <t>Change</t>
  </si>
  <si>
    <t>Movement</t>
  </si>
  <si>
    <t>Trades</t>
  </si>
  <si>
    <t xml:space="preserve">**All values above are in USD </t>
  </si>
  <si>
    <t>Account</t>
  </si>
  <si>
    <t>Description</t>
  </si>
  <si>
    <t>Op. Bal</t>
  </si>
  <si>
    <t xml:space="preserve">Δ </t>
  </si>
  <si>
    <t>Cl. Bal</t>
  </si>
  <si>
    <t>EE033</t>
  </si>
  <si>
    <t>EE035</t>
  </si>
  <si>
    <t>EE039/EE201</t>
  </si>
  <si>
    <t>EE041/EE202</t>
  </si>
  <si>
    <t>EE045</t>
  </si>
  <si>
    <t>EE046</t>
  </si>
  <si>
    <t>EE048/EE204</t>
  </si>
  <si>
    <t>EE054</t>
  </si>
  <si>
    <t>EE060/EE205</t>
  </si>
  <si>
    <t>EE061</t>
  </si>
  <si>
    <t>COMMODITY TRADERS MUMBAI</t>
  </si>
  <si>
    <t>FIXED INCOME MUMBAI</t>
  </si>
  <si>
    <t>EE176/77</t>
  </si>
  <si>
    <t>EE174/175</t>
  </si>
  <si>
    <t>AUS</t>
  </si>
  <si>
    <t>OFT12406</t>
  </si>
  <si>
    <t>OFT12409</t>
  </si>
  <si>
    <t>OFT124011</t>
  </si>
  <si>
    <t>OFT124012</t>
  </si>
  <si>
    <t>OFT124031</t>
  </si>
  <si>
    <t>OFT124032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</si>
</sst>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7" borderId="8" xfId="0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0" borderId="10" xfId="0" applyNumberFormat="1" applyFont="1" applyFill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2" fontId="1" fillId="8" borderId="12" xfId="0" applyNumberFormat="1" applyFont="1" applyFill="1" applyBorder="1" applyAlignment="1">
      <alignment horizontal="center"/>
    </xf>
    <xf numFmtId="2" fontId="1" fillId="9" borderId="12" xfId="0" applyNumberFormat="1" applyFont="1" applyFill="1" applyBorder="1" applyAlignment="1">
      <alignment horizontal="center"/>
    </xf>
    <xf numFmtId="2" fontId="1" fillId="10" borderId="12" xfId="0" applyNumberFormat="1" applyFont="1" applyFill="1" applyBorder="1" applyAlignment="1">
      <alignment horizontal="center"/>
    </xf>
    <xf numFmtId="1" fontId="1" fillId="11" borderId="13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1" fillId="4" borderId="21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1" fontId="1" fillId="4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%20B/Desktop/Daily%20Sheets/Statement-NLV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%20B/Desktop/ABN/Balance_Sheet_AB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LOBAL"/>
      <sheetName val="KOLKATA"/>
      <sheetName val="MUMBAI"/>
      <sheetName val="MUMBAI COMMODITIES"/>
      <sheetName val="BALANCE GLOBAL"/>
      <sheetName val="BALANCE MUMBAI"/>
      <sheetName val="CHANDAN"/>
      <sheetName val="BALANCE KOLKATA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4">
          <cell r="M4">
            <v>18132.387127534421</v>
          </cell>
          <cell r="N4">
            <v>8521.5101822471552</v>
          </cell>
          <cell r="O4">
            <v>0</v>
          </cell>
          <cell r="P4">
            <v>26653.897309781576</v>
          </cell>
          <cell r="Q4">
            <v>761</v>
          </cell>
        </row>
        <row r="5">
          <cell r="M5">
            <v>18221.244730936167</v>
          </cell>
          <cell r="N5">
            <v>4261.0316941995006</v>
          </cell>
          <cell r="O5">
            <v>0</v>
          </cell>
          <cell r="P5">
            <v>22482.276425135668</v>
          </cell>
          <cell r="Q5">
            <v>3490</v>
          </cell>
        </row>
        <row r="6">
          <cell r="M6">
            <v>7176.2365043492964</v>
          </cell>
          <cell r="N6">
            <v>1487.1100930804305</v>
          </cell>
          <cell r="O6">
            <v>0</v>
          </cell>
          <cell r="P6">
            <v>8663.3465974297269</v>
          </cell>
          <cell r="Q6">
            <v>4749</v>
          </cell>
        </row>
        <row r="7">
          <cell r="M7">
            <v>3912.4885923835068</v>
          </cell>
          <cell r="N7">
            <v>7567.4129630925199</v>
          </cell>
          <cell r="O7">
            <v>0</v>
          </cell>
          <cell r="P7">
            <v>11479.901555476026</v>
          </cell>
          <cell r="Q7">
            <v>1316</v>
          </cell>
        </row>
        <row r="8">
          <cell r="M8">
            <v>19835.105271530494</v>
          </cell>
          <cell r="N8">
            <v>4620.6926721039599</v>
          </cell>
          <cell r="O8">
            <v>0</v>
          </cell>
          <cell r="P8">
            <v>24455.797943634454</v>
          </cell>
          <cell r="Q8">
            <v>4438</v>
          </cell>
        </row>
        <row r="9">
          <cell r="M9">
            <v>6583.4433117654571</v>
          </cell>
          <cell r="N9">
            <v>7786.7932862657744</v>
          </cell>
          <cell r="O9">
            <v>0</v>
          </cell>
          <cell r="P9">
            <v>14370.236598031232</v>
          </cell>
          <cell r="Q9">
            <v>1796</v>
          </cell>
        </row>
        <row r="10">
          <cell r="M10">
            <v>8463.376582930774</v>
          </cell>
          <cell r="N10">
            <v>2196.9036310363044</v>
          </cell>
          <cell r="O10">
            <v>0</v>
          </cell>
          <cell r="P10">
            <v>10660.280213967078</v>
          </cell>
          <cell r="Q10">
            <v>4177</v>
          </cell>
        </row>
        <row r="11">
          <cell r="M11">
            <v>7434.5343131875179</v>
          </cell>
          <cell r="N11">
            <v>8726.914437175099</v>
          </cell>
          <cell r="O11">
            <v>0</v>
          </cell>
          <cell r="P11">
            <v>16161.448750362617</v>
          </cell>
          <cell r="Q11">
            <v>926</v>
          </cell>
        </row>
        <row r="12">
          <cell r="M12">
            <v>13246.667286837677</v>
          </cell>
          <cell r="N12">
            <v>11247.054289877451</v>
          </cell>
          <cell r="O12">
            <v>0</v>
          </cell>
          <cell r="P12">
            <v>24493.721576715128</v>
          </cell>
          <cell r="Q12">
            <v>2988</v>
          </cell>
        </row>
        <row r="13">
          <cell r="M13">
            <v>4283.0513940670398</v>
          </cell>
          <cell r="N13">
            <v>8891.5751887781844</v>
          </cell>
          <cell r="O13">
            <v>0</v>
          </cell>
          <cell r="P13">
            <v>13174.626582845223</v>
          </cell>
          <cell r="Q13">
            <v>1158</v>
          </cell>
        </row>
        <row r="14">
          <cell r="K14" t="str">
            <v>LGBEE078</v>
          </cell>
          <cell r="M14">
            <v>17549.485374387212</v>
          </cell>
          <cell r="N14">
            <v>11777.074744896483</v>
          </cell>
          <cell r="O14">
            <v>0</v>
          </cell>
          <cell r="P14">
            <v>29326.560119283695</v>
          </cell>
          <cell r="Q14">
            <v>1359</v>
          </cell>
        </row>
        <row r="15">
          <cell r="K15" t="str">
            <v>LGBEE090</v>
          </cell>
          <cell r="M15">
            <v>45812.323791615978</v>
          </cell>
          <cell r="N15">
            <v>10419.041918692586</v>
          </cell>
          <cell r="O15">
            <v>0</v>
          </cell>
          <cell r="P15">
            <v>56231.365710308564</v>
          </cell>
          <cell r="Q15">
            <v>3560</v>
          </cell>
        </row>
        <row r="16">
          <cell r="K16" t="str">
            <v>LGBEE110</v>
          </cell>
          <cell r="M16">
            <v>1125.1306197368644</v>
          </cell>
          <cell r="N16">
            <v>-898.35255443075948</v>
          </cell>
          <cell r="O16">
            <v>0</v>
          </cell>
          <cell r="P16">
            <v>226.77806530610496</v>
          </cell>
          <cell r="Q16">
            <v>1945</v>
          </cell>
        </row>
        <row r="17">
          <cell r="K17" t="str">
            <v>LGBEE115</v>
          </cell>
          <cell r="M17">
            <v>6723.6597597553591</v>
          </cell>
          <cell r="N17">
            <v>3059.6798702278647</v>
          </cell>
          <cell r="O17">
            <v>0</v>
          </cell>
          <cell r="P17">
            <v>9783.3396299832239</v>
          </cell>
          <cell r="Q17">
            <v>1774</v>
          </cell>
        </row>
        <row r="18">
          <cell r="K18" t="str">
            <v>LGBEE119</v>
          </cell>
          <cell r="M18">
            <v>5981.1469831668319</v>
          </cell>
          <cell r="N18">
            <v>1159.2029628448263</v>
          </cell>
          <cell r="O18">
            <v>0</v>
          </cell>
          <cell r="P18">
            <v>7140.3499460116582</v>
          </cell>
          <cell r="Q18">
            <v>1870</v>
          </cell>
        </row>
        <row r="19">
          <cell r="K19" t="str">
            <v>LGBEE122</v>
          </cell>
          <cell r="M19">
            <v>7187.5774302817808</v>
          </cell>
          <cell r="N19">
            <v>2491.6202391667994</v>
          </cell>
          <cell r="O19">
            <v>0</v>
          </cell>
          <cell r="P19">
            <v>9679.1976694485802</v>
          </cell>
          <cell r="Q19">
            <v>2034</v>
          </cell>
        </row>
        <row r="20">
          <cell r="K20" t="str">
            <v>LGBEE125</v>
          </cell>
          <cell r="M20">
            <v>13669.79233600143</v>
          </cell>
          <cell r="N20">
            <v>6505.0987489850722</v>
          </cell>
          <cell r="O20">
            <v>0</v>
          </cell>
          <cell r="P20">
            <v>20174.891084986502</v>
          </cell>
          <cell r="Q20">
            <v>1186</v>
          </cell>
        </row>
        <row r="21">
          <cell r="K21" t="str">
            <v>LGBEE127</v>
          </cell>
          <cell r="M21">
            <v>8885.6327109524464</v>
          </cell>
          <cell r="N21">
            <v>9033.7704570285605</v>
          </cell>
          <cell r="O21">
            <v>0</v>
          </cell>
          <cell r="P21">
            <v>17919.403167981007</v>
          </cell>
          <cell r="Q21">
            <v>1157</v>
          </cell>
        </row>
        <row r="22">
          <cell r="K22" t="str">
            <v>LGBEE128</v>
          </cell>
          <cell r="M22">
            <v>-418.27490051286213</v>
          </cell>
          <cell r="N22">
            <v>7806.363654347173</v>
          </cell>
          <cell r="O22">
            <v>0</v>
          </cell>
          <cell r="P22">
            <v>7388.0887538343113</v>
          </cell>
          <cell r="Q22">
            <v>1256</v>
          </cell>
        </row>
        <row r="23">
          <cell r="K23" t="str">
            <v>LGBEE131</v>
          </cell>
          <cell r="M23">
            <v>5769.8643521658796</v>
          </cell>
          <cell r="N23">
            <v>2817.6682128666107</v>
          </cell>
          <cell r="O23">
            <v>0</v>
          </cell>
          <cell r="P23">
            <v>8587.5325650324903</v>
          </cell>
          <cell r="Q23">
            <v>1318</v>
          </cell>
        </row>
        <row r="25">
          <cell r="K25" t="str">
            <v>LGBEE134</v>
          </cell>
          <cell r="M25">
            <v>691.83</v>
          </cell>
          <cell r="N25">
            <v>834.14</v>
          </cell>
          <cell r="O25">
            <v>0</v>
          </cell>
          <cell r="P25">
            <v>1525.97</v>
          </cell>
          <cell r="Q25">
            <v>298</v>
          </cell>
        </row>
        <row r="26">
          <cell r="K26" t="str">
            <v>LGBEE196</v>
          </cell>
          <cell r="M26">
            <v>-3512.0233634636534</v>
          </cell>
          <cell r="N26">
            <v>3036.1530689916817</v>
          </cell>
          <cell r="O26">
            <v>0</v>
          </cell>
          <cell r="P26">
            <v>-475.87029447197165</v>
          </cell>
          <cell r="Q26">
            <v>251</v>
          </cell>
        </row>
        <row r="27">
          <cell r="K27" t="str">
            <v>LGBEE197</v>
          </cell>
          <cell r="M27">
            <v>-18383.880730745801</v>
          </cell>
          <cell r="N27">
            <v>7541.2380787796992</v>
          </cell>
          <cell r="O27">
            <v>0</v>
          </cell>
          <cell r="P27">
            <v>-10842.642651966102</v>
          </cell>
          <cell r="Q27">
            <v>968</v>
          </cell>
        </row>
        <row r="28">
          <cell r="K28" t="str">
            <v>LGBEE198</v>
          </cell>
          <cell r="M28">
            <v>-494.11090829330806</v>
          </cell>
          <cell r="N28">
            <v>16180.714100395486</v>
          </cell>
          <cell r="O28">
            <v>0</v>
          </cell>
          <cell r="P28">
            <v>15686.603192102179</v>
          </cell>
          <cell r="Q28">
            <v>1162</v>
          </cell>
        </row>
        <row r="29">
          <cell r="K29" t="str">
            <v>LGBEE221</v>
          </cell>
          <cell r="M29">
            <v>2356.59</v>
          </cell>
          <cell r="N29">
            <v>-432.75000000000023</v>
          </cell>
          <cell r="O29">
            <v>0</v>
          </cell>
          <cell r="P29">
            <v>1923.84</v>
          </cell>
          <cell r="Q29">
            <v>144</v>
          </cell>
        </row>
        <row r="30">
          <cell r="K30" t="str">
            <v>LGBEE223</v>
          </cell>
          <cell r="M30">
            <v>2383.13</v>
          </cell>
          <cell r="N30">
            <v>-1008.49</v>
          </cell>
          <cell r="O30">
            <v>0</v>
          </cell>
          <cell r="P30">
            <v>1374.64</v>
          </cell>
          <cell r="Q30">
            <v>55</v>
          </cell>
        </row>
        <row r="31">
          <cell r="K31" t="str">
            <v>LGBEE224</v>
          </cell>
          <cell r="M31">
            <v>991.46</v>
          </cell>
          <cell r="N31">
            <v>259.94000000000005</v>
          </cell>
          <cell r="O31">
            <v>0</v>
          </cell>
          <cell r="P31">
            <v>1251.4000000000001</v>
          </cell>
          <cell r="Q31">
            <v>268</v>
          </cell>
        </row>
        <row r="32">
          <cell r="K32" t="str">
            <v>LGBEE225</v>
          </cell>
          <cell r="M32">
            <v>2032.71</v>
          </cell>
          <cell r="N32">
            <v>157.48999999999978</v>
          </cell>
          <cell r="O32">
            <v>0</v>
          </cell>
          <cell r="P32">
            <v>2190.1999999999998</v>
          </cell>
          <cell r="Q32">
            <v>214</v>
          </cell>
        </row>
        <row r="34">
          <cell r="M34">
            <v>12044.503990220139</v>
          </cell>
          <cell r="N34">
            <v>5263.5708422365678</v>
          </cell>
          <cell r="O34">
            <v>0</v>
          </cell>
          <cell r="P34">
            <v>17308.074832456707</v>
          </cell>
          <cell r="Q34">
            <v>2776</v>
          </cell>
        </row>
        <row r="35">
          <cell r="M35">
            <v>-27813.56</v>
          </cell>
          <cell r="N35">
            <v>7093.9600000000028</v>
          </cell>
          <cell r="O35">
            <v>0</v>
          </cell>
          <cell r="P35">
            <v>-20719.599999999999</v>
          </cell>
          <cell r="Q35">
            <v>1252</v>
          </cell>
        </row>
      </sheetData>
      <sheetData sheetId="4" refreshError="1">
        <row r="5">
          <cell r="L5" t="str">
            <v>LGBEE077</v>
          </cell>
          <cell r="M5">
            <v>26766.992226562499</v>
          </cell>
          <cell r="N5">
            <v>-13931.127227778155</v>
          </cell>
          <cell r="O5">
            <v>0</v>
          </cell>
          <cell r="P5">
            <v>12835.864998784344</v>
          </cell>
          <cell r="Q5">
            <v>1424</v>
          </cell>
        </row>
        <row r="6">
          <cell r="L6" t="str">
            <v>LGBEE103</v>
          </cell>
          <cell r="M6">
            <v>-2585.5622793112875</v>
          </cell>
          <cell r="N6">
            <v>-465.39482067507197</v>
          </cell>
          <cell r="O6">
            <v>0</v>
          </cell>
          <cell r="P6">
            <v>-3050.9570999863595</v>
          </cell>
          <cell r="Q6">
            <v>150</v>
          </cell>
        </row>
        <row r="7">
          <cell r="L7" t="str">
            <v>LGBEE104</v>
          </cell>
          <cell r="M7">
            <v>186.56</v>
          </cell>
          <cell r="N7">
            <v>260.92</v>
          </cell>
          <cell r="O7">
            <v>0</v>
          </cell>
          <cell r="P7">
            <v>447.48</v>
          </cell>
          <cell r="Q7">
            <v>334</v>
          </cell>
        </row>
        <row r="8">
          <cell r="L8" t="str">
            <v>LGBEE107</v>
          </cell>
          <cell r="M8">
            <v>406.20488281249993</v>
          </cell>
          <cell r="N8">
            <v>241.92771140096954</v>
          </cell>
          <cell r="O8">
            <v>0</v>
          </cell>
          <cell r="P8">
            <v>648.13259421346947</v>
          </cell>
          <cell r="Q8">
            <v>118</v>
          </cell>
        </row>
        <row r="9">
          <cell r="L9" t="str">
            <v>LGBEE109</v>
          </cell>
          <cell r="M9">
            <v>-4115.6908593750004</v>
          </cell>
          <cell r="N9">
            <v>-40.297781519723685</v>
          </cell>
          <cell r="O9">
            <v>0</v>
          </cell>
          <cell r="P9">
            <v>-4155.9886408947241</v>
          </cell>
          <cell r="Q9">
            <v>124</v>
          </cell>
        </row>
        <row r="10">
          <cell r="L10" t="str">
            <v>LGBEE114</v>
          </cell>
          <cell r="M10">
            <v>-5081.7473437500003</v>
          </cell>
          <cell r="N10">
            <v>-1260.7041271957814</v>
          </cell>
          <cell r="O10">
            <v>0</v>
          </cell>
          <cell r="P10">
            <v>-6342.4514709457817</v>
          </cell>
          <cell r="Q10">
            <v>148</v>
          </cell>
        </row>
        <row r="11">
          <cell r="L11" t="str">
            <v>LGBEE126</v>
          </cell>
          <cell r="M11">
            <v>-338.62</v>
          </cell>
          <cell r="N11">
            <v>-24.360000000000014</v>
          </cell>
          <cell r="O11">
            <v>0</v>
          </cell>
          <cell r="P11">
            <v>-362.98</v>
          </cell>
          <cell r="Q11">
            <v>116</v>
          </cell>
        </row>
        <row r="12">
          <cell r="L12" t="str">
            <v>LGBEE149</v>
          </cell>
          <cell r="M12">
            <v>430.52</v>
          </cell>
          <cell r="N12">
            <v>155.12</v>
          </cell>
          <cell r="O12">
            <v>0</v>
          </cell>
          <cell r="P12">
            <v>585.64</v>
          </cell>
          <cell r="Q12">
            <v>284</v>
          </cell>
        </row>
        <row r="13">
          <cell r="L13" t="str">
            <v>LGBEE157</v>
          </cell>
          <cell r="M13">
            <v>-2414.7946093750002</v>
          </cell>
          <cell r="N13">
            <v>-917.07924912244698</v>
          </cell>
          <cell r="O13">
            <v>0</v>
          </cell>
          <cell r="P13">
            <v>-3331.8738584974471</v>
          </cell>
          <cell r="Q13">
            <v>174</v>
          </cell>
        </row>
        <row r="14">
          <cell r="L14" t="str">
            <v>LGBEE158</v>
          </cell>
          <cell r="M14">
            <v>1199.1397656249999</v>
          </cell>
          <cell r="N14">
            <v>-285.65886360700802</v>
          </cell>
          <cell r="O14">
            <v>0</v>
          </cell>
          <cell r="P14">
            <v>913.48090201799187</v>
          </cell>
          <cell r="Q14">
            <v>113</v>
          </cell>
        </row>
        <row r="15">
          <cell r="L15" t="str">
            <v>LGBEE161</v>
          </cell>
          <cell r="M15">
            <v>-3666.9495312499998</v>
          </cell>
          <cell r="N15">
            <v>43.326090938791367</v>
          </cell>
          <cell r="O15">
            <v>0</v>
          </cell>
          <cell r="P15">
            <v>-3623.6234403112085</v>
          </cell>
          <cell r="Q15">
            <v>44</v>
          </cell>
        </row>
        <row r="17">
          <cell r="L17" t="str">
            <v>LGBEE163</v>
          </cell>
          <cell r="M17">
            <v>-2005.24</v>
          </cell>
          <cell r="N17">
            <v>1485.92</v>
          </cell>
          <cell r="O17">
            <v>0</v>
          </cell>
          <cell r="P17">
            <v>-519.32000000000005</v>
          </cell>
          <cell r="Q17">
            <v>504</v>
          </cell>
        </row>
        <row r="18">
          <cell r="L18" t="str">
            <v>LGBEE164</v>
          </cell>
          <cell r="M18">
            <v>-5256.4812890624999</v>
          </cell>
          <cell r="N18">
            <v>-746.72705521175249</v>
          </cell>
          <cell r="O18">
            <v>0</v>
          </cell>
          <cell r="P18">
            <v>-6003.2083442742523</v>
          </cell>
          <cell r="Q18">
            <v>156</v>
          </cell>
        </row>
        <row r="19">
          <cell r="L19" t="str">
            <v>LGBEE168</v>
          </cell>
          <cell r="M19">
            <v>-9189.4210276031699</v>
          </cell>
          <cell r="N19">
            <v>-1419.0067816997907</v>
          </cell>
          <cell r="O19">
            <v>0</v>
          </cell>
          <cell r="P19">
            <v>-10608.427809302961</v>
          </cell>
          <cell r="Q19">
            <v>479</v>
          </cell>
        </row>
        <row r="20">
          <cell r="L20" t="str">
            <v>LGBEE169</v>
          </cell>
          <cell r="M20">
            <v>-18978.033760590326</v>
          </cell>
          <cell r="N20">
            <v>1254.2454124795622</v>
          </cell>
          <cell r="O20">
            <v>0</v>
          </cell>
          <cell r="P20">
            <v>-17723.788348110764</v>
          </cell>
          <cell r="Q20">
            <v>239</v>
          </cell>
        </row>
        <row r="21">
          <cell r="L21" t="str">
            <v>LGBEE171</v>
          </cell>
          <cell r="M21">
            <v>-75.649961738179854</v>
          </cell>
          <cell r="N21">
            <v>309.22741229062837</v>
          </cell>
          <cell r="O21">
            <v>0</v>
          </cell>
          <cell r="P21">
            <v>233.57745055244851</v>
          </cell>
          <cell r="Q21">
            <v>25</v>
          </cell>
        </row>
        <row r="22">
          <cell r="L22" t="str">
            <v>LGBEE173</v>
          </cell>
          <cell r="M22">
            <v>2379.8932522547143</v>
          </cell>
          <cell r="N22">
            <v>401.87496626936172</v>
          </cell>
          <cell r="O22">
            <v>0</v>
          </cell>
          <cell r="P22">
            <v>2781.768218524076</v>
          </cell>
          <cell r="Q22">
            <v>204</v>
          </cell>
        </row>
        <row r="24">
          <cell r="L24" t="str">
            <v>LGBEE179</v>
          </cell>
          <cell r="M24">
            <v>12734.980000000001</v>
          </cell>
          <cell r="N24">
            <v>-503.12000000000262</v>
          </cell>
          <cell r="O24">
            <v>0</v>
          </cell>
          <cell r="P24">
            <v>12231.859999999999</v>
          </cell>
          <cell r="Q24">
            <v>1022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Detail"/>
      <sheetName val="Detailx"/>
      <sheetName val="Detail 1"/>
      <sheetName val="Detail 2"/>
      <sheetName val="Sheet1"/>
    </sheetNames>
    <sheetDataSet>
      <sheetData sheetId="0"/>
      <sheetData sheetId="1">
        <row r="15">
          <cell r="B15">
            <v>-1625.42</v>
          </cell>
          <cell r="C15">
            <v>-0.51</v>
          </cell>
          <cell r="D15">
            <v>0</v>
          </cell>
          <cell r="E15">
            <v>-1625.93</v>
          </cell>
          <cell r="F15">
            <v>0</v>
          </cell>
        </row>
        <row r="16">
          <cell r="B16">
            <v>3215</v>
          </cell>
          <cell r="C16">
            <v>1766.47</v>
          </cell>
          <cell r="D16">
            <v>0</v>
          </cell>
          <cell r="E16">
            <v>4981.47</v>
          </cell>
          <cell r="F16">
            <v>453</v>
          </cell>
        </row>
        <row r="17">
          <cell r="B17">
            <v>-4887.71</v>
          </cell>
          <cell r="C17">
            <v>1550.07</v>
          </cell>
          <cell r="D17">
            <v>0</v>
          </cell>
          <cell r="E17">
            <v>-3337.64</v>
          </cell>
          <cell r="F17">
            <v>248</v>
          </cell>
        </row>
        <row r="18">
          <cell r="B18">
            <v>1799.67</v>
          </cell>
          <cell r="C18">
            <v>2907.67</v>
          </cell>
          <cell r="D18">
            <v>0</v>
          </cell>
          <cell r="E18">
            <v>4707.34</v>
          </cell>
          <cell r="F18">
            <v>277</v>
          </cell>
        </row>
        <row r="32">
          <cell r="B32">
            <v>-2095.46</v>
          </cell>
          <cell r="C32">
            <v>570.65</v>
          </cell>
          <cell r="D32">
            <v>0</v>
          </cell>
          <cell r="E32">
            <v>-1524.81</v>
          </cell>
          <cell r="F32">
            <v>104</v>
          </cell>
        </row>
        <row r="33">
          <cell r="B33">
            <v>-5804.74</v>
          </cell>
          <cell r="C33">
            <v>399.05</v>
          </cell>
          <cell r="D33">
            <v>0</v>
          </cell>
          <cell r="E33">
            <v>-5405.69</v>
          </cell>
          <cell r="F33">
            <v>82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B6" sqref="B6:E53"/>
    </sheetView>
  </sheetViews>
  <sheetFormatPr baseColWidth="10" defaultColWidth="8.83203125" defaultRowHeight="15" x14ac:dyDescent="0.2"/>
  <cols>
    <col min="1" max="1" width="13.5" customWidth="1"/>
    <col min="3" max="4" width="9.5" bestFit="1" customWidth="1"/>
    <col min="5" max="5" width="13.5" customWidth="1"/>
    <col min="6" max="6" width="11.83203125" bestFit="1" customWidth="1"/>
    <col min="7" max="7" width="12.5" bestFit="1" customWidth="1"/>
    <col min="8" max="8" width="11.6640625" bestFit="1" customWidth="1"/>
    <col min="9" max="9" width="13.1640625" customWidth="1"/>
    <col min="10" max="10" width="9.5" customWidth="1"/>
  </cols>
  <sheetData>
    <row r="1" spans="1:10" ht="16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ht="16" x14ac:dyDescent="0.2">
      <c r="A2" s="30" t="s">
        <v>1</v>
      </c>
      <c r="B2" s="31"/>
      <c r="C2" s="31" t="s">
        <v>2</v>
      </c>
      <c r="D2" s="31"/>
      <c r="E2" s="31" t="s">
        <v>3</v>
      </c>
      <c r="F2" s="31"/>
      <c r="G2" s="31" t="s">
        <v>4</v>
      </c>
      <c r="H2" s="31"/>
      <c r="I2" s="31" t="s">
        <v>5</v>
      </c>
      <c r="J2" s="32"/>
    </row>
    <row r="3" spans="1:10" ht="17" thickBot="1" x14ac:dyDescent="0.25">
      <c r="A3" s="33">
        <f>SUM(F6:F59)</f>
        <v>170868.96202598992</v>
      </c>
      <c r="B3" s="34"/>
      <c r="C3" s="35">
        <f>SUM(I6:I59)</f>
        <v>321025.58049544453</v>
      </c>
      <c r="D3" s="34"/>
      <c r="E3" s="35">
        <f>SUM(G6:G59)</f>
        <v>150156.61846945455</v>
      </c>
      <c r="F3" s="34"/>
      <c r="G3" s="35">
        <f>SUM(H6:H59)</f>
        <v>0</v>
      </c>
      <c r="H3" s="34"/>
      <c r="I3" s="36">
        <f>SUM(J6:J59)</f>
        <v>57468</v>
      </c>
      <c r="J3" s="37"/>
    </row>
    <row r="4" spans="1:10" ht="17" thickBot="1" x14ac:dyDescent="0.25">
      <c r="A4" s="24" t="s">
        <v>6</v>
      </c>
      <c r="B4" s="25"/>
      <c r="C4" s="25"/>
      <c r="D4" s="25"/>
      <c r="E4" s="25"/>
      <c r="F4" s="25"/>
      <c r="G4" s="25"/>
      <c r="H4" s="25"/>
      <c r="I4" s="25"/>
      <c r="J4" s="26"/>
    </row>
    <row r="5" spans="1:10" ht="17" thickBot="1" x14ac:dyDescent="0.25">
      <c r="A5" s="9" t="s">
        <v>8</v>
      </c>
      <c r="B5" s="17" t="s">
        <v>7</v>
      </c>
      <c r="C5" s="18"/>
      <c r="D5" s="18"/>
      <c r="E5" s="19"/>
      <c r="F5" s="9" t="s">
        <v>9</v>
      </c>
      <c r="G5" s="9" t="s">
        <v>10</v>
      </c>
      <c r="H5" s="9" t="s">
        <v>4</v>
      </c>
      <c r="I5" s="9" t="s">
        <v>11</v>
      </c>
      <c r="J5" s="1" t="s">
        <v>5</v>
      </c>
    </row>
    <row r="6" spans="1:10" ht="15.75" customHeight="1" x14ac:dyDescent="0.2">
      <c r="A6" s="20" t="s">
        <v>23</v>
      </c>
      <c r="B6" s="21" t="s">
        <v>12</v>
      </c>
      <c r="C6" s="22"/>
      <c r="D6" s="22"/>
      <c r="E6" s="23"/>
      <c r="F6" s="11">
        <f>[1]MUMBAI!M4</f>
        <v>18132.387127534421</v>
      </c>
      <c r="G6" s="5">
        <f>[1]MUMBAI!N4</f>
        <v>8521.5101822471552</v>
      </c>
      <c r="H6" s="6">
        <f>[1]MUMBAI!O4</f>
        <v>0</v>
      </c>
      <c r="I6" s="7">
        <f>[1]MUMBAI!P4</f>
        <v>26653.897309781576</v>
      </c>
      <c r="J6" s="8">
        <f>[1]MUMBAI!Q4</f>
        <v>761</v>
      </c>
    </row>
    <row r="7" spans="1:10" ht="16" x14ac:dyDescent="0.2">
      <c r="A7" s="20"/>
      <c r="B7" s="38" t="s">
        <v>13</v>
      </c>
      <c r="C7" s="39"/>
      <c r="D7" s="39"/>
      <c r="E7" s="40"/>
      <c r="F7" s="11">
        <f>[1]MUMBAI!M5</f>
        <v>18221.244730936167</v>
      </c>
      <c r="G7" s="5">
        <f>[1]MUMBAI!N5</f>
        <v>4261.0316941995006</v>
      </c>
      <c r="H7" s="6">
        <f>[1]MUMBAI!O5</f>
        <v>0</v>
      </c>
      <c r="I7" s="7">
        <f>[1]MUMBAI!P5</f>
        <v>22482.276425135668</v>
      </c>
      <c r="J7" s="8">
        <f>[1]MUMBAI!Q5</f>
        <v>3490</v>
      </c>
    </row>
    <row r="8" spans="1:10" ht="16" x14ac:dyDescent="0.2">
      <c r="A8" s="20"/>
      <c r="B8" s="38" t="s">
        <v>14</v>
      </c>
      <c r="C8" s="39"/>
      <c r="D8" s="39"/>
      <c r="E8" s="40"/>
      <c r="F8" s="11">
        <f>[1]MUMBAI!M6</f>
        <v>7176.2365043492964</v>
      </c>
      <c r="G8" s="5">
        <f>[1]MUMBAI!N6</f>
        <v>1487.1100930804305</v>
      </c>
      <c r="H8" s="6">
        <f>[1]MUMBAI!O6</f>
        <v>0</v>
      </c>
      <c r="I8" s="7">
        <f>[1]MUMBAI!P6</f>
        <v>8663.3465974297269</v>
      </c>
      <c r="J8" s="8">
        <f>[1]MUMBAI!Q6</f>
        <v>4749</v>
      </c>
    </row>
    <row r="9" spans="1:10" ht="16" x14ac:dyDescent="0.2">
      <c r="A9" s="20"/>
      <c r="B9" s="38" t="s">
        <v>15</v>
      </c>
      <c r="C9" s="39"/>
      <c r="D9" s="39"/>
      <c r="E9" s="40"/>
      <c r="F9" s="11">
        <f>[1]MUMBAI!M7</f>
        <v>3912.4885923835068</v>
      </c>
      <c r="G9" s="5">
        <f>[1]MUMBAI!N7</f>
        <v>7567.4129630925199</v>
      </c>
      <c r="H9" s="6">
        <f>[1]MUMBAI!O7</f>
        <v>0</v>
      </c>
      <c r="I9" s="7">
        <f>[1]MUMBAI!P7</f>
        <v>11479.901555476026</v>
      </c>
      <c r="J9" s="8">
        <f>[1]MUMBAI!Q7</f>
        <v>1316</v>
      </c>
    </row>
    <row r="10" spans="1:10" ht="16" x14ac:dyDescent="0.2">
      <c r="A10" s="20"/>
      <c r="B10" s="38" t="s">
        <v>16</v>
      </c>
      <c r="C10" s="39"/>
      <c r="D10" s="39"/>
      <c r="E10" s="40"/>
      <c r="F10" s="11">
        <f>[1]MUMBAI!M8</f>
        <v>19835.105271530494</v>
      </c>
      <c r="G10" s="5">
        <f>[1]MUMBAI!N8</f>
        <v>4620.6926721039599</v>
      </c>
      <c r="H10" s="6">
        <f>[1]MUMBAI!O8</f>
        <v>0</v>
      </c>
      <c r="I10" s="7">
        <f>[1]MUMBAI!P8</f>
        <v>24455.797943634454</v>
      </c>
      <c r="J10" s="8">
        <f>[1]MUMBAI!Q8</f>
        <v>4438</v>
      </c>
    </row>
    <row r="11" spans="1:10" ht="16" x14ac:dyDescent="0.2">
      <c r="A11" s="20"/>
      <c r="B11" s="38" t="s">
        <v>17</v>
      </c>
      <c r="C11" s="39"/>
      <c r="D11" s="39"/>
      <c r="E11" s="40"/>
      <c r="F11" s="11">
        <f>[1]MUMBAI!M9</f>
        <v>6583.4433117654571</v>
      </c>
      <c r="G11" s="5">
        <f>[1]MUMBAI!N9</f>
        <v>7786.7932862657744</v>
      </c>
      <c r="H11" s="6">
        <f>[1]MUMBAI!O9</f>
        <v>0</v>
      </c>
      <c r="I11" s="7">
        <f>[1]MUMBAI!P9</f>
        <v>14370.236598031232</v>
      </c>
      <c r="J11" s="8">
        <f>[1]MUMBAI!Q9</f>
        <v>1796</v>
      </c>
    </row>
    <row r="12" spans="1:10" ht="16" x14ac:dyDescent="0.2">
      <c r="A12" s="20"/>
      <c r="B12" s="38" t="s">
        <v>18</v>
      </c>
      <c r="C12" s="39"/>
      <c r="D12" s="39"/>
      <c r="E12" s="40"/>
      <c r="F12" s="11">
        <f>[1]MUMBAI!M10</f>
        <v>8463.376582930774</v>
      </c>
      <c r="G12" s="5">
        <f>[1]MUMBAI!N10</f>
        <v>2196.9036310363044</v>
      </c>
      <c r="H12" s="6">
        <f>[1]MUMBAI!O10</f>
        <v>0</v>
      </c>
      <c r="I12" s="7">
        <f>[1]MUMBAI!P10</f>
        <v>10660.280213967078</v>
      </c>
      <c r="J12" s="8">
        <f>[1]MUMBAI!Q10</f>
        <v>4177</v>
      </c>
    </row>
    <row r="13" spans="1:10" ht="16" x14ac:dyDescent="0.2">
      <c r="A13" s="20"/>
      <c r="B13" s="38" t="s">
        <v>19</v>
      </c>
      <c r="C13" s="39"/>
      <c r="D13" s="39"/>
      <c r="E13" s="40"/>
      <c r="F13" s="11">
        <f>[1]MUMBAI!M11</f>
        <v>7434.5343131875179</v>
      </c>
      <c r="G13" s="5">
        <f>[1]MUMBAI!N11</f>
        <v>8726.914437175099</v>
      </c>
      <c r="H13" s="6">
        <f>[1]MUMBAI!O11</f>
        <v>0</v>
      </c>
      <c r="I13" s="7">
        <f>[1]MUMBAI!P11</f>
        <v>16161.448750362617</v>
      </c>
      <c r="J13" s="8">
        <f>[1]MUMBAI!Q11</f>
        <v>926</v>
      </c>
    </row>
    <row r="14" spans="1:10" ht="16" x14ac:dyDescent="0.2">
      <c r="A14" s="20"/>
      <c r="B14" s="38" t="s">
        <v>20</v>
      </c>
      <c r="C14" s="39"/>
      <c r="D14" s="39"/>
      <c r="E14" s="40"/>
      <c r="F14" s="11">
        <f>[1]MUMBAI!M12</f>
        <v>13246.667286837677</v>
      </c>
      <c r="G14" s="5">
        <f>[1]MUMBAI!N12</f>
        <v>11247.054289877451</v>
      </c>
      <c r="H14" s="6">
        <f>[1]MUMBAI!O12</f>
        <v>0</v>
      </c>
      <c r="I14" s="7">
        <f>[1]MUMBAI!P12</f>
        <v>24493.721576715128</v>
      </c>
      <c r="J14" s="8">
        <f>[1]MUMBAI!Q12</f>
        <v>2988</v>
      </c>
    </row>
    <row r="15" spans="1:10" ht="16" x14ac:dyDescent="0.2">
      <c r="A15" s="20"/>
      <c r="B15" s="38" t="s">
        <v>21</v>
      </c>
      <c r="C15" s="39"/>
      <c r="D15" s="39"/>
      <c r="E15" s="40"/>
      <c r="F15" s="11">
        <f>[1]MUMBAI!M13</f>
        <v>4283.0513940670398</v>
      </c>
      <c r="G15" s="5">
        <f>[1]MUMBAI!N13</f>
        <v>8891.5751887781844</v>
      </c>
      <c r="H15" s="6">
        <f>[1]MUMBAI!O13</f>
        <v>0</v>
      </c>
      <c r="I15" s="7">
        <f>[1]MUMBAI!P13</f>
        <v>13174.626582845223</v>
      </c>
      <c r="J15" s="8">
        <f>[1]MUMBAI!Q13</f>
        <v>1158</v>
      </c>
    </row>
    <row r="16" spans="1:10" ht="16" x14ac:dyDescent="0.2">
      <c r="A16" s="20"/>
      <c r="B16" s="38" t="str">
        <f>RIGHT([1]MUMBAI!K14,5)</f>
        <v>EE078</v>
      </c>
      <c r="C16" s="39"/>
      <c r="D16" s="39"/>
      <c r="E16" s="40"/>
      <c r="F16" s="11">
        <f>[1]MUMBAI!M14</f>
        <v>17549.485374387212</v>
      </c>
      <c r="G16" s="5">
        <f>[1]MUMBAI!N14</f>
        <v>11777.074744896483</v>
      </c>
      <c r="H16" s="6">
        <f>[1]MUMBAI!O14</f>
        <v>0</v>
      </c>
      <c r="I16" s="7">
        <f>[1]MUMBAI!P14</f>
        <v>29326.560119283695</v>
      </c>
      <c r="J16" s="8">
        <f>[1]MUMBAI!Q14</f>
        <v>1359</v>
      </c>
    </row>
    <row r="17" spans="1:10" ht="16" x14ac:dyDescent="0.2">
      <c r="A17" s="20"/>
      <c r="B17" s="38" t="str">
        <f>RIGHT([1]MUMBAI!K15,5)</f>
        <v>EE090</v>
      </c>
      <c r="C17" s="39"/>
      <c r="D17" s="39"/>
      <c r="E17" s="40"/>
      <c r="F17" s="11">
        <f>[1]MUMBAI!M15</f>
        <v>45812.323791615978</v>
      </c>
      <c r="G17" s="5">
        <f>[1]MUMBAI!N15</f>
        <v>10419.041918692586</v>
      </c>
      <c r="H17" s="6">
        <f>[1]MUMBAI!O15</f>
        <v>0</v>
      </c>
      <c r="I17" s="7">
        <f>[1]MUMBAI!P15</f>
        <v>56231.365710308564</v>
      </c>
      <c r="J17" s="8">
        <f>[1]MUMBAI!Q15</f>
        <v>3560</v>
      </c>
    </row>
    <row r="18" spans="1:10" ht="16" x14ac:dyDescent="0.2">
      <c r="A18" s="20"/>
      <c r="B18" s="38" t="str">
        <f>RIGHT([1]MUMBAI!K16,5)</f>
        <v>EE110</v>
      </c>
      <c r="C18" s="39"/>
      <c r="D18" s="39"/>
      <c r="E18" s="40"/>
      <c r="F18" s="11">
        <f>[1]MUMBAI!M16</f>
        <v>1125.1306197368644</v>
      </c>
      <c r="G18" s="5">
        <f>[1]MUMBAI!N16</f>
        <v>-898.35255443075948</v>
      </c>
      <c r="H18" s="6">
        <f>[1]MUMBAI!O16</f>
        <v>0</v>
      </c>
      <c r="I18" s="7">
        <f>[1]MUMBAI!P16</f>
        <v>226.77806530610496</v>
      </c>
      <c r="J18" s="8">
        <f>[1]MUMBAI!Q16</f>
        <v>1945</v>
      </c>
    </row>
    <row r="19" spans="1:10" ht="16" x14ac:dyDescent="0.2">
      <c r="A19" s="20"/>
      <c r="B19" s="38" t="str">
        <f>RIGHT([1]MUMBAI!K17,5)</f>
        <v>EE115</v>
      </c>
      <c r="C19" s="39"/>
      <c r="D19" s="39"/>
      <c r="E19" s="40"/>
      <c r="F19" s="11">
        <f>[1]MUMBAI!M17</f>
        <v>6723.6597597553591</v>
      </c>
      <c r="G19" s="5">
        <f>[1]MUMBAI!N17</f>
        <v>3059.6798702278647</v>
      </c>
      <c r="H19" s="6">
        <f>[1]MUMBAI!O17</f>
        <v>0</v>
      </c>
      <c r="I19" s="7">
        <f>[1]MUMBAI!P17</f>
        <v>9783.3396299832239</v>
      </c>
      <c r="J19" s="8">
        <f>[1]MUMBAI!Q17</f>
        <v>1774</v>
      </c>
    </row>
    <row r="20" spans="1:10" ht="16" x14ac:dyDescent="0.2">
      <c r="A20" s="20"/>
      <c r="B20" s="38" t="str">
        <f>RIGHT([1]MUMBAI!K18,5)</f>
        <v>EE119</v>
      </c>
      <c r="C20" s="39"/>
      <c r="D20" s="39"/>
      <c r="E20" s="40"/>
      <c r="F20" s="11">
        <f>[1]MUMBAI!M18</f>
        <v>5981.1469831668319</v>
      </c>
      <c r="G20" s="5">
        <f>[1]MUMBAI!N18</f>
        <v>1159.2029628448263</v>
      </c>
      <c r="H20" s="6">
        <f>[1]MUMBAI!O18</f>
        <v>0</v>
      </c>
      <c r="I20" s="7">
        <f>[1]MUMBAI!P18</f>
        <v>7140.3499460116582</v>
      </c>
      <c r="J20" s="8">
        <f>[1]MUMBAI!Q18</f>
        <v>1870</v>
      </c>
    </row>
    <row r="21" spans="1:10" ht="16" x14ac:dyDescent="0.2">
      <c r="A21" s="20"/>
      <c r="B21" s="38" t="str">
        <f>RIGHT([1]MUMBAI!K19,5)</f>
        <v>EE122</v>
      </c>
      <c r="C21" s="39"/>
      <c r="D21" s="39"/>
      <c r="E21" s="40"/>
      <c r="F21" s="11">
        <f>[1]MUMBAI!M19</f>
        <v>7187.5774302817808</v>
      </c>
      <c r="G21" s="5">
        <f>[1]MUMBAI!N19</f>
        <v>2491.6202391667994</v>
      </c>
      <c r="H21" s="6">
        <f>[1]MUMBAI!O19</f>
        <v>0</v>
      </c>
      <c r="I21" s="7">
        <f>[1]MUMBAI!P19</f>
        <v>9679.1976694485802</v>
      </c>
      <c r="J21" s="8">
        <f>[1]MUMBAI!Q19</f>
        <v>2034</v>
      </c>
    </row>
    <row r="22" spans="1:10" ht="16" x14ac:dyDescent="0.2">
      <c r="A22" s="20"/>
      <c r="B22" s="38" t="str">
        <f>RIGHT([1]MUMBAI!K20,5)</f>
        <v>EE125</v>
      </c>
      <c r="C22" s="39"/>
      <c r="D22" s="39"/>
      <c r="E22" s="40"/>
      <c r="F22" s="11">
        <f>[1]MUMBAI!M20</f>
        <v>13669.79233600143</v>
      </c>
      <c r="G22" s="5">
        <f>[1]MUMBAI!N20</f>
        <v>6505.0987489850722</v>
      </c>
      <c r="H22" s="6">
        <f>[1]MUMBAI!O20</f>
        <v>0</v>
      </c>
      <c r="I22" s="7">
        <f>[1]MUMBAI!P20</f>
        <v>20174.891084986502</v>
      </c>
      <c r="J22" s="8">
        <f>[1]MUMBAI!Q20</f>
        <v>1186</v>
      </c>
    </row>
    <row r="23" spans="1:10" ht="16" x14ac:dyDescent="0.2">
      <c r="A23" s="20"/>
      <c r="B23" s="38" t="str">
        <f>RIGHT([1]MUMBAI!K21,5)</f>
        <v>EE127</v>
      </c>
      <c r="C23" s="39"/>
      <c r="D23" s="39"/>
      <c r="E23" s="40"/>
      <c r="F23" s="11">
        <f>[1]MUMBAI!M21</f>
        <v>8885.6327109524464</v>
      </c>
      <c r="G23" s="5">
        <f>[1]MUMBAI!N21</f>
        <v>9033.7704570285605</v>
      </c>
      <c r="H23" s="6">
        <f>[1]MUMBAI!O21</f>
        <v>0</v>
      </c>
      <c r="I23" s="7">
        <f>[1]MUMBAI!P21</f>
        <v>17919.403167981007</v>
      </c>
      <c r="J23" s="8">
        <f>[1]MUMBAI!Q21</f>
        <v>1157</v>
      </c>
    </row>
    <row r="24" spans="1:10" ht="16" x14ac:dyDescent="0.2">
      <c r="A24" s="20"/>
      <c r="B24" s="38" t="str">
        <f>RIGHT([1]MUMBAI!K22,5)</f>
        <v>EE128</v>
      </c>
      <c r="C24" s="39"/>
      <c r="D24" s="39"/>
      <c r="E24" s="40"/>
      <c r="F24" s="11">
        <f>[1]MUMBAI!M22</f>
        <v>-418.27490051286213</v>
      </c>
      <c r="G24" s="5">
        <f>[1]MUMBAI!N22</f>
        <v>7806.363654347173</v>
      </c>
      <c r="H24" s="6">
        <f>[1]MUMBAI!O22</f>
        <v>0</v>
      </c>
      <c r="I24" s="7">
        <f>[1]MUMBAI!P22</f>
        <v>7388.0887538343113</v>
      </c>
      <c r="J24" s="8">
        <f>[1]MUMBAI!Q22</f>
        <v>1256</v>
      </c>
    </row>
    <row r="25" spans="1:10" ht="16" x14ac:dyDescent="0.2">
      <c r="A25" s="20"/>
      <c r="B25" s="38" t="str">
        <f>RIGHT([1]MUMBAI!K23,5)</f>
        <v>EE131</v>
      </c>
      <c r="C25" s="39"/>
      <c r="D25" s="39"/>
      <c r="E25" s="40"/>
      <c r="F25" s="11">
        <f>[1]MUMBAI!M23</f>
        <v>5769.8643521658796</v>
      </c>
      <c r="G25" s="5">
        <f>[1]MUMBAI!N23</f>
        <v>2817.6682128666107</v>
      </c>
      <c r="H25" s="6">
        <f>[1]MUMBAI!O23</f>
        <v>0</v>
      </c>
      <c r="I25" s="7">
        <f>[1]MUMBAI!P23</f>
        <v>8587.5325650324903</v>
      </c>
      <c r="J25" s="8">
        <f>[1]MUMBAI!Q23</f>
        <v>1318</v>
      </c>
    </row>
    <row r="26" spans="1:10" ht="16" x14ac:dyDescent="0.2">
      <c r="A26" s="20"/>
      <c r="B26" s="38" t="str">
        <f>RIGHT([1]MUMBAI!K25,5)</f>
        <v>EE134</v>
      </c>
      <c r="C26" s="39"/>
      <c r="D26" s="39"/>
      <c r="E26" s="40"/>
      <c r="F26" s="11">
        <f>[1]MUMBAI!M25</f>
        <v>691.83</v>
      </c>
      <c r="G26" s="5">
        <f>[1]MUMBAI!N25</f>
        <v>834.14</v>
      </c>
      <c r="H26" s="6">
        <f>[1]MUMBAI!O25</f>
        <v>0</v>
      </c>
      <c r="I26" s="7">
        <f>[1]MUMBAI!P25</f>
        <v>1525.97</v>
      </c>
      <c r="J26" s="8">
        <f>[1]MUMBAI!Q25</f>
        <v>298</v>
      </c>
    </row>
    <row r="27" spans="1:10" ht="16" x14ac:dyDescent="0.2">
      <c r="A27" s="20"/>
      <c r="B27" s="38" t="str">
        <f>RIGHT([1]MUMBAI!K26,5)</f>
        <v>EE196</v>
      </c>
      <c r="C27" s="39"/>
      <c r="D27" s="39"/>
      <c r="E27" s="40"/>
      <c r="F27" s="11">
        <f>[1]MUMBAI!M26</f>
        <v>-3512.0233634636534</v>
      </c>
      <c r="G27" s="5">
        <f>[1]MUMBAI!N26</f>
        <v>3036.1530689916817</v>
      </c>
      <c r="H27" s="6">
        <f>[1]MUMBAI!O26</f>
        <v>0</v>
      </c>
      <c r="I27" s="7">
        <f>[1]MUMBAI!P26</f>
        <v>-475.87029447197165</v>
      </c>
      <c r="J27" s="8">
        <f>[1]MUMBAI!Q26</f>
        <v>251</v>
      </c>
    </row>
    <row r="28" spans="1:10" ht="16" x14ac:dyDescent="0.2">
      <c r="A28" s="20"/>
      <c r="B28" s="38" t="str">
        <f>RIGHT([1]MUMBAI!K27,5)</f>
        <v>EE197</v>
      </c>
      <c r="C28" s="39"/>
      <c r="D28" s="39"/>
      <c r="E28" s="40"/>
      <c r="F28" s="11">
        <f>[1]MUMBAI!M27</f>
        <v>-18383.880730745801</v>
      </c>
      <c r="G28" s="5">
        <f>[1]MUMBAI!N27</f>
        <v>7541.2380787796992</v>
      </c>
      <c r="H28" s="6">
        <f>[1]MUMBAI!O27</f>
        <v>0</v>
      </c>
      <c r="I28" s="7">
        <f>[1]MUMBAI!P27</f>
        <v>-10842.642651966102</v>
      </c>
      <c r="J28" s="8">
        <f>[1]MUMBAI!Q27</f>
        <v>968</v>
      </c>
    </row>
    <row r="29" spans="1:10" ht="16" x14ac:dyDescent="0.2">
      <c r="A29" s="20"/>
      <c r="B29" s="38" t="str">
        <f>RIGHT([1]MUMBAI!K28,5)</f>
        <v>EE198</v>
      </c>
      <c r="C29" s="39"/>
      <c r="D29" s="39"/>
      <c r="E29" s="40"/>
      <c r="F29" s="11">
        <f>[1]MUMBAI!M28</f>
        <v>-494.11090829330806</v>
      </c>
      <c r="G29" s="5">
        <f>[1]MUMBAI!N28</f>
        <v>16180.714100395486</v>
      </c>
      <c r="H29" s="6">
        <f>[1]MUMBAI!O28</f>
        <v>0</v>
      </c>
      <c r="I29" s="7">
        <f>[1]MUMBAI!P28</f>
        <v>15686.603192102179</v>
      </c>
      <c r="J29" s="8">
        <f>[1]MUMBAI!Q28</f>
        <v>1162</v>
      </c>
    </row>
    <row r="30" spans="1:10" ht="16" x14ac:dyDescent="0.2">
      <c r="A30" s="20"/>
      <c r="B30" s="38" t="str">
        <f>RIGHT([1]MUMBAI!K29,5)</f>
        <v>EE221</v>
      </c>
      <c r="C30" s="39"/>
      <c r="D30" s="39"/>
      <c r="E30" s="40"/>
      <c r="F30" s="11">
        <f>[1]MUMBAI!M29</f>
        <v>2356.59</v>
      </c>
      <c r="G30" s="5">
        <f>[1]MUMBAI!N29</f>
        <v>-432.75000000000023</v>
      </c>
      <c r="H30" s="6">
        <f>[1]MUMBAI!O29</f>
        <v>0</v>
      </c>
      <c r="I30" s="7">
        <f>[1]MUMBAI!P29</f>
        <v>1923.84</v>
      </c>
      <c r="J30" s="8">
        <f>[1]MUMBAI!Q29</f>
        <v>144</v>
      </c>
    </row>
    <row r="31" spans="1:10" ht="16" x14ac:dyDescent="0.2">
      <c r="A31" s="20"/>
      <c r="B31" s="38" t="str">
        <f>RIGHT([1]MUMBAI!K30,5)</f>
        <v>EE223</v>
      </c>
      <c r="C31" s="39"/>
      <c r="D31" s="39"/>
      <c r="E31" s="40"/>
      <c r="F31" s="11">
        <f>[1]MUMBAI!M30</f>
        <v>2383.13</v>
      </c>
      <c r="G31" s="5">
        <f>[1]MUMBAI!N30</f>
        <v>-1008.49</v>
      </c>
      <c r="H31" s="6">
        <f>[1]MUMBAI!O30</f>
        <v>0</v>
      </c>
      <c r="I31" s="7">
        <f>[1]MUMBAI!P30</f>
        <v>1374.64</v>
      </c>
      <c r="J31" s="8">
        <f>[1]MUMBAI!Q30</f>
        <v>55</v>
      </c>
    </row>
    <row r="32" spans="1:10" ht="16" x14ac:dyDescent="0.2">
      <c r="A32" s="20"/>
      <c r="B32" s="38" t="str">
        <f>RIGHT([1]MUMBAI!K31,5)</f>
        <v>EE224</v>
      </c>
      <c r="C32" s="39"/>
      <c r="D32" s="39"/>
      <c r="E32" s="40"/>
      <c r="F32" s="11">
        <f>[1]MUMBAI!M31</f>
        <v>991.46</v>
      </c>
      <c r="G32" s="5">
        <f>[1]MUMBAI!N31</f>
        <v>259.94000000000005</v>
      </c>
      <c r="H32" s="6">
        <f>[1]MUMBAI!O31</f>
        <v>0</v>
      </c>
      <c r="I32" s="7">
        <f>[1]MUMBAI!P31</f>
        <v>1251.4000000000001</v>
      </c>
      <c r="J32" s="8">
        <f>[1]MUMBAI!Q31</f>
        <v>268</v>
      </c>
    </row>
    <row r="33" spans="1:10" ht="17" thickBot="1" x14ac:dyDescent="0.25">
      <c r="A33" s="20"/>
      <c r="B33" s="44" t="str">
        <f>RIGHT([1]MUMBAI!K32,5)</f>
        <v>EE225</v>
      </c>
      <c r="C33" s="45"/>
      <c r="D33" s="45"/>
      <c r="E33" s="46"/>
      <c r="F33" s="11">
        <f>[1]MUMBAI!M32</f>
        <v>2032.71</v>
      </c>
      <c r="G33" s="5">
        <f>[1]MUMBAI!N32</f>
        <v>157.48999999999978</v>
      </c>
      <c r="H33" s="6">
        <f>[1]MUMBAI!O32</f>
        <v>0</v>
      </c>
      <c r="I33" s="7">
        <f>[1]MUMBAI!P32</f>
        <v>2190.1999999999998</v>
      </c>
      <c r="J33" s="8">
        <f>[1]MUMBAI!Q32</f>
        <v>214</v>
      </c>
    </row>
    <row r="34" spans="1:10" ht="16" x14ac:dyDescent="0.2">
      <c r="A34" s="16" t="s">
        <v>22</v>
      </c>
      <c r="B34" s="41" t="str">
        <f>RIGHT('[1]MUMBAI COMMODITIES'!L5,5)&amp;"/EE301"</f>
        <v>EE077/EE301</v>
      </c>
      <c r="C34" s="42"/>
      <c r="D34" s="42"/>
      <c r="E34" s="43"/>
      <c r="F34" s="12">
        <f>'[1]MUMBAI COMMODITIES'!M5</f>
        <v>26766.992226562499</v>
      </c>
      <c r="G34" s="2">
        <f>'[1]MUMBAI COMMODITIES'!N5</f>
        <v>-13931.127227778155</v>
      </c>
      <c r="H34" s="10">
        <f>'[1]MUMBAI COMMODITIES'!O5</f>
        <v>0</v>
      </c>
      <c r="I34" s="3">
        <f>'[1]MUMBAI COMMODITIES'!P5</f>
        <v>12835.864998784344</v>
      </c>
      <c r="J34" s="4">
        <f>'[1]MUMBAI COMMODITIES'!Q5</f>
        <v>1424</v>
      </c>
    </row>
    <row r="35" spans="1:10" ht="16" x14ac:dyDescent="0.2">
      <c r="A35" s="14"/>
      <c r="B35" s="38" t="str">
        <f>RIGHT('[1]MUMBAI COMMODITIES'!L6,5)</f>
        <v>EE103</v>
      </c>
      <c r="C35" s="39"/>
      <c r="D35" s="39"/>
      <c r="E35" s="40"/>
      <c r="F35" s="11">
        <f>'[1]MUMBAI COMMODITIES'!M6</f>
        <v>-2585.5622793112875</v>
      </c>
      <c r="G35" s="5">
        <f>'[1]MUMBAI COMMODITIES'!N6</f>
        <v>-465.39482067507197</v>
      </c>
      <c r="H35" s="6">
        <f>'[1]MUMBAI COMMODITIES'!O6</f>
        <v>0</v>
      </c>
      <c r="I35" s="7">
        <f>'[1]MUMBAI COMMODITIES'!P6</f>
        <v>-3050.9570999863595</v>
      </c>
      <c r="J35" s="8">
        <f>'[1]MUMBAI COMMODITIES'!Q6</f>
        <v>150</v>
      </c>
    </row>
    <row r="36" spans="1:10" ht="16" x14ac:dyDescent="0.2">
      <c r="A36" s="14"/>
      <c r="B36" s="38" t="str">
        <f>RIGHT('[1]MUMBAI COMMODITIES'!L7,5)</f>
        <v>EE104</v>
      </c>
      <c r="C36" s="39"/>
      <c r="D36" s="39"/>
      <c r="E36" s="40"/>
      <c r="F36" s="11">
        <f>'[1]MUMBAI COMMODITIES'!M7</f>
        <v>186.56</v>
      </c>
      <c r="G36" s="5">
        <f>'[1]MUMBAI COMMODITIES'!N7</f>
        <v>260.92</v>
      </c>
      <c r="H36" s="6">
        <f>'[1]MUMBAI COMMODITIES'!O7</f>
        <v>0</v>
      </c>
      <c r="I36" s="7">
        <f>'[1]MUMBAI COMMODITIES'!P7</f>
        <v>447.48</v>
      </c>
      <c r="J36" s="8">
        <f>'[1]MUMBAI COMMODITIES'!Q7</f>
        <v>334</v>
      </c>
    </row>
    <row r="37" spans="1:10" ht="16" x14ac:dyDescent="0.2">
      <c r="A37" s="14"/>
      <c r="B37" s="38" t="str">
        <f>RIGHT('[1]MUMBAI COMMODITIES'!L8,5)</f>
        <v>EE107</v>
      </c>
      <c r="C37" s="39"/>
      <c r="D37" s="39"/>
      <c r="E37" s="40"/>
      <c r="F37" s="11">
        <f>'[1]MUMBAI COMMODITIES'!M8</f>
        <v>406.20488281249993</v>
      </c>
      <c r="G37" s="5">
        <f>'[1]MUMBAI COMMODITIES'!N8</f>
        <v>241.92771140096954</v>
      </c>
      <c r="H37" s="6">
        <f>'[1]MUMBAI COMMODITIES'!O8</f>
        <v>0</v>
      </c>
      <c r="I37" s="7">
        <f>'[1]MUMBAI COMMODITIES'!P8</f>
        <v>648.13259421346947</v>
      </c>
      <c r="J37" s="8">
        <f>'[1]MUMBAI COMMODITIES'!Q8</f>
        <v>118</v>
      </c>
    </row>
    <row r="38" spans="1:10" ht="16" x14ac:dyDescent="0.2">
      <c r="A38" s="14"/>
      <c r="B38" s="38" t="str">
        <f>RIGHT('[1]MUMBAI COMMODITIES'!L9,5)</f>
        <v>EE109</v>
      </c>
      <c r="C38" s="39"/>
      <c r="D38" s="39"/>
      <c r="E38" s="40"/>
      <c r="F38" s="11">
        <f>'[1]MUMBAI COMMODITIES'!M9</f>
        <v>-4115.6908593750004</v>
      </c>
      <c r="G38" s="5">
        <f>'[1]MUMBAI COMMODITIES'!N9</f>
        <v>-40.297781519723685</v>
      </c>
      <c r="H38" s="6">
        <f>'[1]MUMBAI COMMODITIES'!O9</f>
        <v>0</v>
      </c>
      <c r="I38" s="7">
        <f>'[1]MUMBAI COMMODITIES'!P9</f>
        <v>-4155.9886408947241</v>
      </c>
      <c r="J38" s="8">
        <f>'[1]MUMBAI COMMODITIES'!Q9</f>
        <v>124</v>
      </c>
    </row>
    <row r="39" spans="1:10" ht="16" x14ac:dyDescent="0.2">
      <c r="A39" s="14"/>
      <c r="B39" s="38" t="str">
        <f>RIGHT('[1]MUMBAI COMMODITIES'!L10,5)</f>
        <v>EE114</v>
      </c>
      <c r="C39" s="39"/>
      <c r="D39" s="39"/>
      <c r="E39" s="40"/>
      <c r="F39" s="11">
        <f>'[1]MUMBAI COMMODITIES'!M10</f>
        <v>-5081.7473437500003</v>
      </c>
      <c r="G39" s="5">
        <f>'[1]MUMBAI COMMODITIES'!N10</f>
        <v>-1260.7041271957814</v>
      </c>
      <c r="H39" s="6">
        <f>'[1]MUMBAI COMMODITIES'!O10</f>
        <v>0</v>
      </c>
      <c r="I39" s="7">
        <f>'[1]MUMBAI COMMODITIES'!P10</f>
        <v>-6342.4514709457817</v>
      </c>
      <c r="J39" s="8">
        <f>'[1]MUMBAI COMMODITIES'!Q10</f>
        <v>148</v>
      </c>
    </row>
    <row r="40" spans="1:10" ht="16" x14ac:dyDescent="0.2">
      <c r="A40" s="14"/>
      <c r="B40" s="38" t="str">
        <f>RIGHT('[1]MUMBAI COMMODITIES'!L11,5)</f>
        <v>EE126</v>
      </c>
      <c r="C40" s="39"/>
      <c r="D40" s="39"/>
      <c r="E40" s="40"/>
      <c r="F40" s="11">
        <f>'[1]MUMBAI COMMODITIES'!M11</f>
        <v>-338.62</v>
      </c>
      <c r="G40" s="5">
        <f>'[1]MUMBAI COMMODITIES'!N11</f>
        <v>-24.360000000000014</v>
      </c>
      <c r="H40" s="6">
        <f>'[1]MUMBAI COMMODITIES'!O11</f>
        <v>0</v>
      </c>
      <c r="I40" s="7">
        <f>'[1]MUMBAI COMMODITIES'!P11</f>
        <v>-362.98</v>
      </c>
      <c r="J40" s="8">
        <f>'[1]MUMBAI COMMODITIES'!Q11</f>
        <v>116</v>
      </c>
    </row>
    <row r="41" spans="1:10" ht="16" x14ac:dyDescent="0.2">
      <c r="A41" s="14"/>
      <c r="B41" s="38" t="str">
        <f>RIGHT('[1]MUMBAI COMMODITIES'!L12,5)</f>
        <v>EE149</v>
      </c>
      <c r="C41" s="39"/>
      <c r="D41" s="39"/>
      <c r="E41" s="40"/>
      <c r="F41" s="11">
        <f>'[1]MUMBAI COMMODITIES'!M12</f>
        <v>430.52</v>
      </c>
      <c r="G41" s="5">
        <f>'[1]MUMBAI COMMODITIES'!N12</f>
        <v>155.12</v>
      </c>
      <c r="H41" s="6">
        <f>'[1]MUMBAI COMMODITIES'!O12</f>
        <v>0</v>
      </c>
      <c r="I41" s="7">
        <f>'[1]MUMBAI COMMODITIES'!P12</f>
        <v>585.64</v>
      </c>
      <c r="J41" s="8">
        <f>'[1]MUMBAI COMMODITIES'!Q12</f>
        <v>284</v>
      </c>
    </row>
    <row r="42" spans="1:10" ht="16" x14ac:dyDescent="0.2">
      <c r="A42" s="14"/>
      <c r="B42" s="38" t="str">
        <f>RIGHT('[1]MUMBAI COMMODITIES'!L13,5)</f>
        <v>EE157</v>
      </c>
      <c r="C42" s="39"/>
      <c r="D42" s="39"/>
      <c r="E42" s="40"/>
      <c r="F42" s="11">
        <f>'[1]MUMBAI COMMODITIES'!M13</f>
        <v>-2414.7946093750002</v>
      </c>
      <c r="G42" s="5">
        <f>'[1]MUMBAI COMMODITIES'!N13</f>
        <v>-917.07924912244698</v>
      </c>
      <c r="H42" s="6">
        <f>'[1]MUMBAI COMMODITIES'!O13</f>
        <v>0</v>
      </c>
      <c r="I42" s="7">
        <f>'[1]MUMBAI COMMODITIES'!P13</f>
        <v>-3331.8738584974471</v>
      </c>
      <c r="J42" s="8">
        <f>'[1]MUMBAI COMMODITIES'!Q13</f>
        <v>174</v>
      </c>
    </row>
    <row r="43" spans="1:10" ht="16" x14ac:dyDescent="0.2">
      <c r="A43" s="14"/>
      <c r="B43" s="38" t="str">
        <f>RIGHT('[1]MUMBAI COMMODITIES'!L14,5)&amp;"/EE156"</f>
        <v>EE158/EE156</v>
      </c>
      <c r="C43" s="39"/>
      <c r="D43" s="39"/>
      <c r="E43" s="40"/>
      <c r="F43" s="11">
        <f>'[1]MUMBAI COMMODITIES'!M14</f>
        <v>1199.1397656249999</v>
      </c>
      <c r="G43" s="5">
        <f>'[1]MUMBAI COMMODITIES'!N14</f>
        <v>-285.65886360700802</v>
      </c>
      <c r="H43" s="6">
        <f>'[1]MUMBAI COMMODITIES'!O14</f>
        <v>0</v>
      </c>
      <c r="I43" s="7">
        <f>'[1]MUMBAI COMMODITIES'!P14</f>
        <v>913.48090201799187</v>
      </c>
      <c r="J43" s="8">
        <f>'[1]MUMBAI COMMODITIES'!Q14</f>
        <v>113</v>
      </c>
    </row>
    <row r="44" spans="1:10" ht="16" x14ac:dyDescent="0.2">
      <c r="A44" s="14"/>
      <c r="B44" s="38" t="str">
        <f>RIGHT('[1]MUMBAI COMMODITIES'!L15,5)</f>
        <v>EE161</v>
      </c>
      <c r="C44" s="39"/>
      <c r="D44" s="39"/>
      <c r="E44" s="40"/>
      <c r="F44" s="11">
        <f>'[1]MUMBAI COMMODITIES'!M15</f>
        <v>-3666.9495312499998</v>
      </c>
      <c r="G44" s="5">
        <f>'[1]MUMBAI COMMODITIES'!N15</f>
        <v>43.326090938791367</v>
      </c>
      <c r="H44" s="6">
        <f>'[1]MUMBAI COMMODITIES'!O15</f>
        <v>0</v>
      </c>
      <c r="I44" s="7">
        <f>'[1]MUMBAI COMMODITIES'!P15</f>
        <v>-3623.6234403112085</v>
      </c>
      <c r="J44" s="8">
        <f>'[1]MUMBAI COMMODITIES'!Q15</f>
        <v>44</v>
      </c>
    </row>
    <row r="45" spans="1:10" ht="16" x14ac:dyDescent="0.2">
      <c r="A45" s="14"/>
      <c r="B45" s="38" t="str">
        <f>RIGHT('[1]MUMBAI COMMODITIES'!L17,5)</f>
        <v>EE163</v>
      </c>
      <c r="C45" s="39"/>
      <c r="D45" s="39"/>
      <c r="E45" s="40"/>
      <c r="F45" s="11">
        <f>'[1]MUMBAI COMMODITIES'!M17</f>
        <v>-2005.24</v>
      </c>
      <c r="G45" s="5">
        <f>'[1]MUMBAI COMMODITIES'!N17</f>
        <v>1485.92</v>
      </c>
      <c r="H45" s="6">
        <f>'[1]MUMBAI COMMODITIES'!O17</f>
        <v>0</v>
      </c>
      <c r="I45" s="7">
        <f>'[1]MUMBAI COMMODITIES'!P17</f>
        <v>-519.32000000000005</v>
      </c>
      <c r="J45" s="8">
        <f>'[1]MUMBAI COMMODITIES'!Q17</f>
        <v>504</v>
      </c>
    </row>
    <row r="46" spans="1:10" ht="16" x14ac:dyDescent="0.2">
      <c r="A46" s="14"/>
      <c r="B46" s="38" t="str">
        <f>RIGHT('[1]MUMBAI COMMODITIES'!L18,5)</f>
        <v>EE164</v>
      </c>
      <c r="C46" s="39"/>
      <c r="D46" s="39"/>
      <c r="E46" s="40"/>
      <c r="F46" s="11">
        <f>'[1]MUMBAI COMMODITIES'!M18</f>
        <v>-5256.4812890624999</v>
      </c>
      <c r="G46" s="5">
        <f>'[1]MUMBAI COMMODITIES'!N18</f>
        <v>-746.72705521175249</v>
      </c>
      <c r="H46" s="6">
        <f>'[1]MUMBAI COMMODITIES'!O18</f>
        <v>0</v>
      </c>
      <c r="I46" s="7">
        <f>'[1]MUMBAI COMMODITIES'!P18</f>
        <v>-6003.2083442742523</v>
      </c>
      <c r="J46" s="8">
        <f>'[1]MUMBAI COMMODITIES'!Q18</f>
        <v>156</v>
      </c>
    </row>
    <row r="47" spans="1:10" ht="16" x14ac:dyDescent="0.2">
      <c r="A47" s="14"/>
      <c r="B47" s="38" t="str">
        <f>RIGHT('[1]MUMBAI COMMODITIES'!L19,5)</f>
        <v>EE168</v>
      </c>
      <c r="C47" s="39"/>
      <c r="D47" s="39"/>
      <c r="E47" s="40"/>
      <c r="F47" s="11">
        <f>'[1]MUMBAI COMMODITIES'!M19</f>
        <v>-9189.4210276031699</v>
      </c>
      <c r="G47" s="5">
        <f>'[1]MUMBAI COMMODITIES'!N19</f>
        <v>-1419.0067816997907</v>
      </c>
      <c r="H47" s="6">
        <f>'[1]MUMBAI COMMODITIES'!O19</f>
        <v>0</v>
      </c>
      <c r="I47" s="7">
        <f>'[1]MUMBAI COMMODITIES'!P19</f>
        <v>-10608.427809302961</v>
      </c>
      <c r="J47" s="8">
        <f>'[1]MUMBAI COMMODITIES'!Q19</f>
        <v>479</v>
      </c>
    </row>
    <row r="48" spans="1:10" ht="16" x14ac:dyDescent="0.2">
      <c r="A48" s="14"/>
      <c r="B48" s="38" t="str">
        <f>RIGHT('[1]MUMBAI COMMODITIES'!L20,5)&amp;"/EE301"</f>
        <v>EE169/EE301</v>
      </c>
      <c r="C48" s="39"/>
      <c r="D48" s="39"/>
      <c r="E48" s="40"/>
      <c r="F48" s="11">
        <f>'[1]MUMBAI COMMODITIES'!M20</f>
        <v>-18978.033760590326</v>
      </c>
      <c r="G48" s="5">
        <f>'[1]MUMBAI COMMODITIES'!N20</f>
        <v>1254.2454124795622</v>
      </c>
      <c r="H48" s="6">
        <f>'[1]MUMBAI COMMODITIES'!O20</f>
        <v>0</v>
      </c>
      <c r="I48" s="7">
        <f>'[1]MUMBAI COMMODITIES'!P20</f>
        <v>-17723.788348110764</v>
      </c>
      <c r="J48" s="8">
        <f>'[1]MUMBAI COMMODITIES'!Q20</f>
        <v>239</v>
      </c>
    </row>
    <row r="49" spans="1:10" ht="16" x14ac:dyDescent="0.2">
      <c r="A49" s="14"/>
      <c r="B49" s="38" t="str">
        <f>RIGHT('[1]MUMBAI COMMODITIES'!L21,5)</f>
        <v>EE171</v>
      </c>
      <c r="C49" s="39"/>
      <c r="D49" s="39"/>
      <c r="E49" s="40"/>
      <c r="F49" s="11">
        <f>'[1]MUMBAI COMMODITIES'!M21</f>
        <v>-75.649961738179854</v>
      </c>
      <c r="G49" s="5">
        <f>'[1]MUMBAI COMMODITIES'!N21</f>
        <v>309.22741229062837</v>
      </c>
      <c r="H49" s="6">
        <f>'[1]MUMBAI COMMODITIES'!O21</f>
        <v>0</v>
      </c>
      <c r="I49" s="7">
        <f>'[1]MUMBAI COMMODITIES'!P21</f>
        <v>233.57745055244851</v>
      </c>
      <c r="J49" s="8">
        <f>'[1]MUMBAI COMMODITIES'!Q21</f>
        <v>25</v>
      </c>
    </row>
    <row r="50" spans="1:10" ht="16" x14ac:dyDescent="0.2">
      <c r="A50" s="14"/>
      <c r="B50" s="38" t="str">
        <f>RIGHT('[1]MUMBAI COMMODITIES'!L22,5)</f>
        <v>EE173</v>
      </c>
      <c r="C50" s="39"/>
      <c r="D50" s="39"/>
      <c r="E50" s="40"/>
      <c r="F50" s="11">
        <f>'[1]MUMBAI COMMODITIES'!M22</f>
        <v>2379.8932522547143</v>
      </c>
      <c r="G50" s="5">
        <f>'[1]MUMBAI COMMODITIES'!N22</f>
        <v>401.87496626936172</v>
      </c>
      <c r="H50" s="6">
        <f>'[1]MUMBAI COMMODITIES'!O22</f>
        <v>0</v>
      </c>
      <c r="I50" s="7">
        <f>'[1]MUMBAI COMMODITIES'!P22</f>
        <v>2781.768218524076</v>
      </c>
      <c r="J50" s="8">
        <f>'[1]MUMBAI COMMODITIES'!Q22</f>
        <v>204</v>
      </c>
    </row>
    <row r="51" spans="1:10" ht="16" x14ac:dyDescent="0.2">
      <c r="A51" s="14"/>
      <c r="B51" s="38" t="str">
        <f>RIGHT('[1]MUMBAI COMMODITIES'!L24,5)&amp;"/EE079"</f>
        <v>EE179/EE079</v>
      </c>
      <c r="C51" s="39"/>
      <c r="D51" s="39"/>
      <c r="E51" s="40"/>
      <c r="F51" s="11">
        <f>'[1]MUMBAI COMMODITIES'!M24</f>
        <v>12734.980000000001</v>
      </c>
      <c r="G51" s="5">
        <f>'[1]MUMBAI COMMODITIES'!N24</f>
        <v>-503.12000000000262</v>
      </c>
      <c r="H51" s="6">
        <f>'[1]MUMBAI COMMODITIES'!O24</f>
        <v>0</v>
      </c>
      <c r="I51" s="7">
        <f>'[1]MUMBAI COMMODITIES'!P24</f>
        <v>12231.859999999999</v>
      </c>
      <c r="J51" s="8">
        <f>'[1]MUMBAI COMMODITIES'!Q24</f>
        <v>1022</v>
      </c>
    </row>
    <row r="52" spans="1:10" ht="16" x14ac:dyDescent="0.2">
      <c r="A52" s="14"/>
      <c r="B52" s="38" t="s">
        <v>24</v>
      </c>
      <c r="C52" s="39"/>
      <c r="D52" s="39"/>
      <c r="E52" s="40"/>
      <c r="F52" s="11">
        <f>[1]MUMBAI!M34</f>
        <v>12044.503990220139</v>
      </c>
      <c r="G52" s="5">
        <f>[1]MUMBAI!N34</f>
        <v>5263.5708422365678</v>
      </c>
      <c r="H52" s="6">
        <f>[1]MUMBAI!O34</f>
        <v>0</v>
      </c>
      <c r="I52" s="7">
        <f>[1]MUMBAI!P34</f>
        <v>17308.074832456707</v>
      </c>
      <c r="J52" s="8">
        <f>[1]MUMBAI!Q34</f>
        <v>2776</v>
      </c>
    </row>
    <row r="53" spans="1:10" ht="16" x14ac:dyDescent="0.2">
      <c r="A53" s="14"/>
      <c r="B53" s="38" t="s">
        <v>25</v>
      </c>
      <c r="C53" s="39"/>
      <c r="D53" s="39"/>
      <c r="E53" s="40"/>
      <c r="F53" s="11">
        <f>[1]MUMBAI!M35</f>
        <v>-27813.56</v>
      </c>
      <c r="G53" s="5">
        <f>[1]MUMBAI!N35</f>
        <v>7093.9600000000028</v>
      </c>
      <c r="H53" s="6">
        <f>[1]MUMBAI!O35</f>
        <v>0</v>
      </c>
      <c r="I53" s="7">
        <f>[1]MUMBAI!P35</f>
        <v>-20719.599999999999</v>
      </c>
      <c r="J53" s="8">
        <f>[1]MUMBAI!Q35</f>
        <v>1252</v>
      </c>
    </row>
    <row r="54" spans="1:10" ht="16" x14ac:dyDescent="0.2">
      <c r="A54" s="13" t="s">
        <v>26</v>
      </c>
      <c r="B54" s="38" t="s">
        <v>27</v>
      </c>
      <c r="C54" s="39"/>
      <c r="D54" s="39"/>
      <c r="E54" s="40"/>
      <c r="F54" s="11">
        <f>[2]Summary!B15</f>
        <v>-1625.42</v>
      </c>
      <c r="G54" s="5">
        <f>[2]Summary!C15</f>
        <v>-0.51</v>
      </c>
      <c r="H54" s="6">
        <f>[2]Summary!D15</f>
        <v>0</v>
      </c>
      <c r="I54" s="7">
        <f>[2]Summary!E15</f>
        <v>-1625.93</v>
      </c>
      <c r="J54" s="8">
        <f>[2]Summary!F15</f>
        <v>0</v>
      </c>
    </row>
    <row r="55" spans="1:10" ht="16" x14ac:dyDescent="0.2">
      <c r="A55" s="14"/>
      <c r="B55" s="38" t="s">
        <v>28</v>
      </c>
      <c r="C55" s="39"/>
      <c r="D55" s="39"/>
      <c r="E55" s="40"/>
      <c r="F55" s="11">
        <f>[2]Summary!B16</f>
        <v>3215</v>
      </c>
      <c r="G55" s="5">
        <f>[2]Summary!C16</f>
        <v>1766.47</v>
      </c>
      <c r="H55" s="6">
        <f>[2]Summary!D16</f>
        <v>0</v>
      </c>
      <c r="I55" s="7">
        <f>[2]Summary!E16</f>
        <v>4981.47</v>
      </c>
      <c r="J55" s="8">
        <f>[2]Summary!F16</f>
        <v>453</v>
      </c>
    </row>
    <row r="56" spans="1:10" ht="16" x14ac:dyDescent="0.2">
      <c r="A56" s="14"/>
      <c r="B56" s="38" t="s">
        <v>29</v>
      </c>
      <c r="C56" s="39"/>
      <c r="D56" s="39"/>
      <c r="E56" s="40"/>
      <c r="F56" s="11">
        <f>[2]Summary!B17</f>
        <v>-4887.71</v>
      </c>
      <c r="G56" s="5">
        <f>[2]Summary!C17</f>
        <v>1550.07</v>
      </c>
      <c r="H56" s="6">
        <f>[2]Summary!D17</f>
        <v>0</v>
      </c>
      <c r="I56" s="7">
        <f>[2]Summary!E17</f>
        <v>-3337.64</v>
      </c>
      <c r="J56" s="8">
        <f>[2]Summary!F17</f>
        <v>248</v>
      </c>
    </row>
    <row r="57" spans="1:10" ht="16" x14ac:dyDescent="0.2">
      <c r="A57" s="14"/>
      <c r="B57" s="38" t="s">
        <v>30</v>
      </c>
      <c r="C57" s="39"/>
      <c r="D57" s="39"/>
      <c r="E57" s="40"/>
      <c r="F57" s="11">
        <f>[2]Summary!B18</f>
        <v>1799.67</v>
      </c>
      <c r="G57" s="5">
        <f>[2]Summary!C18</f>
        <v>2907.67</v>
      </c>
      <c r="H57" s="6">
        <f>[2]Summary!D18</f>
        <v>0</v>
      </c>
      <c r="I57" s="7">
        <f>[2]Summary!E18</f>
        <v>4707.34</v>
      </c>
      <c r="J57" s="8">
        <f>[2]Summary!F18</f>
        <v>277</v>
      </c>
    </row>
    <row r="58" spans="1:10" ht="16" x14ac:dyDescent="0.2">
      <c r="A58" s="14"/>
      <c r="B58" s="38" t="s">
        <v>31</v>
      </c>
      <c r="C58" s="39"/>
      <c r="D58" s="39"/>
      <c r="E58" s="40"/>
      <c r="F58" s="11">
        <f>[2]Summary!B32</f>
        <v>-2095.46</v>
      </c>
      <c r="G58" s="5">
        <f>[2]Summary!C32</f>
        <v>570.65</v>
      </c>
      <c r="H58" s="6">
        <f>[2]Summary!D32</f>
        <v>0</v>
      </c>
      <c r="I58" s="7">
        <f>[2]Summary!E32</f>
        <v>-1524.81</v>
      </c>
      <c r="J58" s="8">
        <f>[2]Summary!F32</f>
        <v>104</v>
      </c>
    </row>
    <row r="59" spans="1:10" ht="16" x14ac:dyDescent="0.2">
      <c r="A59" s="15"/>
      <c r="B59" s="38" t="s">
        <v>32</v>
      </c>
      <c r="C59" s="39"/>
      <c r="D59" s="39"/>
      <c r="E59" s="40"/>
      <c r="F59" s="11">
        <f>[2]Summary!B33</f>
        <v>-5804.74</v>
      </c>
      <c r="G59" s="5">
        <f>[2]Summary!C33</f>
        <v>399.05</v>
      </c>
      <c r="H59" s="6">
        <f>[2]Summary!D33</f>
        <v>0</v>
      </c>
      <c r="I59" s="7">
        <f>[2]Summary!E33</f>
        <v>-5405.69</v>
      </c>
      <c r="J59" s="8">
        <f>[2]Summary!F33</f>
        <v>82</v>
      </c>
    </row>
  </sheetData>
  <mergeCells count="70">
    <mergeCell ref="A4:J4"/>
    <mergeCell ref="A1:J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B19:E19"/>
    <mergeCell ref="B5:E5"/>
    <mergeCell ref="A6:A33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31:E3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2:E32"/>
    <mergeCell ref="B33:E33"/>
    <mergeCell ref="A34:A53"/>
    <mergeCell ref="B34:E34"/>
    <mergeCell ref="B35:E35"/>
    <mergeCell ref="B36:E36"/>
    <mergeCell ref="B37:E37"/>
    <mergeCell ref="B38:E38"/>
    <mergeCell ref="B39:E39"/>
    <mergeCell ref="B40:E40"/>
    <mergeCell ref="B52:E52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3:E53"/>
    <mergeCell ref="A54:A59"/>
    <mergeCell ref="B54:E54"/>
    <mergeCell ref="B55:E55"/>
    <mergeCell ref="B56:E56"/>
    <mergeCell ref="B57:E57"/>
    <mergeCell ref="B58:E58"/>
    <mergeCell ref="B59:E59"/>
  </mergeCells>
  <phoneticPr fontId="4" type="noConversion"/>
  <conditionalFormatting sqref="F6:I51">
    <cfRule type="cellIs" dxfId="2" priority="3" operator="lessThan">
      <formula>0</formula>
    </cfRule>
  </conditionalFormatting>
  <conditionalFormatting sqref="F52:I53">
    <cfRule type="cellIs" dxfId="1" priority="2" operator="lessThan">
      <formula>0</formula>
    </cfRule>
  </conditionalFormatting>
  <conditionalFormatting sqref="F54:I5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2021-01-14T13:04:55Z</dcterms:modified>
</cp:coreProperties>
</file>