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19185" windowHeight="6210" activeTab="1"/>
  </bookViews>
  <sheets>
    <sheet name="1% impact" sheetId="1" r:id="rId1"/>
    <sheet name="Additional Saving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4" i="2" l="1"/>
  <c r="D2" i="2"/>
  <c r="L2" i="2"/>
  <c r="M2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C4" i="2"/>
  <c r="I2" i="2"/>
  <c r="J2" i="2" s="1"/>
  <c r="F2" i="2"/>
  <c r="G2" i="2" s="1"/>
  <c r="C2" i="2"/>
  <c r="H2" i="1"/>
  <c r="E2" i="1"/>
  <c r="K2" i="2" l="1"/>
  <c r="N2" i="2"/>
  <c r="H2" i="2"/>
  <c r="F3" i="2" s="1"/>
  <c r="I2" i="1"/>
  <c r="J2" i="1" s="1"/>
  <c r="H3" i="1" s="1"/>
  <c r="I3" i="1" s="1"/>
  <c r="F2" i="1"/>
  <c r="G2" i="1" s="1"/>
  <c r="K2" i="1" l="1"/>
  <c r="L3" i="2"/>
  <c r="M3" i="2" s="1"/>
  <c r="P2" i="2"/>
  <c r="Q2" i="2"/>
  <c r="I3" i="2"/>
  <c r="J3" i="2" s="1"/>
  <c r="K3" i="2" s="1"/>
  <c r="O2" i="2"/>
  <c r="G3" i="2"/>
  <c r="J3" i="1"/>
  <c r="H4" i="1" s="1"/>
  <c r="I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C3" i="1"/>
  <c r="C4" i="1"/>
  <c r="C2" i="1"/>
  <c r="I4" i="2" l="1"/>
  <c r="J4" i="2" s="1"/>
  <c r="K4" i="2" s="1"/>
  <c r="N3" i="2"/>
  <c r="H3" i="2"/>
  <c r="F4" i="2" s="1"/>
  <c r="J4" i="1"/>
  <c r="H5" i="1" s="1"/>
  <c r="I5" i="1" s="1"/>
  <c r="P3" i="2" l="1"/>
  <c r="Q3" i="2"/>
  <c r="L4" i="2"/>
  <c r="M4" i="2" s="1"/>
  <c r="O3" i="2"/>
  <c r="I5" i="2"/>
  <c r="J5" i="2" s="1"/>
  <c r="G4" i="2"/>
  <c r="J5" i="1"/>
  <c r="H6" i="1" s="1"/>
  <c r="I6" i="1" s="1"/>
  <c r="E3" i="1"/>
  <c r="K5" i="2" l="1"/>
  <c r="N4" i="2"/>
  <c r="H4" i="2"/>
  <c r="F3" i="1"/>
  <c r="G3" i="1" s="1"/>
  <c r="J6" i="1"/>
  <c r="H7" i="1" s="1"/>
  <c r="I7" i="1" s="1"/>
  <c r="P4" i="2" l="1"/>
  <c r="Q4" i="2"/>
  <c r="F5" i="2"/>
  <c r="G5" i="2" s="1"/>
  <c r="O4" i="2"/>
  <c r="L5" i="2"/>
  <c r="M5" i="2" s="1"/>
  <c r="I6" i="2"/>
  <c r="J6" i="2" s="1"/>
  <c r="K6" i="2" s="1"/>
  <c r="E4" i="1"/>
  <c r="F4" i="1" s="1"/>
  <c r="G4" i="1" s="1"/>
  <c r="K3" i="1"/>
  <c r="J7" i="1"/>
  <c r="H8" i="1" s="1"/>
  <c r="I8" i="1" s="1"/>
  <c r="I7" i="2" l="1"/>
  <c r="N5" i="2"/>
  <c r="H5" i="2"/>
  <c r="K4" i="1"/>
  <c r="E5" i="1"/>
  <c r="J8" i="1"/>
  <c r="H9" i="1" s="1"/>
  <c r="I9" i="1" s="1"/>
  <c r="P5" i="2" l="1"/>
  <c r="Q5" i="2"/>
  <c r="F6" i="2"/>
  <c r="G6" i="2" s="1"/>
  <c r="O5" i="2"/>
  <c r="L6" i="2"/>
  <c r="M6" i="2" s="1"/>
  <c r="J7" i="2"/>
  <c r="K7" i="2" s="1"/>
  <c r="F5" i="1"/>
  <c r="G5" i="1" s="1"/>
  <c r="J9" i="1"/>
  <c r="H10" i="1" s="1"/>
  <c r="I10" i="1" s="1"/>
  <c r="I8" i="2" l="1"/>
  <c r="N6" i="2"/>
  <c r="H6" i="2"/>
  <c r="E6" i="1"/>
  <c r="K5" i="1"/>
  <c r="J10" i="1"/>
  <c r="H11" i="1" s="1"/>
  <c r="I11" i="1" s="1"/>
  <c r="Q6" i="2" l="1"/>
  <c r="P6" i="2"/>
  <c r="F7" i="2"/>
  <c r="G7" i="2" s="1"/>
  <c r="O6" i="2"/>
  <c r="L7" i="2"/>
  <c r="M7" i="2" s="1"/>
  <c r="J8" i="2"/>
  <c r="K8" i="2" s="1"/>
  <c r="F6" i="1"/>
  <c r="G6" i="1" s="1"/>
  <c r="J11" i="1"/>
  <c r="H12" i="1" s="1"/>
  <c r="I12" i="1" s="1"/>
  <c r="I9" i="2" l="1"/>
  <c r="N7" i="2"/>
  <c r="H7" i="2"/>
  <c r="E7" i="1"/>
  <c r="K6" i="1"/>
  <c r="J12" i="1"/>
  <c r="H13" i="1" s="1"/>
  <c r="I13" i="1" s="1"/>
  <c r="P7" i="2" l="1"/>
  <c r="Q7" i="2"/>
  <c r="F8" i="2"/>
  <c r="G8" i="2" s="1"/>
  <c r="O7" i="2"/>
  <c r="L8" i="2"/>
  <c r="M8" i="2" s="1"/>
  <c r="J9" i="2"/>
  <c r="K9" i="2" s="1"/>
  <c r="F7" i="1"/>
  <c r="G7" i="1"/>
  <c r="J13" i="1"/>
  <c r="H14" i="1" s="1"/>
  <c r="I14" i="1" s="1"/>
  <c r="I10" i="2" l="1"/>
  <c r="N8" i="2"/>
  <c r="H8" i="2"/>
  <c r="E8" i="1"/>
  <c r="K7" i="1"/>
  <c r="J14" i="1"/>
  <c r="H15" i="1" s="1"/>
  <c r="I15" i="1" s="1"/>
  <c r="P8" i="2" l="1"/>
  <c r="Q8" i="2"/>
  <c r="F9" i="2"/>
  <c r="O8" i="2"/>
  <c r="L9" i="2"/>
  <c r="M9" i="2" s="1"/>
  <c r="J10" i="2"/>
  <c r="K10" i="2" s="1"/>
  <c r="G9" i="2"/>
  <c r="F8" i="1"/>
  <c r="G8" i="1" s="1"/>
  <c r="J15" i="1"/>
  <c r="H16" i="1" s="1"/>
  <c r="I16" i="1" s="1"/>
  <c r="I11" i="2" l="1"/>
  <c r="N9" i="2"/>
  <c r="H9" i="2"/>
  <c r="E9" i="1"/>
  <c r="K8" i="1"/>
  <c r="J16" i="1"/>
  <c r="H17" i="1" s="1"/>
  <c r="I17" i="1" s="1"/>
  <c r="P9" i="2" l="1"/>
  <c r="Q9" i="2"/>
  <c r="F10" i="2"/>
  <c r="G10" i="2" s="1"/>
  <c r="O9" i="2"/>
  <c r="L10" i="2"/>
  <c r="M10" i="2" s="1"/>
  <c r="J11" i="2"/>
  <c r="K11" i="2" s="1"/>
  <c r="F9" i="1"/>
  <c r="G9" i="1" s="1"/>
  <c r="J17" i="1"/>
  <c r="H18" i="1" s="1"/>
  <c r="I18" i="1" s="1"/>
  <c r="I12" i="2" l="1"/>
  <c r="N10" i="2"/>
  <c r="H10" i="2"/>
  <c r="E10" i="1"/>
  <c r="K9" i="1"/>
  <c r="J18" i="1"/>
  <c r="H19" i="1" s="1"/>
  <c r="I19" i="1" s="1"/>
  <c r="Q10" i="2" l="1"/>
  <c r="P10" i="2"/>
  <c r="L11" i="2"/>
  <c r="M11" i="2" s="1"/>
  <c r="F11" i="2"/>
  <c r="G11" i="2" s="1"/>
  <c r="O10" i="2"/>
  <c r="J12" i="2"/>
  <c r="K12" i="2" s="1"/>
  <c r="F10" i="1"/>
  <c r="G10" i="1" s="1"/>
  <c r="J19" i="1"/>
  <c r="H20" i="1" s="1"/>
  <c r="I20" i="1" s="1"/>
  <c r="I13" i="2" l="1"/>
  <c r="N11" i="2"/>
  <c r="H11" i="2"/>
  <c r="E11" i="1"/>
  <c r="K10" i="1"/>
  <c r="J20" i="1"/>
  <c r="H21" i="1" s="1"/>
  <c r="I21" i="1" s="1"/>
  <c r="P11" i="2" l="1"/>
  <c r="Q11" i="2"/>
  <c r="L12" i="2"/>
  <c r="M12" i="2" s="1"/>
  <c r="F12" i="2"/>
  <c r="G12" i="2" s="1"/>
  <c r="O11" i="2"/>
  <c r="J13" i="2"/>
  <c r="K13" i="2" s="1"/>
  <c r="F11" i="1"/>
  <c r="G11" i="1" s="1"/>
  <c r="J21" i="1"/>
  <c r="H22" i="1" s="1"/>
  <c r="I22" i="1" s="1"/>
  <c r="I14" i="2" l="1"/>
  <c r="N12" i="2"/>
  <c r="H12" i="2"/>
  <c r="E12" i="1"/>
  <c r="K11" i="1"/>
  <c r="J22" i="1"/>
  <c r="H23" i="1" s="1"/>
  <c r="I23" i="1" s="1"/>
  <c r="P12" i="2" l="1"/>
  <c r="Q12" i="2"/>
  <c r="F13" i="2"/>
  <c r="G13" i="2" s="1"/>
  <c r="O12" i="2"/>
  <c r="L13" i="2"/>
  <c r="M13" i="2" s="1"/>
  <c r="J14" i="2"/>
  <c r="K14" i="2" s="1"/>
  <c r="F12" i="1"/>
  <c r="G12" i="1" s="1"/>
  <c r="J23" i="1"/>
  <c r="H24" i="1" s="1"/>
  <c r="I24" i="1" s="1"/>
  <c r="I15" i="2" l="1"/>
  <c r="N13" i="2"/>
  <c r="H13" i="2"/>
  <c r="E13" i="1"/>
  <c r="K12" i="1"/>
  <c r="J24" i="1"/>
  <c r="H25" i="1" s="1"/>
  <c r="I25" i="1" s="1"/>
  <c r="P13" i="2" l="1"/>
  <c r="Q13" i="2"/>
  <c r="F14" i="2"/>
  <c r="G14" i="2" s="1"/>
  <c r="O13" i="2"/>
  <c r="L14" i="2"/>
  <c r="M14" i="2" s="1"/>
  <c r="J15" i="2"/>
  <c r="K15" i="2" s="1"/>
  <c r="F13" i="1"/>
  <c r="G13" i="1" s="1"/>
  <c r="J25" i="1"/>
  <c r="H26" i="1" s="1"/>
  <c r="I26" i="1" s="1"/>
  <c r="I16" i="2" l="1"/>
  <c r="J16" i="2" s="1"/>
  <c r="N14" i="2"/>
  <c r="H14" i="2"/>
  <c r="E14" i="1"/>
  <c r="K13" i="1"/>
  <c r="J26" i="1"/>
  <c r="H27" i="1" s="1"/>
  <c r="I27" i="1" s="1"/>
  <c r="Q14" i="2" l="1"/>
  <c r="P14" i="2"/>
  <c r="L15" i="2"/>
  <c r="M15" i="2" s="1"/>
  <c r="F15" i="2"/>
  <c r="G15" i="2" s="1"/>
  <c r="O14" i="2"/>
  <c r="K16" i="2"/>
  <c r="F14" i="1"/>
  <c r="G14" i="1" s="1"/>
  <c r="J27" i="1"/>
  <c r="H28" i="1" s="1"/>
  <c r="I28" i="1" s="1"/>
  <c r="I17" i="2" l="1"/>
  <c r="N15" i="2"/>
  <c r="H15" i="2"/>
  <c r="E15" i="1"/>
  <c r="K14" i="1"/>
  <c r="J28" i="1"/>
  <c r="H29" i="1" s="1"/>
  <c r="I29" i="1" s="1"/>
  <c r="P15" i="2" l="1"/>
  <c r="Q15" i="2"/>
  <c r="F16" i="2"/>
  <c r="O15" i="2"/>
  <c r="L16" i="2"/>
  <c r="M16" i="2" s="1"/>
  <c r="J17" i="2"/>
  <c r="K17" i="2" s="1"/>
  <c r="G16" i="2"/>
  <c r="F15" i="1"/>
  <c r="G15" i="1" s="1"/>
  <c r="J29" i="1"/>
  <c r="H30" i="1" s="1"/>
  <c r="I30" i="1" s="1"/>
  <c r="I18" i="2" l="1"/>
  <c r="N16" i="2"/>
  <c r="H16" i="2"/>
  <c r="E16" i="1"/>
  <c r="K15" i="1"/>
  <c r="J30" i="1"/>
  <c r="H31" i="1" s="1"/>
  <c r="I31" i="1" s="1"/>
  <c r="P16" i="2" l="1"/>
  <c r="Q16" i="2"/>
  <c r="F17" i="2"/>
  <c r="O16" i="2"/>
  <c r="L17" i="2"/>
  <c r="M17" i="2" s="1"/>
  <c r="J18" i="2"/>
  <c r="K18" i="2" s="1"/>
  <c r="G17" i="2"/>
  <c r="F16" i="1"/>
  <c r="G16" i="1" s="1"/>
  <c r="J31" i="1"/>
  <c r="H32" i="1" s="1"/>
  <c r="I32" i="1" s="1"/>
  <c r="I19" i="2" l="1"/>
  <c r="N17" i="2"/>
  <c r="H17" i="2"/>
  <c r="E17" i="1"/>
  <c r="K16" i="1"/>
  <c r="J32" i="1"/>
  <c r="H33" i="1" s="1"/>
  <c r="I33" i="1" s="1"/>
  <c r="P17" i="2" l="1"/>
  <c r="Q17" i="2"/>
  <c r="F18" i="2"/>
  <c r="G18" i="2" s="1"/>
  <c r="O17" i="2"/>
  <c r="L18" i="2"/>
  <c r="M18" i="2" s="1"/>
  <c r="J19" i="2"/>
  <c r="K19" i="2" s="1"/>
  <c r="F17" i="1"/>
  <c r="G17" i="1" s="1"/>
  <c r="J33" i="1"/>
  <c r="H34" i="1" s="1"/>
  <c r="I34" i="1" s="1"/>
  <c r="I20" i="2" l="1"/>
  <c r="N18" i="2"/>
  <c r="H18" i="2"/>
  <c r="E18" i="1"/>
  <c r="F18" i="1" s="1"/>
  <c r="G18" i="1" s="1"/>
  <c r="K17" i="1"/>
  <c r="J34" i="1"/>
  <c r="H35" i="1" s="1"/>
  <c r="I35" i="1" s="1"/>
  <c r="Q18" i="2" l="1"/>
  <c r="P18" i="2"/>
  <c r="F19" i="2"/>
  <c r="G19" i="2" s="1"/>
  <c r="O18" i="2"/>
  <c r="L19" i="2"/>
  <c r="M19" i="2" s="1"/>
  <c r="J20" i="2"/>
  <c r="K20" i="2" s="1"/>
  <c r="E19" i="1"/>
  <c r="K18" i="1"/>
  <c r="J35" i="1"/>
  <c r="H36" i="1" s="1"/>
  <c r="I36" i="1" s="1"/>
  <c r="I21" i="2" l="1"/>
  <c r="N19" i="2"/>
  <c r="H19" i="2"/>
  <c r="F19" i="1"/>
  <c r="G19" i="1" s="1"/>
  <c r="J36" i="1"/>
  <c r="H37" i="1" s="1"/>
  <c r="I37" i="1" s="1"/>
  <c r="P19" i="2" l="1"/>
  <c r="Q19" i="2"/>
  <c r="F20" i="2"/>
  <c r="O19" i="2"/>
  <c r="L20" i="2"/>
  <c r="M20" i="2" s="1"/>
  <c r="J21" i="2"/>
  <c r="K21" i="2" s="1"/>
  <c r="G20" i="2"/>
  <c r="E20" i="1"/>
  <c r="K19" i="1"/>
  <c r="J37" i="1"/>
  <c r="H38" i="1" s="1"/>
  <c r="I38" i="1" s="1"/>
  <c r="I22" i="2" l="1"/>
  <c r="N20" i="2"/>
  <c r="H20" i="2"/>
  <c r="F20" i="1"/>
  <c r="G20" i="1" s="1"/>
  <c r="J38" i="1"/>
  <c r="P20" i="2" l="1"/>
  <c r="Q20" i="2"/>
  <c r="F21" i="2"/>
  <c r="G21" i="2" s="1"/>
  <c r="O20" i="2"/>
  <c r="L21" i="2"/>
  <c r="M21" i="2" s="1"/>
  <c r="J22" i="2"/>
  <c r="K22" i="2" s="1"/>
  <c r="E21" i="1"/>
  <c r="F21" i="1" s="1"/>
  <c r="G21" i="1" s="1"/>
  <c r="K20" i="1"/>
  <c r="I23" i="2" l="1"/>
  <c r="N21" i="2"/>
  <c r="H21" i="2"/>
  <c r="E22" i="1"/>
  <c r="K21" i="1"/>
  <c r="P21" i="2" l="1"/>
  <c r="Q21" i="2"/>
  <c r="L22" i="2"/>
  <c r="F22" i="2"/>
  <c r="G22" i="2" s="1"/>
  <c r="O21" i="2"/>
  <c r="J23" i="2"/>
  <c r="K23" i="2" s="1"/>
  <c r="M22" i="2"/>
  <c r="F22" i="1"/>
  <c r="G22" i="1" s="1"/>
  <c r="I24" i="2" l="1"/>
  <c r="N22" i="2"/>
  <c r="H22" i="2"/>
  <c r="E23" i="1"/>
  <c r="K22" i="1"/>
  <c r="Q22" i="2" l="1"/>
  <c r="P22" i="2"/>
  <c r="F23" i="2"/>
  <c r="O22" i="2"/>
  <c r="L23" i="2"/>
  <c r="M23" i="2" s="1"/>
  <c r="J24" i="2"/>
  <c r="K24" i="2" s="1"/>
  <c r="G23" i="2"/>
  <c r="F23" i="1"/>
  <c r="G23" i="1" s="1"/>
  <c r="I25" i="2" l="1"/>
  <c r="J25" i="2" s="1"/>
  <c r="N23" i="2"/>
  <c r="H23" i="2"/>
  <c r="E24" i="1"/>
  <c r="K23" i="1"/>
  <c r="P23" i="2" l="1"/>
  <c r="Q23" i="2"/>
  <c r="F24" i="2"/>
  <c r="G24" i="2" s="1"/>
  <c r="O23" i="2"/>
  <c r="L24" i="2"/>
  <c r="M24" i="2" s="1"/>
  <c r="K25" i="2"/>
  <c r="F24" i="1"/>
  <c r="G24" i="1" s="1"/>
  <c r="I26" i="2" l="1"/>
  <c r="N24" i="2"/>
  <c r="H24" i="2"/>
  <c r="E25" i="1"/>
  <c r="K24" i="1"/>
  <c r="P24" i="2" l="1"/>
  <c r="Q24" i="2"/>
  <c r="F25" i="2"/>
  <c r="O24" i="2"/>
  <c r="L25" i="2"/>
  <c r="M25" i="2" s="1"/>
  <c r="J26" i="2"/>
  <c r="K26" i="2" s="1"/>
  <c r="G25" i="2"/>
  <c r="F25" i="1"/>
  <c r="G25" i="1" s="1"/>
  <c r="I27" i="2" l="1"/>
  <c r="N25" i="2"/>
  <c r="H25" i="2"/>
  <c r="E26" i="1"/>
  <c r="K25" i="1"/>
  <c r="P25" i="2" l="1"/>
  <c r="Q25" i="2"/>
  <c r="F26" i="2"/>
  <c r="G26" i="2" s="1"/>
  <c r="O25" i="2"/>
  <c r="L26" i="2"/>
  <c r="M26" i="2" s="1"/>
  <c r="J27" i="2"/>
  <c r="K27" i="2" s="1"/>
  <c r="F26" i="1"/>
  <c r="G26" i="1" s="1"/>
  <c r="I28" i="2" l="1"/>
  <c r="N26" i="2"/>
  <c r="H26" i="2"/>
  <c r="E27" i="1"/>
  <c r="K26" i="1"/>
  <c r="Q26" i="2" l="1"/>
  <c r="P26" i="2"/>
  <c r="L27" i="2"/>
  <c r="F27" i="2"/>
  <c r="G27" i="2" s="1"/>
  <c r="O26" i="2"/>
  <c r="J28" i="2"/>
  <c r="K28" i="2" s="1"/>
  <c r="M27" i="2"/>
  <c r="F27" i="1"/>
  <c r="G27" i="1" s="1"/>
  <c r="I29" i="2" l="1"/>
  <c r="N27" i="2"/>
  <c r="H27" i="2"/>
  <c r="E28" i="1"/>
  <c r="K27" i="1"/>
  <c r="P27" i="2" l="1"/>
  <c r="Q27" i="2"/>
  <c r="F28" i="2"/>
  <c r="G28" i="2" s="1"/>
  <c r="O27" i="2"/>
  <c r="L28" i="2"/>
  <c r="M28" i="2" s="1"/>
  <c r="J29" i="2"/>
  <c r="K29" i="2" s="1"/>
  <c r="F28" i="1"/>
  <c r="G28" i="1" s="1"/>
  <c r="I30" i="2" l="1"/>
  <c r="N28" i="2"/>
  <c r="H28" i="2"/>
  <c r="E29" i="1"/>
  <c r="K28" i="1"/>
  <c r="P28" i="2" l="1"/>
  <c r="Q28" i="2"/>
  <c r="F29" i="2"/>
  <c r="O28" i="2"/>
  <c r="L29" i="2"/>
  <c r="M29" i="2" s="1"/>
  <c r="J30" i="2"/>
  <c r="K30" i="2" s="1"/>
  <c r="G29" i="2"/>
  <c r="F29" i="1"/>
  <c r="G29" i="1" s="1"/>
  <c r="I31" i="2" l="1"/>
  <c r="J31" i="2" s="1"/>
  <c r="N29" i="2"/>
  <c r="H29" i="2"/>
  <c r="E30" i="1"/>
  <c r="K29" i="1"/>
  <c r="P29" i="2" l="1"/>
  <c r="Q29" i="2"/>
  <c r="F30" i="2"/>
  <c r="G30" i="2" s="1"/>
  <c r="O29" i="2"/>
  <c r="L30" i="2"/>
  <c r="M30" i="2" s="1"/>
  <c r="K31" i="2"/>
  <c r="F30" i="1"/>
  <c r="G30" i="1" s="1"/>
  <c r="I32" i="2" l="1"/>
  <c r="N30" i="2"/>
  <c r="H30" i="2"/>
  <c r="E31" i="1"/>
  <c r="K30" i="1"/>
  <c r="Q30" i="2" l="1"/>
  <c r="P30" i="2"/>
  <c r="L31" i="2"/>
  <c r="F31" i="2"/>
  <c r="G31" i="2" s="1"/>
  <c r="O30" i="2"/>
  <c r="J32" i="2"/>
  <c r="K32" i="2" s="1"/>
  <c r="M31" i="2"/>
  <c r="F31" i="1"/>
  <c r="G31" i="1" s="1"/>
  <c r="I33" i="2" l="1"/>
  <c r="N31" i="2"/>
  <c r="H31" i="2"/>
  <c r="E32" i="1"/>
  <c r="K31" i="1"/>
  <c r="P31" i="2" l="1"/>
  <c r="Q31" i="2"/>
  <c r="F32" i="2"/>
  <c r="G32" i="2" s="1"/>
  <c r="O31" i="2"/>
  <c r="L32" i="2"/>
  <c r="M32" i="2" s="1"/>
  <c r="J33" i="2"/>
  <c r="K33" i="2" s="1"/>
  <c r="F32" i="1"/>
  <c r="G32" i="1" s="1"/>
  <c r="I34" i="2" l="1"/>
  <c r="N32" i="2"/>
  <c r="H32" i="2"/>
  <c r="E33" i="1"/>
  <c r="K32" i="1"/>
  <c r="P32" i="2" l="1"/>
  <c r="Q32" i="2"/>
  <c r="F33" i="2"/>
  <c r="G33" i="2" s="1"/>
  <c r="O32" i="2"/>
  <c r="L33" i="2"/>
  <c r="M33" i="2" s="1"/>
  <c r="J34" i="2"/>
  <c r="K34" i="2" s="1"/>
  <c r="F33" i="1"/>
  <c r="G33" i="1" s="1"/>
  <c r="I35" i="2" l="1"/>
  <c r="N33" i="2"/>
  <c r="H33" i="2"/>
  <c r="E34" i="1"/>
  <c r="K33" i="1"/>
  <c r="P33" i="2" l="1"/>
  <c r="Q33" i="2"/>
  <c r="L34" i="2"/>
  <c r="M34" i="2" s="1"/>
  <c r="F34" i="2"/>
  <c r="G34" i="2" s="1"/>
  <c r="O33" i="2"/>
  <c r="J35" i="2"/>
  <c r="K35" i="2" s="1"/>
  <c r="F34" i="1"/>
  <c r="G34" i="1" s="1"/>
  <c r="I36" i="2" l="1"/>
  <c r="N34" i="2"/>
  <c r="H34" i="2"/>
  <c r="E35" i="1"/>
  <c r="K34" i="1"/>
  <c r="Q34" i="2" l="1"/>
  <c r="P34" i="2"/>
  <c r="F35" i="2"/>
  <c r="G35" i="2" s="1"/>
  <c r="O34" i="2"/>
  <c r="L35" i="2"/>
  <c r="M35" i="2" s="1"/>
  <c r="J36" i="2"/>
  <c r="K36" i="2" s="1"/>
  <c r="F35" i="1"/>
  <c r="G35" i="1" s="1"/>
  <c r="I37" i="2" l="1"/>
  <c r="N35" i="2"/>
  <c r="H35" i="2"/>
  <c r="E36" i="1"/>
  <c r="K35" i="1"/>
  <c r="P35" i="2" l="1"/>
  <c r="Q35" i="2"/>
  <c r="F36" i="2"/>
  <c r="G36" i="2" s="1"/>
  <c r="O35" i="2"/>
  <c r="L36" i="2"/>
  <c r="M36" i="2" s="1"/>
  <c r="J37" i="2"/>
  <c r="K37" i="2" s="1"/>
  <c r="F36" i="1"/>
  <c r="G36" i="1" s="1"/>
  <c r="I38" i="2" l="1"/>
  <c r="N36" i="2"/>
  <c r="H36" i="2"/>
  <c r="E37" i="1"/>
  <c r="K36" i="1"/>
  <c r="P36" i="2" l="1"/>
  <c r="Q36" i="2"/>
  <c r="F37" i="2"/>
  <c r="G37" i="2" s="1"/>
  <c r="O36" i="2"/>
  <c r="L37" i="2"/>
  <c r="M37" i="2" s="1"/>
  <c r="J38" i="2"/>
  <c r="K38" i="2" s="1"/>
  <c r="F37" i="1"/>
  <c r="G37" i="1" s="1"/>
  <c r="N37" i="2" l="1"/>
  <c r="H37" i="2"/>
  <c r="E38" i="1"/>
  <c r="K37" i="1"/>
  <c r="P37" i="2" l="1"/>
  <c r="Q37" i="2"/>
  <c r="F38" i="2"/>
  <c r="G38" i="2" s="1"/>
  <c r="O37" i="2"/>
  <c r="L38" i="2"/>
  <c r="M38" i="2" s="1"/>
  <c r="F38" i="1"/>
  <c r="G38" i="1"/>
  <c r="K38" i="1" s="1"/>
  <c r="N38" i="2" l="1"/>
  <c r="H38" i="2"/>
  <c r="O38" i="2" s="1"/>
  <c r="Q38" i="2" l="1"/>
  <c r="P38" i="2"/>
</calcChain>
</file>

<file path=xl/sharedStrings.xml><?xml version="1.0" encoding="utf-8"?>
<sst xmlns="http://schemas.openxmlformats.org/spreadsheetml/2006/main" count="34" uniqueCount="23">
  <si>
    <t>Principal</t>
  </si>
  <si>
    <t>Gross Rate</t>
  </si>
  <si>
    <t>Number Payments</t>
  </si>
  <si>
    <t>Payment Amount</t>
  </si>
  <si>
    <t>Year</t>
  </si>
  <si>
    <t>ending balance</t>
  </si>
  <si>
    <t>Earnings</t>
  </si>
  <si>
    <t>Difference</t>
  </si>
  <si>
    <t>Principal2</t>
  </si>
  <si>
    <t>Earnings3</t>
  </si>
  <si>
    <t>ending balance4</t>
  </si>
  <si>
    <t>Total</t>
  </si>
  <si>
    <t>Earnings+savings</t>
  </si>
  <si>
    <t>ending balance ($100)</t>
  </si>
  <si>
    <t>ending balance($500)</t>
  </si>
  <si>
    <t>Principal ($100)</t>
  </si>
  <si>
    <t>Principal ($50)</t>
  </si>
  <si>
    <t>Difference (0,100)</t>
  </si>
  <si>
    <t>Difference (0,500)</t>
  </si>
  <si>
    <t>Difference (100,500)</t>
  </si>
  <si>
    <t>Base Rate</t>
  </si>
  <si>
    <t>1% Less</t>
  </si>
  <si>
    <t>Annual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</si>
</sst>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6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b/>
      <sz val="11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3" fillId="0" borderId="0" xfId="1" applyNumberFormat="1" applyFont="1"/>
    <xf numFmtId="164" fontId="2" fillId="0" borderId="0" xfId="1" applyNumberFormat="1" applyFont="1"/>
    <xf numFmtId="0" fontId="3" fillId="0" borderId="0" xfId="0" applyFont="1"/>
    <xf numFmtId="164" fontId="2" fillId="2" borderId="0" xfId="1" applyNumberFormat="1" applyFont="1" applyFill="1"/>
    <xf numFmtId="164" fontId="2" fillId="3" borderId="0" xfId="1" applyNumberFormat="1" applyFont="1" applyFill="1"/>
    <xf numFmtId="1" fontId="2" fillId="0" borderId="0" xfId="1" applyNumberFormat="1" applyFont="1"/>
    <xf numFmtId="1" fontId="2" fillId="4" borderId="0" xfId="1" applyNumberFormat="1" applyFont="1" applyFill="1"/>
    <xf numFmtId="164" fontId="2" fillId="4" borderId="0" xfId="1" applyNumberFormat="1" applyFont="1" applyFill="1"/>
    <xf numFmtId="0" fontId="2" fillId="0" borderId="0" xfId="0" applyFont="1" applyFill="1" applyBorder="1"/>
    <xf numFmtId="164" fontId="2" fillId="0" borderId="0" xfId="1" applyNumberFormat="1" applyFont="1" applyFill="1" applyBorder="1"/>
    <xf numFmtId="0" fontId="2" fillId="4" borderId="0" xfId="0" applyFont="1" applyFill="1" applyBorder="1"/>
    <xf numFmtId="164" fontId="2" fillId="4" borderId="0" xfId="1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2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2" fillId="3" borderId="0" xfId="1" applyNumberFormat="1" applyFont="1" applyFill="1" applyBorder="1"/>
    <xf numFmtId="164" fontId="2" fillId="5" borderId="0" xfId="1" applyNumberFormat="1" applyFont="1" applyFill="1" applyBorder="1"/>
    <xf numFmtId="164" fontId="2" fillId="6" borderId="0" xfId="1" applyNumberFormat="1" applyFont="1" applyFill="1"/>
    <xf numFmtId="164" fontId="2" fillId="5" borderId="0" xfId="1" applyNumberFormat="1" applyFont="1" applyFill="1"/>
    <xf numFmtId="164" fontId="2" fillId="7" borderId="0" xfId="1" applyNumberFormat="1" applyFont="1" applyFill="1"/>
    <xf numFmtId="164" fontId="2" fillId="8" borderId="0" xfId="1" applyNumberFormat="1" applyFont="1" applyFill="1"/>
    <xf numFmtId="166" fontId="2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'1% impact'!$G$1</c:f>
              <c:strCache>
                <c:ptCount val="1"/>
                <c:pt idx="0">
                  <c:v>ending 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'1% impact'!$G$2:$G$31</c:f>
              <c:numCache>
                <c:formatCode>_("$"* #,##0_);_("$"* \(#,##0\);_("$"* "-"??_);_(@_)</c:formatCode>
                <c:ptCount val="30"/>
                <c:pt idx="0">
                  <c:v>107500</c:v>
                </c:pt>
                <c:pt idx="1">
                  <c:v>115562.5</c:v>
                </c:pt>
                <c:pt idx="2">
                  <c:v>124229.6875</c:v>
                </c:pt>
                <c:pt idx="3">
                  <c:v>133546.9140625</c:v>
                </c:pt>
                <c:pt idx="4">
                  <c:v>143562.9326171875</c:v>
                </c:pt>
                <c:pt idx="5">
                  <c:v>154330.15256347656</c:v>
                </c:pt>
                <c:pt idx="6">
                  <c:v>165904.91400573729</c:v>
                </c:pt>
                <c:pt idx="7">
                  <c:v>178347.78255616757</c:v>
                </c:pt>
                <c:pt idx="8">
                  <c:v>191723.86624788013</c:v>
                </c:pt>
                <c:pt idx="9">
                  <c:v>206103.15621647114</c:v>
                </c:pt>
                <c:pt idx="10">
                  <c:v>221560.89293270648</c:v>
                </c:pt>
                <c:pt idx="11">
                  <c:v>238177.95990265947</c:v>
                </c:pt>
                <c:pt idx="12">
                  <c:v>256041.30689535892</c:v>
                </c:pt>
                <c:pt idx="13">
                  <c:v>275244.40491251083</c:v>
                </c:pt>
                <c:pt idx="14">
                  <c:v>295887.73528094916</c:v>
                </c:pt>
                <c:pt idx="15">
                  <c:v>318079.31542702037</c:v>
                </c:pt>
                <c:pt idx="16">
                  <c:v>341935.26408404688</c:v>
                </c:pt>
                <c:pt idx="17">
                  <c:v>367580.40889035037</c:v>
                </c:pt>
                <c:pt idx="18">
                  <c:v>395148.93955712667</c:v>
                </c:pt>
                <c:pt idx="19">
                  <c:v>424785.11002391117</c:v>
                </c:pt>
                <c:pt idx="20">
                  <c:v>456643.9932757045</c:v>
                </c:pt>
                <c:pt idx="21">
                  <c:v>490892.29277138232</c:v>
                </c:pt>
                <c:pt idx="22">
                  <c:v>527709.21472923597</c:v>
                </c:pt>
                <c:pt idx="23">
                  <c:v>567287.40583392861</c:v>
                </c:pt>
                <c:pt idx="24">
                  <c:v>609833.96127147321</c:v>
                </c:pt>
                <c:pt idx="25">
                  <c:v>655571.50836683367</c:v>
                </c:pt>
                <c:pt idx="26">
                  <c:v>704739.37149434618</c:v>
                </c:pt>
                <c:pt idx="27">
                  <c:v>757594.82435642218</c:v>
                </c:pt>
                <c:pt idx="28">
                  <c:v>814414.43618315388</c:v>
                </c:pt>
                <c:pt idx="29">
                  <c:v>875495.51889689045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C-41B5-B687-7CDD4B6936AE}"/>
            </c:ext>
          </c:extLst>
        </c:ser>
        <c:ser>
          <c:idx val="1"/>
          <c:order val="1"/>
          <c:tx>
            <c:strRef>
              <c:f>'1% impact'!$H$1</c:f>
              <c:strCache>
                <c:ptCount val="1"/>
                <c:pt idx="0">
                  <c:v>Principal2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'1% impact'!$H$2:$H$31</c:f>
            </c:numRef>
          </c:val>
          <c:smooth val="0"/>
          <c:extLst>
            <c:ext xmlns:c16="http://schemas.microsoft.com/office/drawing/2014/chart" uri="{C3380CC4-5D6E-409C-BE32-E72D297353CC}">
              <c16:uniqueId val="{00000001-B85C-41B5-B687-7CDD4B6936AE}"/>
            </c:ext>
          </c:extLst>
        </c:ser>
        <c:ser>
          <c:idx val="2"/>
          <c:order val="2"/>
          <c:tx>
            <c:strRef>
              <c:f>'1% impact'!$I$1</c:f>
              <c:strCache>
                <c:ptCount val="1"/>
                <c:pt idx="0">
                  <c:v>Earnings3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'1% impact'!$I$2:$I$31</c:f>
            </c:numRef>
          </c:val>
          <c:smooth val="0"/>
          <c:extLst>
            <c:ext xmlns:c16="http://schemas.microsoft.com/office/drawing/2014/chart" uri="{C3380CC4-5D6E-409C-BE32-E72D297353CC}">
              <c16:uniqueId val="{00000002-B85C-41B5-B687-7CDD4B6936AE}"/>
            </c:ext>
          </c:extLst>
        </c:ser>
        <c:ser>
          <c:idx val="3"/>
          <c:order val="3"/>
          <c:tx>
            <c:strRef>
              <c:f>'1% impact'!$J$1</c:f>
              <c:strCache>
                <c:ptCount val="1"/>
                <c:pt idx="0">
                  <c:v>ending balance4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'1% impact'!$J$2:$J$31</c:f>
              <c:numCache>
                <c:formatCode>_("$"* #,##0_);_("$"* \(#,##0\);_("$"* "-"??_);_(@_)</c:formatCode>
                <c:ptCount val="30"/>
                <c:pt idx="0">
                  <c:v>105000</c:v>
                </c:pt>
                <c:pt idx="1">
                  <c:v>110250</c:v>
                </c:pt>
                <c:pt idx="2">
                  <c:v>115762.5</c:v>
                </c:pt>
                <c:pt idx="3">
                  <c:v>121550.625</c:v>
                </c:pt>
                <c:pt idx="4">
                  <c:v>127628.15625</c:v>
                </c:pt>
                <c:pt idx="5">
                  <c:v>134009.56406249999</c:v>
                </c:pt>
                <c:pt idx="6">
                  <c:v>140710.042265625</c:v>
                </c:pt>
                <c:pt idx="7">
                  <c:v>147745.54437890626</c:v>
                </c:pt>
                <c:pt idx="8">
                  <c:v>155132.82159785158</c:v>
                </c:pt>
                <c:pt idx="9">
                  <c:v>162889.46267774416</c:v>
                </c:pt>
                <c:pt idx="10">
                  <c:v>171033.93581163135</c:v>
                </c:pt>
                <c:pt idx="11">
                  <c:v>179585.63260221292</c:v>
                </c:pt>
                <c:pt idx="12">
                  <c:v>188564.91423232356</c:v>
                </c:pt>
                <c:pt idx="13">
                  <c:v>197993.15994393974</c:v>
                </c:pt>
                <c:pt idx="14">
                  <c:v>207892.81794113672</c:v>
                </c:pt>
                <c:pt idx="15">
                  <c:v>218287.45883819356</c:v>
                </c:pt>
                <c:pt idx="16">
                  <c:v>229201.83178010324</c:v>
                </c:pt>
                <c:pt idx="17">
                  <c:v>240661.92336910841</c:v>
                </c:pt>
                <c:pt idx="18">
                  <c:v>252695.01953756381</c:v>
                </c:pt>
                <c:pt idx="19">
                  <c:v>265329.770514442</c:v>
                </c:pt>
                <c:pt idx="20">
                  <c:v>278596.25904016412</c:v>
                </c:pt>
                <c:pt idx="21">
                  <c:v>292526.07199217234</c:v>
                </c:pt>
                <c:pt idx="22">
                  <c:v>307152.37559178093</c:v>
                </c:pt>
                <c:pt idx="23">
                  <c:v>322509.99437137</c:v>
                </c:pt>
                <c:pt idx="24">
                  <c:v>338635.49408993853</c:v>
                </c:pt>
                <c:pt idx="25">
                  <c:v>355567.26879443543</c:v>
                </c:pt>
                <c:pt idx="26">
                  <c:v>373345.63223415718</c:v>
                </c:pt>
                <c:pt idx="27">
                  <c:v>392012.91384586506</c:v>
                </c:pt>
                <c:pt idx="28">
                  <c:v>411613.5595381583</c:v>
                </c:pt>
                <c:pt idx="29">
                  <c:v>432194.23751506623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5C-41B5-B687-7CDD4B693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053520"/>
        <c:axId val="409055816"/>
      </c:lineChart>
      <c:catAx>
        <c:axId val="40905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55816"/>
        <c:crosses val="autoZero"/>
        <c:auto val="1"/>
        <c:lblAlgn val="ctr"/>
        <c:lblOffset val="100"/>
        <c:noMultiLvlLbl val="0"/>
      </c:catAx>
      <c:valAx>
        <c:axId val="409055816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5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Savings'!$H$1</c:f>
              <c:strCache>
                <c:ptCount val="1"/>
                <c:pt idx="0">
                  <c:v>ending 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'Additional Savings'!$H$2:$H$31</c:f>
              <c:numCache>
                <c:formatCode>_("$"* #,##0_);_("$"* \(#,##0\);_("$"* "-"??_);_(@_)</c:formatCode>
                <c:ptCount val="30"/>
                <c:pt idx="0">
                  <c:v>10750</c:v>
                </c:pt>
                <c:pt idx="1">
                  <c:v>11556.25</c:v>
                </c:pt>
                <c:pt idx="2">
                  <c:v>12422.96875</c:v>
                </c:pt>
                <c:pt idx="3">
                  <c:v>13354.69140625</c:v>
                </c:pt>
                <c:pt idx="4">
                  <c:v>14356.293261718751</c:v>
                </c:pt>
                <c:pt idx="5">
                  <c:v>15433.015256347657</c:v>
                </c:pt>
                <c:pt idx="6">
                  <c:v>16590.49140057373</c:v>
                </c:pt>
                <c:pt idx="7">
                  <c:v>17834.778255616759</c:v>
                </c:pt>
                <c:pt idx="8">
                  <c:v>19172.386624788014</c:v>
                </c:pt>
                <c:pt idx="9">
                  <c:v>20610.315621647114</c:v>
                </c:pt>
                <c:pt idx="10">
                  <c:v>22156.089293270648</c:v>
                </c:pt>
                <c:pt idx="11">
                  <c:v>23817.795990265946</c:v>
                </c:pt>
                <c:pt idx="12">
                  <c:v>25604.13068953589</c:v>
                </c:pt>
                <c:pt idx="13">
                  <c:v>27524.440491251084</c:v>
                </c:pt>
                <c:pt idx="14">
                  <c:v>29588.773528094913</c:v>
                </c:pt>
                <c:pt idx="15">
                  <c:v>31807.93154270203</c:v>
                </c:pt>
                <c:pt idx="16">
                  <c:v>34193.526408404679</c:v>
                </c:pt>
                <c:pt idx="17">
                  <c:v>36758.04088903503</c:v>
                </c:pt>
                <c:pt idx="18">
                  <c:v>39514.893955712658</c:v>
                </c:pt>
                <c:pt idx="19">
                  <c:v>42478.511002391104</c:v>
                </c:pt>
                <c:pt idx="20">
                  <c:v>45664.399327570434</c:v>
                </c:pt>
                <c:pt idx="21">
                  <c:v>49089.22927713822</c:v>
                </c:pt>
                <c:pt idx="22">
                  <c:v>52770.921472923583</c:v>
                </c:pt>
                <c:pt idx="23">
                  <c:v>56728.74058339285</c:v>
                </c:pt>
                <c:pt idx="24">
                  <c:v>60983.396127147316</c:v>
                </c:pt>
                <c:pt idx="25">
                  <c:v>65557.150836683359</c:v>
                </c:pt>
                <c:pt idx="26">
                  <c:v>70473.937149434612</c:v>
                </c:pt>
                <c:pt idx="27">
                  <c:v>75759.482435642203</c:v>
                </c:pt>
                <c:pt idx="28">
                  <c:v>81441.443618315374</c:v>
                </c:pt>
                <c:pt idx="29">
                  <c:v>87549.551889689028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4-4AD0-B5A7-7B14D1E4702E}"/>
            </c:ext>
          </c:extLst>
        </c:ser>
        <c:ser>
          <c:idx val="1"/>
          <c:order val="1"/>
          <c:tx>
            <c:strRef>
              <c:f>'Additional Savings'!$I$1</c:f>
              <c:strCache>
                <c:ptCount val="1"/>
                <c:pt idx="0">
                  <c:v>Principal ($100)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'Additional Savings'!$I$2:$I$31</c:f>
            </c:numRef>
          </c:val>
          <c:smooth val="0"/>
          <c:extLst>
            <c:ext xmlns:c16="http://schemas.microsoft.com/office/drawing/2014/chart" uri="{C3380CC4-5D6E-409C-BE32-E72D297353CC}">
              <c16:uniqueId val="{00000001-FB14-4AD0-B5A7-7B14D1E4702E}"/>
            </c:ext>
          </c:extLst>
        </c:ser>
        <c:ser>
          <c:idx val="2"/>
          <c:order val="2"/>
          <c:tx>
            <c:strRef>
              <c:f>'Additional Savings'!$J$1</c:f>
              <c:strCache>
                <c:ptCount val="1"/>
                <c:pt idx="0">
                  <c:v>Earnings3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'Additional Savings'!$J$2:$J$31</c:f>
            </c:numRef>
          </c:val>
          <c:smooth val="0"/>
          <c:extLst>
            <c:ext xmlns:c16="http://schemas.microsoft.com/office/drawing/2014/chart" uri="{C3380CC4-5D6E-409C-BE32-E72D297353CC}">
              <c16:uniqueId val="{00000002-FB14-4AD0-B5A7-7B14D1E4702E}"/>
            </c:ext>
          </c:extLst>
        </c:ser>
        <c:ser>
          <c:idx val="3"/>
          <c:order val="3"/>
          <c:tx>
            <c:strRef>
              <c:f>'Additional Savings'!$K$1</c:f>
              <c:strCache>
                <c:ptCount val="1"/>
                <c:pt idx="0">
                  <c:v>ending balance ($100)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'Additional Savings'!$K$2:$K$31</c:f>
              <c:numCache>
                <c:formatCode>_("$"* #,##0_);_("$"* \(#,##0\);_("$"* "-"??_);_(@_)</c:formatCode>
                <c:ptCount val="30"/>
                <c:pt idx="0">
                  <c:v>10750</c:v>
                </c:pt>
                <c:pt idx="1">
                  <c:v>12846.25</c:v>
                </c:pt>
                <c:pt idx="2">
                  <c:v>15099.71875</c:v>
                </c:pt>
                <c:pt idx="3">
                  <c:v>17522.197656249999</c:v>
                </c:pt>
                <c:pt idx="4">
                  <c:v>20126.36248046875</c:v>
                </c:pt>
                <c:pt idx="5">
                  <c:v>22925.839666503907</c:v>
                </c:pt>
                <c:pt idx="6">
                  <c:v>25935.277641491699</c:v>
                </c:pt>
                <c:pt idx="7">
                  <c:v>29170.423464603577</c:v>
                </c:pt>
                <c:pt idx="8">
                  <c:v>32648.205224448844</c:v>
                </c:pt>
                <c:pt idx="9">
                  <c:v>36386.820616282508</c:v>
                </c:pt>
                <c:pt idx="10">
                  <c:v>40405.832162503699</c:v>
                </c:pt>
                <c:pt idx="11">
                  <c:v>44726.269574691476</c:v>
                </c:pt>
                <c:pt idx="12">
                  <c:v>49370.739792793334</c:v>
                </c:pt>
                <c:pt idx="13">
                  <c:v>54363.545277252837</c:v>
                </c:pt>
                <c:pt idx="14">
                  <c:v>59730.811173046801</c:v>
                </c:pt>
                <c:pt idx="15">
                  <c:v>65500.622011025313</c:v>
                </c:pt>
                <c:pt idx="16">
                  <c:v>71703.168661852222</c:v>
                </c:pt>
                <c:pt idx="17">
                  <c:v>78370.906311491141</c:v>
                </c:pt>
                <c:pt idx="18">
                  <c:v>85538.724284852971</c:v>
                </c:pt>
                <c:pt idx="19">
                  <c:v>93244.128606216938</c:v>
                </c:pt>
                <c:pt idx="20">
                  <c:v>101527.43825168321</c:v>
                </c:pt>
                <c:pt idx="21">
                  <c:v>110431.99612055946</c:v>
                </c:pt>
                <c:pt idx="22">
                  <c:v>120004.39582960142</c:v>
                </c:pt>
                <c:pt idx="23">
                  <c:v>130294.72551682152</c:v>
                </c:pt>
                <c:pt idx="24">
                  <c:v>141356.82993058313</c:v>
                </c:pt>
                <c:pt idx="25">
                  <c:v>153248.59217537686</c:v>
                </c:pt>
                <c:pt idx="26">
                  <c:v>166032.23658853013</c:v>
                </c:pt>
                <c:pt idx="27">
                  <c:v>179774.65433266989</c:v>
                </c:pt>
                <c:pt idx="28">
                  <c:v>194547.75340762013</c:v>
                </c:pt>
                <c:pt idx="29">
                  <c:v>210428.83491319165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14-4AD0-B5A7-7B14D1E4702E}"/>
            </c:ext>
          </c:extLst>
        </c:ser>
        <c:ser>
          <c:idx val="4"/>
          <c:order val="4"/>
          <c:tx>
            <c:strRef>
              <c:f>'Additional Savings'!$L$1</c:f>
              <c:strCache>
                <c:ptCount val="1"/>
                <c:pt idx="0">
                  <c:v>Principal ($50)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'Additional Savings'!$L$2:$L$31</c:f>
            </c:numRef>
          </c:val>
          <c:smooth val="0"/>
          <c:extLst>
            <c:ext xmlns:c16="http://schemas.microsoft.com/office/drawing/2014/chart" uri="{C3380CC4-5D6E-409C-BE32-E72D297353CC}">
              <c16:uniqueId val="{00000004-FB14-4AD0-B5A7-7B14D1E4702E}"/>
            </c:ext>
          </c:extLst>
        </c:ser>
        <c:ser>
          <c:idx val="5"/>
          <c:order val="5"/>
          <c:tx>
            <c:strRef>
              <c:f>'Additional Savings'!$M$1</c:f>
              <c:strCache>
                <c:ptCount val="1"/>
                <c:pt idx="0">
                  <c:v>Earnings+savings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'Additional Savings'!$M$2:$M$31</c:f>
            </c:numRef>
          </c:val>
          <c:smooth val="0"/>
          <c:extLst>
            <c:ext xmlns:c16="http://schemas.microsoft.com/office/drawing/2014/chart" uri="{C3380CC4-5D6E-409C-BE32-E72D297353CC}">
              <c16:uniqueId val="{00000005-FB14-4AD0-B5A7-7B14D1E4702E}"/>
            </c:ext>
          </c:extLst>
        </c:ser>
        <c:ser>
          <c:idx val="6"/>
          <c:order val="6"/>
          <c:tx>
            <c:strRef>
              <c:f>'Additional Savings'!$N$1</c:f>
              <c:strCache>
                <c:ptCount val="1"/>
                <c:pt idx="0">
                  <c:v>ending balance($500)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'Additional Savings'!$N$2:$N$31</c:f>
              <c:numCache>
                <c:formatCode>_("$"* #,##0_);_("$"* \(#,##0\);_("$"* "-"??_);_(@_)</c:formatCode>
                <c:ptCount val="30"/>
                <c:pt idx="0">
                  <c:v>10750</c:v>
                </c:pt>
                <c:pt idx="1">
                  <c:v>18456.25</c:v>
                </c:pt>
                <c:pt idx="2">
                  <c:v>26740.46875</c:v>
                </c:pt>
                <c:pt idx="3">
                  <c:v>35646.00390625</c:v>
                </c:pt>
                <c:pt idx="4">
                  <c:v>45219.454199218751</c:v>
                </c:pt>
                <c:pt idx="5">
                  <c:v>55510.913264160161</c:v>
                </c:pt>
                <c:pt idx="6">
                  <c:v>66574.231758972179</c:v>
                </c:pt>
                <c:pt idx="7">
                  <c:v>78467.299140895091</c:v>
                </c:pt>
                <c:pt idx="8">
                  <c:v>91252.346576462223</c:v>
                </c:pt>
                <c:pt idx="9">
                  <c:v>104996.27256969688</c:v>
                </c:pt>
                <c:pt idx="10">
                  <c:v>119770.99301242415</c:v>
                </c:pt>
                <c:pt idx="11">
                  <c:v>135653.81748835597</c:v>
                </c:pt>
                <c:pt idx="12">
                  <c:v>152727.85379998267</c:v>
                </c:pt>
                <c:pt idx="13">
                  <c:v>171082.44283498137</c:v>
                </c:pt>
                <c:pt idx="14">
                  <c:v>190813.62604760498</c:v>
                </c:pt>
                <c:pt idx="15">
                  <c:v>212024.64800117534</c:v>
                </c:pt>
                <c:pt idx="16">
                  <c:v>234826.4966012635</c:v>
                </c:pt>
                <c:pt idx="17">
                  <c:v>259338.48384635826</c:v>
                </c:pt>
                <c:pt idx="18">
                  <c:v>285688.87013483513</c:v>
                </c:pt>
                <c:pt idx="19">
                  <c:v>314015.53539494774</c:v>
                </c:pt>
                <c:pt idx="20">
                  <c:v>344466.70054956881</c:v>
                </c:pt>
                <c:pt idx="21">
                  <c:v>377201.70309078647</c:v>
                </c:pt>
                <c:pt idx="22">
                  <c:v>412391.83082259545</c:v>
                </c:pt>
                <c:pt idx="23">
                  <c:v>450221.21813429013</c:v>
                </c:pt>
                <c:pt idx="24">
                  <c:v>490887.80949436186</c:v>
                </c:pt>
                <c:pt idx="25">
                  <c:v>534604.39520643896</c:v>
                </c:pt>
                <c:pt idx="26">
                  <c:v>581599.72484692186</c:v>
                </c:pt>
                <c:pt idx="27">
                  <c:v>632119.70421044098</c:v>
                </c:pt>
                <c:pt idx="28">
                  <c:v>686428.68202622409</c:v>
                </c:pt>
                <c:pt idx="29">
                  <c:v>744810.83317819086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14-4AD0-B5A7-7B14D1E47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542024"/>
        <c:axId val="358537104"/>
      </c:lineChart>
      <c:catAx>
        <c:axId val="35854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37104"/>
        <c:crosses val="autoZero"/>
        <c:auto val="1"/>
        <c:lblAlgn val="ctr"/>
        <c:lblOffset val="100"/>
        <c:noMultiLvlLbl val="0"/>
      </c:catAx>
      <c:valAx>
        <c:axId val="358537104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4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306916</xdr:colOff>
      <xdr:row>6</xdr:row>
      <xdr:rowOff>110067</xdr:rowOff>
    </xdr:from>
    <xdr:to>
      <xdr:col>18</xdr:col>
      <xdr:colOff>582083</xdr:colOff>
      <xdr:row>21</xdr:row>
      <xdr:rowOff>154517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8743A3-7C24-4AE1-870D-F0648E8A4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1377462</xdr:colOff>
      <xdr:row>2</xdr:row>
      <xdr:rowOff>20516</xdr:rowOff>
    </xdr:from>
    <xdr:to>
      <xdr:col>24</xdr:col>
      <xdr:colOff>192593</xdr:colOff>
      <xdr:row>17</xdr:row>
      <xdr:rowOff>94622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97648-BC98-411E-BAF6-1F140435F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90" zoomScaleNormal="90" workbookViewId="0">
      <selection activeCell="C12" sqref="C12"/>
    </sheetView>
  </sheetViews>
  <sheetFormatPr defaultRowHeight="14.25" x14ac:dyDescent="0.2"/>
  <cols>
    <col min="1" max="1" width="23.140625" style="4" bestFit="1" customWidth="1"/>
    <col min="2" max="2" width="12.140625" style="1" bestFit="1" customWidth="1"/>
    <col min="3" max="3" width="10" style="1" bestFit="1" customWidth="1"/>
    <col min="4" max="4" width="7.5703125" style="17" bestFit="1" customWidth="1"/>
    <col min="5" max="5" width="15.42578125" style="17" bestFit="1" customWidth="1"/>
    <col min="6" max="6" width="13.140625" style="17" bestFit="1" customWidth="1"/>
    <col min="7" max="7" width="18.85546875" style="17" bestFit="1" customWidth="1"/>
    <col min="8" max="8" width="15.42578125" style="17" hidden="1" customWidth="1"/>
    <col min="9" max="9" width="13.140625" style="17" hidden="1" customWidth="1"/>
    <col min="10" max="10" width="20.42578125" style="17" bestFit="1" customWidth="1"/>
    <col min="11" max="11" width="15" style="17" bestFit="1" customWidth="1"/>
    <col min="12" max="16384" width="9.140625" style="1"/>
  </cols>
  <sheetData>
    <row r="1" spans="1:11" s="18" customFormat="1" x14ac:dyDescent="0.2">
      <c r="B1" s="18" t="s">
        <v>20</v>
      </c>
      <c r="C1" s="18" t="s">
        <v>21</v>
      </c>
      <c r="D1" s="19" t="s">
        <v>4</v>
      </c>
      <c r="E1" s="19" t="s">
        <v>0</v>
      </c>
      <c r="F1" s="19" t="s">
        <v>6</v>
      </c>
      <c r="G1" s="19" t="s">
        <v>5</v>
      </c>
      <c r="H1" s="19" t="s">
        <v>8</v>
      </c>
      <c r="I1" s="19" t="s">
        <v>9</v>
      </c>
      <c r="J1" s="19" t="s">
        <v>10</v>
      </c>
      <c r="K1" s="19" t="s">
        <v>7</v>
      </c>
    </row>
    <row r="2" spans="1:11" x14ac:dyDescent="0.2">
      <c r="A2" s="4" t="s">
        <v>0</v>
      </c>
      <c r="B2" s="1">
        <v>100000</v>
      </c>
      <c r="C2" s="1">
        <f>$B$2</f>
        <v>100000</v>
      </c>
      <c r="D2" s="10">
        <v>1</v>
      </c>
      <c r="E2" s="11">
        <f>$B$2</f>
        <v>100000</v>
      </c>
      <c r="F2" s="11">
        <f>E2*$B$5</f>
        <v>7500</v>
      </c>
      <c r="G2" s="21">
        <f>SUM(E2:F2)</f>
        <v>107500</v>
      </c>
      <c r="H2" s="11">
        <f>$B$2</f>
        <v>100000</v>
      </c>
      <c r="I2" s="11">
        <f>H2*$C$5</f>
        <v>5000</v>
      </c>
      <c r="J2" s="21">
        <f>SUM(H2:I2)</f>
        <v>105000</v>
      </c>
      <c r="K2" s="20">
        <f t="shared" ref="K2:K38" si="0">SUM(G2-J2)</f>
        <v>2500</v>
      </c>
    </row>
    <row r="3" spans="1:11" x14ac:dyDescent="0.2">
      <c r="A3" s="4" t="s">
        <v>3</v>
      </c>
      <c r="B3" s="1">
        <v>0</v>
      </c>
      <c r="C3" s="1">
        <f>$B$3</f>
        <v>0</v>
      </c>
      <c r="D3" s="10">
        <v>2</v>
      </c>
      <c r="E3" s="11">
        <f>G2</f>
        <v>107500</v>
      </c>
      <c r="F3" s="11">
        <f t="shared" ref="F3:F38" si="1">E3*$B$5</f>
        <v>8062.5</v>
      </c>
      <c r="G3" s="21">
        <f t="shared" ref="G3:G38" si="2">SUM(E3:F3)</f>
        <v>115562.5</v>
      </c>
      <c r="H3" s="11">
        <f>J2</f>
        <v>105000</v>
      </c>
      <c r="I3" s="11">
        <f t="shared" ref="I3:I38" si="3">H3*$C$5</f>
        <v>5250</v>
      </c>
      <c r="J3" s="21">
        <f t="shared" ref="J3:J38" si="4">SUM(H3:I3)</f>
        <v>110250</v>
      </c>
      <c r="K3" s="20">
        <f t="shared" si="0"/>
        <v>5312.5</v>
      </c>
    </row>
    <row r="4" spans="1:11" x14ac:dyDescent="0.2">
      <c r="A4" s="4" t="s">
        <v>2</v>
      </c>
      <c r="B4" s="1">
        <v>30</v>
      </c>
      <c r="C4" s="1">
        <f>$B$4</f>
        <v>30</v>
      </c>
      <c r="D4" s="10">
        <f>D3+1</f>
        <v>3</v>
      </c>
      <c r="E4" s="11">
        <f t="shared" ref="E4:E38" si="5">G3</f>
        <v>115562.5</v>
      </c>
      <c r="F4" s="11">
        <f t="shared" si="1"/>
        <v>8667.1875</v>
      </c>
      <c r="G4" s="21">
        <f t="shared" si="2"/>
        <v>124229.6875</v>
      </c>
      <c r="H4" s="11">
        <f t="shared" ref="H4:H38" si="6">J3</f>
        <v>110250</v>
      </c>
      <c r="I4" s="11">
        <f t="shared" si="3"/>
        <v>5512.4999999999991</v>
      </c>
      <c r="J4" s="21">
        <f t="shared" si="4"/>
        <v>115762.5</v>
      </c>
      <c r="K4" s="20">
        <f t="shared" si="0"/>
        <v>8467.1875</v>
      </c>
    </row>
    <row r="5" spans="1:11" x14ac:dyDescent="0.2">
      <c r="A5" s="4" t="s">
        <v>1</v>
      </c>
      <c r="B5" s="26">
        <v>7.4999999999999997E-2</v>
      </c>
      <c r="C5" s="26">
        <f>B5-C6</f>
        <v>4.9999999999999996E-2</v>
      </c>
      <c r="D5" s="10">
        <f t="shared" ref="D5:D38" si="7">D4+1</f>
        <v>4</v>
      </c>
      <c r="E5" s="11">
        <f t="shared" si="5"/>
        <v>124229.6875</v>
      </c>
      <c r="F5" s="11">
        <f t="shared" si="1"/>
        <v>9317.2265625</v>
      </c>
      <c r="G5" s="21">
        <f t="shared" si="2"/>
        <v>133546.9140625</v>
      </c>
      <c r="H5" s="11">
        <f t="shared" si="6"/>
        <v>115762.5</v>
      </c>
      <c r="I5" s="11">
        <f t="shared" si="3"/>
        <v>5788.1249999999991</v>
      </c>
      <c r="J5" s="21">
        <f t="shared" si="4"/>
        <v>121550.625</v>
      </c>
      <c r="K5" s="20">
        <f t="shared" si="0"/>
        <v>11996.2890625</v>
      </c>
    </row>
    <row r="6" spans="1:11" x14ac:dyDescent="0.2">
      <c r="A6" s="4" t="s">
        <v>22</v>
      </c>
      <c r="B6" s="26"/>
      <c r="C6" s="26">
        <v>2.5000000000000001E-2</v>
      </c>
      <c r="D6" s="10">
        <f t="shared" si="7"/>
        <v>5</v>
      </c>
      <c r="E6" s="11">
        <f t="shared" si="5"/>
        <v>133546.9140625</v>
      </c>
      <c r="F6" s="11">
        <f t="shared" si="1"/>
        <v>10016.0185546875</v>
      </c>
      <c r="G6" s="21">
        <f t="shared" si="2"/>
        <v>143562.9326171875</v>
      </c>
      <c r="H6" s="11">
        <f t="shared" si="6"/>
        <v>121550.625</v>
      </c>
      <c r="I6" s="11">
        <f t="shared" si="3"/>
        <v>6077.5312499999991</v>
      </c>
      <c r="J6" s="21">
        <f t="shared" si="4"/>
        <v>127628.15625</v>
      </c>
      <c r="K6" s="20">
        <f t="shared" si="0"/>
        <v>15934.7763671875</v>
      </c>
    </row>
    <row r="7" spans="1:11" x14ac:dyDescent="0.2">
      <c r="D7" s="10">
        <f t="shared" si="7"/>
        <v>6</v>
      </c>
      <c r="E7" s="11">
        <f t="shared" si="5"/>
        <v>143562.9326171875</v>
      </c>
      <c r="F7" s="11">
        <f t="shared" si="1"/>
        <v>10767.219946289062</v>
      </c>
      <c r="G7" s="21">
        <f t="shared" si="2"/>
        <v>154330.15256347656</v>
      </c>
      <c r="H7" s="11">
        <f t="shared" si="6"/>
        <v>127628.15625</v>
      </c>
      <c r="I7" s="11">
        <f t="shared" si="3"/>
        <v>6381.4078124999996</v>
      </c>
      <c r="J7" s="21">
        <f t="shared" si="4"/>
        <v>134009.56406249999</v>
      </c>
      <c r="K7" s="20">
        <f t="shared" si="0"/>
        <v>20320.588500976563</v>
      </c>
    </row>
    <row r="8" spans="1:11" x14ac:dyDescent="0.2">
      <c r="D8" s="10">
        <f t="shared" si="7"/>
        <v>7</v>
      </c>
      <c r="E8" s="11">
        <f t="shared" si="5"/>
        <v>154330.15256347656</v>
      </c>
      <c r="F8" s="11">
        <f t="shared" si="1"/>
        <v>11574.761442260742</v>
      </c>
      <c r="G8" s="21">
        <f t="shared" si="2"/>
        <v>165904.91400573729</v>
      </c>
      <c r="H8" s="11">
        <f t="shared" si="6"/>
        <v>134009.56406249999</v>
      </c>
      <c r="I8" s="11">
        <f t="shared" si="3"/>
        <v>6700.4782031249988</v>
      </c>
      <c r="J8" s="21">
        <f t="shared" si="4"/>
        <v>140710.042265625</v>
      </c>
      <c r="K8" s="20">
        <f t="shared" si="0"/>
        <v>25194.871740112285</v>
      </c>
    </row>
    <row r="9" spans="1:11" x14ac:dyDescent="0.2">
      <c r="D9" s="10">
        <f t="shared" si="7"/>
        <v>8</v>
      </c>
      <c r="E9" s="11">
        <f t="shared" si="5"/>
        <v>165904.91400573729</v>
      </c>
      <c r="F9" s="11">
        <f t="shared" si="1"/>
        <v>12442.868550430296</v>
      </c>
      <c r="G9" s="21">
        <f t="shared" si="2"/>
        <v>178347.78255616757</v>
      </c>
      <c r="H9" s="11">
        <f t="shared" si="6"/>
        <v>140710.042265625</v>
      </c>
      <c r="I9" s="11">
        <f t="shared" si="3"/>
        <v>7035.5021132812499</v>
      </c>
      <c r="J9" s="21">
        <f t="shared" si="4"/>
        <v>147745.54437890626</v>
      </c>
      <c r="K9" s="20">
        <f t="shared" si="0"/>
        <v>30602.238177261315</v>
      </c>
    </row>
    <row r="10" spans="1:11" x14ac:dyDescent="0.2">
      <c r="D10" s="10">
        <f t="shared" si="7"/>
        <v>9</v>
      </c>
      <c r="E10" s="11">
        <f t="shared" si="5"/>
        <v>178347.78255616757</v>
      </c>
      <c r="F10" s="11">
        <f t="shared" si="1"/>
        <v>13376.083691712567</v>
      </c>
      <c r="G10" s="21">
        <f t="shared" si="2"/>
        <v>191723.86624788013</v>
      </c>
      <c r="H10" s="11">
        <f t="shared" si="6"/>
        <v>147745.54437890626</v>
      </c>
      <c r="I10" s="11">
        <f t="shared" si="3"/>
        <v>7387.2772189453126</v>
      </c>
      <c r="J10" s="21">
        <f t="shared" si="4"/>
        <v>155132.82159785158</v>
      </c>
      <c r="K10" s="20">
        <f t="shared" si="0"/>
        <v>36591.044650028547</v>
      </c>
    </row>
    <row r="11" spans="1:11" x14ac:dyDescent="0.2">
      <c r="D11" s="10">
        <f t="shared" si="7"/>
        <v>10</v>
      </c>
      <c r="E11" s="11">
        <f t="shared" si="5"/>
        <v>191723.86624788013</v>
      </c>
      <c r="F11" s="11">
        <f t="shared" si="1"/>
        <v>14379.289968591009</v>
      </c>
      <c r="G11" s="21">
        <f t="shared" si="2"/>
        <v>206103.15621647114</v>
      </c>
      <c r="H11" s="11">
        <f t="shared" si="6"/>
        <v>155132.82159785158</v>
      </c>
      <c r="I11" s="11">
        <f t="shared" si="3"/>
        <v>7756.6410798925781</v>
      </c>
      <c r="J11" s="21">
        <f t="shared" si="4"/>
        <v>162889.46267774416</v>
      </c>
      <c r="K11" s="20">
        <f t="shared" si="0"/>
        <v>43213.693538726977</v>
      </c>
    </row>
    <row r="12" spans="1:11" x14ac:dyDescent="0.2">
      <c r="D12" s="10">
        <f t="shared" si="7"/>
        <v>11</v>
      </c>
      <c r="E12" s="11">
        <f t="shared" si="5"/>
        <v>206103.15621647114</v>
      </c>
      <c r="F12" s="11">
        <f t="shared" si="1"/>
        <v>15457.736716235335</v>
      </c>
      <c r="G12" s="21">
        <f t="shared" si="2"/>
        <v>221560.89293270648</v>
      </c>
      <c r="H12" s="11">
        <f t="shared" si="6"/>
        <v>162889.46267774416</v>
      </c>
      <c r="I12" s="11">
        <f t="shared" si="3"/>
        <v>8144.473133887207</v>
      </c>
      <c r="J12" s="21">
        <f t="shared" si="4"/>
        <v>171033.93581163135</v>
      </c>
      <c r="K12" s="20">
        <f t="shared" si="0"/>
        <v>50526.957121075131</v>
      </c>
    </row>
    <row r="13" spans="1:11" x14ac:dyDescent="0.2">
      <c r="D13" s="10">
        <f t="shared" si="7"/>
        <v>12</v>
      </c>
      <c r="E13" s="11">
        <f t="shared" si="5"/>
        <v>221560.89293270648</v>
      </c>
      <c r="F13" s="11">
        <f t="shared" si="1"/>
        <v>16617.066969952986</v>
      </c>
      <c r="G13" s="21">
        <f t="shared" si="2"/>
        <v>238177.95990265947</v>
      </c>
      <c r="H13" s="11">
        <f t="shared" si="6"/>
        <v>171033.93581163135</v>
      </c>
      <c r="I13" s="11">
        <f t="shared" si="3"/>
        <v>8551.6967905815673</v>
      </c>
      <c r="J13" s="21">
        <f t="shared" si="4"/>
        <v>179585.63260221292</v>
      </c>
      <c r="K13" s="20">
        <f t="shared" si="0"/>
        <v>58592.327300446545</v>
      </c>
    </row>
    <row r="14" spans="1:11" x14ac:dyDescent="0.2">
      <c r="D14" s="10">
        <f t="shared" si="7"/>
        <v>13</v>
      </c>
      <c r="E14" s="11">
        <f t="shared" si="5"/>
        <v>238177.95990265947</v>
      </c>
      <c r="F14" s="11">
        <f t="shared" si="1"/>
        <v>17863.346992699458</v>
      </c>
      <c r="G14" s="21">
        <f t="shared" si="2"/>
        <v>256041.30689535892</v>
      </c>
      <c r="H14" s="11">
        <f t="shared" si="6"/>
        <v>179585.63260221292</v>
      </c>
      <c r="I14" s="11">
        <f t="shared" si="3"/>
        <v>8979.281630110645</v>
      </c>
      <c r="J14" s="21">
        <f t="shared" si="4"/>
        <v>188564.91423232356</v>
      </c>
      <c r="K14" s="20">
        <f t="shared" si="0"/>
        <v>67476.392663035367</v>
      </c>
    </row>
    <row r="15" spans="1:11" x14ac:dyDescent="0.2">
      <c r="D15" s="10">
        <f t="shared" si="7"/>
        <v>14</v>
      </c>
      <c r="E15" s="11">
        <f t="shared" si="5"/>
        <v>256041.30689535892</v>
      </c>
      <c r="F15" s="11">
        <f t="shared" si="1"/>
        <v>19203.098017151919</v>
      </c>
      <c r="G15" s="21">
        <f t="shared" si="2"/>
        <v>275244.40491251083</v>
      </c>
      <c r="H15" s="11">
        <f t="shared" si="6"/>
        <v>188564.91423232356</v>
      </c>
      <c r="I15" s="11">
        <f t="shared" si="3"/>
        <v>9428.2457116161768</v>
      </c>
      <c r="J15" s="21">
        <f t="shared" si="4"/>
        <v>197993.15994393974</v>
      </c>
      <c r="K15" s="20">
        <f t="shared" si="0"/>
        <v>77251.244968571089</v>
      </c>
    </row>
    <row r="16" spans="1:11" x14ac:dyDescent="0.2">
      <c r="D16" s="10">
        <f t="shared" si="7"/>
        <v>15</v>
      </c>
      <c r="E16" s="11">
        <f t="shared" si="5"/>
        <v>275244.40491251083</v>
      </c>
      <c r="F16" s="11">
        <f t="shared" si="1"/>
        <v>20643.33036843831</v>
      </c>
      <c r="G16" s="21">
        <f t="shared" si="2"/>
        <v>295887.73528094916</v>
      </c>
      <c r="H16" s="11">
        <f t="shared" si="6"/>
        <v>197993.15994393974</v>
      </c>
      <c r="I16" s="11">
        <f t="shared" si="3"/>
        <v>9899.6579971969859</v>
      </c>
      <c r="J16" s="21">
        <f t="shared" si="4"/>
        <v>207892.81794113672</v>
      </c>
      <c r="K16" s="20">
        <f t="shared" si="0"/>
        <v>87994.91733981244</v>
      </c>
    </row>
    <row r="17" spans="4:11" x14ac:dyDescent="0.2">
      <c r="D17" s="10">
        <f t="shared" si="7"/>
        <v>16</v>
      </c>
      <c r="E17" s="11">
        <f t="shared" si="5"/>
        <v>295887.73528094916</v>
      </c>
      <c r="F17" s="11">
        <f t="shared" si="1"/>
        <v>22191.580146071185</v>
      </c>
      <c r="G17" s="21">
        <f t="shared" si="2"/>
        <v>318079.31542702037</v>
      </c>
      <c r="H17" s="11">
        <f t="shared" si="6"/>
        <v>207892.81794113672</v>
      </c>
      <c r="I17" s="11">
        <f t="shared" si="3"/>
        <v>10394.640897056835</v>
      </c>
      <c r="J17" s="21">
        <f t="shared" si="4"/>
        <v>218287.45883819356</v>
      </c>
      <c r="K17" s="20">
        <f t="shared" si="0"/>
        <v>99791.856588826806</v>
      </c>
    </row>
    <row r="18" spans="4:11" x14ac:dyDescent="0.2">
      <c r="D18" s="10">
        <f t="shared" si="7"/>
        <v>17</v>
      </c>
      <c r="E18" s="11">
        <f t="shared" si="5"/>
        <v>318079.31542702037</v>
      </c>
      <c r="F18" s="11">
        <f t="shared" si="1"/>
        <v>23855.948657026525</v>
      </c>
      <c r="G18" s="21">
        <f t="shared" si="2"/>
        <v>341935.26408404688</v>
      </c>
      <c r="H18" s="11">
        <f t="shared" si="6"/>
        <v>218287.45883819356</v>
      </c>
      <c r="I18" s="11">
        <f t="shared" si="3"/>
        <v>10914.372941909678</v>
      </c>
      <c r="J18" s="21">
        <f t="shared" si="4"/>
        <v>229201.83178010324</v>
      </c>
      <c r="K18" s="20">
        <f t="shared" si="0"/>
        <v>112733.43230394364</v>
      </c>
    </row>
    <row r="19" spans="4:11" x14ac:dyDescent="0.2">
      <c r="D19" s="10">
        <f t="shared" si="7"/>
        <v>18</v>
      </c>
      <c r="E19" s="11">
        <f t="shared" si="5"/>
        <v>341935.26408404688</v>
      </c>
      <c r="F19" s="11">
        <f t="shared" si="1"/>
        <v>25645.144806303517</v>
      </c>
      <c r="G19" s="21">
        <f t="shared" si="2"/>
        <v>367580.40889035037</v>
      </c>
      <c r="H19" s="11">
        <f t="shared" si="6"/>
        <v>229201.83178010324</v>
      </c>
      <c r="I19" s="11">
        <f t="shared" si="3"/>
        <v>11460.09158900516</v>
      </c>
      <c r="J19" s="21">
        <f t="shared" si="4"/>
        <v>240661.92336910841</v>
      </c>
      <c r="K19" s="20">
        <f t="shared" si="0"/>
        <v>126918.48552124196</v>
      </c>
    </row>
    <row r="20" spans="4:11" x14ac:dyDescent="0.2">
      <c r="D20" s="10">
        <f t="shared" si="7"/>
        <v>19</v>
      </c>
      <c r="E20" s="11">
        <f t="shared" si="5"/>
        <v>367580.40889035037</v>
      </c>
      <c r="F20" s="11">
        <f t="shared" si="1"/>
        <v>27568.530666776278</v>
      </c>
      <c r="G20" s="21">
        <f t="shared" si="2"/>
        <v>395148.93955712667</v>
      </c>
      <c r="H20" s="11">
        <f t="shared" si="6"/>
        <v>240661.92336910841</v>
      </c>
      <c r="I20" s="11">
        <f t="shared" si="3"/>
        <v>12033.096168455419</v>
      </c>
      <c r="J20" s="21">
        <f t="shared" si="4"/>
        <v>252695.01953756381</v>
      </c>
      <c r="K20" s="20">
        <f t="shared" si="0"/>
        <v>142453.92001956285</v>
      </c>
    </row>
    <row r="21" spans="4:11" x14ac:dyDescent="0.2">
      <c r="D21" s="10">
        <f t="shared" si="7"/>
        <v>20</v>
      </c>
      <c r="E21" s="11">
        <f t="shared" si="5"/>
        <v>395148.93955712667</v>
      </c>
      <c r="F21" s="11">
        <f t="shared" si="1"/>
        <v>29636.170466784497</v>
      </c>
      <c r="G21" s="21">
        <f t="shared" si="2"/>
        <v>424785.11002391117</v>
      </c>
      <c r="H21" s="11">
        <f t="shared" si="6"/>
        <v>252695.01953756381</v>
      </c>
      <c r="I21" s="11">
        <f t="shared" si="3"/>
        <v>12634.750976878189</v>
      </c>
      <c r="J21" s="21">
        <f t="shared" si="4"/>
        <v>265329.770514442</v>
      </c>
      <c r="K21" s="20">
        <f t="shared" si="0"/>
        <v>159455.33950946917</v>
      </c>
    </row>
    <row r="22" spans="4:11" x14ac:dyDescent="0.2">
      <c r="D22" s="10">
        <f t="shared" si="7"/>
        <v>21</v>
      </c>
      <c r="E22" s="11">
        <f t="shared" si="5"/>
        <v>424785.11002391117</v>
      </c>
      <c r="F22" s="11">
        <f t="shared" si="1"/>
        <v>31858.883251793337</v>
      </c>
      <c r="G22" s="21">
        <f t="shared" si="2"/>
        <v>456643.9932757045</v>
      </c>
      <c r="H22" s="11">
        <f t="shared" si="6"/>
        <v>265329.770514442</v>
      </c>
      <c r="I22" s="11">
        <f t="shared" si="3"/>
        <v>13266.488525722099</v>
      </c>
      <c r="J22" s="21">
        <f t="shared" si="4"/>
        <v>278596.25904016412</v>
      </c>
      <c r="K22" s="20">
        <f t="shared" si="0"/>
        <v>178047.73423554038</v>
      </c>
    </row>
    <row r="23" spans="4:11" x14ac:dyDescent="0.2">
      <c r="D23" s="10">
        <f t="shared" si="7"/>
        <v>22</v>
      </c>
      <c r="E23" s="11">
        <f t="shared" si="5"/>
        <v>456643.9932757045</v>
      </c>
      <c r="F23" s="11">
        <f t="shared" si="1"/>
        <v>34248.299495677835</v>
      </c>
      <c r="G23" s="21">
        <f t="shared" si="2"/>
        <v>490892.29277138232</v>
      </c>
      <c r="H23" s="11">
        <f t="shared" si="6"/>
        <v>278596.25904016412</v>
      </c>
      <c r="I23" s="11">
        <f t="shared" si="3"/>
        <v>13929.812952008206</v>
      </c>
      <c r="J23" s="21">
        <f t="shared" si="4"/>
        <v>292526.07199217234</v>
      </c>
      <c r="K23" s="20">
        <f t="shared" si="0"/>
        <v>198366.22077920998</v>
      </c>
    </row>
    <row r="24" spans="4:11" x14ac:dyDescent="0.2">
      <c r="D24" s="10">
        <f t="shared" si="7"/>
        <v>23</v>
      </c>
      <c r="E24" s="11">
        <f t="shared" si="5"/>
        <v>490892.29277138232</v>
      </c>
      <c r="F24" s="11">
        <f t="shared" si="1"/>
        <v>36816.921957853672</v>
      </c>
      <c r="G24" s="21">
        <f t="shared" si="2"/>
        <v>527709.21472923597</v>
      </c>
      <c r="H24" s="11">
        <f t="shared" si="6"/>
        <v>292526.07199217234</v>
      </c>
      <c r="I24" s="11">
        <f t="shared" si="3"/>
        <v>14626.303599608616</v>
      </c>
      <c r="J24" s="21">
        <f t="shared" si="4"/>
        <v>307152.37559178093</v>
      </c>
      <c r="K24" s="20">
        <f t="shared" si="0"/>
        <v>220556.83913745504</v>
      </c>
    </row>
    <row r="25" spans="4:11" x14ac:dyDescent="0.2">
      <c r="D25" s="10">
        <f t="shared" si="7"/>
        <v>24</v>
      </c>
      <c r="E25" s="11">
        <f t="shared" si="5"/>
        <v>527709.21472923597</v>
      </c>
      <c r="F25" s="11">
        <f t="shared" si="1"/>
        <v>39578.191104692698</v>
      </c>
      <c r="G25" s="21">
        <f t="shared" si="2"/>
        <v>567287.40583392861</v>
      </c>
      <c r="H25" s="11">
        <f t="shared" si="6"/>
        <v>307152.37559178093</v>
      </c>
      <c r="I25" s="11">
        <f t="shared" si="3"/>
        <v>15357.618779589046</v>
      </c>
      <c r="J25" s="21">
        <f t="shared" si="4"/>
        <v>322509.99437137</v>
      </c>
      <c r="K25" s="20">
        <f t="shared" si="0"/>
        <v>244777.41146255861</v>
      </c>
    </row>
    <row r="26" spans="4:11" x14ac:dyDescent="0.2">
      <c r="D26" s="10">
        <f t="shared" si="7"/>
        <v>25</v>
      </c>
      <c r="E26" s="11">
        <f t="shared" si="5"/>
        <v>567287.40583392861</v>
      </c>
      <c r="F26" s="11">
        <f t="shared" si="1"/>
        <v>42546.555437544645</v>
      </c>
      <c r="G26" s="21">
        <f t="shared" si="2"/>
        <v>609833.96127147321</v>
      </c>
      <c r="H26" s="11">
        <f t="shared" si="6"/>
        <v>322509.99437137</v>
      </c>
      <c r="I26" s="11">
        <f t="shared" si="3"/>
        <v>16125.499718568499</v>
      </c>
      <c r="J26" s="21">
        <f t="shared" si="4"/>
        <v>338635.49408993853</v>
      </c>
      <c r="K26" s="20">
        <f t="shared" si="0"/>
        <v>271198.46718153468</v>
      </c>
    </row>
    <row r="27" spans="4:11" x14ac:dyDescent="0.2">
      <c r="D27" s="10">
        <f t="shared" si="7"/>
        <v>26</v>
      </c>
      <c r="E27" s="11">
        <f t="shared" si="5"/>
        <v>609833.96127147321</v>
      </c>
      <c r="F27" s="11">
        <f t="shared" si="1"/>
        <v>45737.547095360489</v>
      </c>
      <c r="G27" s="21">
        <f t="shared" si="2"/>
        <v>655571.50836683367</v>
      </c>
      <c r="H27" s="11">
        <f t="shared" si="6"/>
        <v>338635.49408993853</v>
      </c>
      <c r="I27" s="11">
        <f t="shared" si="3"/>
        <v>16931.774704496926</v>
      </c>
      <c r="J27" s="21">
        <f t="shared" si="4"/>
        <v>355567.26879443543</v>
      </c>
      <c r="K27" s="20">
        <f t="shared" si="0"/>
        <v>300004.23957239825</v>
      </c>
    </row>
    <row r="28" spans="4:11" x14ac:dyDescent="0.2">
      <c r="D28" s="10">
        <f t="shared" si="7"/>
        <v>27</v>
      </c>
      <c r="E28" s="11">
        <f t="shared" si="5"/>
        <v>655571.50836683367</v>
      </c>
      <c r="F28" s="11">
        <f t="shared" si="1"/>
        <v>49167.863127512523</v>
      </c>
      <c r="G28" s="21">
        <f t="shared" si="2"/>
        <v>704739.37149434618</v>
      </c>
      <c r="H28" s="11">
        <f t="shared" si="6"/>
        <v>355567.26879443543</v>
      </c>
      <c r="I28" s="11">
        <f t="shared" si="3"/>
        <v>17778.363439721768</v>
      </c>
      <c r="J28" s="21">
        <f t="shared" si="4"/>
        <v>373345.63223415718</v>
      </c>
      <c r="K28" s="20">
        <f t="shared" si="0"/>
        <v>331393.739260189</v>
      </c>
    </row>
    <row r="29" spans="4:11" x14ac:dyDescent="0.2">
      <c r="D29" s="10">
        <f t="shared" si="7"/>
        <v>28</v>
      </c>
      <c r="E29" s="11">
        <f t="shared" si="5"/>
        <v>704739.37149434618</v>
      </c>
      <c r="F29" s="11">
        <f t="shared" si="1"/>
        <v>52855.452862075959</v>
      </c>
      <c r="G29" s="21">
        <f t="shared" si="2"/>
        <v>757594.82435642218</v>
      </c>
      <c r="H29" s="11">
        <f t="shared" si="6"/>
        <v>373345.63223415718</v>
      </c>
      <c r="I29" s="11">
        <f t="shared" si="3"/>
        <v>18667.281611707858</v>
      </c>
      <c r="J29" s="21">
        <f t="shared" si="4"/>
        <v>392012.91384586506</v>
      </c>
      <c r="K29" s="20">
        <f t="shared" si="0"/>
        <v>365581.91051055712</v>
      </c>
    </row>
    <row r="30" spans="4:11" x14ac:dyDescent="0.2">
      <c r="D30" s="10">
        <f t="shared" si="7"/>
        <v>29</v>
      </c>
      <c r="E30" s="11">
        <f t="shared" si="5"/>
        <v>757594.82435642218</v>
      </c>
      <c r="F30" s="11">
        <f t="shared" si="1"/>
        <v>56819.611826731663</v>
      </c>
      <c r="G30" s="21">
        <f t="shared" si="2"/>
        <v>814414.43618315388</v>
      </c>
      <c r="H30" s="11">
        <f t="shared" si="6"/>
        <v>392012.91384586506</v>
      </c>
      <c r="I30" s="11">
        <f t="shared" si="3"/>
        <v>19600.645692293252</v>
      </c>
      <c r="J30" s="21">
        <f t="shared" si="4"/>
        <v>411613.5595381583</v>
      </c>
      <c r="K30" s="20">
        <f t="shared" si="0"/>
        <v>402800.87664499559</v>
      </c>
    </row>
    <row r="31" spans="4:11" x14ac:dyDescent="0.2">
      <c r="D31" s="10">
        <f t="shared" si="7"/>
        <v>30</v>
      </c>
      <c r="E31" s="11">
        <f t="shared" si="5"/>
        <v>814414.43618315388</v>
      </c>
      <c r="F31" s="11">
        <f t="shared" si="1"/>
        <v>61081.082713736541</v>
      </c>
      <c r="G31" s="21">
        <f t="shared" si="2"/>
        <v>875495.51889689045</v>
      </c>
      <c r="H31" s="11">
        <f t="shared" si="6"/>
        <v>411613.5595381583</v>
      </c>
      <c r="I31" s="11">
        <f t="shared" si="3"/>
        <v>20580.677976907915</v>
      </c>
      <c r="J31" s="21">
        <f t="shared" si="4"/>
        <v>432194.23751506623</v>
      </c>
      <c r="K31" s="20">
        <f t="shared" si="0"/>
        <v>443301.28138182423</v>
      </c>
    </row>
    <row r="32" spans="4:11" x14ac:dyDescent="0.2">
      <c r="D32" s="12">
        <f t="shared" si="7"/>
        <v>31</v>
      </c>
      <c r="E32" s="13">
        <f t="shared" si="5"/>
        <v>875495.51889689045</v>
      </c>
      <c r="F32" s="13">
        <f t="shared" si="1"/>
        <v>65662.163917266778</v>
      </c>
      <c r="G32" s="13">
        <f t="shared" si="2"/>
        <v>941157.68281415722</v>
      </c>
      <c r="H32" s="13">
        <f t="shared" si="6"/>
        <v>432194.23751506623</v>
      </c>
      <c r="I32" s="13">
        <f t="shared" si="3"/>
        <v>21609.71187575331</v>
      </c>
      <c r="J32" s="13">
        <f t="shared" si="4"/>
        <v>453803.94939081953</v>
      </c>
      <c r="K32" s="13">
        <f t="shared" si="0"/>
        <v>487353.73342333769</v>
      </c>
    </row>
    <row r="33" spans="4:11" x14ac:dyDescent="0.2">
      <c r="D33" s="12">
        <f t="shared" si="7"/>
        <v>32</v>
      </c>
      <c r="E33" s="13">
        <f t="shared" si="5"/>
        <v>941157.68281415722</v>
      </c>
      <c r="F33" s="13">
        <f t="shared" si="1"/>
        <v>70586.826211061794</v>
      </c>
      <c r="G33" s="13">
        <f t="shared" si="2"/>
        <v>1011744.509025219</v>
      </c>
      <c r="H33" s="13">
        <f t="shared" si="6"/>
        <v>453803.94939081953</v>
      </c>
      <c r="I33" s="13">
        <f t="shared" si="3"/>
        <v>22690.197469540974</v>
      </c>
      <c r="J33" s="13">
        <f t="shared" si="4"/>
        <v>476494.14686036052</v>
      </c>
      <c r="K33" s="13">
        <f t="shared" si="0"/>
        <v>535250.3621648585</v>
      </c>
    </row>
    <row r="34" spans="4:11" x14ac:dyDescent="0.2">
      <c r="D34" s="12">
        <f t="shared" si="7"/>
        <v>33</v>
      </c>
      <c r="E34" s="13">
        <f t="shared" si="5"/>
        <v>1011744.509025219</v>
      </c>
      <c r="F34" s="13">
        <f t="shared" si="1"/>
        <v>75880.838176891426</v>
      </c>
      <c r="G34" s="13">
        <f t="shared" si="2"/>
        <v>1087625.3472021103</v>
      </c>
      <c r="H34" s="13">
        <f t="shared" si="6"/>
        <v>476494.14686036052</v>
      </c>
      <c r="I34" s="13">
        <f t="shared" si="3"/>
        <v>23824.707343018024</v>
      </c>
      <c r="J34" s="13">
        <f t="shared" si="4"/>
        <v>500318.85420337855</v>
      </c>
      <c r="K34" s="13">
        <f t="shared" si="0"/>
        <v>587306.49299873179</v>
      </c>
    </row>
    <row r="35" spans="4:11" x14ac:dyDescent="0.2">
      <c r="D35" s="12">
        <f t="shared" si="7"/>
        <v>34</v>
      </c>
      <c r="E35" s="13">
        <f t="shared" si="5"/>
        <v>1087625.3472021103</v>
      </c>
      <c r="F35" s="13">
        <f t="shared" si="1"/>
        <v>81571.901040158278</v>
      </c>
      <c r="G35" s="13">
        <f t="shared" si="2"/>
        <v>1169197.2482422686</v>
      </c>
      <c r="H35" s="13">
        <f t="shared" si="6"/>
        <v>500318.85420337855</v>
      </c>
      <c r="I35" s="13">
        <f t="shared" si="3"/>
        <v>25015.942710168925</v>
      </c>
      <c r="J35" s="13">
        <f t="shared" si="4"/>
        <v>525334.79691354744</v>
      </c>
      <c r="K35" s="13">
        <f t="shared" si="0"/>
        <v>643862.45132872113</v>
      </c>
    </row>
    <row r="36" spans="4:11" x14ac:dyDescent="0.2">
      <c r="D36" s="12">
        <f t="shared" si="7"/>
        <v>35</v>
      </c>
      <c r="E36" s="13">
        <f t="shared" si="5"/>
        <v>1169197.2482422686</v>
      </c>
      <c r="F36" s="13">
        <f t="shared" si="1"/>
        <v>87689.793618170137</v>
      </c>
      <c r="G36" s="13">
        <f t="shared" si="2"/>
        <v>1256887.0418604387</v>
      </c>
      <c r="H36" s="13">
        <f t="shared" si="6"/>
        <v>525334.79691354744</v>
      </c>
      <c r="I36" s="13">
        <f t="shared" si="3"/>
        <v>26266.73984567737</v>
      </c>
      <c r="J36" s="13">
        <f t="shared" si="4"/>
        <v>551601.53675922484</v>
      </c>
      <c r="K36" s="13">
        <f t="shared" si="0"/>
        <v>705285.50510121381</v>
      </c>
    </row>
    <row r="37" spans="4:11" x14ac:dyDescent="0.2">
      <c r="D37" s="12">
        <f t="shared" si="7"/>
        <v>36</v>
      </c>
      <c r="E37" s="13">
        <f t="shared" si="5"/>
        <v>1256887.0418604387</v>
      </c>
      <c r="F37" s="13">
        <f t="shared" si="1"/>
        <v>94266.528139532893</v>
      </c>
      <c r="G37" s="13">
        <f t="shared" si="2"/>
        <v>1351153.5699999714</v>
      </c>
      <c r="H37" s="13">
        <f t="shared" si="6"/>
        <v>551601.53675922484</v>
      </c>
      <c r="I37" s="13">
        <f t="shared" si="3"/>
        <v>27580.076837961238</v>
      </c>
      <c r="J37" s="13">
        <f t="shared" si="4"/>
        <v>579181.61359718605</v>
      </c>
      <c r="K37" s="13">
        <f t="shared" si="0"/>
        <v>771971.95640278538</v>
      </c>
    </row>
    <row r="38" spans="4:11" x14ac:dyDescent="0.2">
      <c r="D38" s="12">
        <f t="shared" si="7"/>
        <v>37</v>
      </c>
      <c r="E38" s="13">
        <f t="shared" si="5"/>
        <v>1351153.5699999714</v>
      </c>
      <c r="F38" s="13">
        <f t="shared" si="1"/>
        <v>101336.51774999786</v>
      </c>
      <c r="G38" s="13">
        <f t="shared" si="2"/>
        <v>1452490.0877499692</v>
      </c>
      <c r="H38" s="13">
        <f t="shared" si="6"/>
        <v>579181.61359718605</v>
      </c>
      <c r="I38" s="13">
        <f t="shared" si="3"/>
        <v>28959.0806798593</v>
      </c>
      <c r="J38" s="13">
        <f t="shared" si="4"/>
        <v>608140.69427704532</v>
      </c>
      <c r="K38" s="13">
        <f t="shared" si="0"/>
        <v>844349.3934729239</v>
      </c>
    </row>
    <row r="39" spans="4:11" x14ac:dyDescent="0.2">
      <c r="D39" s="14" t="s">
        <v>11</v>
      </c>
      <c r="E39" s="15"/>
      <c r="F39" s="15"/>
      <c r="G39" s="15"/>
      <c r="H39" s="15"/>
      <c r="I39" s="15"/>
      <c r="J39" s="15"/>
      <c r="K39" s="1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91" zoomScaleNormal="91" workbookViewId="0">
      <selection activeCell="C3" sqref="C3"/>
    </sheetView>
  </sheetViews>
  <sheetFormatPr defaultRowHeight="14.25" x14ac:dyDescent="0.2"/>
  <cols>
    <col min="1" max="1" width="22.85546875" style="4" bestFit="1" customWidth="1"/>
    <col min="2" max="4" width="11.7109375" style="1" bestFit="1" customWidth="1"/>
    <col min="5" max="5" width="8.5703125" style="3" bestFit="1" customWidth="1"/>
    <col min="6" max="6" width="13.7109375" style="3" hidden="1" customWidth="1"/>
    <col min="7" max="7" width="23.85546875" style="3" hidden="1" customWidth="1"/>
    <col min="8" max="8" width="20.7109375" style="3" bestFit="1" customWidth="1"/>
    <col min="9" max="9" width="21.85546875" style="3" hidden="1" customWidth="1"/>
    <col min="10" max="10" width="15" style="3" hidden="1" customWidth="1"/>
    <col min="11" max="11" width="28.85546875" style="3" bestFit="1" customWidth="1"/>
    <col min="12" max="12" width="20.7109375" style="3" hidden="1" customWidth="1"/>
    <col min="13" max="13" width="23.85546875" style="3" hidden="1" customWidth="1"/>
    <col min="14" max="14" width="28.85546875" style="3" bestFit="1" customWidth="1"/>
    <col min="15" max="15" width="22.140625" style="1" bestFit="1" customWidth="1"/>
    <col min="16" max="16" width="25.28515625" style="1" bestFit="1" customWidth="1"/>
    <col min="17" max="17" width="22.5703125" style="1" bestFit="1" customWidth="1"/>
    <col min="18" max="16384" width="9.140625" style="1"/>
  </cols>
  <sheetData>
    <row r="1" spans="1:17" s="4" customFormat="1" x14ac:dyDescent="0.2">
      <c r="B1" s="4">
        <v>0</v>
      </c>
      <c r="C1" s="4">
        <v>100</v>
      </c>
      <c r="D1" s="4">
        <v>500</v>
      </c>
      <c r="E1" s="2" t="s">
        <v>4</v>
      </c>
      <c r="F1" s="2" t="s">
        <v>0</v>
      </c>
      <c r="G1" s="2" t="s">
        <v>12</v>
      </c>
      <c r="H1" s="2" t="s">
        <v>5</v>
      </c>
      <c r="I1" s="2" t="s">
        <v>15</v>
      </c>
      <c r="J1" s="2" t="s">
        <v>9</v>
      </c>
      <c r="K1" s="2" t="s">
        <v>13</v>
      </c>
      <c r="L1" s="2" t="s">
        <v>16</v>
      </c>
      <c r="M1" s="2" t="s">
        <v>12</v>
      </c>
      <c r="N1" s="2" t="s">
        <v>14</v>
      </c>
      <c r="O1" s="4" t="s">
        <v>17</v>
      </c>
      <c r="P1" s="4" t="s">
        <v>19</v>
      </c>
      <c r="Q1" s="4" t="s">
        <v>18</v>
      </c>
    </row>
    <row r="2" spans="1:17" x14ac:dyDescent="0.2">
      <c r="A2" s="4" t="s">
        <v>0</v>
      </c>
      <c r="B2" s="3">
        <v>10000</v>
      </c>
      <c r="C2" s="3">
        <f>$B$2</f>
        <v>10000</v>
      </c>
      <c r="D2" s="3">
        <f>$B$2</f>
        <v>10000</v>
      </c>
      <c r="E2" s="7">
        <v>1</v>
      </c>
      <c r="F2" s="3">
        <f>$B$2</f>
        <v>10000</v>
      </c>
      <c r="G2" s="3">
        <f t="shared" ref="G2:G38" si="0">(F2)*$B$5</f>
        <v>750</v>
      </c>
      <c r="H2" s="6">
        <f>SUM(F2:G2)</f>
        <v>10750</v>
      </c>
      <c r="I2" s="3">
        <f>$B$2</f>
        <v>10000</v>
      </c>
      <c r="J2" s="3">
        <f t="shared" ref="J2:J38" si="1">(I2*$C$5)</f>
        <v>750</v>
      </c>
      <c r="K2" s="5">
        <f>SUM(I2:J2)</f>
        <v>10750</v>
      </c>
      <c r="L2" s="3">
        <f>$B$2</f>
        <v>10000</v>
      </c>
      <c r="M2" s="3">
        <f>(L2*$C$5)</f>
        <v>750</v>
      </c>
      <c r="N2" s="22">
        <f>SUM(L2:M2)</f>
        <v>10750</v>
      </c>
      <c r="O2" s="23">
        <f>SUM(H2-K2)</f>
        <v>0</v>
      </c>
      <c r="P2" s="25">
        <f t="shared" ref="P2:P38" si="2">N2-K2</f>
        <v>0</v>
      </c>
      <c r="Q2" s="24">
        <f t="shared" ref="Q2:Q38" si="3">N2-H2</f>
        <v>0</v>
      </c>
    </row>
    <row r="3" spans="1:17" x14ac:dyDescent="0.2">
      <c r="A3" s="4" t="s">
        <v>3</v>
      </c>
      <c r="B3" s="3">
        <v>0</v>
      </c>
      <c r="C3" s="3">
        <v>1200</v>
      </c>
      <c r="D3" s="3">
        <v>6000</v>
      </c>
      <c r="E3" s="7">
        <v>2</v>
      </c>
      <c r="F3" s="3">
        <f>H2+$B$3</f>
        <v>10750</v>
      </c>
      <c r="G3" s="3">
        <f t="shared" si="0"/>
        <v>806.25</v>
      </c>
      <c r="H3" s="6">
        <f t="shared" ref="H3:H38" si="4">SUM(F3:G3)</f>
        <v>11556.25</v>
      </c>
      <c r="I3" s="3">
        <f>K2+$C$3</f>
        <v>11950</v>
      </c>
      <c r="J3" s="3">
        <f t="shared" si="1"/>
        <v>896.25</v>
      </c>
      <c r="K3" s="5">
        <f t="shared" ref="K3:K38" si="5">SUM(I3:J3)</f>
        <v>12846.25</v>
      </c>
      <c r="L3" s="3">
        <f>N2+$D$3</f>
        <v>16750</v>
      </c>
      <c r="M3" s="3">
        <f t="shared" ref="M3:M38" si="6">(L3+$D$3)*$C$5</f>
        <v>1706.25</v>
      </c>
      <c r="N3" s="22">
        <f t="shared" ref="N3:N38" si="7">SUM(L3:M3)</f>
        <v>18456.25</v>
      </c>
      <c r="O3" s="23">
        <f t="shared" ref="O3:O38" si="8">SUM(K3-H3)</f>
        <v>1290</v>
      </c>
      <c r="P3" s="25">
        <f t="shared" si="2"/>
        <v>5610</v>
      </c>
      <c r="Q3" s="24">
        <f t="shared" si="3"/>
        <v>6900</v>
      </c>
    </row>
    <row r="4" spans="1:17" x14ac:dyDescent="0.2">
      <c r="A4" s="4" t="s">
        <v>2</v>
      </c>
      <c r="B4" s="1">
        <v>30</v>
      </c>
      <c r="C4" s="1">
        <f>$B$4</f>
        <v>30</v>
      </c>
      <c r="D4" s="1">
        <f>$B$4</f>
        <v>30</v>
      </c>
      <c r="E4" s="7">
        <f>E3+1</f>
        <v>3</v>
      </c>
      <c r="F4" s="3">
        <f t="shared" ref="F4:F38" si="9">H3+$B$3</f>
        <v>11556.25</v>
      </c>
      <c r="G4" s="3">
        <f t="shared" si="0"/>
        <v>866.71875</v>
      </c>
      <c r="H4" s="6">
        <f t="shared" si="4"/>
        <v>12422.96875</v>
      </c>
      <c r="I4" s="3">
        <f t="shared" ref="I4:I38" si="10">K3+$C$3</f>
        <v>14046.25</v>
      </c>
      <c r="J4" s="3">
        <f t="shared" si="1"/>
        <v>1053.46875</v>
      </c>
      <c r="K4" s="5">
        <f t="shared" si="5"/>
        <v>15099.71875</v>
      </c>
      <c r="L4" s="3">
        <f t="shared" ref="L4:L38" si="11">N3+$D$3</f>
        <v>24456.25</v>
      </c>
      <c r="M4" s="3">
        <f t="shared" si="6"/>
        <v>2284.21875</v>
      </c>
      <c r="N4" s="22">
        <f t="shared" si="7"/>
        <v>26740.46875</v>
      </c>
      <c r="O4" s="23">
        <f t="shared" si="8"/>
        <v>2676.75</v>
      </c>
      <c r="P4" s="25">
        <f t="shared" si="2"/>
        <v>11640.75</v>
      </c>
      <c r="Q4" s="24">
        <f t="shared" si="3"/>
        <v>14317.5</v>
      </c>
    </row>
    <row r="5" spans="1:17" x14ac:dyDescent="0.2">
      <c r="A5" s="4" t="s">
        <v>1</v>
      </c>
      <c r="B5" s="1">
        <v>7.4999999999999997E-2</v>
      </c>
      <c r="C5" s="1">
        <v>7.4999999999999997E-2</v>
      </c>
      <c r="D5" s="1">
        <v>7.4999999999999997E-2</v>
      </c>
      <c r="E5" s="7">
        <f t="shared" ref="E5:E38" si="12">E4+1</f>
        <v>4</v>
      </c>
      <c r="F5" s="3">
        <f t="shared" si="9"/>
        <v>12422.96875</v>
      </c>
      <c r="G5" s="3">
        <f t="shared" si="0"/>
        <v>931.72265625</v>
      </c>
      <c r="H5" s="6">
        <f t="shared" si="4"/>
        <v>13354.69140625</v>
      </c>
      <c r="I5" s="3">
        <f t="shared" si="10"/>
        <v>16299.71875</v>
      </c>
      <c r="J5" s="3">
        <f t="shared" si="1"/>
        <v>1222.4789062499999</v>
      </c>
      <c r="K5" s="5">
        <f t="shared" si="5"/>
        <v>17522.197656249999</v>
      </c>
      <c r="L5" s="3">
        <f t="shared" si="11"/>
        <v>32740.46875</v>
      </c>
      <c r="M5" s="3">
        <f t="shared" si="6"/>
        <v>2905.53515625</v>
      </c>
      <c r="N5" s="22">
        <f t="shared" si="7"/>
        <v>35646.00390625</v>
      </c>
      <c r="O5" s="23">
        <f t="shared" si="8"/>
        <v>4167.5062499999985</v>
      </c>
      <c r="P5" s="25">
        <f t="shared" si="2"/>
        <v>18123.806250000001</v>
      </c>
      <c r="Q5" s="24">
        <f t="shared" si="3"/>
        <v>22291.3125</v>
      </c>
    </row>
    <row r="6" spans="1:17" x14ac:dyDescent="0.2">
      <c r="E6" s="7">
        <f t="shared" si="12"/>
        <v>5</v>
      </c>
      <c r="F6" s="3">
        <f t="shared" si="9"/>
        <v>13354.69140625</v>
      </c>
      <c r="G6" s="3">
        <f t="shared" si="0"/>
        <v>1001.6018554687499</v>
      </c>
      <c r="H6" s="6">
        <f t="shared" si="4"/>
        <v>14356.293261718751</v>
      </c>
      <c r="I6" s="3">
        <f t="shared" si="10"/>
        <v>18722.197656249999</v>
      </c>
      <c r="J6" s="3">
        <f t="shared" si="1"/>
        <v>1404.1648242187498</v>
      </c>
      <c r="K6" s="5">
        <f t="shared" si="5"/>
        <v>20126.36248046875</v>
      </c>
      <c r="L6" s="3">
        <f t="shared" si="11"/>
        <v>41646.00390625</v>
      </c>
      <c r="M6" s="3">
        <f t="shared" si="6"/>
        <v>3573.4502929687501</v>
      </c>
      <c r="N6" s="22">
        <f t="shared" si="7"/>
        <v>45219.454199218751</v>
      </c>
      <c r="O6" s="23">
        <f t="shared" si="8"/>
        <v>5770.069218749999</v>
      </c>
      <c r="P6" s="25">
        <f t="shared" si="2"/>
        <v>25093.091718750002</v>
      </c>
      <c r="Q6" s="24">
        <f t="shared" si="3"/>
        <v>30863.160937500001</v>
      </c>
    </row>
    <row r="7" spans="1:17" x14ac:dyDescent="0.2">
      <c r="E7" s="7">
        <f t="shared" si="12"/>
        <v>6</v>
      </c>
      <c r="F7" s="3">
        <f t="shared" si="9"/>
        <v>14356.293261718751</v>
      </c>
      <c r="G7" s="3">
        <f t="shared" si="0"/>
        <v>1076.7219946289063</v>
      </c>
      <c r="H7" s="6">
        <f t="shared" si="4"/>
        <v>15433.015256347657</v>
      </c>
      <c r="I7" s="3">
        <f t="shared" si="10"/>
        <v>21326.36248046875</v>
      </c>
      <c r="J7" s="3">
        <f t="shared" si="1"/>
        <v>1599.4771860351561</v>
      </c>
      <c r="K7" s="5">
        <f t="shared" si="5"/>
        <v>22925.839666503907</v>
      </c>
      <c r="L7" s="3">
        <f t="shared" si="11"/>
        <v>51219.454199218751</v>
      </c>
      <c r="M7" s="3">
        <f t="shared" si="6"/>
        <v>4291.4590649414058</v>
      </c>
      <c r="N7" s="22">
        <f t="shared" si="7"/>
        <v>55510.913264160161</v>
      </c>
      <c r="O7" s="23">
        <f t="shared" si="8"/>
        <v>7492.8244101562505</v>
      </c>
      <c r="P7" s="25">
        <f t="shared" si="2"/>
        <v>32585.073597656254</v>
      </c>
      <c r="Q7" s="24">
        <f t="shared" si="3"/>
        <v>40077.898007812502</v>
      </c>
    </row>
    <row r="8" spans="1:17" x14ac:dyDescent="0.2">
      <c r="E8" s="7">
        <f t="shared" si="12"/>
        <v>7</v>
      </c>
      <c r="F8" s="3">
        <f t="shared" si="9"/>
        <v>15433.015256347657</v>
      </c>
      <c r="G8" s="3">
        <f t="shared" si="0"/>
        <v>1157.4761442260742</v>
      </c>
      <c r="H8" s="6">
        <f t="shared" si="4"/>
        <v>16590.49140057373</v>
      </c>
      <c r="I8" s="3">
        <f t="shared" si="10"/>
        <v>24125.839666503907</v>
      </c>
      <c r="J8" s="3">
        <f t="shared" si="1"/>
        <v>1809.437974987793</v>
      </c>
      <c r="K8" s="5">
        <f t="shared" si="5"/>
        <v>25935.277641491699</v>
      </c>
      <c r="L8" s="3">
        <f t="shared" si="11"/>
        <v>61510.913264160161</v>
      </c>
      <c r="M8" s="3">
        <f t="shared" si="6"/>
        <v>5063.3184948120115</v>
      </c>
      <c r="N8" s="22">
        <f t="shared" si="7"/>
        <v>66574.231758972179</v>
      </c>
      <c r="O8" s="23">
        <f t="shared" si="8"/>
        <v>9344.7862409179688</v>
      </c>
      <c r="P8" s="25">
        <f t="shared" si="2"/>
        <v>40638.954117480476</v>
      </c>
      <c r="Q8" s="24">
        <f t="shared" si="3"/>
        <v>49983.740358398449</v>
      </c>
    </row>
    <row r="9" spans="1:17" x14ac:dyDescent="0.2">
      <c r="E9" s="7">
        <f t="shared" si="12"/>
        <v>8</v>
      </c>
      <c r="F9" s="3">
        <f t="shared" si="9"/>
        <v>16590.49140057373</v>
      </c>
      <c r="G9" s="3">
        <f t="shared" si="0"/>
        <v>1244.2868550430296</v>
      </c>
      <c r="H9" s="6">
        <f t="shared" si="4"/>
        <v>17834.778255616759</v>
      </c>
      <c r="I9" s="3">
        <f t="shared" si="10"/>
        <v>27135.277641491699</v>
      </c>
      <c r="J9" s="3">
        <f t="shared" si="1"/>
        <v>2035.1458231118772</v>
      </c>
      <c r="K9" s="5">
        <f t="shared" si="5"/>
        <v>29170.423464603577</v>
      </c>
      <c r="L9" s="3">
        <f t="shared" si="11"/>
        <v>72574.231758972179</v>
      </c>
      <c r="M9" s="3">
        <f t="shared" si="6"/>
        <v>5893.0673819229132</v>
      </c>
      <c r="N9" s="22">
        <f t="shared" si="7"/>
        <v>78467.299140895091</v>
      </c>
      <c r="O9" s="23">
        <f t="shared" si="8"/>
        <v>11335.645208986818</v>
      </c>
      <c r="P9" s="25">
        <f t="shared" si="2"/>
        <v>49296.875676291515</v>
      </c>
      <c r="Q9" s="24">
        <f t="shared" si="3"/>
        <v>60632.520885278333</v>
      </c>
    </row>
    <row r="10" spans="1:17" x14ac:dyDescent="0.2">
      <c r="E10" s="7">
        <f t="shared" si="12"/>
        <v>9</v>
      </c>
      <c r="F10" s="3">
        <f t="shared" si="9"/>
        <v>17834.778255616759</v>
      </c>
      <c r="G10" s="3">
        <f t="shared" si="0"/>
        <v>1337.6083691712568</v>
      </c>
      <c r="H10" s="6">
        <f t="shared" si="4"/>
        <v>19172.386624788014</v>
      </c>
      <c r="I10" s="3">
        <f t="shared" si="10"/>
        <v>30370.423464603577</v>
      </c>
      <c r="J10" s="3">
        <f t="shared" si="1"/>
        <v>2277.781759845268</v>
      </c>
      <c r="K10" s="5">
        <f t="shared" si="5"/>
        <v>32648.205224448844</v>
      </c>
      <c r="L10" s="3">
        <f t="shared" si="11"/>
        <v>84467.299140895091</v>
      </c>
      <c r="M10" s="3">
        <f t="shared" si="6"/>
        <v>6785.0474355671313</v>
      </c>
      <c r="N10" s="22">
        <f t="shared" si="7"/>
        <v>91252.346576462223</v>
      </c>
      <c r="O10" s="23">
        <f t="shared" si="8"/>
        <v>13475.81859966083</v>
      </c>
      <c r="P10" s="25">
        <f t="shared" si="2"/>
        <v>58604.141352013379</v>
      </c>
      <c r="Q10" s="24">
        <f t="shared" si="3"/>
        <v>72079.959951674216</v>
      </c>
    </row>
    <row r="11" spans="1:17" x14ac:dyDescent="0.2">
      <c r="E11" s="7">
        <f t="shared" si="12"/>
        <v>10</v>
      </c>
      <c r="F11" s="3">
        <f t="shared" si="9"/>
        <v>19172.386624788014</v>
      </c>
      <c r="G11" s="3">
        <f t="shared" si="0"/>
        <v>1437.9289968591011</v>
      </c>
      <c r="H11" s="6">
        <f t="shared" si="4"/>
        <v>20610.315621647114</v>
      </c>
      <c r="I11" s="3">
        <f t="shared" si="10"/>
        <v>33848.205224448844</v>
      </c>
      <c r="J11" s="3">
        <f t="shared" si="1"/>
        <v>2538.6153918336631</v>
      </c>
      <c r="K11" s="5">
        <f t="shared" si="5"/>
        <v>36386.820616282508</v>
      </c>
      <c r="L11" s="3">
        <f t="shared" si="11"/>
        <v>97252.346576462223</v>
      </c>
      <c r="M11" s="3">
        <f t="shared" si="6"/>
        <v>7743.9259932346667</v>
      </c>
      <c r="N11" s="22">
        <f t="shared" si="7"/>
        <v>104996.27256969688</v>
      </c>
      <c r="O11" s="23">
        <f t="shared" si="8"/>
        <v>15776.504994635394</v>
      </c>
      <c r="P11" s="25">
        <f t="shared" si="2"/>
        <v>68609.451953414376</v>
      </c>
      <c r="Q11" s="24">
        <f t="shared" si="3"/>
        <v>84385.956948049774</v>
      </c>
    </row>
    <row r="12" spans="1:17" x14ac:dyDescent="0.2">
      <c r="E12" s="7">
        <f t="shared" si="12"/>
        <v>11</v>
      </c>
      <c r="F12" s="3">
        <f t="shared" si="9"/>
        <v>20610.315621647114</v>
      </c>
      <c r="G12" s="3">
        <f t="shared" si="0"/>
        <v>1545.7736716235336</v>
      </c>
      <c r="H12" s="6">
        <f t="shared" si="4"/>
        <v>22156.089293270648</v>
      </c>
      <c r="I12" s="3">
        <f t="shared" si="10"/>
        <v>37586.820616282508</v>
      </c>
      <c r="J12" s="3">
        <f t="shared" si="1"/>
        <v>2819.0115462211879</v>
      </c>
      <c r="K12" s="5">
        <f t="shared" si="5"/>
        <v>40405.832162503699</v>
      </c>
      <c r="L12" s="3">
        <f t="shared" si="11"/>
        <v>110996.27256969688</v>
      </c>
      <c r="M12" s="3">
        <f t="shared" si="6"/>
        <v>8774.7204427272663</v>
      </c>
      <c r="N12" s="22">
        <f t="shared" si="7"/>
        <v>119770.99301242415</v>
      </c>
      <c r="O12" s="23">
        <f t="shared" si="8"/>
        <v>18249.74286923305</v>
      </c>
      <c r="P12" s="25">
        <f t="shared" si="2"/>
        <v>79365.160849920445</v>
      </c>
      <c r="Q12" s="24">
        <f t="shared" si="3"/>
        <v>97614.903719153503</v>
      </c>
    </row>
    <row r="13" spans="1:17" x14ac:dyDescent="0.2">
      <c r="E13" s="7">
        <f t="shared" si="12"/>
        <v>12</v>
      </c>
      <c r="F13" s="3">
        <f t="shared" si="9"/>
        <v>22156.089293270648</v>
      </c>
      <c r="G13" s="3">
        <f t="shared" si="0"/>
        <v>1661.7066969952987</v>
      </c>
      <c r="H13" s="6">
        <f t="shared" si="4"/>
        <v>23817.795990265946</v>
      </c>
      <c r="I13" s="3">
        <f t="shared" si="10"/>
        <v>41605.832162503699</v>
      </c>
      <c r="J13" s="3">
        <f t="shared" si="1"/>
        <v>3120.4374121877772</v>
      </c>
      <c r="K13" s="5">
        <f t="shared" si="5"/>
        <v>44726.269574691476</v>
      </c>
      <c r="L13" s="3">
        <f t="shared" si="11"/>
        <v>125770.99301242415</v>
      </c>
      <c r="M13" s="3">
        <f t="shared" si="6"/>
        <v>9882.8244759318113</v>
      </c>
      <c r="N13" s="22">
        <f t="shared" si="7"/>
        <v>135653.81748835597</v>
      </c>
      <c r="O13" s="23">
        <f t="shared" si="8"/>
        <v>20908.47358442553</v>
      </c>
      <c r="P13" s="25">
        <f t="shared" si="2"/>
        <v>90927.547913664486</v>
      </c>
      <c r="Q13" s="24">
        <f t="shared" si="3"/>
        <v>111836.02149809002</v>
      </c>
    </row>
    <row r="14" spans="1:17" x14ac:dyDescent="0.2">
      <c r="E14" s="7">
        <f t="shared" si="12"/>
        <v>13</v>
      </c>
      <c r="F14" s="3">
        <f t="shared" si="9"/>
        <v>23817.795990265946</v>
      </c>
      <c r="G14" s="3">
        <f t="shared" si="0"/>
        <v>1786.334699269946</v>
      </c>
      <c r="H14" s="6">
        <f t="shared" si="4"/>
        <v>25604.13068953589</v>
      </c>
      <c r="I14" s="3">
        <f t="shared" si="10"/>
        <v>45926.269574691476</v>
      </c>
      <c r="J14" s="3">
        <f t="shared" si="1"/>
        <v>3444.4702181018606</v>
      </c>
      <c r="K14" s="5">
        <f t="shared" si="5"/>
        <v>49370.739792793334</v>
      </c>
      <c r="L14" s="3">
        <f t="shared" si="11"/>
        <v>141653.81748835597</v>
      </c>
      <c r="M14" s="3">
        <f t="shared" si="6"/>
        <v>11074.036311626698</v>
      </c>
      <c r="N14" s="22">
        <f t="shared" si="7"/>
        <v>152727.85379998267</v>
      </c>
      <c r="O14" s="23">
        <f t="shared" si="8"/>
        <v>23766.609103257444</v>
      </c>
      <c r="P14" s="25">
        <f t="shared" si="2"/>
        <v>103357.11400718933</v>
      </c>
      <c r="Q14" s="24">
        <f t="shared" si="3"/>
        <v>127123.72311044678</v>
      </c>
    </row>
    <row r="15" spans="1:17" x14ac:dyDescent="0.2">
      <c r="E15" s="7">
        <f t="shared" si="12"/>
        <v>14</v>
      </c>
      <c r="F15" s="3">
        <f t="shared" si="9"/>
        <v>25604.13068953589</v>
      </c>
      <c r="G15" s="3">
        <f t="shared" si="0"/>
        <v>1920.3098017151917</v>
      </c>
      <c r="H15" s="6">
        <f t="shared" si="4"/>
        <v>27524.440491251084</v>
      </c>
      <c r="I15" s="3">
        <f t="shared" si="10"/>
        <v>50570.739792793334</v>
      </c>
      <c r="J15" s="3">
        <f t="shared" si="1"/>
        <v>3792.8054844594999</v>
      </c>
      <c r="K15" s="5">
        <f t="shared" si="5"/>
        <v>54363.545277252837</v>
      </c>
      <c r="L15" s="3">
        <f t="shared" si="11"/>
        <v>158727.85379998267</v>
      </c>
      <c r="M15" s="3">
        <f t="shared" si="6"/>
        <v>12354.5890349987</v>
      </c>
      <c r="N15" s="22">
        <f t="shared" si="7"/>
        <v>171082.44283498137</v>
      </c>
      <c r="O15" s="23">
        <f t="shared" si="8"/>
        <v>26839.104786001753</v>
      </c>
      <c r="P15" s="25">
        <f t="shared" si="2"/>
        <v>116718.89755772853</v>
      </c>
      <c r="Q15" s="24">
        <f t="shared" si="3"/>
        <v>143558.00234373027</v>
      </c>
    </row>
    <row r="16" spans="1:17" x14ac:dyDescent="0.2">
      <c r="E16" s="7">
        <f t="shared" si="12"/>
        <v>15</v>
      </c>
      <c r="F16" s="3">
        <f t="shared" si="9"/>
        <v>27524.440491251084</v>
      </c>
      <c r="G16" s="3">
        <f t="shared" si="0"/>
        <v>2064.333036843831</v>
      </c>
      <c r="H16" s="6">
        <f t="shared" si="4"/>
        <v>29588.773528094913</v>
      </c>
      <c r="I16" s="3">
        <f t="shared" si="10"/>
        <v>55563.545277252837</v>
      </c>
      <c r="J16" s="3">
        <f t="shared" si="1"/>
        <v>4167.265895793963</v>
      </c>
      <c r="K16" s="5">
        <f t="shared" si="5"/>
        <v>59730.811173046801</v>
      </c>
      <c r="L16" s="3">
        <f t="shared" si="11"/>
        <v>177082.44283498137</v>
      </c>
      <c r="M16" s="3">
        <f t="shared" si="6"/>
        <v>13731.183212623602</v>
      </c>
      <c r="N16" s="22">
        <f t="shared" si="7"/>
        <v>190813.62604760498</v>
      </c>
      <c r="O16" s="23">
        <f t="shared" si="8"/>
        <v>30142.037644951888</v>
      </c>
      <c r="P16" s="25">
        <f t="shared" si="2"/>
        <v>131082.81487455819</v>
      </c>
      <c r="Q16" s="24">
        <f t="shared" si="3"/>
        <v>161224.85251951008</v>
      </c>
    </row>
    <row r="17" spans="5:17" x14ac:dyDescent="0.2">
      <c r="E17" s="7">
        <f t="shared" si="12"/>
        <v>16</v>
      </c>
      <c r="F17" s="3">
        <f t="shared" si="9"/>
        <v>29588.773528094913</v>
      </c>
      <c r="G17" s="3">
        <f t="shared" si="0"/>
        <v>2219.1580146071183</v>
      </c>
      <c r="H17" s="6">
        <f t="shared" si="4"/>
        <v>31807.93154270203</v>
      </c>
      <c r="I17" s="3">
        <f t="shared" si="10"/>
        <v>60930.811173046801</v>
      </c>
      <c r="J17" s="3">
        <f t="shared" si="1"/>
        <v>4569.8108379785099</v>
      </c>
      <c r="K17" s="5">
        <f t="shared" si="5"/>
        <v>65500.622011025313</v>
      </c>
      <c r="L17" s="3">
        <f t="shared" si="11"/>
        <v>196813.62604760498</v>
      </c>
      <c r="M17" s="3">
        <f t="shared" si="6"/>
        <v>15211.021953570373</v>
      </c>
      <c r="N17" s="22">
        <f t="shared" si="7"/>
        <v>212024.64800117534</v>
      </c>
      <c r="O17" s="23">
        <f t="shared" si="8"/>
        <v>33692.690468323286</v>
      </c>
      <c r="P17" s="25">
        <f t="shared" si="2"/>
        <v>146524.02599015002</v>
      </c>
      <c r="Q17" s="24">
        <f t="shared" si="3"/>
        <v>180216.71645847333</v>
      </c>
    </row>
    <row r="18" spans="5:17" x14ac:dyDescent="0.2">
      <c r="E18" s="7">
        <f t="shared" si="12"/>
        <v>17</v>
      </c>
      <c r="F18" s="3">
        <f t="shared" si="9"/>
        <v>31807.93154270203</v>
      </c>
      <c r="G18" s="3">
        <f t="shared" si="0"/>
        <v>2385.594865702652</v>
      </c>
      <c r="H18" s="6">
        <f t="shared" si="4"/>
        <v>34193.526408404679</v>
      </c>
      <c r="I18" s="3">
        <f t="shared" si="10"/>
        <v>66700.62201102532</v>
      </c>
      <c r="J18" s="3">
        <f t="shared" si="1"/>
        <v>5002.5466508268992</v>
      </c>
      <c r="K18" s="5">
        <f t="shared" si="5"/>
        <v>71703.168661852222</v>
      </c>
      <c r="L18" s="3">
        <f t="shared" si="11"/>
        <v>218024.64800117534</v>
      </c>
      <c r="M18" s="3">
        <f t="shared" si="6"/>
        <v>16801.848600088149</v>
      </c>
      <c r="N18" s="22">
        <f t="shared" si="7"/>
        <v>234826.4966012635</v>
      </c>
      <c r="O18" s="23">
        <f t="shared" si="8"/>
        <v>37509.642253447542</v>
      </c>
      <c r="P18" s="25">
        <f t="shared" si="2"/>
        <v>163123.32793941128</v>
      </c>
      <c r="Q18" s="24">
        <f t="shared" si="3"/>
        <v>200632.97019285883</v>
      </c>
    </row>
    <row r="19" spans="5:17" x14ac:dyDescent="0.2">
      <c r="E19" s="7">
        <f t="shared" si="12"/>
        <v>18</v>
      </c>
      <c r="F19" s="3">
        <f t="shared" si="9"/>
        <v>34193.526408404679</v>
      </c>
      <c r="G19" s="3">
        <f t="shared" si="0"/>
        <v>2564.514480630351</v>
      </c>
      <c r="H19" s="6">
        <f t="shared" si="4"/>
        <v>36758.04088903503</v>
      </c>
      <c r="I19" s="3">
        <f t="shared" si="10"/>
        <v>72903.168661852222</v>
      </c>
      <c r="J19" s="3">
        <f t="shared" si="1"/>
        <v>5467.7376496389161</v>
      </c>
      <c r="K19" s="5">
        <f t="shared" si="5"/>
        <v>78370.906311491141</v>
      </c>
      <c r="L19" s="3">
        <f t="shared" si="11"/>
        <v>240826.4966012635</v>
      </c>
      <c r="M19" s="3">
        <f t="shared" si="6"/>
        <v>18511.987245094762</v>
      </c>
      <c r="N19" s="22">
        <f t="shared" si="7"/>
        <v>259338.48384635826</v>
      </c>
      <c r="O19" s="23">
        <f t="shared" si="8"/>
        <v>41612.865422456111</v>
      </c>
      <c r="P19" s="25">
        <f t="shared" si="2"/>
        <v>180967.5775348671</v>
      </c>
      <c r="Q19" s="24">
        <f t="shared" si="3"/>
        <v>222580.44295732322</v>
      </c>
    </row>
    <row r="20" spans="5:17" x14ac:dyDescent="0.2">
      <c r="E20" s="7">
        <f t="shared" si="12"/>
        <v>19</v>
      </c>
      <c r="F20" s="3">
        <f t="shared" si="9"/>
        <v>36758.04088903503</v>
      </c>
      <c r="G20" s="3">
        <f t="shared" si="0"/>
        <v>2756.8530666776273</v>
      </c>
      <c r="H20" s="6">
        <f t="shared" si="4"/>
        <v>39514.893955712658</v>
      </c>
      <c r="I20" s="3">
        <f t="shared" si="10"/>
        <v>79570.906311491141</v>
      </c>
      <c r="J20" s="3">
        <f t="shared" si="1"/>
        <v>5967.8179733618354</v>
      </c>
      <c r="K20" s="5">
        <f t="shared" si="5"/>
        <v>85538.724284852971</v>
      </c>
      <c r="L20" s="3">
        <f t="shared" si="11"/>
        <v>265338.48384635826</v>
      </c>
      <c r="M20" s="3">
        <f t="shared" si="6"/>
        <v>20350.386288476868</v>
      </c>
      <c r="N20" s="22">
        <f t="shared" si="7"/>
        <v>285688.87013483513</v>
      </c>
      <c r="O20" s="23">
        <f t="shared" si="8"/>
        <v>46023.830329140314</v>
      </c>
      <c r="P20" s="25">
        <f t="shared" si="2"/>
        <v>200150.14584998216</v>
      </c>
      <c r="Q20" s="24">
        <f t="shared" si="3"/>
        <v>246173.97617912246</v>
      </c>
    </row>
    <row r="21" spans="5:17" x14ac:dyDescent="0.2">
      <c r="E21" s="7">
        <f t="shared" si="12"/>
        <v>20</v>
      </c>
      <c r="F21" s="3">
        <f t="shared" si="9"/>
        <v>39514.893955712658</v>
      </c>
      <c r="G21" s="3">
        <f t="shared" si="0"/>
        <v>2963.6170466784492</v>
      </c>
      <c r="H21" s="6">
        <f t="shared" si="4"/>
        <v>42478.511002391104</v>
      </c>
      <c r="I21" s="3">
        <f t="shared" si="10"/>
        <v>86738.724284852971</v>
      </c>
      <c r="J21" s="3">
        <f t="shared" si="1"/>
        <v>6505.4043213639725</v>
      </c>
      <c r="K21" s="5">
        <f t="shared" si="5"/>
        <v>93244.128606216938</v>
      </c>
      <c r="L21" s="3">
        <f t="shared" si="11"/>
        <v>291688.87013483513</v>
      </c>
      <c r="M21" s="3">
        <f t="shared" si="6"/>
        <v>22326.665260112633</v>
      </c>
      <c r="N21" s="22">
        <f t="shared" si="7"/>
        <v>314015.53539494774</v>
      </c>
      <c r="O21" s="23">
        <f t="shared" si="8"/>
        <v>50765.617603825835</v>
      </c>
      <c r="P21" s="25">
        <f t="shared" si="2"/>
        <v>220771.40678873082</v>
      </c>
      <c r="Q21" s="24">
        <f t="shared" si="3"/>
        <v>271537.02439255663</v>
      </c>
    </row>
    <row r="22" spans="5:17" x14ac:dyDescent="0.2">
      <c r="E22" s="7">
        <f t="shared" si="12"/>
        <v>21</v>
      </c>
      <c r="F22" s="3">
        <f t="shared" si="9"/>
        <v>42478.511002391104</v>
      </c>
      <c r="G22" s="3">
        <f t="shared" si="0"/>
        <v>3185.8883251793327</v>
      </c>
      <c r="H22" s="6">
        <f t="shared" si="4"/>
        <v>45664.399327570434</v>
      </c>
      <c r="I22" s="3">
        <f t="shared" si="10"/>
        <v>94444.128606216938</v>
      </c>
      <c r="J22" s="3">
        <f t="shared" si="1"/>
        <v>7083.30964546627</v>
      </c>
      <c r="K22" s="5">
        <f t="shared" si="5"/>
        <v>101527.43825168321</v>
      </c>
      <c r="L22" s="3">
        <f t="shared" si="11"/>
        <v>320015.53539494774</v>
      </c>
      <c r="M22" s="3">
        <f t="shared" si="6"/>
        <v>24451.165154621081</v>
      </c>
      <c r="N22" s="22">
        <f t="shared" si="7"/>
        <v>344466.70054956881</v>
      </c>
      <c r="O22" s="23">
        <f t="shared" si="8"/>
        <v>55863.038924112778</v>
      </c>
      <c r="P22" s="25">
        <f t="shared" si="2"/>
        <v>242939.26229788561</v>
      </c>
      <c r="Q22" s="24">
        <f t="shared" si="3"/>
        <v>298802.30122199835</v>
      </c>
    </row>
    <row r="23" spans="5:17" x14ac:dyDescent="0.2">
      <c r="E23" s="7">
        <f t="shared" si="12"/>
        <v>22</v>
      </c>
      <c r="F23" s="3">
        <f t="shared" si="9"/>
        <v>45664.399327570434</v>
      </c>
      <c r="G23" s="3">
        <f t="shared" si="0"/>
        <v>3424.8299495677825</v>
      </c>
      <c r="H23" s="6">
        <f t="shared" si="4"/>
        <v>49089.22927713822</v>
      </c>
      <c r="I23" s="3">
        <f t="shared" si="10"/>
        <v>102727.43825168321</v>
      </c>
      <c r="J23" s="3">
        <f t="shared" si="1"/>
        <v>7704.5578688762407</v>
      </c>
      <c r="K23" s="5">
        <f t="shared" si="5"/>
        <v>110431.99612055946</v>
      </c>
      <c r="L23" s="3">
        <f t="shared" si="11"/>
        <v>350466.70054956881</v>
      </c>
      <c r="M23" s="3">
        <f t="shared" si="6"/>
        <v>26735.002541217658</v>
      </c>
      <c r="N23" s="22">
        <f t="shared" si="7"/>
        <v>377201.70309078647</v>
      </c>
      <c r="O23" s="23">
        <f t="shared" si="8"/>
        <v>61342.766843421239</v>
      </c>
      <c r="P23" s="25">
        <f t="shared" si="2"/>
        <v>266769.70697022701</v>
      </c>
      <c r="Q23" s="24">
        <f t="shared" si="3"/>
        <v>328112.47381364822</v>
      </c>
    </row>
    <row r="24" spans="5:17" x14ac:dyDescent="0.2">
      <c r="E24" s="7">
        <f t="shared" si="12"/>
        <v>23</v>
      </c>
      <c r="F24" s="3">
        <f t="shared" si="9"/>
        <v>49089.22927713822</v>
      </c>
      <c r="G24" s="3">
        <f t="shared" si="0"/>
        <v>3681.6921957853665</v>
      </c>
      <c r="H24" s="6">
        <f t="shared" si="4"/>
        <v>52770.921472923583</v>
      </c>
      <c r="I24" s="3">
        <f t="shared" si="10"/>
        <v>111631.99612055946</v>
      </c>
      <c r="J24" s="3">
        <f t="shared" si="1"/>
        <v>8372.3997090419598</v>
      </c>
      <c r="K24" s="5">
        <f t="shared" si="5"/>
        <v>120004.39582960142</v>
      </c>
      <c r="L24" s="3">
        <f t="shared" si="11"/>
        <v>383201.70309078647</v>
      </c>
      <c r="M24" s="3">
        <f t="shared" si="6"/>
        <v>29190.127731808985</v>
      </c>
      <c r="N24" s="22">
        <f t="shared" si="7"/>
        <v>412391.83082259545</v>
      </c>
      <c r="O24" s="23">
        <f t="shared" si="8"/>
        <v>67233.474356677834</v>
      </c>
      <c r="P24" s="25">
        <f t="shared" si="2"/>
        <v>292387.43499299407</v>
      </c>
      <c r="Q24" s="24">
        <f t="shared" si="3"/>
        <v>359620.90934967186</v>
      </c>
    </row>
    <row r="25" spans="5:17" x14ac:dyDescent="0.2">
      <c r="E25" s="7">
        <f t="shared" si="12"/>
        <v>24</v>
      </c>
      <c r="F25" s="3">
        <f t="shared" si="9"/>
        <v>52770.921472923583</v>
      </c>
      <c r="G25" s="3">
        <f t="shared" si="0"/>
        <v>3957.8191104692687</v>
      </c>
      <c r="H25" s="6">
        <f t="shared" si="4"/>
        <v>56728.74058339285</v>
      </c>
      <c r="I25" s="3">
        <f t="shared" si="10"/>
        <v>121204.39582960142</v>
      </c>
      <c r="J25" s="3">
        <f t="shared" si="1"/>
        <v>9090.3296872201063</v>
      </c>
      <c r="K25" s="5">
        <f t="shared" si="5"/>
        <v>130294.72551682152</v>
      </c>
      <c r="L25" s="3">
        <f t="shared" si="11"/>
        <v>418391.83082259545</v>
      </c>
      <c r="M25" s="3">
        <f t="shared" si="6"/>
        <v>31829.387311694656</v>
      </c>
      <c r="N25" s="22">
        <f t="shared" si="7"/>
        <v>450221.21813429013</v>
      </c>
      <c r="O25" s="23">
        <f t="shared" si="8"/>
        <v>73565.98493342867</v>
      </c>
      <c r="P25" s="25">
        <f t="shared" si="2"/>
        <v>319926.49261746858</v>
      </c>
      <c r="Q25" s="24">
        <f t="shared" si="3"/>
        <v>393492.47755089728</v>
      </c>
    </row>
    <row r="26" spans="5:17" x14ac:dyDescent="0.2">
      <c r="E26" s="7">
        <f t="shared" si="12"/>
        <v>25</v>
      </c>
      <c r="F26" s="3">
        <f t="shared" si="9"/>
        <v>56728.74058339285</v>
      </c>
      <c r="G26" s="3">
        <f t="shared" si="0"/>
        <v>4254.6555437544639</v>
      </c>
      <c r="H26" s="6">
        <f t="shared" si="4"/>
        <v>60983.396127147316</v>
      </c>
      <c r="I26" s="3">
        <f t="shared" si="10"/>
        <v>131494.72551682152</v>
      </c>
      <c r="J26" s="3">
        <f t="shared" si="1"/>
        <v>9862.1044137616136</v>
      </c>
      <c r="K26" s="5">
        <f t="shared" si="5"/>
        <v>141356.82993058313</v>
      </c>
      <c r="L26" s="3">
        <f t="shared" si="11"/>
        <v>456221.21813429013</v>
      </c>
      <c r="M26" s="3">
        <f t="shared" si="6"/>
        <v>34666.591360071761</v>
      </c>
      <c r="N26" s="22">
        <f t="shared" si="7"/>
        <v>490887.80949436186</v>
      </c>
      <c r="O26" s="23">
        <f t="shared" si="8"/>
        <v>80373.433803435822</v>
      </c>
      <c r="P26" s="25">
        <f t="shared" si="2"/>
        <v>349530.97956377873</v>
      </c>
      <c r="Q26" s="24">
        <f t="shared" si="3"/>
        <v>429904.41336721455</v>
      </c>
    </row>
    <row r="27" spans="5:17" x14ac:dyDescent="0.2">
      <c r="E27" s="7">
        <f t="shared" si="12"/>
        <v>26</v>
      </c>
      <c r="F27" s="3">
        <f t="shared" si="9"/>
        <v>60983.396127147316</v>
      </c>
      <c r="G27" s="3">
        <f t="shared" si="0"/>
        <v>4573.7547095360487</v>
      </c>
      <c r="H27" s="6">
        <f t="shared" si="4"/>
        <v>65557.150836683359</v>
      </c>
      <c r="I27" s="3">
        <f t="shared" si="10"/>
        <v>142556.82993058313</v>
      </c>
      <c r="J27" s="3">
        <f t="shared" si="1"/>
        <v>10691.762244793734</v>
      </c>
      <c r="K27" s="5">
        <f t="shared" si="5"/>
        <v>153248.59217537686</v>
      </c>
      <c r="L27" s="3">
        <f t="shared" si="11"/>
        <v>496887.80949436186</v>
      </c>
      <c r="M27" s="3">
        <f t="shared" si="6"/>
        <v>37716.58571207714</v>
      </c>
      <c r="N27" s="22">
        <f t="shared" si="7"/>
        <v>534604.39520643896</v>
      </c>
      <c r="O27" s="23">
        <f t="shared" si="8"/>
        <v>87691.441338693505</v>
      </c>
      <c r="P27" s="25">
        <f t="shared" si="2"/>
        <v>381355.80303106213</v>
      </c>
      <c r="Q27" s="24">
        <f t="shared" si="3"/>
        <v>469047.24436975562</v>
      </c>
    </row>
    <row r="28" spans="5:17" x14ac:dyDescent="0.2">
      <c r="E28" s="7">
        <f t="shared" si="12"/>
        <v>27</v>
      </c>
      <c r="F28" s="3">
        <f t="shared" si="9"/>
        <v>65557.150836683359</v>
      </c>
      <c r="G28" s="3">
        <f t="shared" si="0"/>
        <v>4916.7863127512519</v>
      </c>
      <c r="H28" s="6">
        <f t="shared" si="4"/>
        <v>70473.937149434612</v>
      </c>
      <c r="I28" s="3">
        <f t="shared" si="10"/>
        <v>154448.59217537686</v>
      </c>
      <c r="J28" s="3">
        <f t="shared" si="1"/>
        <v>11583.644413153264</v>
      </c>
      <c r="K28" s="5">
        <f t="shared" si="5"/>
        <v>166032.23658853013</v>
      </c>
      <c r="L28" s="3">
        <f t="shared" si="11"/>
        <v>540604.39520643896</v>
      </c>
      <c r="M28" s="3">
        <f t="shared" si="6"/>
        <v>40995.329640482923</v>
      </c>
      <c r="N28" s="22">
        <f t="shared" si="7"/>
        <v>581599.72484692186</v>
      </c>
      <c r="O28" s="23">
        <f t="shared" si="8"/>
        <v>95558.299439095514</v>
      </c>
      <c r="P28" s="25">
        <f t="shared" si="2"/>
        <v>415567.48825839174</v>
      </c>
      <c r="Q28" s="24">
        <f t="shared" si="3"/>
        <v>511125.78769748728</v>
      </c>
    </row>
    <row r="29" spans="5:17" x14ac:dyDescent="0.2">
      <c r="E29" s="7">
        <f t="shared" si="12"/>
        <v>28</v>
      </c>
      <c r="F29" s="3">
        <f t="shared" si="9"/>
        <v>70473.937149434612</v>
      </c>
      <c r="G29" s="3">
        <f t="shared" si="0"/>
        <v>5285.5452862075954</v>
      </c>
      <c r="H29" s="6">
        <f t="shared" si="4"/>
        <v>75759.482435642203</v>
      </c>
      <c r="I29" s="3">
        <f t="shared" si="10"/>
        <v>167232.23658853013</v>
      </c>
      <c r="J29" s="3">
        <f t="shared" si="1"/>
        <v>12542.417744139759</v>
      </c>
      <c r="K29" s="5">
        <f t="shared" si="5"/>
        <v>179774.65433266989</v>
      </c>
      <c r="L29" s="3">
        <f t="shared" si="11"/>
        <v>587599.72484692186</v>
      </c>
      <c r="M29" s="3">
        <f t="shared" si="6"/>
        <v>44519.979363519138</v>
      </c>
      <c r="N29" s="22">
        <f t="shared" si="7"/>
        <v>632119.70421044098</v>
      </c>
      <c r="O29" s="23">
        <f t="shared" si="8"/>
        <v>104015.17189702769</v>
      </c>
      <c r="P29" s="25">
        <f t="shared" si="2"/>
        <v>452345.04987777106</v>
      </c>
      <c r="Q29" s="24">
        <f t="shared" si="3"/>
        <v>556360.22177479882</v>
      </c>
    </row>
    <row r="30" spans="5:17" x14ac:dyDescent="0.2">
      <c r="E30" s="7">
        <f t="shared" si="12"/>
        <v>29</v>
      </c>
      <c r="F30" s="3">
        <f t="shared" si="9"/>
        <v>75759.482435642203</v>
      </c>
      <c r="G30" s="3">
        <f t="shared" si="0"/>
        <v>5681.9611826731652</v>
      </c>
      <c r="H30" s="6">
        <f t="shared" si="4"/>
        <v>81441.443618315374</v>
      </c>
      <c r="I30" s="3">
        <f t="shared" si="10"/>
        <v>180974.65433266989</v>
      </c>
      <c r="J30" s="3">
        <f t="shared" si="1"/>
        <v>13573.099074950242</v>
      </c>
      <c r="K30" s="5">
        <f t="shared" si="5"/>
        <v>194547.75340762013</v>
      </c>
      <c r="L30" s="3">
        <f t="shared" si="11"/>
        <v>638119.70421044098</v>
      </c>
      <c r="M30" s="3">
        <f t="shared" si="6"/>
        <v>48308.977815783073</v>
      </c>
      <c r="N30" s="22">
        <f t="shared" si="7"/>
        <v>686428.68202622409</v>
      </c>
      <c r="O30" s="23">
        <f t="shared" si="8"/>
        <v>113106.30978930475</v>
      </c>
      <c r="P30" s="25">
        <f t="shared" si="2"/>
        <v>491880.92861860397</v>
      </c>
      <c r="Q30" s="24">
        <f t="shared" si="3"/>
        <v>604987.23840790871</v>
      </c>
    </row>
    <row r="31" spans="5:17" x14ac:dyDescent="0.2">
      <c r="E31" s="7">
        <f t="shared" si="12"/>
        <v>30</v>
      </c>
      <c r="F31" s="3">
        <f t="shared" si="9"/>
        <v>81441.443618315374</v>
      </c>
      <c r="G31" s="3">
        <f t="shared" si="0"/>
        <v>6108.1082713736532</v>
      </c>
      <c r="H31" s="6">
        <f t="shared" si="4"/>
        <v>87549.551889689028</v>
      </c>
      <c r="I31" s="3">
        <f t="shared" si="10"/>
        <v>195747.75340762013</v>
      </c>
      <c r="J31" s="3">
        <f t="shared" si="1"/>
        <v>14681.081505571508</v>
      </c>
      <c r="K31" s="5">
        <f t="shared" si="5"/>
        <v>210428.83491319165</v>
      </c>
      <c r="L31" s="3">
        <f t="shared" si="11"/>
        <v>692428.68202622409</v>
      </c>
      <c r="M31" s="3">
        <f t="shared" si="6"/>
        <v>52382.151151966806</v>
      </c>
      <c r="N31" s="22">
        <f t="shared" si="7"/>
        <v>744810.83317819086</v>
      </c>
      <c r="O31" s="23">
        <f t="shared" si="8"/>
        <v>122879.28302350262</v>
      </c>
      <c r="P31" s="25">
        <f t="shared" si="2"/>
        <v>534381.99826499925</v>
      </c>
      <c r="Q31" s="24">
        <f t="shared" si="3"/>
        <v>657261.28128850181</v>
      </c>
    </row>
    <row r="32" spans="5:17" x14ac:dyDescent="0.2">
      <c r="E32" s="8">
        <f t="shared" si="12"/>
        <v>31</v>
      </c>
      <c r="F32" s="9">
        <f t="shared" si="9"/>
        <v>87549.551889689028</v>
      </c>
      <c r="G32" s="9">
        <f t="shared" si="0"/>
        <v>6566.2163917266771</v>
      </c>
      <c r="H32" s="9">
        <f t="shared" si="4"/>
        <v>94115.768281415701</v>
      </c>
      <c r="I32" s="9">
        <f t="shared" si="10"/>
        <v>211628.83491319165</v>
      </c>
      <c r="J32" s="9">
        <f t="shared" si="1"/>
        <v>15872.162618489372</v>
      </c>
      <c r="K32" s="9">
        <f t="shared" si="5"/>
        <v>227500.99753168103</v>
      </c>
      <c r="L32" s="9">
        <f t="shared" si="11"/>
        <v>750810.83317819086</v>
      </c>
      <c r="M32" s="9">
        <f t="shared" si="6"/>
        <v>56760.81248836431</v>
      </c>
      <c r="N32" s="9">
        <f t="shared" si="7"/>
        <v>807571.64566655515</v>
      </c>
      <c r="O32" s="9">
        <f t="shared" si="8"/>
        <v>133385.22925026534</v>
      </c>
      <c r="P32" s="9">
        <f t="shared" si="2"/>
        <v>580070.64813487418</v>
      </c>
      <c r="Q32" s="9">
        <f t="shared" si="3"/>
        <v>713455.87738513947</v>
      </c>
    </row>
    <row r="33" spans="5:17" x14ac:dyDescent="0.2">
      <c r="E33" s="8">
        <f t="shared" si="12"/>
        <v>32</v>
      </c>
      <c r="F33" s="9">
        <f t="shared" si="9"/>
        <v>94115.768281415701</v>
      </c>
      <c r="G33" s="9">
        <f t="shared" si="0"/>
        <v>7058.6826211061771</v>
      </c>
      <c r="H33" s="9">
        <f t="shared" si="4"/>
        <v>101174.45090252187</v>
      </c>
      <c r="I33" s="9">
        <f t="shared" si="10"/>
        <v>228700.99753168103</v>
      </c>
      <c r="J33" s="9">
        <f t="shared" si="1"/>
        <v>17152.574814876076</v>
      </c>
      <c r="K33" s="9">
        <f t="shared" si="5"/>
        <v>245853.57234655711</v>
      </c>
      <c r="L33" s="9">
        <f t="shared" si="11"/>
        <v>813571.64566655515</v>
      </c>
      <c r="M33" s="9">
        <f t="shared" si="6"/>
        <v>61467.873424991631</v>
      </c>
      <c r="N33" s="9">
        <f t="shared" si="7"/>
        <v>875039.51909154677</v>
      </c>
      <c r="O33" s="9">
        <f t="shared" si="8"/>
        <v>144679.12144403523</v>
      </c>
      <c r="P33" s="9">
        <f t="shared" si="2"/>
        <v>629185.9467449896</v>
      </c>
      <c r="Q33" s="9">
        <f t="shared" si="3"/>
        <v>773865.06818902493</v>
      </c>
    </row>
    <row r="34" spans="5:17" x14ac:dyDescent="0.2">
      <c r="E34" s="8">
        <f t="shared" si="12"/>
        <v>33</v>
      </c>
      <c r="F34" s="9">
        <f t="shared" si="9"/>
        <v>101174.45090252187</v>
      </c>
      <c r="G34" s="9">
        <f t="shared" si="0"/>
        <v>7588.0838176891402</v>
      </c>
      <c r="H34" s="9">
        <f t="shared" si="4"/>
        <v>108762.53472021101</v>
      </c>
      <c r="I34" s="9">
        <f t="shared" si="10"/>
        <v>247053.57234655711</v>
      </c>
      <c r="J34" s="9">
        <f t="shared" si="1"/>
        <v>18529.017925991782</v>
      </c>
      <c r="K34" s="9">
        <f t="shared" si="5"/>
        <v>265582.5902725489</v>
      </c>
      <c r="L34" s="9">
        <f t="shared" si="11"/>
        <v>881039.51909154677</v>
      </c>
      <c r="M34" s="9">
        <f t="shared" si="6"/>
        <v>66527.963931866005</v>
      </c>
      <c r="N34" s="9">
        <f t="shared" si="7"/>
        <v>947567.48302341276</v>
      </c>
      <c r="O34" s="9">
        <f t="shared" si="8"/>
        <v>156820.0555523379</v>
      </c>
      <c r="P34" s="9">
        <f t="shared" si="2"/>
        <v>681984.89275086392</v>
      </c>
      <c r="Q34" s="9">
        <f t="shared" si="3"/>
        <v>838804.9483032017</v>
      </c>
    </row>
    <row r="35" spans="5:17" x14ac:dyDescent="0.2">
      <c r="E35" s="8">
        <f t="shared" si="12"/>
        <v>34</v>
      </c>
      <c r="F35" s="9">
        <f t="shared" si="9"/>
        <v>108762.53472021101</v>
      </c>
      <c r="G35" s="9">
        <f t="shared" si="0"/>
        <v>8157.1901040158255</v>
      </c>
      <c r="H35" s="9">
        <f t="shared" si="4"/>
        <v>116919.72482422684</v>
      </c>
      <c r="I35" s="9">
        <f t="shared" si="10"/>
        <v>266782.5902725489</v>
      </c>
      <c r="J35" s="9">
        <f t="shared" si="1"/>
        <v>20008.694270441167</v>
      </c>
      <c r="K35" s="9">
        <f t="shared" si="5"/>
        <v>286791.28454299009</v>
      </c>
      <c r="L35" s="9">
        <f t="shared" si="11"/>
        <v>953567.48302341276</v>
      </c>
      <c r="M35" s="9">
        <f t="shared" si="6"/>
        <v>71967.561226755948</v>
      </c>
      <c r="N35" s="9">
        <f t="shared" si="7"/>
        <v>1025535.0442501687</v>
      </c>
      <c r="O35" s="9">
        <f t="shared" si="8"/>
        <v>169871.55971876325</v>
      </c>
      <c r="P35" s="9">
        <f t="shared" si="2"/>
        <v>738743.75970717869</v>
      </c>
      <c r="Q35" s="9">
        <f t="shared" si="3"/>
        <v>908615.31942594191</v>
      </c>
    </row>
    <row r="36" spans="5:17" x14ac:dyDescent="0.2">
      <c r="E36" s="8">
        <f t="shared" si="12"/>
        <v>35</v>
      </c>
      <c r="F36" s="9">
        <f t="shared" si="9"/>
        <v>116919.72482422684</v>
      </c>
      <c r="G36" s="9">
        <f t="shared" si="0"/>
        <v>8768.9793618170133</v>
      </c>
      <c r="H36" s="9">
        <f t="shared" si="4"/>
        <v>125688.70418604385</v>
      </c>
      <c r="I36" s="9">
        <f t="shared" si="10"/>
        <v>287991.28454299009</v>
      </c>
      <c r="J36" s="9">
        <f t="shared" si="1"/>
        <v>21599.346340724256</v>
      </c>
      <c r="K36" s="9">
        <f t="shared" si="5"/>
        <v>309590.63088371436</v>
      </c>
      <c r="L36" s="9">
        <f t="shared" si="11"/>
        <v>1031535.0442501687</v>
      </c>
      <c r="M36" s="9">
        <f t="shared" si="6"/>
        <v>77815.128318762654</v>
      </c>
      <c r="N36" s="9">
        <f t="shared" si="7"/>
        <v>1109350.1725689315</v>
      </c>
      <c r="O36" s="9">
        <f t="shared" si="8"/>
        <v>183901.92669767051</v>
      </c>
      <c r="P36" s="9">
        <f t="shared" si="2"/>
        <v>799759.54168521706</v>
      </c>
      <c r="Q36" s="9">
        <f t="shared" si="3"/>
        <v>983661.46838288766</v>
      </c>
    </row>
    <row r="37" spans="5:17" x14ac:dyDescent="0.2">
      <c r="E37" s="8">
        <f t="shared" si="12"/>
        <v>36</v>
      </c>
      <c r="F37" s="9">
        <f t="shared" si="9"/>
        <v>125688.70418604385</v>
      </c>
      <c r="G37" s="9">
        <f t="shared" si="0"/>
        <v>9426.6528139532875</v>
      </c>
      <c r="H37" s="9">
        <f t="shared" si="4"/>
        <v>135115.35699999714</v>
      </c>
      <c r="I37" s="9">
        <f t="shared" si="10"/>
        <v>310790.63088371436</v>
      </c>
      <c r="J37" s="9">
        <f t="shared" si="1"/>
        <v>23309.297316278575</v>
      </c>
      <c r="K37" s="9">
        <f t="shared" si="5"/>
        <v>334099.92819999292</v>
      </c>
      <c r="L37" s="9">
        <f t="shared" si="11"/>
        <v>1115350.1725689315</v>
      </c>
      <c r="M37" s="9">
        <f t="shared" si="6"/>
        <v>84101.262942669855</v>
      </c>
      <c r="N37" s="9">
        <f t="shared" si="7"/>
        <v>1199451.4355116014</v>
      </c>
      <c r="O37" s="9">
        <f t="shared" si="8"/>
        <v>198984.57119999579</v>
      </c>
      <c r="P37" s="9">
        <f t="shared" si="2"/>
        <v>865351.50731160841</v>
      </c>
      <c r="Q37" s="9">
        <f t="shared" si="3"/>
        <v>1064336.0785116043</v>
      </c>
    </row>
    <row r="38" spans="5:17" x14ac:dyDescent="0.2">
      <c r="E38" s="8">
        <f t="shared" si="12"/>
        <v>37</v>
      </c>
      <c r="F38" s="9">
        <f t="shared" si="9"/>
        <v>135115.35699999714</v>
      </c>
      <c r="G38" s="9">
        <f t="shared" si="0"/>
        <v>10133.651774999786</v>
      </c>
      <c r="H38" s="9">
        <f t="shared" si="4"/>
        <v>145249.00877499691</v>
      </c>
      <c r="I38" s="9">
        <f t="shared" si="10"/>
        <v>335299.92819999292</v>
      </c>
      <c r="J38" s="9">
        <f t="shared" si="1"/>
        <v>25147.494614999468</v>
      </c>
      <c r="K38" s="9">
        <f t="shared" si="5"/>
        <v>360447.42281499237</v>
      </c>
      <c r="L38" s="9">
        <f t="shared" si="11"/>
        <v>1205451.4355116014</v>
      </c>
      <c r="M38" s="9">
        <f t="shared" si="6"/>
        <v>90858.857663370101</v>
      </c>
      <c r="N38" s="9">
        <f t="shared" si="7"/>
        <v>1296310.2931749716</v>
      </c>
      <c r="O38" s="9">
        <f t="shared" si="8"/>
        <v>215198.41403999546</v>
      </c>
      <c r="P38" s="9">
        <f t="shared" si="2"/>
        <v>935862.87035997922</v>
      </c>
      <c r="Q38" s="9">
        <f t="shared" si="3"/>
        <v>1151061.2843999746</v>
      </c>
    </row>
    <row r="39" spans="5:17" x14ac:dyDescent="0.2">
      <c r="E39" s="3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1% impact</vt:lpstr>
      <vt:lpstr>Additional 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Lee Mayfield</cp:lastModifiedBy>
  <dcterms:created xsi:type="dcterms:W3CDTF">2016-08-09T16:39:05Z</dcterms:created>
  <dcterms:modified xsi:type="dcterms:W3CDTF">2016-11-07T20:28:04Z</dcterms:modified>
</cp:coreProperties>
</file>