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D:\Anaconda\Scripts\projects\AIGproject\"/>
    </mc:Choice>
  </mc:AlternateContent>
  <xr:revisionPtr revIDLastSave="0" documentId="13_ncr:1_{D82F8166-2F44-4905-ADBC-D8DA5E833E78}" xr6:coauthVersionLast="45" xr6:coauthVersionMax="45" xr10:uidLastSave="{00000000-0000-0000-0000-000000000000}"/>
  <bookViews>
    <workbookView xWindow="2730" yWindow="2730" windowWidth="15375" windowHeight="8325" xr2:uid="{00000000-000D-0000-FFFF-FFFF00000000}"/>
  </bookViews>
  <sheets>
    <sheet name="MonthlyBandwidthUtilization" sheetId="1" r:id="rId1"/>
    <sheet name="MonthlyBandwidthUtilization_GZC" sheetId="2" r:id="rId2"/>
  </sheets>
  <definedNames>
    <definedName name="_xlnm._FilterDatabase" localSheetId="0" hidden="1">MonthlyBandwidthUtilization!$B$1:$E$1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i42uaOT5s1ocgYvjxn0NVBE0C7Q=="/>
    </ext>
  </extLst>
</workbook>
</file>

<file path=xl/calcChain.xml><?xml version="1.0" encoding="utf-8"?>
<calcChain xmlns="http://schemas.openxmlformats.org/spreadsheetml/2006/main">
  <c r="C36" i="2" l="1"/>
  <c r="H5" i="2"/>
  <c r="C39" i="2"/>
  <c r="C37" i="2"/>
  <c r="H3" i="2"/>
  <c r="C38" i="2"/>
  <c r="H8" i="2"/>
  <c r="H6" i="2"/>
  <c r="H4" i="2"/>
  <c r="H2" i="2"/>
  <c r="H7" i="2"/>
  <c r="E38" i="2"/>
  <c r="E39" i="2"/>
  <c r="D38" i="2"/>
  <c r="D39" i="2"/>
  <c r="D37" i="2"/>
  <c r="D36" i="2"/>
  <c r="E37" i="2"/>
  <c r="E36" i="2"/>
</calcChain>
</file>

<file path=xl/sharedStrings.xml><?xml version="1.0" encoding="utf-8"?>
<sst xmlns="http://schemas.openxmlformats.org/spreadsheetml/2006/main" count="55" uniqueCount="20">
  <si>
    <t>MonthYear</t>
  </si>
  <si>
    <t>NodeName</t>
  </si>
  <si>
    <t>InBandwidth</t>
  </si>
  <si>
    <t>PercentInBH</t>
  </si>
  <si>
    <t>PercentOutBH</t>
  </si>
  <si>
    <t>ProjectNo</t>
  </si>
  <si>
    <t>UserNo</t>
  </si>
  <si>
    <t>RWCNGZTSDC-10</t>
  </si>
  <si>
    <t>Forecast(PercentInBH)</t>
  </si>
  <si>
    <t>Lower Confidence Bound(PercentInBH)</t>
  </si>
  <si>
    <t>Upper Confidence Bound(PercentInBH)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</si>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</sst>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7" fontId="2" fillId="0" borderId="0" xfId="0" applyNumberFormat="1" applyFont="1"/>
    <xf numFmtId="0" fontId="1" fillId="0" borderId="0" xfId="0" applyFont="1" applyAlignment="1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MonthlyBandwidthUtilization_GZC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nthlyBandwidthUtilization_GZC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3015155495012335E-2"/>
          <c:y val="5.1948051948051965E-2"/>
          <c:w val="0.87733395234051981"/>
          <c:h val="0.21257286021065533"/>
        </c:manualLayout>
      </c:layout>
      <c:lineChart>
        <c:grouping val="standard"/>
        <c:varyColors val="0"/>
        <c:ser>
          <c:idx val="0"/>
          <c:order val="0"/>
          <c:tx>
            <c:strRef>
              <c:f>MonthlyBandwidthUtilization_GZC!$B$1</c:f>
              <c:strCache>
                <c:ptCount val="1"/>
                <c:pt idx="0">
                  <c:v>PercentInBH</c:v>
                </c:pt>
              </c:strCache>
            </c:strRef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MonthlyBandwidthUtilization_GZC!$A$2:$A$39</c:f>
              <c:numCache>
                <c:formatCode>mmm\-yy</c:formatCode>
                <c:ptCount val="3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43830</c:v>
                </c:pt>
              </c:numCache>
            </c:numRef>
          </c:cat>
          <c:val>
            <c:numRef>
              <c:f>MonthlyBandwidthUtilization_GZC!$B$2:$B$39</c:f>
              <c:numCache>
                <c:formatCode>General</c:formatCode>
                <c:ptCount val="38"/>
                <c:pt idx="0">
                  <c:v>1.620246052742</c:v>
                </c:pt>
                <c:pt idx="1">
                  <c:v>12.5051250457763</c:v>
                </c:pt>
                <c:pt idx="2">
                  <c:v>16.2676982879638</c:v>
                </c:pt>
                <c:pt idx="3">
                  <c:v>17.976812362670898</c:v>
                </c:pt>
                <c:pt idx="4">
                  <c:v>17.564409255981399</c:v>
                </c:pt>
                <c:pt idx="5">
                  <c:v>29.648509979248001</c:v>
                </c:pt>
                <c:pt idx="6">
                  <c:v>32.241092681884702</c:v>
                </c:pt>
                <c:pt idx="7">
                  <c:v>53.0162963867187</c:v>
                </c:pt>
                <c:pt idx="8">
                  <c:v>64.936676025390597</c:v>
                </c:pt>
                <c:pt idx="9">
                  <c:v>81.520240783691406</c:v>
                </c:pt>
                <c:pt idx="10">
                  <c:v>70.007141113281193</c:v>
                </c:pt>
                <c:pt idx="11">
                  <c:v>65.136901855468693</c:v>
                </c:pt>
                <c:pt idx="12">
                  <c:v>76.366859436035099</c:v>
                </c:pt>
                <c:pt idx="13">
                  <c:v>72.880393981933594</c:v>
                </c:pt>
                <c:pt idx="14">
                  <c:v>64.541213989257798</c:v>
                </c:pt>
                <c:pt idx="15">
                  <c:v>67.839500427246094</c:v>
                </c:pt>
                <c:pt idx="16">
                  <c:v>66.862907409667898</c:v>
                </c:pt>
                <c:pt idx="17">
                  <c:v>55.525596618652301</c:v>
                </c:pt>
                <c:pt idx="18">
                  <c:v>48.191623687744098</c:v>
                </c:pt>
                <c:pt idx="19">
                  <c:v>69.889076232910099</c:v>
                </c:pt>
                <c:pt idx="20">
                  <c:v>83.187049865722599</c:v>
                </c:pt>
                <c:pt idx="21">
                  <c:v>28.3704833984375</c:v>
                </c:pt>
                <c:pt idx="22">
                  <c:v>36.645633697509702</c:v>
                </c:pt>
                <c:pt idx="23">
                  <c:v>44.263774871826101</c:v>
                </c:pt>
                <c:pt idx="24">
                  <c:v>35.380908966064403</c:v>
                </c:pt>
                <c:pt idx="25">
                  <c:v>43.3011054992675</c:v>
                </c:pt>
                <c:pt idx="26">
                  <c:v>47.372097015380803</c:v>
                </c:pt>
                <c:pt idx="27">
                  <c:v>49.01997756958</c:v>
                </c:pt>
                <c:pt idx="28">
                  <c:v>46.733734130859297</c:v>
                </c:pt>
                <c:pt idx="29">
                  <c:v>40.644985198974602</c:v>
                </c:pt>
                <c:pt idx="30">
                  <c:v>53.450481414794901</c:v>
                </c:pt>
                <c:pt idx="31">
                  <c:v>63.250900268554602</c:v>
                </c:pt>
                <c:pt idx="32">
                  <c:v>57.4326362609863</c:v>
                </c:pt>
                <c:pt idx="33">
                  <c:v>51.682651519775298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84-43AB-B6CD-A67F949D225E}"/>
            </c:ext>
          </c:extLst>
        </c:ser>
        <c:ser>
          <c:idx val="1"/>
          <c:order val="1"/>
          <c:tx>
            <c:strRef>
              <c:f>MonthlyBandwidthUtilization_GZC!$C$1</c:f>
              <c:strCache>
                <c:ptCount val="1"/>
                <c:pt idx="0">
                  <c:v>Forecast(PercentInBH)</c:v>
                </c:pt>
              </c:strCache>
            </c:strRef>
          </c:tx>
          <c:spPr>
            <a:ln w="19050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MonthlyBandwidthUtilization_GZC!$A$2:$A$39</c:f>
              <c:numCache>
                <c:formatCode>mmm\-yy</c:formatCode>
                <c:ptCount val="3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43830</c:v>
                </c:pt>
              </c:numCache>
            </c:numRef>
          </c:cat>
          <c:val>
            <c:numRef>
              <c:f>MonthlyBandwidthUtilization_GZC!$C$2:$C$39</c:f>
              <c:numCache>
                <c:formatCode>General</c:formatCode>
                <c:ptCount val="38"/>
                <c:pt idx="33">
                  <c:v>51.682651519775298</c:v>
                </c:pt>
                <c:pt idx="34">
                  <c:v>54.249291952384169</c:v>
                </c:pt>
                <c:pt idx="35">
                  <c:v>54.969185184111005</c:v>
                </c:pt>
                <c:pt idx="36">
                  <c:v>55.689078415837848</c:v>
                </c:pt>
                <c:pt idx="37">
                  <c:v>56.385749285250917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4-43AB-B6CD-A67F949D225E}"/>
            </c:ext>
          </c:extLst>
        </c:ser>
        <c:ser>
          <c:idx val="2"/>
          <c:order val="2"/>
          <c:tx>
            <c:strRef>
              <c:f>MonthlyBandwidthUtilization_GZC!$D$1</c:f>
              <c:strCache>
                <c:ptCount val="1"/>
                <c:pt idx="0">
                  <c:v>Lower Confidence Bound(PercentInBH)</c:v>
                </c:pt>
              </c:strCache>
            </c:strRef>
          </c:tx>
          <c:spPr>
            <a:ln w="9525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MonthlyBandwidthUtilization_GZC!$A$2:$A$39</c:f>
              <c:numCache>
                <c:formatCode>mmm\-yy</c:formatCode>
                <c:ptCount val="3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43830</c:v>
                </c:pt>
              </c:numCache>
            </c:numRef>
          </c:cat>
          <c:val>
            <c:numRef>
              <c:f>MonthlyBandwidthUtilization_GZC!$D$2:$D$39</c:f>
              <c:numCache>
                <c:formatCode>General</c:formatCode>
                <c:ptCount val="38"/>
                <c:pt idx="33" formatCode="0.00">
                  <c:v>51.682651519775298</c:v>
                </c:pt>
                <c:pt idx="34" formatCode="0.00">
                  <c:v>28.694798663236334</c:v>
                </c:pt>
                <c:pt idx="35" formatCode="0.00">
                  <c:v>23.010729337891732</c:v>
                </c:pt>
                <c:pt idx="36" formatCode="0.00">
                  <c:v>18.397857194595026</c:v>
                </c:pt>
                <c:pt idx="37" formatCode="0.00">
                  <c:v>14.565109455533424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84-43AB-B6CD-A67F949D225E}"/>
            </c:ext>
          </c:extLst>
        </c:ser>
        <c:ser>
          <c:idx val="3"/>
          <c:order val="3"/>
          <c:tx>
            <c:strRef>
              <c:f>MonthlyBandwidthUtilization_GZC!$E$1</c:f>
              <c:strCache>
                <c:ptCount val="1"/>
                <c:pt idx="0">
                  <c:v>Upper Confidence Bound(PercentInBH)</c:v>
                </c:pt>
              </c:strCache>
            </c:strRef>
          </c:tx>
          <c:spPr>
            <a:ln w="9525" cmpd="sng">
              <a:solidFill>
                <a:schemeClr val="accent4"/>
              </a:solidFill>
              <a:prstDash val="solid"/>
            </a:ln>
          </c:spPr>
          <c:marker>
            <c:symbol val="none"/>
          </c:marker>
          <c:cat>
            <c:numRef>
              <c:f>MonthlyBandwidthUtilization_GZC!$A$2:$A$39</c:f>
              <c:numCache>
                <c:formatCode>mmm\-yy</c:formatCode>
                <c:ptCount val="3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43830</c:v>
                </c:pt>
              </c:numCache>
            </c:numRef>
          </c:cat>
          <c:val>
            <c:numRef>
              <c:f>MonthlyBandwidthUtilization_GZC!$E$2:$E$39</c:f>
              <c:numCache>
                <c:formatCode>General</c:formatCode>
                <c:ptCount val="38"/>
                <c:pt idx="33" formatCode="0.00">
                  <c:v>51.682651519775298</c:v>
                </c:pt>
                <c:pt idx="34" formatCode="0.00">
                  <c:v>79.803785241532012</c:v>
                </c:pt>
                <c:pt idx="35" formatCode="0.00">
                  <c:v>86.927641030330278</c:v>
                </c:pt>
                <c:pt idx="36" formatCode="0.00">
                  <c:v>92.980299637080662</c:v>
                </c:pt>
                <c:pt idx="37" formatCode="0.00">
                  <c:v>98.206389114968403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84-43AB-B6CD-A67F949D2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83744"/>
        <c:axId val="79985664"/>
      </c:lineChart>
      <c:catAx>
        <c:axId val="7998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mmm\-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985664"/>
        <c:crosses val="autoZero"/>
        <c:auto val="0"/>
        <c:lblAlgn val="ctr"/>
        <c:lblOffset val="100"/>
        <c:noMultiLvlLbl val="0"/>
      </c:catAx>
      <c:valAx>
        <c:axId val="79985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98374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4</xdr:row>
      <xdr:rowOff>28575</xdr:rowOff>
    </xdr:from>
    <xdr:ext cx="4086225" cy="2047875"/>
    <xdr:graphicFrame macro="">
      <xdr:nvGraphicFramePr>
        <xdr:cNvPr id="1390193158" name="Chart 1">
          <a:extLst>
            <a:ext uri="{FF2B5EF4-FFF2-40B4-BE49-F238E27FC236}">
              <a16:creationId xmlns:a16="http://schemas.microsoft.com/office/drawing/2014/main" id="{00000000-0008-0000-0100-000006AAD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9">
  <tableColumns count="5">
    <tableColumn id="1" xr3:uid="{00000000-0010-0000-0000-000001000000}" name="MonthYear"/>
    <tableColumn id="2" xr3:uid="{00000000-0010-0000-0000-000002000000}" name="PercentInBH"/>
    <tableColumn id="3" xr3:uid="{00000000-0010-0000-0000-000003000000}" name="Forecast(PercentInBH)"/>
    <tableColumn id="4" xr3:uid="{00000000-0010-0000-0000-000004000000}" name="Lower Confidence Bound(PercentInBH)"/>
    <tableColumn id="5" xr3:uid="{00000000-0010-0000-0000-000005000000}" name="Upper Confidence Bound(PercentInBH)"/>
  </tableColumns>
  <tableStyleInfo name="MonthlyBandwidthUtilization_GZC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1:H8">
  <tableColumns count="2">
    <tableColumn id="1" xr3:uid="{00000000-0010-0000-0100-000001000000}" name="Statistic"/>
    <tableColumn id="2" xr3:uid="{00000000-0010-0000-0100-000002000000}" name="Value"/>
  </tableColumns>
  <tableStyleInfo name="MonthlyBandwidthUtilization_GZC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2" sqref="D2"/>
    </sheetView>
  </sheetViews>
  <sheetFormatPr defaultColWidth="12.625" defaultRowHeight="15" customHeight="1" x14ac:dyDescent="0.2"/>
  <cols>
    <col min="1" max="1" width="14.875" customWidth="1"/>
    <col min="2" max="2" width="14.125" customWidth="1"/>
    <col min="3" max="3" width="12.75" customWidth="1"/>
    <col min="4" max="4" width="12.5" customWidth="1"/>
    <col min="5" max="5" width="14" customWidth="1"/>
    <col min="6" max="26" width="7.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43709</v>
      </c>
      <c r="B2" s="1" t="s">
        <v>7</v>
      </c>
      <c r="C2" s="1">
        <v>50000000</v>
      </c>
      <c r="D2" s="1">
        <v>51.682651519775298</v>
      </c>
      <c r="E2" s="1">
        <v>23.915670394897401</v>
      </c>
      <c r="F2" s="3">
        <v>3025</v>
      </c>
      <c r="G2" s="3">
        <v>267</v>
      </c>
    </row>
    <row r="3" spans="1:7" x14ac:dyDescent="0.25">
      <c r="A3" s="2">
        <v>43678</v>
      </c>
      <c r="B3" s="1" t="s">
        <v>7</v>
      </c>
      <c r="C3" s="1">
        <v>50000000</v>
      </c>
      <c r="D3" s="1">
        <v>57.4326362609863</v>
      </c>
      <c r="E3" s="1">
        <v>25.369794845581001</v>
      </c>
      <c r="F3" s="3">
        <v>3022</v>
      </c>
      <c r="G3" s="3">
        <v>297</v>
      </c>
    </row>
    <row r="4" spans="1:7" x14ac:dyDescent="0.25">
      <c r="A4" s="2">
        <v>43647</v>
      </c>
      <c r="B4" s="1" t="s">
        <v>7</v>
      </c>
      <c r="C4" s="1">
        <v>50000000</v>
      </c>
      <c r="D4" s="1">
        <v>63.250900268554602</v>
      </c>
      <c r="E4" s="1">
        <v>22.028860092163001</v>
      </c>
      <c r="F4" s="3">
        <v>3031</v>
      </c>
      <c r="G4" s="3">
        <v>326</v>
      </c>
    </row>
    <row r="5" spans="1:7" x14ac:dyDescent="0.25">
      <c r="A5" s="2">
        <v>43617</v>
      </c>
      <c r="B5" s="1" t="s">
        <v>7</v>
      </c>
      <c r="C5" s="1">
        <v>50000000</v>
      </c>
      <c r="D5" s="1">
        <v>53.450481414794901</v>
      </c>
      <c r="E5" s="1">
        <v>18.200740814208899</v>
      </c>
      <c r="F5" s="1">
        <v>3025</v>
      </c>
      <c r="G5" s="1">
        <v>276</v>
      </c>
    </row>
    <row r="6" spans="1:7" x14ac:dyDescent="0.25">
      <c r="A6" s="2">
        <v>43586</v>
      </c>
      <c r="B6" s="1" t="s">
        <v>7</v>
      </c>
      <c r="C6" s="1">
        <v>50000000</v>
      </c>
      <c r="D6" s="1">
        <v>40.644985198974602</v>
      </c>
      <c r="E6" s="1">
        <v>21.4436340332031</v>
      </c>
      <c r="F6" s="1">
        <v>3024</v>
      </c>
      <c r="G6" s="1">
        <v>210</v>
      </c>
    </row>
    <row r="7" spans="1:7" x14ac:dyDescent="0.25">
      <c r="A7" s="2">
        <v>43556</v>
      </c>
      <c r="B7" s="1" t="s">
        <v>7</v>
      </c>
      <c r="C7" s="1">
        <v>50000000</v>
      </c>
      <c r="D7" s="1">
        <v>46.733734130859297</v>
      </c>
      <c r="E7" s="1">
        <v>18.158208847045898</v>
      </c>
      <c r="F7" s="1">
        <v>3029</v>
      </c>
      <c r="G7" s="1">
        <v>241</v>
      </c>
    </row>
    <row r="8" spans="1:7" x14ac:dyDescent="0.25">
      <c r="A8" s="2">
        <v>43525</v>
      </c>
      <c r="B8" s="1" t="s">
        <v>7</v>
      </c>
      <c r="C8" s="1">
        <v>50000000</v>
      </c>
      <c r="D8" s="1">
        <v>49.01997756958</v>
      </c>
      <c r="E8" s="1">
        <v>21.153905868530199</v>
      </c>
      <c r="F8" s="1">
        <v>3027</v>
      </c>
      <c r="G8" s="1">
        <v>253</v>
      </c>
    </row>
    <row r="9" spans="1:7" x14ac:dyDescent="0.25">
      <c r="A9" s="2">
        <v>43497</v>
      </c>
      <c r="B9" s="1" t="s">
        <v>7</v>
      </c>
      <c r="C9" s="1">
        <v>50000000</v>
      </c>
      <c r="D9" s="1">
        <v>47.372097015380803</v>
      </c>
      <c r="E9" s="1">
        <v>14.393806457519499</v>
      </c>
      <c r="F9" s="1">
        <v>3033</v>
      </c>
      <c r="G9" s="1">
        <v>244</v>
      </c>
    </row>
    <row r="10" spans="1:7" x14ac:dyDescent="0.25">
      <c r="A10" s="2">
        <v>43466</v>
      </c>
      <c r="B10" s="1" t="s">
        <v>7</v>
      </c>
      <c r="C10" s="1">
        <v>50000000</v>
      </c>
      <c r="D10" s="1">
        <v>43.3011054992675</v>
      </c>
      <c r="E10" s="1">
        <v>14.117315292358301</v>
      </c>
      <c r="F10" s="1">
        <v>3034</v>
      </c>
      <c r="G10" s="1">
        <v>223</v>
      </c>
    </row>
    <row r="11" spans="1:7" x14ac:dyDescent="0.25">
      <c r="A11" s="2">
        <v>43435</v>
      </c>
      <c r="B11" s="1" t="s">
        <v>7</v>
      </c>
      <c r="C11" s="1">
        <v>50000000</v>
      </c>
      <c r="D11" s="1">
        <v>35.380908966064403</v>
      </c>
      <c r="E11" s="1">
        <v>13.9530181884765</v>
      </c>
      <c r="F11" s="1">
        <v>3037</v>
      </c>
      <c r="G11" s="1">
        <v>182</v>
      </c>
    </row>
    <row r="12" spans="1:7" x14ac:dyDescent="0.25">
      <c r="A12" s="2">
        <v>43405</v>
      </c>
      <c r="B12" s="1" t="s">
        <v>7</v>
      </c>
      <c r="C12" s="1">
        <v>50000000</v>
      </c>
      <c r="D12" s="1">
        <v>44.263774871826101</v>
      </c>
      <c r="E12" s="1">
        <v>14.823613166809</v>
      </c>
      <c r="F12" s="1">
        <v>3033</v>
      </c>
      <c r="G12" s="1">
        <v>228</v>
      </c>
    </row>
    <row r="13" spans="1:7" x14ac:dyDescent="0.25">
      <c r="A13" s="2">
        <v>43374</v>
      </c>
      <c r="B13" s="1" t="s">
        <v>7</v>
      </c>
      <c r="C13" s="1">
        <v>50000000</v>
      </c>
      <c r="D13" s="1">
        <v>36.645633697509702</v>
      </c>
      <c r="E13" s="1">
        <v>12.503226280212401</v>
      </c>
      <c r="F13" s="1">
        <v>3029</v>
      </c>
      <c r="G13" s="1">
        <v>189</v>
      </c>
    </row>
    <row r="14" spans="1:7" x14ac:dyDescent="0.25">
      <c r="A14" s="2">
        <v>43344</v>
      </c>
      <c r="B14" s="1" t="s">
        <v>7</v>
      </c>
      <c r="C14" s="1">
        <v>50000000</v>
      </c>
      <c r="D14" s="1">
        <v>28.3704833984375</v>
      </c>
      <c r="E14" s="1">
        <v>11.102124214172299</v>
      </c>
      <c r="F14" s="1">
        <v>3036</v>
      </c>
      <c r="G14" s="1">
        <v>146</v>
      </c>
    </row>
    <row r="15" spans="1:7" x14ac:dyDescent="0.25">
      <c r="A15" s="2">
        <v>43313</v>
      </c>
      <c r="B15" s="1" t="s">
        <v>7</v>
      </c>
      <c r="C15" s="1">
        <v>30000000</v>
      </c>
      <c r="D15" s="1">
        <v>83.187049865722599</v>
      </c>
      <c r="E15" s="1">
        <v>21.450822830200099</v>
      </c>
      <c r="F15" s="1">
        <v>2010</v>
      </c>
      <c r="G15" s="1">
        <v>146</v>
      </c>
    </row>
    <row r="16" spans="1:7" x14ac:dyDescent="0.25">
      <c r="A16" s="2">
        <v>43282</v>
      </c>
      <c r="B16" s="1" t="s">
        <v>7</v>
      </c>
      <c r="C16" s="1">
        <v>30000000</v>
      </c>
      <c r="D16" s="1">
        <v>69.889076232910099</v>
      </c>
      <c r="E16" s="1">
        <v>21.6524543762207</v>
      </c>
      <c r="F16" s="1">
        <v>2021</v>
      </c>
      <c r="G16" s="1">
        <v>122</v>
      </c>
    </row>
    <row r="17" spans="1:7" x14ac:dyDescent="0.25">
      <c r="A17" s="2">
        <v>43252</v>
      </c>
      <c r="B17" s="1" t="s">
        <v>7</v>
      </c>
      <c r="C17" s="1">
        <v>30000000</v>
      </c>
      <c r="D17" s="1">
        <v>48.191623687744098</v>
      </c>
      <c r="E17" s="1">
        <v>19.235742568969702</v>
      </c>
      <c r="F17" s="1">
        <v>2024</v>
      </c>
      <c r="G17" s="1">
        <v>84</v>
      </c>
    </row>
    <row r="18" spans="1:7" x14ac:dyDescent="0.25">
      <c r="A18" s="2">
        <v>43221</v>
      </c>
      <c r="B18" s="1" t="s">
        <v>7</v>
      </c>
      <c r="C18" s="1">
        <v>30000000</v>
      </c>
      <c r="D18" s="1">
        <v>55.525596618652301</v>
      </c>
      <c r="E18" s="1">
        <v>18.458978652954102</v>
      </c>
      <c r="F18" s="1">
        <v>2020</v>
      </c>
      <c r="G18" s="1">
        <v>97</v>
      </c>
    </row>
    <row r="19" spans="1:7" x14ac:dyDescent="0.25">
      <c r="A19" s="2">
        <v>43191</v>
      </c>
      <c r="B19" s="1" t="s">
        <v>7</v>
      </c>
      <c r="C19" s="1">
        <v>30000000</v>
      </c>
      <c r="D19" s="1">
        <v>66.862907409667898</v>
      </c>
      <c r="E19" s="1">
        <v>18.813550949096602</v>
      </c>
      <c r="F19" s="1">
        <v>2016</v>
      </c>
      <c r="G19" s="1">
        <v>117</v>
      </c>
    </row>
    <row r="20" spans="1:7" x14ac:dyDescent="0.25">
      <c r="A20" s="2">
        <v>43160</v>
      </c>
      <c r="B20" s="1" t="s">
        <v>7</v>
      </c>
      <c r="C20" s="1">
        <v>30000000</v>
      </c>
      <c r="D20" s="1">
        <v>67.839500427246094</v>
      </c>
      <c r="E20" s="1">
        <v>20.5684413909912</v>
      </c>
      <c r="F20" s="1">
        <v>2012</v>
      </c>
      <c r="G20" s="1">
        <v>119</v>
      </c>
    </row>
    <row r="21" spans="1:7" ht="15.75" customHeight="1" x14ac:dyDescent="0.25">
      <c r="A21" s="2">
        <v>43132</v>
      </c>
      <c r="B21" s="1" t="s">
        <v>7</v>
      </c>
      <c r="C21" s="1">
        <v>30000000</v>
      </c>
      <c r="D21" s="1">
        <v>64.541213989257798</v>
      </c>
      <c r="E21" s="1">
        <v>19.144636154174801</v>
      </c>
      <c r="F21" s="1">
        <v>2015</v>
      </c>
      <c r="G21" s="1">
        <v>113</v>
      </c>
    </row>
    <row r="22" spans="1:7" ht="15.75" customHeight="1" x14ac:dyDescent="0.25">
      <c r="A22" s="2">
        <v>43101</v>
      </c>
      <c r="B22" s="1" t="s">
        <v>7</v>
      </c>
      <c r="C22" s="1">
        <v>30000000</v>
      </c>
      <c r="D22" s="1">
        <v>72.880393981933594</v>
      </c>
      <c r="E22" s="1">
        <v>19.835929870605401</v>
      </c>
      <c r="F22" s="1">
        <v>2009</v>
      </c>
      <c r="G22" s="1">
        <v>128</v>
      </c>
    </row>
    <row r="23" spans="1:7" ht="15.75" customHeight="1" x14ac:dyDescent="0.25">
      <c r="A23" s="2">
        <v>43070</v>
      </c>
      <c r="B23" s="1" t="s">
        <v>7</v>
      </c>
      <c r="C23" s="1">
        <v>30000000</v>
      </c>
      <c r="D23" s="1">
        <v>76.366859436035099</v>
      </c>
      <c r="E23" s="1">
        <v>25.505161285400298</v>
      </c>
      <c r="F23" s="1">
        <v>2011</v>
      </c>
      <c r="G23" s="1">
        <v>134</v>
      </c>
    </row>
    <row r="24" spans="1:7" ht="15.75" customHeight="1" x14ac:dyDescent="0.25">
      <c r="A24" s="2">
        <v>43040</v>
      </c>
      <c r="B24" s="1" t="s">
        <v>7</v>
      </c>
      <c r="C24" s="1">
        <v>30000000</v>
      </c>
      <c r="D24" s="1">
        <v>65.136901855468693</v>
      </c>
      <c r="E24" s="1">
        <v>20.6877841949462</v>
      </c>
      <c r="F24" s="1">
        <v>2016</v>
      </c>
      <c r="G24" s="1">
        <v>114</v>
      </c>
    </row>
    <row r="25" spans="1:7" ht="15.75" customHeight="1" x14ac:dyDescent="0.25">
      <c r="A25" s="2">
        <v>43009</v>
      </c>
      <c r="B25" s="1" t="s">
        <v>7</v>
      </c>
      <c r="C25" s="1">
        <v>30000000</v>
      </c>
      <c r="D25" s="1">
        <v>70.007141113281193</v>
      </c>
      <c r="E25" s="1">
        <v>17.793146133422798</v>
      </c>
      <c r="F25" s="1">
        <v>2025</v>
      </c>
      <c r="G25" s="1">
        <v>122</v>
      </c>
    </row>
    <row r="26" spans="1:7" ht="15.75" customHeight="1" x14ac:dyDescent="0.25">
      <c r="A26" s="2">
        <v>42979</v>
      </c>
      <c r="B26" s="1" t="s">
        <v>7</v>
      </c>
      <c r="C26" s="1">
        <v>30000000</v>
      </c>
      <c r="D26" s="1">
        <v>81.520240783691406</v>
      </c>
      <c r="E26" s="1">
        <v>17.901130676269499</v>
      </c>
      <c r="F26" s="1">
        <v>2012</v>
      </c>
      <c r="G26" s="1">
        <v>143</v>
      </c>
    </row>
    <row r="27" spans="1:7" ht="15.75" customHeight="1" x14ac:dyDescent="0.25">
      <c r="A27" s="2">
        <v>42948</v>
      </c>
      <c r="B27" s="1" t="s">
        <v>7</v>
      </c>
      <c r="C27" s="1">
        <v>30000000</v>
      </c>
      <c r="D27" s="1">
        <v>64.936676025390597</v>
      </c>
      <c r="E27" s="1">
        <v>14.918212890625</v>
      </c>
      <c r="F27" s="1">
        <v>2010</v>
      </c>
      <c r="G27" s="1">
        <v>114</v>
      </c>
    </row>
    <row r="28" spans="1:7" ht="15.75" customHeight="1" x14ac:dyDescent="0.25">
      <c r="A28" s="2">
        <v>42917</v>
      </c>
      <c r="B28" s="1" t="s">
        <v>7</v>
      </c>
      <c r="C28" s="1">
        <v>30000000</v>
      </c>
      <c r="D28" s="1">
        <v>53.0162963867187</v>
      </c>
      <c r="E28" s="1">
        <v>14.2673015594482</v>
      </c>
      <c r="F28" s="1">
        <v>2012</v>
      </c>
      <c r="G28" s="1">
        <v>93</v>
      </c>
    </row>
    <row r="29" spans="1:7" ht="15.75" customHeight="1" x14ac:dyDescent="0.25">
      <c r="A29" s="2">
        <v>42887</v>
      </c>
      <c r="B29" s="1" t="s">
        <v>7</v>
      </c>
      <c r="C29" s="1">
        <v>30000000</v>
      </c>
      <c r="D29" s="1">
        <v>32.241092681884702</v>
      </c>
      <c r="E29" s="1">
        <v>13.0854749679565</v>
      </c>
      <c r="F29" s="1">
        <v>2032</v>
      </c>
      <c r="G29" s="1">
        <v>56</v>
      </c>
    </row>
    <row r="30" spans="1:7" ht="15.75" customHeight="1" x14ac:dyDescent="0.25">
      <c r="A30" s="2">
        <v>42856</v>
      </c>
      <c r="B30" s="1" t="s">
        <v>7</v>
      </c>
      <c r="C30" s="1">
        <v>30000000</v>
      </c>
      <c r="D30" s="1">
        <v>29.648509979248001</v>
      </c>
      <c r="E30" s="1">
        <v>15.062192916870099</v>
      </c>
      <c r="F30" s="1">
        <v>2012</v>
      </c>
      <c r="G30" s="1">
        <v>52</v>
      </c>
    </row>
    <row r="31" spans="1:7" ht="15.75" customHeight="1" x14ac:dyDescent="0.25">
      <c r="A31" s="2">
        <v>42826</v>
      </c>
      <c r="B31" s="1" t="s">
        <v>7</v>
      </c>
      <c r="C31" s="1">
        <v>30000000</v>
      </c>
      <c r="D31" s="1">
        <v>17.564409255981399</v>
      </c>
      <c r="E31" s="1">
        <v>15.497346878051699</v>
      </c>
      <c r="F31" s="1">
        <v>2066</v>
      </c>
      <c r="G31" s="1">
        <v>30</v>
      </c>
    </row>
    <row r="32" spans="1:7" ht="15.75" customHeight="1" x14ac:dyDescent="0.25">
      <c r="A32" s="2">
        <v>42795</v>
      </c>
      <c r="B32" s="1" t="s">
        <v>7</v>
      </c>
      <c r="C32" s="1">
        <v>30000000</v>
      </c>
      <c r="D32" s="1">
        <v>17.976812362670898</v>
      </c>
      <c r="E32" s="1">
        <v>15.4487562179565</v>
      </c>
      <c r="F32" s="1">
        <v>2046</v>
      </c>
      <c r="G32" s="1">
        <v>31</v>
      </c>
    </row>
    <row r="33" spans="1:7" ht="15.75" customHeight="1" x14ac:dyDescent="0.25">
      <c r="A33" s="2">
        <v>42767</v>
      </c>
      <c r="B33" s="1" t="s">
        <v>7</v>
      </c>
      <c r="C33" s="1">
        <v>30000000</v>
      </c>
      <c r="D33" s="1">
        <v>16.2676982879638</v>
      </c>
      <c r="E33" s="1">
        <v>13.6567878723144</v>
      </c>
      <c r="F33" s="1">
        <v>2050</v>
      </c>
      <c r="G33" s="1">
        <v>28</v>
      </c>
    </row>
    <row r="34" spans="1:7" ht="15.75" customHeight="1" x14ac:dyDescent="0.25">
      <c r="A34" s="2">
        <v>42736</v>
      </c>
      <c r="B34" s="1" t="s">
        <v>7</v>
      </c>
      <c r="C34" s="1">
        <v>30000000</v>
      </c>
      <c r="D34" s="1">
        <v>12.5051250457763</v>
      </c>
      <c r="E34" s="1">
        <v>11.670396804809499</v>
      </c>
      <c r="F34" s="1">
        <v>2006</v>
      </c>
      <c r="G34" s="1">
        <v>22</v>
      </c>
    </row>
    <row r="35" spans="1:7" ht="15.75" customHeight="1" x14ac:dyDescent="0.25">
      <c r="A35" s="2">
        <v>42705</v>
      </c>
      <c r="B35" s="1" t="s">
        <v>7</v>
      </c>
      <c r="C35" s="1">
        <v>30000000</v>
      </c>
      <c r="D35" s="1">
        <v>1.620246052742</v>
      </c>
      <c r="E35" s="1">
        <v>4.4815611839294398</v>
      </c>
      <c r="F35" s="1">
        <v>1906</v>
      </c>
      <c r="G35" s="1">
        <v>3</v>
      </c>
    </row>
    <row r="36" spans="1:7" ht="15.75" customHeight="1" x14ac:dyDescent="0.25">
      <c r="A36" s="2"/>
    </row>
    <row r="37" spans="1:7" ht="15.75" customHeight="1" x14ac:dyDescent="0.25">
      <c r="A37" s="2"/>
    </row>
    <row r="38" spans="1:7" ht="15.75" customHeight="1" x14ac:dyDescent="0.25">
      <c r="A38" s="2"/>
    </row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1:E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25" defaultRowHeight="15" customHeight="1" x14ac:dyDescent="0.2"/>
  <cols>
    <col min="1" max="1" width="11.375" customWidth="1"/>
    <col min="2" max="2" width="12.25" customWidth="1"/>
    <col min="3" max="3" width="19.875" customWidth="1"/>
    <col min="4" max="4" width="32.5" customWidth="1"/>
    <col min="5" max="5" width="32.625" customWidth="1"/>
    <col min="6" max="6" width="7.625" customWidth="1"/>
    <col min="7" max="7" width="8.75" customWidth="1"/>
    <col min="8" max="8" width="7" customWidth="1"/>
    <col min="9" max="26" width="7.625" customWidth="1"/>
  </cols>
  <sheetData>
    <row r="1" spans="1:8" x14ac:dyDescent="0.25">
      <c r="A1" s="4" t="s">
        <v>0</v>
      </c>
      <c r="B1" s="4" t="s">
        <v>3</v>
      </c>
      <c r="C1" s="4" t="s">
        <v>8</v>
      </c>
      <c r="D1" s="4" t="s">
        <v>9</v>
      </c>
      <c r="E1" s="4" t="s">
        <v>10</v>
      </c>
      <c r="G1" s="4" t="s">
        <v>11</v>
      </c>
      <c r="H1" s="4" t="s">
        <v>12</v>
      </c>
    </row>
    <row r="2" spans="1:8" x14ac:dyDescent="0.25">
      <c r="A2" s="5">
        <v>42705</v>
      </c>
      <c r="B2" s="6">
        <v>1.620246052742</v>
      </c>
      <c r="C2" s="4"/>
      <c r="D2" s="4"/>
      <c r="E2" s="4"/>
      <c r="G2" s="4" t="s">
        <v>13</v>
      </c>
      <c r="H2" s="7">
        <f>_xlfn.FORECAST.ETS.STAT($B$2:$B$35,$A$2:$A$35,1,1,1)</f>
        <v>0.75</v>
      </c>
    </row>
    <row r="3" spans="1:8" x14ac:dyDescent="0.25">
      <c r="A3" s="5">
        <v>42736</v>
      </c>
      <c r="B3" s="6">
        <v>12.5051250457763</v>
      </c>
      <c r="C3" s="4"/>
      <c r="D3" s="4"/>
      <c r="E3" s="4"/>
      <c r="G3" s="4" t="s">
        <v>14</v>
      </c>
      <c r="H3" s="7">
        <f>_xlfn.FORECAST.ETS.STAT($B$2:$B$35,$A$2:$A$35,2,1,1)</f>
        <v>1E-3</v>
      </c>
    </row>
    <row r="4" spans="1:8" x14ac:dyDescent="0.25">
      <c r="A4" s="5">
        <v>42767</v>
      </c>
      <c r="B4" s="6">
        <v>16.2676982879638</v>
      </c>
      <c r="C4" s="4"/>
      <c r="D4" s="4"/>
      <c r="E4" s="4"/>
      <c r="G4" s="4" t="s">
        <v>15</v>
      </c>
      <c r="H4" s="7">
        <f>_xlfn.FORECAST.ETS.STAT($B$2:$B$35,$A$2:$A$35,3,1,1)</f>
        <v>2.2204460492503131E-16</v>
      </c>
    </row>
    <row r="5" spans="1:8" x14ac:dyDescent="0.25">
      <c r="A5" s="5">
        <v>42795</v>
      </c>
      <c r="B5" s="6">
        <v>17.976812362670898</v>
      </c>
      <c r="C5" s="4"/>
      <c r="D5" s="4"/>
      <c r="E5" s="4"/>
      <c r="G5" s="4" t="s">
        <v>16</v>
      </c>
      <c r="H5" s="7">
        <f>_xlfn.FORECAST.ETS.STAT($B$2:$B$35,$A$2:$A$35,4,1,1)</f>
        <v>0.58162845349450798</v>
      </c>
    </row>
    <row r="6" spans="1:8" x14ac:dyDescent="0.25">
      <c r="A6" s="5">
        <v>42826</v>
      </c>
      <c r="B6" s="6">
        <v>17.564409255981399</v>
      </c>
      <c r="C6" s="4"/>
      <c r="D6" s="4"/>
      <c r="E6" s="4"/>
      <c r="G6" s="4" t="s">
        <v>17</v>
      </c>
      <c r="H6" s="7">
        <f>_xlfn.FORECAST.ETS.STAT($B$2:$B$35,$A$2:$A$35,5,1,1)</f>
        <v>0.1309871225869606</v>
      </c>
    </row>
    <row r="7" spans="1:8" x14ac:dyDescent="0.25">
      <c r="A7" s="5">
        <v>42856</v>
      </c>
      <c r="B7" s="6">
        <v>29.648509979248001</v>
      </c>
      <c r="C7" s="4"/>
      <c r="D7" s="4"/>
      <c r="E7" s="4"/>
      <c r="G7" s="4" t="s">
        <v>18</v>
      </c>
      <c r="H7" s="7">
        <f>_xlfn.FORECAST.ETS.STAT($B$2:$B$35,$A$2:$A$35,6,1,1)</f>
        <v>6.2920867078114373</v>
      </c>
    </row>
    <row r="8" spans="1:8" x14ac:dyDescent="0.25">
      <c r="A8" s="5">
        <v>42887</v>
      </c>
      <c r="B8" s="6">
        <v>32.241092681884702</v>
      </c>
      <c r="C8" s="4"/>
      <c r="D8" s="4"/>
      <c r="E8" s="4"/>
      <c r="G8" s="4" t="s">
        <v>19</v>
      </c>
      <c r="H8" s="7">
        <f>_xlfn.FORECAST.ETS.STAT($B$2:$B$35,$A$2:$A$35,7,1,1)</f>
        <v>6.9956113162589775</v>
      </c>
    </row>
    <row r="9" spans="1:8" x14ac:dyDescent="0.25">
      <c r="A9" s="5">
        <v>42917</v>
      </c>
      <c r="B9" s="6">
        <v>53.0162963867187</v>
      </c>
      <c r="C9" s="4"/>
      <c r="D9" s="4"/>
      <c r="E9" s="4"/>
    </row>
    <row r="10" spans="1:8" x14ac:dyDescent="0.25">
      <c r="A10" s="5">
        <v>42948</v>
      </c>
      <c r="B10" s="6">
        <v>64.936676025390597</v>
      </c>
      <c r="C10" s="4"/>
      <c r="D10" s="4"/>
      <c r="E10" s="4"/>
    </row>
    <row r="11" spans="1:8" x14ac:dyDescent="0.25">
      <c r="A11" s="5">
        <v>42979</v>
      </c>
      <c r="B11" s="6">
        <v>81.520240783691406</v>
      </c>
      <c r="C11" s="4"/>
      <c r="D11" s="4"/>
      <c r="E11" s="4"/>
    </row>
    <row r="12" spans="1:8" x14ac:dyDescent="0.25">
      <c r="A12" s="5">
        <v>43009</v>
      </c>
      <c r="B12" s="6">
        <v>70.007141113281193</v>
      </c>
      <c r="C12" s="4"/>
      <c r="D12" s="4"/>
      <c r="E12" s="4"/>
    </row>
    <row r="13" spans="1:8" x14ac:dyDescent="0.25">
      <c r="A13" s="5">
        <v>43040</v>
      </c>
      <c r="B13" s="6">
        <v>65.136901855468693</v>
      </c>
      <c r="C13" s="4"/>
      <c r="D13" s="4"/>
      <c r="E13" s="4"/>
    </row>
    <row r="14" spans="1:8" x14ac:dyDescent="0.25">
      <c r="A14" s="5">
        <v>43070</v>
      </c>
      <c r="B14" s="6">
        <v>76.366859436035099</v>
      </c>
      <c r="C14" s="4"/>
      <c r="D14" s="4"/>
      <c r="E14" s="4"/>
    </row>
    <row r="15" spans="1:8" x14ac:dyDescent="0.25">
      <c r="A15" s="5">
        <v>43101</v>
      </c>
      <c r="B15" s="6">
        <v>72.880393981933594</v>
      </c>
      <c r="C15" s="4"/>
      <c r="D15" s="4"/>
      <c r="E15" s="4"/>
    </row>
    <row r="16" spans="1:8" x14ac:dyDescent="0.25">
      <c r="A16" s="5">
        <v>43132</v>
      </c>
      <c r="B16" s="6">
        <v>64.541213989257798</v>
      </c>
      <c r="C16" s="4"/>
      <c r="D16" s="4"/>
      <c r="E16" s="4"/>
    </row>
    <row r="17" spans="1:5" x14ac:dyDescent="0.25">
      <c r="A17" s="5">
        <v>43160</v>
      </c>
      <c r="B17" s="6">
        <v>67.839500427246094</v>
      </c>
      <c r="C17" s="4"/>
      <c r="D17" s="4"/>
      <c r="E17" s="4"/>
    </row>
    <row r="18" spans="1:5" x14ac:dyDescent="0.25">
      <c r="A18" s="5">
        <v>43191</v>
      </c>
      <c r="B18" s="6">
        <v>66.862907409667898</v>
      </c>
      <c r="C18" s="4"/>
      <c r="D18" s="4"/>
      <c r="E18" s="4"/>
    </row>
    <row r="19" spans="1:5" x14ac:dyDescent="0.25">
      <c r="A19" s="5">
        <v>43221</v>
      </c>
      <c r="B19" s="6">
        <v>55.525596618652301</v>
      </c>
      <c r="C19" s="4"/>
      <c r="D19" s="4"/>
      <c r="E19" s="4"/>
    </row>
    <row r="20" spans="1:5" x14ac:dyDescent="0.25">
      <c r="A20" s="5">
        <v>43252</v>
      </c>
      <c r="B20" s="6">
        <v>48.191623687744098</v>
      </c>
      <c r="C20" s="4"/>
      <c r="D20" s="4"/>
      <c r="E20" s="4"/>
    </row>
    <row r="21" spans="1:5" ht="15.75" customHeight="1" x14ac:dyDescent="0.25">
      <c r="A21" s="5">
        <v>43282</v>
      </c>
      <c r="B21" s="6">
        <v>69.889076232910099</v>
      </c>
      <c r="C21" s="4"/>
      <c r="D21" s="4"/>
      <c r="E21" s="4"/>
    </row>
    <row r="22" spans="1:5" ht="15.75" customHeight="1" x14ac:dyDescent="0.25">
      <c r="A22" s="5">
        <v>43313</v>
      </c>
      <c r="B22" s="6">
        <v>83.187049865722599</v>
      </c>
      <c r="C22" s="4"/>
      <c r="D22" s="4"/>
      <c r="E22" s="4"/>
    </row>
    <row r="23" spans="1:5" ht="15.75" customHeight="1" x14ac:dyDescent="0.25">
      <c r="A23" s="5">
        <v>43344</v>
      </c>
      <c r="B23" s="6">
        <v>28.3704833984375</v>
      </c>
      <c r="C23" s="4"/>
      <c r="D23" s="4"/>
      <c r="E23" s="4"/>
    </row>
    <row r="24" spans="1:5" ht="15.75" customHeight="1" x14ac:dyDescent="0.25">
      <c r="A24" s="5">
        <v>43374</v>
      </c>
      <c r="B24" s="6">
        <v>36.645633697509702</v>
      </c>
      <c r="C24" s="4"/>
      <c r="D24" s="4"/>
      <c r="E24" s="4"/>
    </row>
    <row r="25" spans="1:5" ht="15.75" customHeight="1" x14ac:dyDescent="0.25">
      <c r="A25" s="5">
        <v>43405</v>
      </c>
      <c r="B25" s="6">
        <v>44.263774871826101</v>
      </c>
      <c r="C25" s="4"/>
      <c r="D25" s="4"/>
      <c r="E25" s="4"/>
    </row>
    <row r="26" spans="1:5" ht="15.75" customHeight="1" x14ac:dyDescent="0.25">
      <c r="A26" s="5">
        <v>43435</v>
      </c>
      <c r="B26" s="6">
        <v>35.380908966064403</v>
      </c>
      <c r="C26" s="4"/>
      <c r="D26" s="4"/>
      <c r="E26" s="4"/>
    </row>
    <row r="27" spans="1:5" ht="15.75" customHeight="1" x14ac:dyDescent="0.25">
      <c r="A27" s="5">
        <v>43466</v>
      </c>
      <c r="B27" s="6">
        <v>43.3011054992675</v>
      </c>
      <c r="C27" s="4"/>
      <c r="D27" s="4"/>
      <c r="E27" s="4"/>
    </row>
    <row r="28" spans="1:5" ht="15.75" customHeight="1" x14ac:dyDescent="0.25">
      <c r="A28" s="5">
        <v>43497</v>
      </c>
      <c r="B28" s="6">
        <v>47.372097015380803</v>
      </c>
      <c r="C28" s="4"/>
      <c r="D28" s="4"/>
      <c r="E28" s="4"/>
    </row>
    <row r="29" spans="1:5" ht="15.75" customHeight="1" x14ac:dyDescent="0.25">
      <c r="A29" s="5">
        <v>43525</v>
      </c>
      <c r="B29" s="6">
        <v>49.01997756958</v>
      </c>
      <c r="C29" s="4"/>
      <c r="D29" s="4"/>
      <c r="E29" s="4"/>
    </row>
    <row r="30" spans="1:5" ht="15.75" customHeight="1" x14ac:dyDescent="0.25">
      <c r="A30" s="5">
        <v>43556</v>
      </c>
      <c r="B30" s="6">
        <v>46.733734130859297</v>
      </c>
      <c r="C30" s="4"/>
      <c r="D30" s="4"/>
      <c r="E30" s="4"/>
    </row>
    <row r="31" spans="1:5" ht="15.75" customHeight="1" x14ac:dyDescent="0.25">
      <c r="A31" s="5">
        <v>43586</v>
      </c>
      <c r="B31" s="6">
        <v>40.644985198974602</v>
      </c>
      <c r="C31" s="4"/>
      <c r="D31" s="4"/>
      <c r="E31" s="4"/>
    </row>
    <row r="32" spans="1:5" ht="15.75" customHeight="1" x14ac:dyDescent="0.25">
      <c r="A32" s="5">
        <v>43617</v>
      </c>
      <c r="B32" s="6">
        <v>53.450481414794901</v>
      </c>
      <c r="C32" s="4"/>
      <c r="D32" s="4"/>
      <c r="E32" s="4"/>
    </row>
    <row r="33" spans="1:5" ht="15.75" customHeight="1" x14ac:dyDescent="0.25">
      <c r="A33" s="5">
        <v>43647</v>
      </c>
      <c r="B33" s="6">
        <v>63.250900268554602</v>
      </c>
      <c r="C33" s="4"/>
      <c r="D33" s="4"/>
      <c r="E33" s="4"/>
    </row>
    <row r="34" spans="1:5" ht="15.75" customHeight="1" x14ac:dyDescent="0.25">
      <c r="A34" s="5">
        <v>43678</v>
      </c>
      <c r="B34" s="6">
        <v>57.4326362609863</v>
      </c>
      <c r="C34" s="4"/>
      <c r="D34" s="4"/>
      <c r="E34" s="4"/>
    </row>
    <row r="35" spans="1:5" ht="15.75" customHeight="1" x14ac:dyDescent="0.25">
      <c r="A35" s="5">
        <v>43709</v>
      </c>
      <c r="B35" s="6">
        <v>51.682651519775298</v>
      </c>
      <c r="C35" s="6">
        <v>51.682651519775298</v>
      </c>
      <c r="D35" s="8">
        <v>51.682651519775298</v>
      </c>
      <c r="E35" s="8">
        <v>51.682651519775298</v>
      </c>
    </row>
    <row r="36" spans="1:5" ht="15.75" customHeight="1" x14ac:dyDescent="0.25">
      <c r="A36" s="5">
        <v>43739</v>
      </c>
      <c r="B36" s="4"/>
      <c r="C36" s="6">
        <f t="shared" ref="C36:C39" si="0">_xlfn.FORECAST.ETS(A36,$B$2:$B$35,$A$2:$A$35,1,1)</f>
        <v>54.249291952384169</v>
      </c>
      <c r="D36" s="8">
        <f t="shared" ref="D36:D39" si="1">C36-_xlfn.FORECAST.ETS.CONFINT(A36,$B$2:$B$35,$A$2:$A$35,0.95,1,1)</f>
        <v>28.694798663236334</v>
      </c>
      <c r="E36" s="8">
        <f t="shared" ref="E36:E39" si="2">C36+_xlfn.FORECAST.ETS.CONFINT(A36,$B$2:$B$35,$A$2:$A$35,0.95,1,1)</f>
        <v>79.803785241532012</v>
      </c>
    </row>
    <row r="37" spans="1:5" ht="15.75" customHeight="1" x14ac:dyDescent="0.25">
      <c r="A37" s="5">
        <v>43770</v>
      </c>
      <c r="B37" s="4"/>
      <c r="C37" s="6">
        <f t="shared" si="0"/>
        <v>54.969185184111005</v>
      </c>
      <c r="D37" s="8">
        <f t="shared" si="1"/>
        <v>23.010729337891732</v>
      </c>
      <c r="E37" s="8">
        <f t="shared" si="2"/>
        <v>86.927641030330278</v>
      </c>
    </row>
    <row r="38" spans="1:5" ht="15.75" customHeight="1" x14ac:dyDescent="0.25">
      <c r="A38" s="5">
        <v>43800</v>
      </c>
      <c r="B38" s="4"/>
      <c r="C38" s="6">
        <f t="shared" si="0"/>
        <v>55.689078415837848</v>
      </c>
      <c r="D38" s="8">
        <f t="shared" si="1"/>
        <v>18.397857194595026</v>
      </c>
      <c r="E38" s="8">
        <f t="shared" si="2"/>
        <v>92.980299637080662</v>
      </c>
    </row>
    <row r="39" spans="1:5" ht="15.75" customHeight="1" x14ac:dyDescent="0.25">
      <c r="A39" s="5">
        <v>43830</v>
      </c>
      <c r="B39" s="4"/>
      <c r="C39" s="6">
        <f t="shared" si="0"/>
        <v>56.385749285250917</v>
      </c>
      <c r="D39" s="8">
        <f t="shared" si="1"/>
        <v>14.565109455533424</v>
      </c>
      <c r="E39" s="8">
        <f t="shared" si="2"/>
        <v>98.206389114968403</v>
      </c>
    </row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MonthlyBandwidthUtilization</vt:lpstr>
      <vt:lpstr>MonthlyBandwidthUtilization_GZC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Sushanth Balasubramanian</dc:creator>
  <cp:lastModifiedBy>Dell</cp:lastModifiedBy>
  <dcterms:created xsi:type="dcterms:W3CDTF">2020-02-18T03:43:14Z</dcterms:created>
  <dcterms:modified xsi:type="dcterms:W3CDTF">2020-06-07T04:49:23Z</dcterms:modified>
</cp:coreProperties>
</file>