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ky\OneDrive\Desktop\practice\"/>
    </mc:Choice>
  </mc:AlternateContent>
  <xr:revisionPtr revIDLastSave="0" documentId="13_ncr:1_{404EAD6D-FFD3-4F8B-8E24-B238850BC243}" xr6:coauthVersionLast="47" xr6:coauthVersionMax="47" xr10:uidLastSave="{00000000-0000-0000-0000-000000000000}"/>
  <bookViews>
    <workbookView xWindow="-108" yWindow="-108" windowWidth="23256" windowHeight="12456" activeTab="1" xr2:uid="{4AD90AF9-436C-4228-AC9F-20C684AD8DA2}"/>
  </bookViews>
  <sheets>
    <sheet name="Sheet1" sheetId="1" r:id="rId1"/>
    <sheet name="Sheet2" sheetId="2" r:id="rId2"/>
  </sheets>
  <definedNames>
    <definedName name="_xlnm._FilterDatabase" localSheetId="0" hidden="1">Sheet1!$A$3:$K$93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E2" i="2" l="1"/>
  <c r="D2" i="2"/>
  <c r="C2" i="2"/>
  <c r="P64" i="1"/>
  <c r="E5" i="1"/>
  <c r="J5" i="1" s="1"/>
  <c r="E6" i="1"/>
  <c r="J6" i="1" s="1"/>
  <c r="E7" i="1"/>
  <c r="J7" i="1" s="1"/>
  <c r="E8" i="1"/>
  <c r="J8" i="1" s="1"/>
  <c r="E9" i="1"/>
  <c r="I9" i="1" s="1"/>
  <c r="E10" i="1"/>
  <c r="J10" i="1" s="1"/>
  <c r="E11" i="1"/>
  <c r="I11" i="1" s="1"/>
  <c r="E12" i="1"/>
  <c r="I12" i="1" s="1"/>
  <c r="E13" i="1"/>
  <c r="J13" i="1" s="1"/>
  <c r="E14" i="1"/>
  <c r="J14" i="1" s="1"/>
  <c r="E15" i="1"/>
  <c r="J15" i="1" s="1"/>
  <c r="E16" i="1"/>
  <c r="J16" i="1" s="1"/>
  <c r="E17" i="1"/>
  <c r="I17" i="1" s="1"/>
  <c r="E18" i="1"/>
  <c r="I18" i="1" s="1"/>
  <c r="E19" i="1"/>
  <c r="I19" i="1" s="1"/>
  <c r="E20" i="1"/>
  <c r="I20" i="1" s="1"/>
  <c r="E21" i="1"/>
  <c r="J21" i="1" s="1"/>
  <c r="E22" i="1"/>
  <c r="J22" i="1" s="1"/>
  <c r="E23" i="1"/>
  <c r="J23" i="1" s="1"/>
  <c r="E24" i="1"/>
  <c r="J24" i="1" s="1"/>
  <c r="E25" i="1"/>
  <c r="I25" i="1" s="1"/>
  <c r="E26" i="1"/>
  <c r="J26" i="1" s="1"/>
  <c r="E27" i="1"/>
  <c r="I27" i="1" s="1"/>
  <c r="E28" i="1"/>
  <c r="I28" i="1" s="1"/>
  <c r="E29" i="1"/>
  <c r="J29" i="1" s="1"/>
  <c r="E30" i="1"/>
  <c r="J30" i="1" s="1"/>
  <c r="E31" i="1"/>
  <c r="J31" i="1" s="1"/>
  <c r="E32" i="1"/>
  <c r="J32" i="1" s="1"/>
  <c r="E33" i="1"/>
  <c r="I33" i="1" s="1"/>
  <c r="E34" i="1"/>
  <c r="I34" i="1" s="1"/>
  <c r="E35" i="1"/>
  <c r="I35" i="1" s="1"/>
  <c r="E36" i="1"/>
  <c r="I36" i="1" s="1"/>
  <c r="E37" i="1"/>
  <c r="J37" i="1" s="1"/>
  <c r="E38" i="1"/>
  <c r="J38" i="1" s="1"/>
  <c r="E39" i="1"/>
  <c r="J39" i="1" s="1"/>
  <c r="E40" i="1"/>
  <c r="J40" i="1" s="1"/>
  <c r="E41" i="1"/>
  <c r="I41" i="1" s="1"/>
  <c r="E42" i="1"/>
  <c r="J42" i="1" s="1"/>
  <c r="E43" i="1"/>
  <c r="I43" i="1" s="1"/>
  <c r="E44" i="1"/>
  <c r="I44" i="1" s="1"/>
  <c r="E45" i="1"/>
  <c r="J45" i="1" s="1"/>
  <c r="E46" i="1"/>
  <c r="J46" i="1" s="1"/>
  <c r="E47" i="1"/>
  <c r="J47" i="1" s="1"/>
  <c r="E48" i="1"/>
  <c r="J48" i="1" s="1"/>
  <c r="E49" i="1"/>
  <c r="I49" i="1" s="1"/>
  <c r="E50" i="1"/>
  <c r="I50" i="1" s="1"/>
  <c r="E51" i="1"/>
  <c r="I51" i="1" s="1"/>
  <c r="E52" i="1"/>
  <c r="I52" i="1" s="1"/>
  <c r="E53" i="1"/>
  <c r="J53" i="1" s="1"/>
  <c r="E54" i="1"/>
  <c r="J54" i="1" s="1"/>
  <c r="E55" i="1"/>
  <c r="J55" i="1" s="1"/>
  <c r="E56" i="1"/>
  <c r="J56" i="1" s="1"/>
  <c r="E57" i="1"/>
  <c r="I57" i="1" s="1"/>
  <c r="E58" i="1"/>
  <c r="J58" i="1" s="1"/>
  <c r="E59" i="1"/>
  <c r="I59" i="1" s="1"/>
  <c r="E60" i="1"/>
  <c r="I60" i="1" s="1"/>
  <c r="E61" i="1"/>
  <c r="J61" i="1" s="1"/>
  <c r="E62" i="1"/>
  <c r="J62" i="1" s="1"/>
  <c r="E63" i="1"/>
  <c r="J63" i="1" s="1"/>
  <c r="E64" i="1"/>
  <c r="J64" i="1" s="1"/>
  <c r="E65" i="1"/>
  <c r="I65" i="1" s="1"/>
  <c r="E66" i="1"/>
  <c r="I66" i="1" s="1"/>
  <c r="E67" i="1"/>
  <c r="I67" i="1" s="1"/>
  <c r="E68" i="1"/>
  <c r="I68" i="1" s="1"/>
  <c r="E69" i="1"/>
  <c r="J69" i="1" s="1"/>
  <c r="E70" i="1"/>
  <c r="J70" i="1" s="1"/>
  <c r="E71" i="1"/>
  <c r="J71" i="1" s="1"/>
  <c r="E72" i="1"/>
  <c r="J72" i="1" s="1"/>
  <c r="E73" i="1"/>
  <c r="I73" i="1" s="1"/>
  <c r="E74" i="1"/>
  <c r="J74" i="1" s="1"/>
  <c r="E75" i="1"/>
  <c r="I75" i="1" s="1"/>
  <c r="E76" i="1"/>
  <c r="I76" i="1" s="1"/>
  <c r="E77" i="1"/>
  <c r="J77" i="1" s="1"/>
  <c r="E78" i="1"/>
  <c r="J78" i="1" s="1"/>
  <c r="E79" i="1"/>
  <c r="J79" i="1" s="1"/>
  <c r="E80" i="1"/>
  <c r="J80" i="1" s="1"/>
  <c r="E81" i="1"/>
  <c r="I81" i="1" s="1"/>
  <c r="E82" i="1"/>
  <c r="I82" i="1" s="1"/>
  <c r="E83" i="1"/>
  <c r="I83" i="1" s="1"/>
  <c r="E84" i="1"/>
  <c r="I84" i="1" s="1"/>
  <c r="E85" i="1"/>
  <c r="J85" i="1" s="1"/>
  <c r="E86" i="1"/>
  <c r="J86" i="1" s="1"/>
  <c r="E87" i="1"/>
  <c r="J87" i="1" s="1"/>
  <c r="E88" i="1"/>
  <c r="J88" i="1" s="1"/>
  <c r="E89" i="1"/>
  <c r="I89" i="1" s="1"/>
  <c r="E90" i="1"/>
  <c r="J90" i="1" s="1"/>
  <c r="E91" i="1"/>
  <c r="I91" i="1" s="1"/>
  <c r="E92" i="1"/>
  <c r="I92" i="1" s="1"/>
  <c r="E93" i="1"/>
  <c r="J93" i="1" s="1"/>
  <c r="E4" i="1"/>
  <c r="J4" i="1" s="1"/>
  <c r="F5" i="2" l="1"/>
  <c r="F13" i="2"/>
  <c r="F21" i="2"/>
  <c r="F29" i="2"/>
  <c r="F17" i="2"/>
  <c r="F6" i="2"/>
  <c r="F14" i="2"/>
  <c r="F22" i="2"/>
  <c r="F30" i="2"/>
  <c r="F9" i="2"/>
  <c r="F12" i="2"/>
  <c r="F2" i="2"/>
  <c r="F7" i="2"/>
  <c r="F15" i="2"/>
  <c r="F23" i="2"/>
  <c r="F31" i="2"/>
  <c r="F33" i="2"/>
  <c r="F19" i="2"/>
  <c r="F28" i="2"/>
  <c r="F8" i="2"/>
  <c r="F16" i="2"/>
  <c r="F24" i="2"/>
  <c r="F32" i="2"/>
  <c r="F25" i="2"/>
  <c r="F27" i="2"/>
  <c r="F20" i="2"/>
  <c r="F10" i="2"/>
  <c r="F18" i="2"/>
  <c r="F26" i="2"/>
  <c r="F4" i="2"/>
  <c r="F11" i="2"/>
  <c r="G11" i="2"/>
  <c r="G19" i="2"/>
  <c r="G27" i="2"/>
  <c r="G15" i="2"/>
  <c r="G25" i="2"/>
  <c r="G12" i="2"/>
  <c r="G20" i="2"/>
  <c r="G28" i="2"/>
  <c r="G33" i="2"/>
  <c r="G5" i="2"/>
  <c r="G13" i="2"/>
  <c r="G21" i="2"/>
  <c r="G29" i="2"/>
  <c r="G7" i="2"/>
  <c r="G31" i="2"/>
  <c r="G26" i="2"/>
  <c r="G6" i="2"/>
  <c r="G14" i="2"/>
  <c r="G22" i="2"/>
  <c r="G30" i="2"/>
  <c r="G23" i="2"/>
  <c r="G17" i="2"/>
  <c r="G18" i="2"/>
  <c r="G8" i="2"/>
  <c r="G16" i="2"/>
  <c r="G24" i="2"/>
  <c r="G32" i="2"/>
  <c r="G9" i="2"/>
  <c r="G10" i="2"/>
  <c r="G4" i="2"/>
  <c r="H9" i="2"/>
  <c r="H17" i="2"/>
  <c r="H25" i="2"/>
  <c r="H33" i="2"/>
  <c r="H21" i="2"/>
  <c r="H15" i="2"/>
  <c r="H10" i="2"/>
  <c r="H18" i="2"/>
  <c r="H26" i="2"/>
  <c r="H4" i="2"/>
  <c r="H29" i="2"/>
  <c r="H23" i="2"/>
  <c r="H16" i="2"/>
  <c r="H32" i="2"/>
  <c r="H11" i="2"/>
  <c r="H19" i="2"/>
  <c r="H27" i="2"/>
  <c r="H5" i="2"/>
  <c r="H31" i="2"/>
  <c r="H24" i="2"/>
  <c r="H12" i="2"/>
  <c r="H20" i="2"/>
  <c r="H28" i="2"/>
  <c r="H13" i="2"/>
  <c r="H7" i="2"/>
  <c r="H6" i="2"/>
  <c r="H14" i="2"/>
  <c r="H22" i="2"/>
  <c r="H30" i="2"/>
  <c r="H8" i="2"/>
  <c r="I79" i="1"/>
  <c r="I15" i="1"/>
  <c r="I10" i="1"/>
  <c r="K73" i="1"/>
  <c r="I63" i="1"/>
  <c r="K63" i="1" s="1"/>
  <c r="J89" i="1"/>
  <c r="K89" i="1" s="1"/>
  <c r="I74" i="1"/>
  <c r="K74" i="1" s="1"/>
  <c r="I58" i="1"/>
  <c r="K58" i="1" s="1"/>
  <c r="J73" i="1"/>
  <c r="I47" i="1"/>
  <c r="K47" i="1" s="1"/>
  <c r="J57" i="1"/>
  <c r="K57" i="1" s="1"/>
  <c r="I42" i="1"/>
  <c r="K42" i="1" s="1"/>
  <c r="J41" i="1"/>
  <c r="K41" i="1" s="1"/>
  <c r="I31" i="1"/>
  <c r="K31" i="1" s="1"/>
  <c r="J25" i="1"/>
  <c r="K25" i="1" s="1"/>
  <c r="I90" i="1"/>
  <c r="K90" i="1" s="1"/>
  <c r="I26" i="1"/>
  <c r="K26" i="1" s="1"/>
  <c r="J9" i="1"/>
  <c r="K9" i="1" s="1"/>
  <c r="K82" i="1"/>
  <c r="J68" i="1"/>
  <c r="K68" i="1" s="1"/>
  <c r="I80" i="1"/>
  <c r="K80" i="1" s="1"/>
  <c r="I64" i="1"/>
  <c r="K64" i="1" s="1"/>
  <c r="I48" i="1"/>
  <c r="K48" i="1" s="1"/>
  <c r="I32" i="1"/>
  <c r="K32" i="1" s="1"/>
  <c r="I16" i="1"/>
  <c r="K16" i="1" s="1"/>
  <c r="J36" i="1"/>
  <c r="K36" i="1" s="1"/>
  <c r="K67" i="1"/>
  <c r="K35" i="1"/>
  <c r="J83" i="1"/>
  <c r="K83" i="1" s="1"/>
  <c r="J67" i="1"/>
  <c r="J51" i="1"/>
  <c r="K51" i="1" s="1"/>
  <c r="J35" i="1"/>
  <c r="J19" i="1"/>
  <c r="K19" i="1" s="1"/>
  <c r="K10" i="1"/>
  <c r="I88" i="1"/>
  <c r="K88" i="1" s="1"/>
  <c r="I72" i="1"/>
  <c r="K72" i="1" s="1"/>
  <c r="I56" i="1"/>
  <c r="K56" i="1" s="1"/>
  <c r="I40" i="1"/>
  <c r="K40" i="1" s="1"/>
  <c r="I24" i="1"/>
  <c r="K24" i="1" s="1"/>
  <c r="I8" i="1"/>
  <c r="J82" i="1"/>
  <c r="J66" i="1"/>
  <c r="K66" i="1" s="1"/>
  <c r="J50" i="1"/>
  <c r="K50" i="1" s="1"/>
  <c r="J34" i="1"/>
  <c r="K34" i="1" s="1"/>
  <c r="J18" i="1"/>
  <c r="K18" i="1" s="1"/>
  <c r="J20" i="1"/>
  <c r="K20" i="1" s="1"/>
  <c r="I87" i="1"/>
  <c r="K87" i="1" s="1"/>
  <c r="I71" i="1"/>
  <c r="K71" i="1" s="1"/>
  <c r="I55" i="1"/>
  <c r="K55" i="1" s="1"/>
  <c r="I39" i="1"/>
  <c r="K39" i="1" s="1"/>
  <c r="I23" i="1"/>
  <c r="K23" i="1" s="1"/>
  <c r="I7" i="1"/>
  <c r="K7" i="1" s="1"/>
  <c r="J81" i="1"/>
  <c r="K81" i="1" s="1"/>
  <c r="J65" i="1"/>
  <c r="K65" i="1" s="1"/>
  <c r="J49" i="1"/>
  <c r="K49" i="1" s="1"/>
  <c r="J33" i="1"/>
  <c r="K33" i="1" s="1"/>
  <c r="J17" i="1"/>
  <c r="K17" i="1" s="1"/>
  <c r="K28" i="1"/>
  <c r="J52" i="1"/>
  <c r="K52" i="1" s="1"/>
  <c r="J92" i="1"/>
  <c r="K92" i="1" s="1"/>
  <c r="J76" i="1"/>
  <c r="K76" i="1" s="1"/>
  <c r="J60" i="1"/>
  <c r="K60" i="1" s="1"/>
  <c r="J44" i="1"/>
  <c r="K44" i="1" s="1"/>
  <c r="J28" i="1"/>
  <c r="J12" i="1"/>
  <c r="K12" i="1" s="1"/>
  <c r="J84" i="1"/>
  <c r="K84" i="1" s="1"/>
  <c r="J91" i="1"/>
  <c r="K91" i="1" s="1"/>
  <c r="J75" i="1"/>
  <c r="K75" i="1" s="1"/>
  <c r="J59" i="1"/>
  <c r="K59" i="1" s="1"/>
  <c r="J43" i="1"/>
  <c r="K43" i="1" s="1"/>
  <c r="J27" i="1"/>
  <c r="K27" i="1" s="1"/>
  <c r="J11" i="1"/>
  <c r="K11" i="1" s="1"/>
  <c r="K8" i="1"/>
  <c r="K79" i="1"/>
  <c r="K15" i="1"/>
  <c r="I4" i="1"/>
  <c r="K4" i="1" s="1"/>
  <c r="I86" i="1"/>
  <c r="K86" i="1" s="1"/>
  <c r="I78" i="1"/>
  <c r="K78" i="1" s="1"/>
  <c r="I70" i="1"/>
  <c r="K70" i="1" s="1"/>
  <c r="I62" i="1"/>
  <c r="K62" i="1" s="1"/>
  <c r="I54" i="1"/>
  <c r="K54" i="1" s="1"/>
  <c r="I46" i="1"/>
  <c r="K46" i="1" s="1"/>
  <c r="I38" i="1"/>
  <c r="K38" i="1" s="1"/>
  <c r="I30" i="1"/>
  <c r="K30" i="1" s="1"/>
  <c r="I22" i="1"/>
  <c r="K22" i="1" s="1"/>
  <c r="I14" i="1"/>
  <c r="K14" i="1" s="1"/>
  <c r="I6" i="1"/>
  <c r="K6" i="1" s="1"/>
  <c r="I93" i="1"/>
  <c r="K93" i="1" s="1"/>
  <c r="I85" i="1"/>
  <c r="K85" i="1" s="1"/>
  <c r="I77" i="1"/>
  <c r="K77" i="1" s="1"/>
  <c r="I69" i="1"/>
  <c r="K69" i="1" s="1"/>
  <c r="I61" i="1"/>
  <c r="K61" i="1" s="1"/>
  <c r="I53" i="1"/>
  <c r="K53" i="1" s="1"/>
  <c r="I45" i="1"/>
  <c r="K45" i="1" s="1"/>
  <c r="I37" i="1"/>
  <c r="K37" i="1" s="1"/>
  <c r="I29" i="1"/>
  <c r="K29" i="1" s="1"/>
  <c r="I21" i="1"/>
  <c r="K21" i="1" s="1"/>
  <c r="I13" i="1"/>
  <c r="K13" i="1" s="1"/>
  <c r="I5" i="1"/>
  <c r="K5" i="1" s="1"/>
  <c r="G34" i="2" l="1"/>
  <c r="H38" i="2" s="1"/>
  <c r="I7" i="2"/>
  <c r="K9" i="2"/>
  <c r="J12" i="2"/>
  <c r="I15" i="2"/>
  <c r="K17" i="2"/>
  <c r="J20" i="2"/>
  <c r="I23" i="2"/>
  <c r="K25" i="2"/>
  <c r="J28" i="2"/>
  <c r="I31" i="2"/>
  <c r="K33" i="2"/>
  <c r="K5" i="2"/>
  <c r="K13" i="2"/>
  <c r="K21" i="2"/>
  <c r="K29" i="2"/>
  <c r="I25" i="2"/>
  <c r="J7" i="2"/>
  <c r="I10" i="2"/>
  <c r="K12" i="2"/>
  <c r="J15" i="2"/>
  <c r="I18" i="2"/>
  <c r="K20" i="2"/>
  <c r="J23" i="2"/>
  <c r="I26" i="2"/>
  <c r="K28" i="2"/>
  <c r="J31" i="2"/>
  <c r="J4" i="2"/>
  <c r="I19" i="2"/>
  <c r="J32" i="2"/>
  <c r="K27" i="2"/>
  <c r="J9" i="2"/>
  <c r="J17" i="2"/>
  <c r="I28" i="2"/>
  <c r="I5" i="2"/>
  <c r="K7" i="2"/>
  <c r="J10" i="2"/>
  <c r="I13" i="2"/>
  <c r="K15" i="2"/>
  <c r="J18" i="2"/>
  <c r="I21" i="2"/>
  <c r="K23" i="2"/>
  <c r="J26" i="2"/>
  <c r="I29" i="2"/>
  <c r="K31" i="2"/>
  <c r="K4" i="2"/>
  <c r="J8" i="2"/>
  <c r="J16" i="2"/>
  <c r="J24" i="2"/>
  <c r="J30" i="2"/>
  <c r="I20" i="2"/>
  <c r="K30" i="2"/>
  <c r="J5" i="2"/>
  <c r="I8" i="2"/>
  <c r="K10" i="2"/>
  <c r="J13" i="2"/>
  <c r="I16" i="2"/>
  <c r="K18" i="2"/>
  <c r="J21" i="2"/>
  <c r="I24" i="2"/>
  <c r="K26" i="2"/>
  <c r="J29" i="2"/>
  <c r="I32" i="2"/>
  <c r="I4" i="2"/>
  <c r="I11" i="2"/>
  <c r="I27" i="2"/>
  <c r="I12" i="2"/>
  <c r="K22" i="2"/>
  <c r="J33" i="2"/>
  <c r="I6" i="2"/>
  <c r="K8" i="2"/>
  <c r="J11" i="2"/>
  <c r="I14" i="2"/>
  <c r="K16" i="2"/>
  <c r="J19" i="2"/>
  <c r="I22" i="2"/>
  <c r="K24" i="2"/>
  <c r="J27" i="2"/>
  <c r="I30" i="2"/>
  <c r="K32" i="2"/>
  <c r="J6" i="2"/>
  <c r="I9" i="2"/>
  <c r="K11" i="2"/>
  <c r="J14" i="2"/>
  <c r="I17" i="2"/>
  <c r="K19" i="2"/>
  <c r="J22" i="2"/>
  <c r="I33" i="2"/>
  <c r="K6" i="2"/>
  <c r="K14" i="2"/>
  <c r="J25" i="2"/>
  <c r="J34" i="2" l="1"/>
  <c r="I35" i="2" s="1"/>
  <c r="H37" i="2" s="1"/>
  <c r="H40" i="2" s="1"/>
</calcChain>
</file>

<file path=xl/sharedStrings.xml><?xml version="1.0" encoding="utf-8"?>
<sst xmlns="http://schemas.openxmlformats.org/spreadsheetml/2006/main" count="69" uniqueCount="69">
  <si>
    <t>Person</t>
  </si>
  <si>
    <t>D1</t>
  </si>
  <si>
    <t>D3</t>
  </si>
  <si>
    <t>D2</t>
  </si>
  <si>
    <t>gender</t>
  </si>
  <si>
    <t>Age</t>
  </si>
  <si>
    <t>Height</t>
  </si>
  <si>
    <t>pre.weight</t>
  </si>
  <si>
    <t>Diet</t>
  </si>
  <si>
    <t>weight6weeks</t>
  </si>
  <si>
    <t>BMI Start</t>
  </si>
  <si>
    <t>BMI END</t>
  </si>
  <si>
    <t>BMI change</t>
  </si>
  <si>
    <t>BMI</t>
  </si>
  <si>
    <t>weight / height **2</t>
  </si>
  <si>
    <t>(height/100)**2</t>
  </si>
  <si>
    <t>M1</t>
  </si>
  <si>
    <t>M2</t>
  </si>
  <si>
    <t>M3</t>
  </si>
  <si>
    <t>GM</t>
  </si>
  <si>
    <t>DF B|W</t>
  </si>
  <si>
    <t>Ncols-1</t>
  </si>
  <si>
    <t>DFWITH-IN</t>
  </si>
  <si>
    <t>Total Count of value</t>
  </si>
  <si>
    <t>Count-Ncols</t>
  </si>
  <si>
    <t>3-1</t>
  </si>
  <si>
    <t>90-3</t>
  </si>
  <si>
    <t>Sq(D1-M1)</t>
  </si>
  <si>
    <t>Sq(D1-GM)</t>
  </si>
  <si>
    <t>Sq(D2-M2)</t>
  </si>
  <si>
    <t>Sq(D3-M3)</t>
  </si>
  <si>
    <t>Sq(D2-GM)</t>
  </si>
  <si>
    <t>Sq(D3-GM)</t>
  </si>
  <si>
    <t>SS WITH-IN</t>
  </si>
  <si>
    <t>SS TOTAL</t>
  </si>
  <si>
    <t>SS B|W</t>
  </si>
  <si>
    <t>SS TOTAL - SS WITHIN</t>
  </si>
  <si>
    <t>MS B|W</t>
  </si>
  <si>
    <t>MS WITH-IN</t>
  </si>
  <si>
    <t>SS B|W / Ncols - 1</t>
  </si>
  <si>
    <t>SS WITH-IN / Count - Ncols</t>
  </si>
  <si>
    <t>F-STATS</t>
  </si>
  <si>
    <t>MS B|W / MS WITH-IN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</si>
  <si>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</si>
  <si>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</si>
  <si>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</si>
  <si>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</si>
  <si>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</si>
  <si>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</si>
  <si>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</si>
  <si>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</si>
  <si>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</si>
  <si>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</si>
  <si>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</si>
  <si>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</si>
  <si>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</si>
  <si>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</si>
  <si>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</si>
  <si>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</si>
  <si>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</si>
  <si>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</si>
  <si>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</si>
  <si>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</si>
  <si>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</si>
  <si>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P-VALUE</t>
  </si>
  <si>
    <t>The p-value is .000037. The result is significant at p &lt; .05.</t>
  </si>
  <si>
    <t>From p-Value Calculator</t>
  </si>
  <si>
    <t>p-value &lt; 0.05</t>
  </si>
  <si>
    <t xml:space="preserve">so we reject the Null 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</si>
</sst>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6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0" borderId="7" xfId="0" applyNumberFormat="1" applyBorder="1"/>
    <xf numFmtId="0" fontId="0" fillId="4" borderId="8" xfId="0" applyFill="1" applyBorder="1" applyAlignment="1">
      <alignment horizontal="center"/>
    </xf>
    <xf numFmtId="0" fontId="0" fillId="0" borderId="7" xfId="0" applyBorder="1"/>
    <xf numFmtId="0" fontId="1" fillId="3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0" xfId="0" applyFill="1"/>
    <xf numFmtId="0" fontId="3" fillId="5" borderId="14" xfId="0" applyFont="1" applyFill="1" applyBorder="1" applyAlignment="1">
      <alignment horizontal="center"/>
    </xf>
    <xf numFmtId="0" fontId="0" fillId="5" borderId="13" xfId="0" applyFill="1" applyBorder="1"/>
    <xf numFmtId="0" fontId="1" fillId="5" borderId="0" xfId="0" applyFont="1" applyFill="1"/>
    <xf numFmtId="0" fontId="0" fillId="6" borderId="0" xfId="0" applyFill="1"/>
    <xf numFmtId="0" fontId="1" fillId="4" borderId="2" xfId="0" applyFont="1" applyFill="1" applyBorder="1"/>
    <xf numFmtId="0" fontId="0" fillId="4" borderId="11" xfId="0" applyFill="1" applyBorder="1"/>
    <xf numFmtId="0" fontId="1" fillId="4" borderId="11" xfId="0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59AE-4BE6-422F-8091-431ACC03B5C0}">
  <dimension ref="A1:P93"/>
  <sheetViews>
    <sheetView workbookViewId="0">
      <selection activeCell="K4" sqref="K4"/>
    </sheetView>
  </sheetViews>
  <sheetFormatPr defaultRowHeight="14.4" x14ac:dyDescent="0.3"/>
  <cols>
    <col min="5" max="5" width="14.77734375" bestFit="1" customWidth="1"/>
    <col min="8" max="8" width="12.88671875" bestFit="1" customWidth="1"/>
    <col min="9" max="9" width="8.88671875" bestFit="1" customWidth="1"/>
    <col min="11" max="11" width="11.5546875" bestFit="1" customWidth="1"/>
  </cols>
  <sheetData>
    <row r="1" spans="1:11" x14ac:dyDescent="0.3">
      <c r="G1" s="1" t="s">
        <v>13</v>
      </c>
      <c r="H1" s="34" t="s">
        <v>14</v>
      </c>
      <c r="I1" s="34"/>
    </row>
    <row r="3" spans="1:11" x14ac:dyDescent="0.3">
      <c r="A3" s="2" t="s">
        <v>0</v>
      </c>
      <c r="B3" s="2" t="s">
        <v>4</v>
      </c>
      <c r="C3" s="2" t="s">
        <v>5</v>
      </c>
      <c r="D3" s="2" t="s">
        <v>6</v>
      </c>
      <c r="E3" s="2" t="s">
        <v>15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</row>
    <row r="4" spans="1:11" x14ac:dyDescent="0.3">
      <c r="A4" s="3">
        <v>1</v>
      </c>
      <c r="B4" s="3">
        <v>0</v>
      </c>
      <c r="C4" s="3">
        <v>22</v>
      </c>
      <c r="D4" s="3">
        <v>159</v>
      </c>
      <c r="E4" s="3">
        <f>POWER((D4/100),2)</f>
        <v>2.5281000000000002</v>
      </c>
      <c r="F4" s="3">
        <v>58</v>
      </c>
      <c r="G4" s="3">
        <v>1</v>
      </c>
      <c r="H4" s="3">
        <v>54.2</v>
      </c>
      <c r="I4" s="3">
        <f>F4/E4</f>
        <v>22.942130453700404</v>
      </c>
      <c r="J4">
        <f>H4/E4</f>
        <v>21.43902535500969</v>
      </c>
      <c r="K4" s="4">
        <f>I4-J4</f>
        <v>1.503105098690714</v>
      </c>
    </row>
    <row r="5" spans="1:11" x14ac:dyDescent="0.3">
      <c r="A5" s="3">
        <v>2</v>
      </c>
      <c r="B5" s="3">
        <v>0</v>
      </c>
      <c r="C5" s="3">
        <v>46</v>
      </c>
      <c r="D5" s="3">
        <v>192</v>
      </c>
      <c r="E5" s="3">
        <f t="shared" ref="E5:E68" si="0">POWER((D5/100),2)</f>
        <v>3.6863999999999999</v>
      </c>
      <c r="F5" s="3">
        <v>60</v>
      </c>
      <c r="G5" s="3">
        <v>1</v>
      </c>
      <c r="H5" s="3">
        <v>54</v>
      </c>
      <c r="I5" s="3">
        <f t="shared" ref="I5:I68" si="1">F5/E5</f>
        <v>16.276041666666668</v>
      </c>
      <c r="J5">
        <f t="shared" ref="J5:J68" si="2">H5/E5</f>
        <v>14.6484375</v>
      </c>
      <c r="K5" s="5">
        <f t="shared" ref="K5:K68" si="3">I5-J5</f>
        <v>1.6276041666666679</v>
      </c>
    </row>
    <row r="6" spans="1:11" x14ac:dyDescent="0.3">
      <c r="A6" s="3">
        <v>3</v>
      </c>
      <c r="B6" s="3">
        <v>0</v>
      </c>
      <c r="C6" s="3">
        <v>55</v>
      </c>
      <c r="D6" s="3">
        <v>170</v>
      </c>
      <c r="E6" s="3">
        <f t="shared" si="0"/>
        <v>2.8899999999999997</v>
      </c>
      <c r="F6" s="3">
        <v>64</v>
      </c>
      <c r="G6" s="3">
        <v>1</v>
      </c>
      <c r="H6" s="3">
        <v>63.3</v>
      </c>
      <c r="I6" s="3">
        <f t="shared" si="1"/>
        <v>22.145328719723185</v>
      </c>
      <c r="J6">
        <f t="shared" si="2"/>
        <v>21.903114186851212</v>
      </c>
      <c r="K6" s="5">
        <f t="shared" si="3"/>
        <v>0.24221453287197292</v>
      </c>
    </row>
    <row r="7" spans="1:11" x14ac:dyDescent="0.3">
      <c r="A7" s="3">
        <v>4</v>
      </c>
      <c r="B7" s="3">
        <v>0</v>
      </c>
      <c r="C7" s="3">
        <v>33</v>
      </c>
      <c r="D7" s="3">
        <v>171</v>
      </c>
      <c r="E7" s="3">
        <f t="shared" si="0"/>
        <v>2.9240999999999997</v>
      </c>
      <c r="F7" s="3">
        <v>64</v>
      </c>
      <c r="G7" s="3">
        <v>1</v>
      </c>
      <c r="H7" s="3">
        <v>61.1</v>
      </c>
      <c r="I7" s="3">
        <f t="shared" si="1"/>
        <v>21.887076365377382</v>
      </c>
      <c r="J7">
        <f t="shared" si="2"/>
        <v>20.895318217571223</v>
      </c>
      <c r="K7" s="5">
        <f t="shared" si="3"/>
        <v>0.99175814780615923</v>
      </c>
    </row>
    <row r="8" spans="1:11" x14ac:dyDescent="0.3">
      <c r="A8" s="3">
        <v>5</v>
      </c>
      <c r="B8" s="3">
        <v>0</v>
      </c>
      <c r="C8" s="3">
        <v>50</v>
      </c>
      <c r="D8" s="3">
        <v>170</v>
      </c>
      <c r="E8" s="3">
        <f t="shared" si="0"/>
        <v>2.8899999999999997</v>
      </c>
      <c r="F8" s="3">
        <v>65</v>
      </c>
      <c r="G8" s="3">
        <v>1</v>
      </c>
      <c r="H8" s="3">
        <v>62.2</v>
      </c>
      <c r="I8" s="3">
        <f t="shared" si="1"/>
        <v>22.491349480968861</v>
      </c>
      <c r="J8">
        <f t="shared" si="2"/>
        <v>21.522491349480973</v>
      </c>
      <c r="K8" s="5">
        <f t="shared" si="3"/>
        <v>0.96885813148788813</v>
      </c>
    </row>
    <row r="9" spans="1:11" x14ac:dyDescent="0.3">
      <c r="A9" s="3">
        <v>6</v>
      </c>
      <c r="B9" s="3">
        <v>0</v>
      </c>
      <c r="C9" s="3">
        <v>50</v>
      </c>
      <c r="D9" s="3">
        <v>201</v>
      </c>
      <c r="E9" s="3">
        <f t="shared" si="0"/>
        <v>4.0400999999999989</v>
      </c>
      <c r="F9" s="3">
        <v>66</v>
      </c>
      <c r="G9" s="3">
        <v>1</v>
      </c>
      <c r="H9" s="3">
        <v>64</v>
      </c>
      <c r="I9" s="3">
        <f t="shared" si="1"/>
        <v>16.336229301254924</v>
      </c>
      <c r="J9">
        <f t="shared" si="2"/>
        <v>15.841192049701744</v>
      </c>
      <c r="K9" s="5">
        <f t="shared" si="3"/>
        <v>0.49503725155318001</v>
      </c>
    </row>
    <row r="10" spans="1:11" x14ac:dyDescent="0.3">
      <c r="A10" s="3">
        <v>7</v>
      </c>
      <c r="B10" s="3">
        <v>0</v>
      </c>
      <c r="C10" s="3">
        <v>37</v>
      </c>
      <c r="D10" s="3">
        <v>174</v>
      </c>
      <c r="E10" s="3">
        <f t="shared" si="0"/>
        <v>3.0276000000000001</v>
      </c>
      <c r="F10" s="3">
        <v>67</v>
      </c>
      <c r="G10" s="3">
        <v>1</v>
      </c>
      <c r="H10" s="3">
        <v>65</v>
      </c>
      <c r="I10" s="3">
        <f t="shared" si="1"/>
        <v>22.129739727837229</v>
      </c>
      <c r="J10">
        <f t="shared" si="2"/>
        <v>21.469150482230148</v>
      </c>
      <c r="K10" s="5">
        <f t="shared" si="3"/>
        <v>0.66058924560708121</v>
      </c>
    </row>
    <row r="11" spans="1:11" x14ac:dyDescent="0.3">
      <c r="A11" s="3">
        <v>8</v>
      </c>
      <c r="B11" s="3">
        <v>0</v>
      </c>
      <c r="C11" s="3">
        <v>28</v>
      </c>
      <c r="D11" s="3">
        <v>176</v>
      </c>
      <c r="E11" s="3">
        <f t="shared" si="0"/>
        <v>3.0975999999999999</v>
      </c>
      <c r="F11" s="3">
        <v>69</v>
      </c>
      <c r="G11" s="3">
        <v>1</v>
      </c>
      <c r="H11" s="3">
        <v>60.5</v>
      </c>
      <c r="I11" s="3">
        <f t="shared" si="1"/>
        <v>22.275309917355372</v>
      </c>
      <c r="J11">
        <f t="shared" si="2"/>
        <v>19.53125</v>
      </c>
      <c r="K11" s="5">
        <f t="shared" si="3"/>
        <v>2.7440599173553721</v>
      </c>
    </row>
    <row r="12" spans="1:11" x14ac:dyDescent="0.3">
      <c r="A12" s="3">
        <v>9</v>
      </c>
      <c r="B12" s="3">
        <v>0</v>
      </c>
      <c r="C12" s="3">
        <v>28</v>
      </c>
      <c r="D12" s="3">
        <v>165</v>
      </c>
      <c r="E12" s="3">
        <f t="shared" si="0"/>
        <v>2.7224999999999997</v>
      </c>
      <c r="F12" s="3">
        <v>70</v>
      </c>
      <c r="G12" s="3">
        <v>1</v>
      </c>
      <c r="H12" s="3">
        <v>68.099999999999994</v>
      </c>
      <c r="I12" s="3">
        <f t="shared" si="1"/>
        <v>25.711662075298442</v>
      </c>
      <c r="J12">
        <f t="shared" si="2"/>
        <v>25.013774104683197</v>
      </c>
      <c r="K12" s="5">
        <f t="shared" si="3"/>
        <v>0.69788797061524477</v>
      </c>
    </row>
    <row r="13" spans="1:11" x14ac:dyDescent="0.3">
      <c r="A13" s="3">
        <v>10</v>
      </c>
      <c r="B13" s="3">
        <v>0</v>
      </c>
      <c r="C13" s="3">
        <v>45</v>
      </c>
      <c r="D13" s="3">
        <v>165</v>
      </c>
      <c r="E13" s="3">
        <f t="shared" si="0"/>
        <v>2.7224999999999997</v>
      </c>
      <c r="F13" s="3">
        <v>70</v>
      </c>
      <c r="G13" s="3">
        <v>1</v>
      </c>
      <c r="H13" s="3">
        <v>66.900000000000006</v>
      </c>
      <c r="I13" s="3">
        <f t="shared" si="1"/>
        <v>25.711662075298442</v>
      </c>
      <c r="J13">
        <f t="shared" si="2"/>
        <v>24.573002754820941</v>
      </c>
      <c r="K13" s="5">
        <f t="shared" si="3"/>
        <v>1.1386593204775011</v>
      </c>
    </row>
    <row r="14" spans="1:11" x14ac:dyDescent="0.3">
      <c r="A14" s="3">
        <v>11</v>
      </c>
      <c r="B14" s="3">
        <v>0</v>
      </c>
      <c r="C14" s="3">
        <v>60</v>
      </c>
      <c r="D14" s="3">
        <v>173</v>
      </c>
      <c r="E14" s="3">
        <f t="shared" si="0"/>
        <v>2.9929000000000001</v>
      </c>
      <c r="F14" s="3">
        <v>72</v>
      </c>
      <c r="G14" s="3">
        <v>1</v>
      </c>
      <c r="H14" s="3">
        <v>70.5</v>
      </c>
      <c r="I14" s="3">
        <f t="shared" si="1"/>
        <v>24.056934745564501</v>
      </c>
      <c r="J14">
        <f t="shared" si="2"/>
        <v>23.555748605031908</v>
      </c>
      <c r="K14" s="5">
        <f t="shared" si="3"/>
        <v>0.50118614053259236</v>
      </c>
    </row>
    <row r="15" spans="1:11" x14ac:dyDescent="0.3">
      <c r="A15" s="3">
        <v>12</v>
      </c>
      <c r="B15" s="3">
        <v>0</v>
      </c>
      <c r="C15" s="3">
        <v>48</v>
      </c>
      <c r="D15" s="3">
        <v>156</v>
      </c>
      <c r="E15" s="3">
        <f t="shared" si="0"/>
        <v>2.4336000000000002</v>
      </c>
      <c r="F15" s="3">
        <v>72</v>
      </c>
      <c r="G15" s="3">
        <v>1</v>
      </c>
      <c r="H15" s="3">
        <v>69</v>
      </c>
      <c r="I15" s="3">
        <f t="shared" si="1"/>
        <v>29.585798816568044</v>
      </c>
      <c r="J15">
        <f t="shared" si="2"/>
        <v>28.353057199211044</v>
      </c>
      <c r="K15" s="5">
        <f t="shared" si="3"/>
        <v>1.2327416173570001</v>
      </c>
    </row>
    <row r="16" spans="1:11" x14ac:dyDescent="0.3">
      <c r="A16" s="3">
        <v>13</v>
      </c>
      <c r="B16" s="3">
        <v>0</v>
      </c>
      <c r="C16" s="3">
        <v>41</v>
      </c>
      <c r="D16" s="3">
        <v>163</v>
      </c>
      <c r="E16" s="3">
        <f t="shared" si="0"/>
        <v>2.6568999999999998</v>
      </c>
      <c r="F16" s="3">
        <v>72</v>
      </c>
      <c r="G16" s="3">
        <v>1</v>
      </c>
      <c r="H16" s="3">
        <v>68.400000000000006</v>
      </c>
      <c r="I16" s="3">
        <f t="shared" si="1"/>
        <v>27.099251006812452</v>
      </c>
      <c r="J16">
        <f t="shared" si="2"/>
        <v>25.744288456471832</v>
      </c>
      <c r="K16" s="5">
        <f t="shared" si="3"/>
        <v>1.3549625503406197</v>
      </c>
    </row>
    <row r="17" spans="1:11" x14ac:dyDescent="0.3">
      <c r="A17" s="3">
        <v>14</v>
      </c>
      <c r="B17" s="3">
        <v>0</v>
      </c>
      <c r="C17" s="3">
        <v>37</v>
      </c>
      <c r="D17" s="3">
        <v>167</v>
      </c>
      <c r="E17" s="3">
        <f t="shared" si="0"/>
        <v>2.7888999999999999</v>
      </c>
      <c r="F17" s="3">
        <v>82</v>
      </c>
      <c r="G17" s="3">
        <v>1</v>
      </c>
      <c r="H17" s="3">
        <v>81.099999999999994</v>
      </c>
      <c r="I17" s="3">
        <f t="shared" si="1"/>
        <v>29.402273297715947</v>
      </c>
      <c r="J17">
        <f t="shared" si="2"/>
        <v>29.079565420058085</v>
      </c>
      <c r="K17" s="5">
        <f t="shared" si="3"/>
        <v>0.32270787765786224</v>
      </c>
    </row>
    <row r="18" spans="1:11" x14ac:dyDescent="0.3">
      <c r="A18" s="3">
        <v>15</v>
      </c>
      <c r="B18" s="3">
        <v>1</v>
      </c>
      <c r="C18" s="3">
        <v>39</v>
      </c>
      <c r="D18" s="3">
        <v>168</v>
      </c>
      <c r="E18" s="3">
        <f t="shared" si="0"/>
        <v>2.8223999999999996</v>
      </c>
      <c r="F18" s="3">
        <v>71</v>
      </c>
      <c r="G18" s="3">
        <v>1</v>
      </c>
      <c r="H18" s="3">
        <v>71.599999999999994</v>
      </c>
      <c r="I18" s="3">
        <f t="shared" si="1"/>
        <v>25.155895691609981</v>
      </c>
      <c r="J18">
        <f t="shared" si="2"/>
        <v>25.368480725623584</v>
      </c>
      <c r="K18" s="5">
        <f t="shared" si="3"/>
        <v>-0.21258503401360329</v>
      </c>
    </row>
    <row r="19" spans="1:11" x14ac:dyDescent="0.3">
      <c r="A19" s="3">
        <v>16</v>
      </c>
      <c r="B19" s="3">
        <v>1</v>
      </c>
      <c r="C19" s="3">
        <v>31</v>
      </c>
      <c r="D19" s="3">
        <v>158</v>
      </c>
      <c r="E19" s="3">
        <f t="shared" si="0"/>
        <v>2.4964000000000004</v>
      </c>
      <c r="F19" s="3">
        <v>72</v>
      </c>
      <c r="G19" s="3">
        <v>1</v>
      </c>
      <c r="H19" s="3">
        <v>70.900000000000006</v>
      </c>
      <c r="I19" s="3">
        <f t="shared" si="1"/>
        <v>28.841531805800347</v>
      </c>
      <c r="J19">
        <f t="shared" si="2"/>
        <v>28.400897292100623</v>
      </c>
      <c r="K19" s="5">
        <f t="shared" si="3"/>
        <v>0.44063451369972384</v>
      </c>
    </row>
    <row r="20" spans="1:11" x14ac:dyDescent="0.3">
      <c r="A20" s="3">
        <v>17</v>
      </c>
      <c r="B20" s="3">
        <v>1</v>
      </c>
      <c r="C20" s="3">
        <v>40</v>
      </c>
      <c r="D20" s="3">
        <v>173</v>
      </c>
      <c r="E20" s="3">
        <f t="shared" si="0"/>
        <v>2.9929000000000001</v>
      </c>
      <c r="F20" s="3">
        <v>74</v>
      </c>
      <c r="G20" s="3">
        <v>1</v>
      </c>
      <c r="H20" s="3">
        <v>69.5</v>
      </c>
      <c r="I20" s="3">
        <f t="shared" si="1"/>
        <v>24.725182932941294</v>
      </c>
      <c r="J20">
        <f t="shared" si="2"/>
        <v>23.221624511343514</v>
      </c>
      <c r="K20" s="5">
        <f t="shared" si="3"/>
        <v>1.5035584215977806</v>
      </c>
    </row>
    <row r="21" spans="1:11" x14ac:dyDescent="0.3">
      <c r="A21" s="3">
        <v>18</v>
      </c>
      <c r="B21" s="3">
        <v>1</v>
      </c>
      <c r="C21" s="3">
        <v>50</v>
      </c>
      <c r="D21" s="3">
        <v>160</v>
      </c>
      <c r="E21" s="3">
        <f t="shared" si="0"/>
        <v>2.5600000000000005</v>
      </c>
      <c r="F21" s="3">
        <v>78</v>
      </c>
      <c r="G21" s="3">
        <v>1</v>
      </c>
      <c r="H21" s="3">
        <v>73.900000000000006</v>
      </c>
      <c r="I21" s="3">
        <f t="shared" si="1"/>
        <v>30.468749999999993</v>
      </c>
      <c r="J21">
        <f t="shared" si="2"/>
        <v>28.867187499999996</v>
      </c>
      <c r="K21" s="5">
        <f t="shared" si="3"/>
        <v>1.6015624999999964</v>
      </c>
    </row>
    <row r="22" spans="1:11" x14ac:dyDescent="0.3">
      <c r="A22" s="3">
        <v>19</v>
      </c>
      <c r="B22" s="3">
        <v>1</v>
      </c>
      <c r="C22" s="3">
        <v>43</v>
      </c>
      <c r="D22" s="3">
        <v>162</v>
      </c>
      <c r="E22" s="3">
        <f t="shared" si="0"/>
        <v>2.6244000000000005</v>
      </c>
      <c r="F22" s="3">
        <v>80</v>
      </c>
      <c r="G22" s="3">
        <v>1</v>
      </c>
      <c r="H22" s="3">
        <v>71</v>
      </c>
      <c r="I22" s="3">
        <f t="shared" si="1"/>
        <v>30.48315805517451</v>
      </c>
      <c r="J22">
        <f t="shared" si="2"/>
        <v>27.053802773967377</v>
      </c>
      <c r="K22" s="5">
        <f t="shared" si="3"/>
        <v>3.4293552812071333</v>
      </c>
    </row>
    <row r="23" spans="1:11" x14ac:dyDescent="0.3">
      <c r="A23" s="3">
        <v>20</v>
      </c>
      <c r="B23" s="3">
        <v>1</v>
      </c>
      <c r="C23" s="3">
        <v>25</v>
      </c>
      <c r="D23" s="3">
        <v>165</v>
      </c>
      <c r="E23" s="3">
        <f t="shared" si="0"/>
        <v>2.7224999999999997</v>
      </c>
      <c r="F23" s="3">
        <v>80</v>
      </c>
      <c r="G23" s="3">
        <v>1</v>
      </c>
      <c r="H23" s="3">
        <v>77.599999999999994</v>
      </c>
      <c r="I23" s="3">
        <f t="shared" si="1"/>
        <v>29.384756657483933</v>
      </c>
      <c r="J23">
        <f t="shared" si="2"/>
        <v>28.503213957759414</v>
      </c>
      <c r="K23" s="5">
        <f t="shared" si="3"/>
        <v>0.88154269972451971</v>
      </c>
    </row>
    <row r="24" spans="1:11" x14ac:dyDescent="0.3">
      <c r="A24" s="3">
        <v>21</v>
      </c>
      <c r="B24" s="3">
        <v>1</v>
      </c>
      <c r="C24" s="3">
        <v>52</v>
      </c>
      <c r="D24" s="3">
        <v>177</v>
      </c>
      <c r="E24" s="3">
        <f t="shared" si="0"/>
        <v>3.1329000000000002</v>
      </c>
      <c r="F24" s="3">
        <v>83</v>
      </c>
      <c r="G24" s="3">
        <v>1</v>
      </c>
      <c r="H24" s="3">
        <v>79.099999999999994</v>
      </c>
      <c r="I24" s="3">
        <f t="shared" si="1"/>
        <v>26.493025631204315</v>
      </c>
      <c r="J24">
        <f t="shared" si="2"/>
        <v>25.248172619617602</v>
      </c>
      <c r="K24" s="5">
        <f t="shared" si="3"/>
        <v>1.2448530115867129</v>
      </c>
    </row>
    <row r="25" spans="1:11" x14ac:dyDescent="0.3">
      <c r="A25" s="3">
        <v>22</v>
      </c>
      <c r="B25" s="3">
        <v>1</v>
      </c>
      <c r="C25" s="3">
        <v>42</v>
      </c>
      <c r="D25" s="3">
        <v>166</v>
      </c>
      <c r="E25" s="3">
        <f t="shared" si="0"/>
        <v>2.7555999999999998</v>
      </c>
      <c r="F25" s="3">
        <v>85</v>
      </c>
      <c r="G25" s="3">
        <v>1</v>
      </c>
      <c r="H25" s="3">
        <v>81.5</v>
      </c>
      <c r="I25" s="3">
        <f t="shared" si="1"/>
        <v>30.84627667295689</v>
      </c>
      <c r="J25">
        <f t="shared" si="2"/>
        <v>29.576135868776312</v>
      </c>
      <c r="K25" s="5">
        <f t="shared" si="3"/>
        <v>1.2701408041805777</v>
      </c>
    </row>
    <row r="26" spans="1:11" x14ac:dyDescent="0.3">
      <c r="A26" s="3">
        <v>23</v>
      </c>
      <c r="B26" s="3">
        <v>1</v>
      </c>
      <c r="C26" s="3">
        <v>39</v>
      </c>
      <c r="D26" s="3">
        <v>166</v>
      </c>
      <c r="E26" s="3">
        <f t="shared" si="0"/>
        <v>2.7555999999999998</v>
      </c>
      <c r="F26" s="3">
        <v>87</v>
      </c>
      <c r="G26" s="3">
        <v>1</v>
      </c>
      <c r="H26" s="3">
        <v>81.900000000000006</v>
      </c>
      <c r="I26" s="3">
        <f t="shared" si="1"/>
        <v>31.572071418202935</v>
      </c>
      <c r="J26">
        <f t="shared" si="2"/>
        <v>29.721294817825523</v>
      </c>
      <c r="K26" s="5">
        <f t="shared" si="3"/>
        <v>1.8507766003774115</v>
      </c>
    </row>
    <row r="27" spans="1:11" x14ac:dyDescent="0.3">
      <c r="A27" s="3">
        <v>24</v>
      </c>
      <c r="B27" s="3">
        <v>1</v>
      </c>
      <c r="C27" s="3">
        <v>40</v>
      </c>
      <c r="D27" s="3">
        <v>190</v>
      </c>
      <c r="E27" s="3">
        <f t="shared" si="0"/>
        <v>3.61</v>
      </c>
      <c r="F27" s="3">
        <v>88</v>
      </c>
      <c r="G27" s="3">
        <v>1</v>
      </c>
      <c r="H27" s="3">
        <v>84.5</v>
      </c>
      <c r="I27" s="3">
        <f t="shared" si="1"/>
        <v>24.37673130193906</v>
      </c>
      <c r="J27">
        <f t="shared" si="2"/>
        <v>23.407202216066484</v>
      </c>
      <c r="K27" s="5">
        <f t="shared" si="3"/>
        <v>0.96952908587257625</v>
      </c>
    </row>
    <row r="28" spans="1:11" x14ac:dyDescent="0.3">
      <c r="A28" s="3">
        <v>25</v>
      </c>
      <c r="B28" s="3">
        <v>1</v>
      </c>
      <c r="C28" s="3">
        <v>38</v>
      </c>
      <c r="D28" s="3">
        <v>179</v>
      </c>
      <c r="E28" s="3">
        <f t="shared" si="0"/>
        <v>3.2040999999999999</v>
      </c>
      <c r="F28" s="3">
        <v>81</v>
      </c>
      <c r="G28" s="3">
        <v>1</v>
      </c>
      <c r="H28" s="3">
        <v>77.8</v>
      </c>
      <c r="I28" s="3">
        <f t="shared" si="1"/>
        <v>25.280109859242845</v>
      </c>
      <c r="J28">
        <f t="shared" si="2"/>
        <v>24.281389469741892</v>
      </c>
      <c r="K28" s="5">
        <f t="shared" si="3"/>
        <v>0.99872038950095288</v>
      </c>
    </row>
    <row r="29" spans="1:11" x14ac:dyDescent="0.3">
      <c r="A29" s="3">
        <v>26</v>
      </c>
      <c r="B29" s="3">
        <v>0</v>
      </c>
      <c r="C29" s="3">
        <v>38</v>
      </c>
      <c r="D29" s="3">
        <v>171</v>
      </c>
      <c r="E29" s="3">
        <f t="shared" si="0"/>
        <v>2.9240999999999997</v>
      </c>
      <c r="F29" s="3">
        <v>64</v>
      </c>
      <c r="G29" s="3">
        <v>1</v>
      </c>
      <c r="H29" s="3">
        <v>61.4</v>
      </c>
      <c r="I29" s="3">
        <f t="shared" si="1"/>
        <v>21.887076365377382</v>
      </c>
      <c r="J29">
        <f t="shared" si="2"/>
        <v>20.997913888033928</v>
      </c>
      <c r="K29" s="5">
        <f t="shared" si="3"/>
        <v>0.88916247734345433</v>
      </c>
    </row>
    <row r="30" spans="1:11" x14ac:dyDescent="0.3">
      <c r="A30" s="3">
        <v>27</v>
      </c>
      <c r="B30" s="3">
        <v>1</v>
      </c>
      <c r="C30" s="3">
        <v>42</v>
      </c>
      <c r="D30" s="3">
        <v>179</v>
      </c>
      <c r="E30" s="3">
        <f t="shared" si="0"/>
        <v>3.2040999999999999</v>
      </c>
      <c r="F30" s="3">
        <v>80</v>
      </c>
      <c r="G30" s="3">
        <v>1</v>
      </c>
      <c r="H30" s="3">
        <v>76.2</v>
      </c>
      <c r="I30" s="3">
        <f t="shared" si="1"/>
        <v>24.968009737523797</v>
      </c>
      <c r="J30">
        <f t="shared" si="2"/>
        <v>23.782029274991419</v>
      </c>
      <c r="K30" s="5">
        <f t="shared" si="3"/>
        <v>1.1859804625323775</v>
      </c>
    </row>
    <row r="31" spans="1:11" x14ac:dyDescent="0.3">
      <c r="A31" s="3">
        <v>28</v>
      </c>
      <c r="B31" s="3">
        <v>1</v>
      </c>
      <c r="C31" s="3">
        <v>33</v>
      </c>
      <c r="D31" s="3">
        <v>175</v>
      </c>
      <c r="E31" s="3">
        <f t="shared" si="0"/>
        <v>3.0625</v>
      </c>
      <c r="F31" s="3">
        <v>83</v>
      </c>
      <c r="G31" s="3">
        <v>1</v>
      </c>
      <c r="H31" s="3">
        <v>79.400000000000006</v>
      </c>
      <c r="I31" s="3">
        <f t="shared" si="1"/>
        <v>27.102040816326532</v>
      </c>
      <c r="J31">
        <f t="shared" si="2"/>
        <v>25.9265306122449</v>
      </c>
      <c r="K31" s="5">
        <f t="shared" si="3"/>
        <v>1.1755102040816325</v>
      </c>
    </row>
    <row r="32" spans="1:11" x14ac:dyDescent="0.3">
      <c r="A32" s="3">
        <v>29</v>
      </c>
      <c r="B32" s="3">
        <v>0</v>
      </c>
      <c r="C32" s="3">
        <v>42</v>
      </c>
      <c r="D32" s="3">
        <v>170</v>
      </c>
      <c r="E32" s="3">
        <f t="shared" si="0"/>
        <v>2.8899999999999997</v>
      </c>
      <c r="F32" s="3">
        <v>66</v>
      </c>
      <c r="G32" s="3">
        <v>1</v>
      </c>
      <c r="H32" s="3">
        <v>63</v>
      </c>
      <c r="I32" s="3">
        <f t="shared" si="1"/>
        <v>22.837370242214536</v>
      </c>
      <c r="J32">
        <f t="shared" si="2"/>
        <v>21.79930795847751</v>
      </c>
      <c r="K32" s="5">
        <f t="shared" si="3"/>
        <v>1.0380622837370268</v>
      </c>
    </row>
    <row r="33" spans="1:16" x14ac:dyDescent="0.3">
      <c r="A33" s="3">
        <v>30</v>
      </c>
      <c r="B33" s="3">
        <v>0</v>
      </c>
      <c r="C33" s="3">
        <v>33</v>
      </c>
      <c r="D33" s="3">
        <v>163</v>
      </c>
      <c r="E33" s="3">
        <f t="shared" si="0"/>
        <v>2.6568999999999998</v>
      </c>
      <c r="F33" s="3">
        <v>63</v>
      </c>
      <c r="G33" s="3">
        <v>1</v>
      </c>
      <c r="H33" s="3">
        <v>59.7</v>
      </c>
      <c r="I33" s="3">
        <f t="shared" si="1"/>
        <v>23.711844630960897</v>
      </c>
      <c r="J33">
        <f t="shared" si="2"/>
        <v>22.469795626481993</v>
      </c>
      <c r="K33" s="5">
        <f t="shared" si="3"/>
        <v>1.2420490044789041</v>
      </c>
    </row>
    <row r="34" spans="1:16" x14ac:dyDescent="0.3">
      <c r="A34" s="3">
        <v>31</v>
      </c>
      <c r="B34" s="3">
        <v>1</v>
      </c>
      <c r="C34" s="3">
        <v>41</v>
      </c>
      <c r="D34" s="3">
        <v>171</v>
      </c>
      <c r="E34" s="3">
        <f t="shared" si="0"/>
        <v>2.9240999999999997</v>
      </c>
      <c r="F34" s="3">
        <v>60</v>
      </c>
      <c r="G34" s="3">
        <v>2</v>
      </c>
      <c r="H34" s="3">
        <v>60</v>
      </c>
      <c r="I34" s="3">
        <f t="shared" si="1"/>
        <v>20.519134092541297</v>
      </c>
      <c r="J34">
        <f t="shared" si="2"/>
        <v>20.519134092541297</v>
      </c>
      <c r="K34" s="5">
        <f t="shared" si="3"/>
        <v>0</v>
      </c>
    </row>
    <row r="35" spans="1:16" x14ac:dyDescent="0.3">
      <c r="A35" s="3">
        <v>32</v>
      </c>
      <c r="B35" s="3">
        <v>0</v>
      </c>
      <c r="C35" s="3">
        <v>32</v>
      </c>
      <c r="D35" s="3">
        <v>174</v>
      </c>
      <c r="E35" s="3">
        <f t="shared" si="0"/>
        <v>3.0276000000000001</v>
      </c>
      <c r="F35" s="3">
        <v>103</v>
      </c>
      <c r="G35" s="3">
        <v>2</v>
      </c>
      <c r="H35" s="3">
        <v>103</v>
      </c>
      <c r="I35" s="3">
        <f t="shared" si="1"/>
        <v>34.020346148764695</v>
      </c>
      <c r="J35">
        <f t="shared" si="2"/>
        <v>34.020346148764695</v>
      </c>
      <c r="K35" s="5">
        <f t="shared" si="3"/>
        <v>0</v>
      </c>
      <c r="P35" s="5"/>
    </row>
    <row r="36" spans="1:16" x14ac:dyDescent="0.3">
      <c r="A36" s="3">
        <v>33</v>
      </c>
      <c r="B36" s="3">
        <v>0</v>
      </c>
      <c r="C36" s="3">
        <v>44</v>
      </c>
      <c r="D36" s="3">
        <v>174</v>
      </c>
      <c r="E36" s="3">
        <f t="shared" si="0"/>
        <v>3.0276000000000001</v>
      </c>
      <c r="F36" s="3">
        <v>58</v>
      </c>
      <c r="G36" s="3">
        <v>2</v>
      </c>
      <c r="H36" s="3">
        <v>60.1</v>
      </c>
      <c r="I36" s="3">
        <f t="shared" si="1"/>
        <v>19.157088122605362</v>
      </c>
      <c r="J36">
        <f t="shared" si="2"/>
        <v>19.8507068304928</v>
      </c>
      <c r="K36" s="5">
        <f t="shared" si="3"/>
        <v>-0.69361870788743829</v>
      </c>
      <c r="P36" s="5"/>
    </row>
    <row r="37" spans="1:16" x14ac:dyDescent="0.3">
      <c r="A37" s="3">
        <v>34</v>
      </c>
      <c r="B37" s="3">
        <v>0</v>
      </c>
      <c r="C37" s="3">
        <v>37</v>
      </c>
      <c r="D37" s="3">
        <v>172</v>
      </c>
      <c r="E37" s="3">
        <f t="shared" si="0"/>
        <v>2.9583999999999997</v>
      </c>
      <c r="F37" s="3">
        <v>58</v>
      </c>
      <c r="G37" s="3">
        <v>2</v>
      </c>
      <c r="H37" s="3">
        <v>56</v>
      </c>
      <c r="I37" s="3">
        <f t="shared" si="1"/>
        <v>19.605191995673341</v>
      </c>
      <c r="J37">
        <f t="shared" si="2"/>
        <v>18.92915089237426</v>
      </c>
      <c r="K37" s="5">
        <f t="shared" si="3"/>
        <v>0.67604110329908096</v>
      </c>
      <c r="P37" s="5"/>
    </row>
    <row r="38" spans="1:16" x14ac:dyDescent="0.3">
      <c r="A38" s="3">
        <v>35</v>
      </c>
      <c r="B38" s="3">
        <v>0</v>
      </c>
      <c r="C38" s="3">
        <v>41</v>
      </c>
      <c r="D38" s="3">
        <v>165</v>
      </c>
      <c r="E38" s="3">
        <f t="shared" si="0"/>
        <v>2.7224999999999997</v>
      </c>
      <c r="F38" s="3">
        <v>59</v>
      </c>
      <c r="G38" s="3">
        <v>2</v>
      </c>
      <c r="H38" s="3">
        <v>57.3</v>
      </c>
      <c r="I38" s="3">
        <f t="shared" si="1"/>
        <v>21.6712580348944</v>
      </c>
      <c r="J38">
        <f t="shared" si="2"/>
        <v>21.046831955922865</v>
      </c>
      <c r="K38" s="5">
        <f t="shared" si="3"/>
        <v>0.62442607897153479</v>
      </c>
      <c r="P38" s="5"/>
    </row>
    <row r="39" spans="1:16" x14ac:dyDescent="0.3">
      <c r="A39" s="3">
        <v>36</v>
      </c>
      <c r="B39" s="3">
        <v>0</v>
      </c>
      <c r="C39" s="3">
        <v>43</v>
      </c>
      <c r="D39" s="3">
        <v>171</v>
      </c>
      <c r="E39" s="3">
        <f t="shared" si="0"/>
        <v>2.9240999999999997</v>
      </c>
      <c r="F39" s="3">
        <v>61</v>
      </c>
      <c r="G39" s="3">
        <v>2</v>
      </c>
      <c r="H39" s="3">
        <v>56.7</v>
      </c>
      <c r="I39" s="3">
        <f t="shared" si="1"/>
        <v>20.861119660750319</v>
      </c>
      <c r="J39">
        <f t="shared" si="2"/>
        <v>19.390581717451525</v>
      </c>
      <c r="K39" s="5">
        <f t="shared" si="3"/>
        <v>1.4705379432987939</v>
      </c>
      <c r="P39" s="5"/>
    </row>
    <row r="40" spans="1:16" x14ac:dyDescent="0.3">
      <c r="A40" s="3">
        <v>37</v>
      </c>
      <c r="B40" s="3">
        <v>0</v>
      </c>
      <c r="C40" s="3">
        <v>20</v>
      </c>
      <c r="D40" s="3">
        <v>169</v>
      </c>
      <c r="E40" s="3">
        <f t="shared" si="0"/>
        <v>2.8560999999999996</v>
      </c>
      <c r="F40" s="3">
        <v>62</v>
      </c>
      <c r="G40" s="3">
        <v>2</v>
      </c>
      <c r="H40" s="3">
        <v>55</v>
      </c>
      <c r="I40" s="3">
        <f t="shared" si="1"/>
        <v>21.707923392038097</v>
      </c>
      <c r="J40">
        <f t="shared" si="2"/>
        <v>19.257028815517668</v>
      </c>
      <c r="K40" s="5">
        <f t="shared" si="3"/>
        <v>2.4508945765204295</v>
      </c>
      <c r="P40" s="5"/>
    </row>
    <row r="41" spans="1:16" x14ac:dyDescent="0.3">
      <c r="A41" s="3">
        <v>38</v>
      </c>
      <c r="B41" s="3">
        <v>0</v>
      </c>
      <c r="C41" s="3">
        <v>51</v>
      </c>
      <c r="D41" s="3">
        <v>174</v>
      </c>
      <c r="E41" s="3">
        <f t="shared" si="0"/>
        <v>3.0276000000000001</v>
      </c>
      <c r="F41" s="3">
        <v>63</v>
      </c>
      <c r="G41" s="3">
        <v>2</v>
      </c>
      <c r="H41" s="3">
        <v>62.4</v>
      </c>
      <c r="I41" s="3">
        <f t="shared" si="1"/>
        <v>20.808561236623067</v>
      </c>
      <c r="J41">
        <f t="shared" si="2"/>
        <v>20.610384462940942</v>
      </c>
      <c r="K41" s="5">
        <f t="shared" si="3"/>
        <v>0.19817677368212472</v>
      </c>
      <c r="P41" s="5"/>
    </row>
    <row r="42" spans="1:16" x14ac:dyDescent="0.3">
      <c r="A42" s="3">
        <v>39</v>
      </c>
      <c r="B42" s="3">
        <v>0</v>
      </c>
      <c r="C42" s="3">
        <v>31</v>
      </c>
      <c r="D42" s="3">
        <v>163</v>
      </c>
      <c r="E42" s="3">
        <f t="shared" si="0"/>
        <v>2.6568999999999998</v>
      </c>
      <c r="F42" s="3">
        <v>63</v>
      </c>
      <c r="G42" s="3">
        <v>2</v>
      </c>
      <c r="H42" s="3">
        <v>60.3</v>
      </c>
      <c r="I42" s="3">
        <f t="shared" si="1"/>
        <v>23.711844630960897</v>
      </c>
      <c r="J42">
        <f t="shared" si="2"/>
        <v>22.695622718205428</v>
      </c>
      <c r="K42" s="5">
        <f t="shared" si="3"/>
        <v>1.0162219127554692</v>
      </c>
      <c r="P42" s="5"/>
    </row>
    <row r="43" spans="1:16" x14ac:dyDescent="0.3">
      <c r="A43" s="3">
        <v>40</v>
      </c>
      <c r="B43" s="3">
        <v>0</v>
      </c>
      <c r="C43" s="3">
        <v>54</v>
      </c>
      <c r="D43" s="3">
        <v>173</v>
      </c>
      <c r="E43" s="3">
        <f t="shared" si="0"/>
        <v>2.9929000000000001</v>
      </c>
      <c r="F43" s="3">
        <v>63</v>
      </c>
      <c r="G43" s="3">
        <v>2</v>
      </c>
      <c r="H43" s="3">
        <v>59.4</v>
      </c>
      <c r="I43" s="3">
        <f t="shared" si="1"/>
        <v>21.04981790236894</v>
      </c>
      <c r="J43">
        <f t="shared" si="2"/>
        <v>19.846971165090714</v>
      </c>
      <c r="K43" s="5">
        <f t="shared" si="3"/>
        <v>1.2028467372782252</v>
      </c>
      <c r="P43" s="5"/>
    </row>
    <row r="44" spans="1:16" x14ac:dyDescent="0.3">
      <c r="A44" s="3">
        <v>41</v>
      </c>
      <c r="B44" s="3">
        <v>0</v>
      </c>
      <c r="C44" s="3">
        <v>50</v>
      </c>
      <c r="D44" s="3">
        <v>166</v>
      </c>
      <c r="E44" s="3">
        <f t="shared" si="0"/>
        <v>2.7555999999999998</v>
      </c>
      <c r="F44" s="3">
        <v>65</v>
      </c>
      <c r="G44" s="3">
        <v>2</v>
      </c>
      <c r="H44" s="3">
        <v>62</v>
      </c>
      <c r="I44" s="3">
        <f t="shared" si="1"/>
        <v>23.588329220496444</v>
      </c>
      <c r="J44">
        <f t="shared" si="2"/>
        <v>22.499637102627378</v>
      </c>
      <c r="K44" s="5">
        <f t="shared" si="3"/>
        <v>1.0886921178690656</v>
      </c>
      <c r="P44" s="5"/>
    </row>
    <row r="45" spans="1:16" x14ac:dyDescent="0.3">
      <c r="A45" s="3">
        <v>42</v>
      </c>
      <c r="B45" s="3">
        <v>0</v>
      </c>
      <c r="C45" s="3">
        <v>48</v>
      </c>
      <c r="D45" s="3">
        <v>163</v>
      </c>
      <c r="E45" s="3">
        <f t="shared" si="0"/>
        <v>2.6568999999999998</v>
      </c>
      <c r="F45" s="3">
        <v>66</v>
      </c>
      <c r="G45" s="3">
        <v>2</v>
      </c>
      <c r="H45" s="3">
        <v>64</v>
      </c>
      <c r="I45" s="3">
        <f t="shared" si="1"/>
        <v>24.840980089578082</v>
      </c>
      <c r="J45">
        <f t="shared" si="2"/>
        <v>24.088223117166624</v>
      </c>
      <c r="K45" s="5">
        <f t="shared" si="3"/>
        <v>0.75275697241145778</v>
      </c>
      <c r="P45" s="5"/>
    </row>
    <row r="46" spans="1:16" x14ac:dyDescent="0.3">
      <c r="A46" s="3">
        <v>43</v>
      </c>
      <c r="B46" s="3">
        <v>0</v>
      </c>
      <c r="C46" s="3">
        <v>16</v>
      </c>
      <c r="D46" s="3">
        <v>165</v>
      </c>
      <c r="E46" s="3">
        <f t="shared" si="0"/>
        <v>2.7224999999999997</v>
      </c>
      <c r="F46" s="3">
        <v>68</v>
      </c>
      <c r="G46" s="3">
        <v>2</v>
      </c>
      <c r="H46" s="3">
        <v>63.8</v>
      </c>
      <c r="I46" s="3">
        <f t="shared" si="1"/>
        <v>24.977043158861342</v>
      </c>
      <c r="J46">
        <f t="shared" si="2"/>
        <v>23.434343434343436</v>
      </c>
      <c r="K46" s="5">
        <f t="shared" si="3"/>
        <v>1.5426997245179059</v>
      </c>
      <c r="P46" s="5"/>
    </row>
    <row r="47" spans="1:16" x14ac:dyDescent="0.3">
      <c r="A47" s="3">
        <v>44</v>
      </c>
      <c r="B47" s="3">
        <v>0</v>
      </c>
      <c r="C47" s="3">
        <v>37</v>
      </c>
      <c r="D47" s="3">
        <v>167</v>
      </c>
      <c r="E47" s="3">
        <f t="shared" si="0"/>
        <v>2.7888999999999999</v>
      </c>
      <c r="F47" s="3">
        <v>68</v>
      </c>
      <c r="G47" s="3">
        <v>2</v>
      </c>
      <c r="H47" s="3">
        <v>63.3</v>
      </c>
      <c r="I47" s="3">
        <f t="shared" si="1"/>
        <v>24.382372978593711</v>
      </c>
      <c r="J47">
        <f t="shared" si="2"/>
        <v>22.697120728602673</v>
      </c>
      <c r="K47" s="5">
        <f t="shared" si="3"/>
        <v>1.6852522499910378</v>
      </c>
      <c r="P47" s="5"/>
    </row>
    <row r="48" spans="1:16" x14ac:dyDescent="0.3">
      <c r="A48" s="3">
        <v>45</v>
      </c>
      <c r="B48" s="3">
        <v>0</v>
      </c>
      <c r="C48" s="3">
        <v>30</v>
      </c>
      <c r="D48" s="3">
        <v>161</v>
      </c>
      <c r="E48" s="3">
        <f t="shared" si="0"/>
        <v>2.5921000000000003</v>
      </c>
      <c r="F48" s="3">
        <v>76</v>
      </c>
      <c r="G48" s="3">
        <v>2</v>
      </c>
      <c r="H48" s="3">
        <v>72.7</v>
      </c>
      <c r="I48" s="3">
        <f t="shared" si="1"/>
        <v>29.319856487018246</v>
      </c>
      <c r="J48">
        <f t="shared" si="2"/>
        <v>28.046757455345084</v>
      </c>
      <c r="K48" s="5">
        <f t="shared" si="3"/>
        <v>1.2730990316731621</v>
      </c>
      <c r="P48" s="5"/>
    </row>
    <row r="49" spans="1:16" x14ac:dyDescent="0.3">
      <c r="A49" s="3">
        <v>46</v>
      </c>
      <c r="B49" s="3">
        <v>0</v>
      </c>
      <c r="C49" s="3">
        <v>29</v>
      </c>
      <c r="D49" s="3">
        <v>169</v>
      </c>
      <c r="E49" s="3">
        <f t="shared" si="0"/>
        <v>2.8560999999999996</v>
      </c>
      <c r="F49" s="3">
        <v>77</v>
      </c>
      <c r="G49" s="3">
        <v>2</v>
      </c>
      <c r="H49" s="3">
        <v>77.5</v>
      </c>
      <c r="I49" s="3">
        <f t="shared" si="1"/>
        <v>26.959840341724732</v>
      </c>
      <c r="J49">
        <f t="shared" si="2"/>
        <v>27.134904240047621</v>
      </c>
      <c r="K49" s="5">
        <f t="shared" si="3"/>
        <v>-0.1750638983228896</v>
      </c>
      <c r="P49" s="5"/>
    </row>
    <row r="50" spans="1:16" x14ac:dyDescent="0.3">
      <c r="A50" s="3">
        <v>47</v>
      </c>
      <c r="B50" s="3">
        <v>1</v>
      </c>
      <c r="C50" s="3">
        <v>51</v>
      </c>
      <c r="D50" s="3">
        <v>191</v>
      </c>
      <c r="E50" s="3">
        <f t="shared" si="0"/>
        <v>3.6480999999999999</v>
      </c>
      <c r="F50" s="3">
        <v>71</v>
      </c>
      <c r="G50" s="3">
        <v>2</v>
      </c>
      <c r="H50" s="3">
        <v>66.8</v>
      </c>
      <c r="I50" s="3">
        <f t="shared" si="1"/>
        <v>19.462185795345523</v>
      </c>
      <c r="J50">
        <f t="shared" si="2"/>
        <v>18.310901565198321</v>
      </c>
      <c r="K50" s="5">
        <f t="shared" si="3"/>
        <v>1.1512842301472013</v>
      </c>
      <c r="P50" s="5"/>
    </row>
    <row r="51" spans="1:16" x14ac:dyDescent="0.3">
      <c r="A51" s="3">
        <v>48</v>
      </c>
      <c r="B51" s="3">
        <v>1</v>
      </c>
      <c r="C51" s="3">
        <v>38</v>
      </c>
      <c r="D51" s="3">
        <v>199</v>
      </c>
      <c r="E51" s="3">
        <f t="shared" si="0"/>
        <v>3.9601000000000002</v>
      </c>
      <c r="F51" s="3">
        <v>75</v>
      </c>
      <c r="G51" s="3">
        <v>2</v>
      </c>
      <c r="H51" s="3">
        <v>72.599999999999994</v>
      </c>
      <c r="I51" s="3">
        <f t="shared" si="1"/>
        <v>18.938915683947375</v>
      </c>
      <c r="J51">
        <f t="shared" si="2"/>
        <v>18.332870382061056</v>
      </c>
      <c r="K51" s="5">
        <f t="shared" si="3"/>
        <v>0.60604530188631855</v>
      </c>
      <c r="P51" s="5"/>
    </row>
    <row r="52" spans="1:16" x14ac:dyDescent="0.3">
      <c r="A52" s="3">
        <v>49</v>
      </c>
      <c r="B52" s="3">
        <v>1</v>
      </c>
      <c r="C52" s="3">
        <v>54</v>
      </c>
      <c r="D52" s="3">
        <v>196</v>
      </c>
      <c r="E52" s="3">
        <f t="shared" si="0"/>
        <v>3.8415999999999997</v>
      </c>
      <c r="F52" s="3">
        <v>75</v>
      </c>
      <c r="G52" s="3">
        <v>2</v>
      </c>
      <c r="H52" s="3">
        <v>69.2</v>
      </c>
      <c r="I52" s="3">
        <f t="shared" si="1"/>
        <v>19.523115368596418</v>
      </c>
      <c r="J52">
        <f t="shared" si="2"/>
        <v>18.013327780091632</v>
      </c>
      <c r="K52" s="5">
        <f t="shared" si="3"/>
        <v>1.5097875885047856</v>
      </c>
      <c r="P52" s="5"/>
    </row>
    <row r="53" spans="1:16" x14ac:dyDescent="0.3">
      <c r="A53" s="3">
        <v>50</v>
      </c>
      <c r="B53" s="3">
        <v>1</v>
      </c>
      <c r="C53" s="3">
        <v>33</v>
      </c>
      <c r="D53" s="3">
        <v>190</v>
      </c>
      <c r="E53" s="3">
        <f t="shared" si="0"/>
        <v>3.61</v>
      </c>
      <c r="F53" s="3">
        <v>76</v>
      </c>
      <c r="G53" s="3">
        <v>2</v>
      </c>
      <c r="H53" s="3">
        <v>72.5</v>
      </c>
      <c r="I53" s="3">
        <f t="shared" si="1"/>
        <v>21.05263157894737</v>
      </c>
      <c r="J53">
        <f t="shared" si="2"/>
        <v>20.083102493074794</v>
      </c>
      <c r="K53" s="5">
        <f t="shared" si="3"/>
        <v>0.96952908587257625</v>
      </c>
      <c r="P53" s="5"/>
    </row>
    <row r="54" spans="1:16" x14ac:dyDescent="0.3">
      <c r="A54" s="3">
        <v>51</v>
      </c>
      <c r="B54" s="3">
        <v>1</v>
      </c>
      <c r="C54" s="3">
        <v>45</v>
      </c>
      <c r="D54" s="3">
        <v>160</v>
      </c>
      <c r="E54" s="3">
        <f t="shared" si="0"/>
        <v>2.5600000000000005</v>
      </c>
      <c r="F54" s="3">
        <v>78</v>
      </c>
      <c r="G54" s="3">
        <v>2</v>
      </c>
      <c r="H54" s="3">
        <v>72.7</v>
      </c>
      <c r="I54" s="3">
        <f t="shared" si="1"/>
        <v>30.468749999999993</v>
      </c>
      <c r="J54">
        <f t="shared" si="2"/>
        <v>28.398437499999996</v>
      </c>
      <c r="K54" s="5">
        <f t="shared" si="3"/>
        <v>2.0703124999999964</v>
      </c>
      <c r="P54" s="5"/>
    </row>
    <row r="55" spans="1:16" x14ac:dyDescent="0.3">
      <c r="A55" s="3">
        <v>52</v>
      </c>
      <c r="B55" s="3">
        <v>1</v>
      </c>
      <c r="C55" s="3">
        <v>37</v>
      </c>
      <c r="D55" s="3">
        <v>194</v>
      </c>
      <c r="E55" s="3">
        <f t="shared" si="0"/>
        <v>3.7635999999999998</v>
      </c>
      <c r="F55" s="3">
        <v>78</v>
      </c>
      <c r="G55" s="3">
        <v>2</v>
      </c>
      <c r="H55" s="3">
        <v>76.3</v>
      </c>
      <c r="I55" s="3">
        <f t="shared" si="1"/>
        <v>20.724837921139336</v>
      </c>
      <c r="J55">
        <f t="shared" si="2"/>
        <v>20.273142735678604</v>
      </c>
      <c r="K55" s="5">
        <f t="shared" si="3"/>
        <v>0.45169518546073206</v>
      </c>
      <c r="P55" s="5"/>
    </row>
    <row r="56" spans="1:16" x14ac:dyDescent="0.3">
      <c r="A56" s="3">
        <v>53</v>
      </c>
      <c r="B56" s="3">
        <v>1</v>
      </c>
      <c r="C56" s="3">
        <v>44</v>
      </c>
      <c r="D56" s="3">
        <v>163</v>
      </c>
      <c r="E56" s="3">
        <f t="shared" si="0"/>
        <v>2.6568999999999998</v>
      </c>
      <c r="F56" s="3">
        <v>79</v>
      </c>
      <c r="G56" s="3">
        <v>2</v>
      </c>
      <c r="H56" s="3">
        <v>73.599999999999994</v>
      </c>
      <c r="I56" s="3">
        <f t="shared" si="1"/>
        <v>29.733900410252552</v>
      </c>
      <c r="J56">
        <f t="shared" si="2"/>
        <v>27.701456584741617</v>
      </c>
      <c r="K56" s="5">
        <f t="shared" si="3"/>
        <v>2.0324438255109349</v>
      </c>
      <c r="P56" s="5"/>
    </row>
    <row r="57" spans="1:16" x14ac:dyDescent="0.3">
      <c r="A57" s="3">
        <v>54</v>
      </c>
      <c r="B57" s="3">
        <v>1</v>
      </c>
      <c r="C57" s="3">
        <v>40</v>
      </c>
      <c r="D57" s="3">
        <v>171</v>
      </c>
      <c r="E57" s="3">
        <f t="shared" si="0"/>
        <v>2.9240999999999997</v>
      </c>
      <c r="F57" s="3">
        <v>79</v>
      </c>
      <c r="G57" s="3">
        <v>2</v>
      </c>
      <c r="H57" s="3">
        <v>72.900000000000006</v>
      </c>
      <c r="I57" s="3">
        <f t="shared" si="1"/>
        <v>27.016859888512709</v>
      </c>
      <c r="J57">
        <f t="shared" si="2"/>
        <v>24.930747922437678</v>
      </c>
      <c r="K57" s="5">
        <f t="shared" si="3"/>
        <v>2.0861119660750305</v>
      </c>
      <c r="P57" s="5"/>
    </row>
    <row r="58" spans="1:16" x14ac:dyDescent="0.3">
      <c r="A58" s="3">
        <v>55</v>
      </c>
      <c r="B58" s="3">
        <v>1</v>
      </c>
      <c r="C58" s="3">
        <v>37</v>
      </c>
      <c r="D58" s="3">
        <v>198</v>
      </c>
      <c r="E58" s="3">
        <f t="shared" si="0"/>
        <v>3.9203999999999999</v>
      </c>
      <c r="F58" s="3">
        <v>79</v>
      </c>
      <c r="G58" s="3">
        <v>2</v>
      </c>
      <c r="H58" s="3">
        <v>71.099999999999994</v>
      </c>
      <c r="I58" s="3">
        <f t="shared" si="1"/>
        <v>20.151004999489849</v>
      </c>
      <c r="J58">
        <f t="shared" si="2"/>
        <v>18.135904499540864</v>
      </c>
      <c r="K58" s="5">
        <f t="shared" si="3"/>
        <v>2.0151004999489857</v>
      </c>
      <c r="P58" s="5"/>
    </row>
    <row r="59" spans="1:16" x14ac:dyDescent="0.3">
      <c r="A59" s="3">
        <v>56</v>
      </c>
      <c r="B59" s="3">
        <v>1</v>
      </c>
      <c r="C59" s="3">
        <v>39</v>
      </c>
      <c r="D59" s="3">
        <v>180</v>
      </c>
      <c r="E59" s="3">
        <f t="shared" si="0"/>
        <v>3.24</v>
      </c>
      <c r="F59" s="3">
        <v>80</v>
      </c>
      <c r="G59" s="3">
        <v>2</v>
      </c>
      <c r="H59" s="3">
        <v>81.400000000000006</v>
      </c>
      <c r="I59" s="3">
        <f t="shared" si="1"/>
        <v>24.691358024691358</v>
      </c>
      <c r="J59">
        <f t="shared" si="2"/>
        <v>25.123456790123456</v>
      </c>
      <c r="K59" s="5">
        <f t="shared" si="3"/>
        <v>-0.43209876543209802</v>
      </c>
      <c r="P59" s="5"/>
    </row>
    <row r="60" spans="1:16" x14ac:dyDescent="0.3">
      <c r="A60" s="3">
        <v>57</v>
      </c>
      <c r="B60" s="3">
        <v>1</v>
      </c>
      <c r="C60" s="3">
        <v>31</v>
      </c>
      <c r="D60" s="3">
        <v>182</v>
      </c>
      <c r="E60" s="3">
        <f t="shared" si="0"/>
        <v>3.3124000000000002</v>
      </c>
      <c r="F60" s="3">
        <v>80</v>
      </c>
      <c r="G60" s="3">
        <v>2</v>
      </c>
      <c r="H60" s="3">
        <v>75.7</v>
      </c>
      <c r="I60" s="3">
        <f t="shared" si="1"/>
        <v>24.151672503320853</v>
      </c>
      <c r="J60">
        <f t="shared" si="2"/>
        <v>22.853520106267357</v>
      </c>
      <c r="K60" s="5">
        <f t="shared" si="3"/>
        <v>1.2981523970534958</v>
      </c>
      <c r="P60" s="5"/>
    </row>
    <row r="61" spans="1:16" x14ac:dyDescent="0.3">
      <c r="A61" s="3">
        <v>58</v>
      </c>
      <c r="B61" s="3">
        <v>0</v>
      </c>
      <c r="C61" s="3">
        <v>55</v>
      </c>
      <c r="D61" s="3">
        <v>191</v>
      </c>
      <c r="E61" s="3">
        <f t="shared" si="0"/>
        <v>3.6480999999999999</v>
      </c>
      <c r="F61" s="3">
        <v>71</v>
      </c>
      <c r="G61" s="3">
        <v>2</v>
      </c>
      <c r="H61" s="3">
        <v>68.099999999999994</v>
      </c>
      <c r="I61" s="3">
        <f t="shared" si="1"/>
        <v>19.462185795345523</v>
      </c>
      <c r="J61">
        <f t="shared" si="2"/>
        <v>18.667251445958168</v>
      </c>
      <c r="K61" s="5">
        <f t="shared" si="3"/>
        <v>0.79493434938735419</v>
      </c>
      <c r="P61" s="5"/>
    </row>
    <row r="62" spans="1:16" x14ac:dyDescent="0.3">
      <c r="A62" s="3">
        <v>59</v>
      </c>
      <c r="B62" s="3">
        <v>1</v>
      </c>
      <c r="C62" s="3">
        <v>25</v>
      </c>
      <c r="D62" s="3">
        <v>181</v>
      </c>
      <c r="E62" s="3">
        <f t="shared" si="0"/>
        <v>3.2761</v>
      </c>
      <c r="F62" s="3">
        <v>81</v>
      </c>
      <c r="G62" s="3">
        <v>2</v>
      </c>
      <c r="H62" s="3">
        <v>78.099999999999994</v>
      </c>
      <c r="I62" s="3">
        <f t="shared" si="1"/>
        <v>24.724520008546747</v>
      </c>
      <c r="J62">
        <f t="shared" si="2"/>
        <v>23.839321144043222</v>
      </c>
      <c r="K62" s="5">
        <f t="shared" si="3"/>
        <v>0.88519886450352558</v>
      </c>
      <c r="P62" s="5"/>
    </row>
    <row r="63" spans="1:16" x14ac:dyDescent="0.3">
      <c r="A63" s="3">
        <v>60</v>
      </c>
      <c r="B63" s="3">
        <v>0</v>
      </c>
      <c r="C63" s="3">
        <v>42</v>
      </c>
      <c r="D63" s="3">
        <v>171</v>
      </c>
      <c r="E63" s="3">
        <f t="shared" si="0"/>
        <v>2.9240999999999997</v>
      </c>
      <c r="F63" s="3">
        <v>61</v>
      </c>
      <c r="G63" s="3">
        <v>2</v>
      </c>
      <c r="H63" s="3">
        <v>58.1</v>
      </c>
      <c r="I63" s="3">
        <f t="shared" si="1"/>
        <v>20.861119660750319</v>
      </c>
      <c r="J63">
        <f t="shared" si="2"/>
        <v>19.869361512944156</v>
      </c>
      <c r="K63" s="5">
        <f t="shared" si="3"/>
        <v>0.99175814780616278</v>
      </c>
      <c r="P63" s="5"/>
    </row>
    <row r="64" spans="1:16" x14ac:dyDescent="0.3">
      <c r="A64" s="3">
        <v>61</v>
      </c>
      <c r="B64" s="3">
        <v>0</v>
      </c>
      <c r="C64" s="3">
        <v>51</v>
      </c>
      <c r="D64" s="3">
        <v>165</v>
      </c>
      <c r="E64" s="3">
        <f t="shared" si="0"/>
        <v>2.7224999999999997</v>
      </c>
      <c r="F64" s="3">
        <v>60</v>
      </c>
      <c r="G64" s="3">
        <v>3</v>
      </c>
      <c r="H64" s="3">
        <v>53</v>
      </c>
      <c r="I64" s="3">
        <f t="shared" si="1"/>
        <v>22.03856749311295</v>
      </c>
      <c r="J64">
        <f t="shared" si="2"/>
        <v>19.467401285583104</v>
      </c>
      <c r="K64" s="5">
        <f t="shared" si="3"/>
        <v>2.5711662075298456</v>
      </c>
      <c r="P64" s="5">
        <f t="shared" ref="P64" si="4">N64-O64</f>
        <v>0</v>
      </c>
    </row>
    <row r="65" spans="1:11" x14ac:dyDescent="0.3">
      <c r="A65" s="3">
        <v>62</v>
      </c>
      <c r="B65" s="3">
        <v>0</v>
      </c>
      <c r="C65" s="3">
        <v>35</v>
      </c>
      <c r="D65" s="3">
        <v>169</v>
      </c>
      <c r="E65" s="3">
        <f t="shared" si="0"/>
        <v>2.8560999999999996</v>
      </c>
      <c r="F65" s="3">
        <v>62</v>
      </c>
      <c r="G65" s="3">
        <v>3</v>
      </c>
      <c r="H65" s="3">
        <v>56.4</v>
      </c>
      <c r="I65" s="3">
        <f t="shared" si="1"/>
        <v>21.707923392038097</v>
      </c>
      <c r="J65">
        <f t="shared" si="2"/>
        <v>19.747207730821753</v>
      </c>
      <c r="K65" s="5">
        <f t="shared" si="3"/>
        <v>1.9607156612163443</v>
      </c>
    </row>
    <row r="66" spans="1:11" x14ac:dyDescent="0.3">
      <c r="A66" s="3">
        <v>63</v>
      </c>
      <c r="B66" s="3">
        <v>0</v>
      </c>
      <c r="C66" s="3">
        <v>21</v>
      </c>
      <c r="D66" s="3">
        <v>159</v>
      </c>
      <c r="E66" s="3">
        <f t="shared" si="0"/>
        <v>2.5281000000000002</v>
      </c>
      <c r="F66" s="3">
        <v>64</v>
      </c>
      <c r="G66" s="3">
        <v>3</v>
      </c>
      <c r="H66" s="3">
        <v>60.6</v>
      </c>
      <c r="I66" s="3">
        <f t="shared" si="1"/>
        <v>25.315454293738377</v>
      </c>
      <c r="J66">
        <f t="shared" si="2"/>
        <v>23.970570784383529</v>
      </c>
      <c r="K66" s="5">
        <f t="shared" si="3"/>
        <v>1.3448835093548475</v>
      </c>
    </row>
    <row r="67" spans="1:11" x14ac:dyDescent="0.3">
      <c r="A67" s="3">
        <v>64</v>
      </c>
      <c r="B67" s="3">
        <v>0</v>
      </c>
      <c r="C67" s="3">
        <v>22</v>
      </c>
      <c r="D67" s="3">
        <v>169</v>
      </c>
      <c r="E67" s="3">
        <f t="shared" si="0"/>
        <v>2.8560999999999996</v>
      </c>
      <c r="F67" s="3">
        <v>65</v>
      </c>
      <c r="G67" s="3">
        <v>3</v>
      </c>
      <c r="H67" s="3">
        <v>58.2</v>
      </c>
      <c r="I67" s="3">
        <f t="shared" si="1"/>
        <v>22.758306781975424</v>
      </c>
      <c r="J67">
        <f t="shared" si="2"/>
        <v>20.377437764784151</v>
      </c>
      <c r="K67" s="5">
        <f t="shared" si="3"/>
        <v>2.380869017191273</v>
      </c>
    </row>
    <row r="68" spans="1:11" x14ac:dyDescent="0.3">
      <c r="A68" s="3">
        <v>65</v>
      </c>
      <c r="B68" s="3">
        <v>0</v>
      </c>
      <c r="C68" s="3">
        <v>36</v>
      </c>
      <c r="D68" s="3">
        <v>160</v>
      </c>
      <c r="E68" s="3">
        <f t="shared" si="0"/>
        <v>2.5600000000000005</v>
      </c>
      <c r="F68" s="3">
        <v>66</v>
      </c>
      <c r="G68" s="3">
        <v>3</v>
      </c>
      <c r="H68" s="3">
        <v>58.2</v>
      </c>
      <c r="I68" s="3">
        <f t="shared" si="1"/>
        <v>25.781249999999996</v>
      </c>
      <c r="J68">
        <f t="shared" si="2"/>
        <v>22.734374999999996</v>
      </c>
      <c r="K68" s="5">
        <f t="shared" si="3"/>
        <v>3.046875</v>
      </c>
    </row>
    <row r="69" spans="1:11" x14ac:dyDescent="0.3">
      <c r="A69" s="3">
        <v>66</v>
      </c>
      <c r="B69" s="3">
        <v>0</v>
      </c>
      <c r="C69" s="3">
        <v>20</v>
      </c>
      <c r="D69" s="3">
        <v>169</v>
      </c>
      <c r="E69" s="3">
        <f t="shared" ref="E69:E93" si="5">POWER((D69/100),2)</f>
        <v>2.8560999999999996</v>
      </c>
      <c r="F69" s="3">
        <v>67</v>
      </c>
      <c r="G69" s="3">
        <v>3</v>
      </c>
      <c r="H69" s="3">
        <v>61.6</v>
      </c>
      <c r="I69" s="3">
        <f t="shared" ref="I69:I93" si="6">F69/E69</f>
        <v>23.458562375266975</v>
      </c>
      <c r="J69">
        <f t="shared" ref="J69:J93" si="7">H69/E69</f>
        <v>21.567872273379788</v>
      </c>
      <c r="K69" s="5">
        <f t="shared" ref="K69:K93" si="8">I69-J69</f>
        <v>1.8906901018871878</v>
      </c>
    </row>
    <row r="70" spans="1:11" x14ac:dyDescent="0.3">
      <c r="A70" s="3">
        <v>67</v>
      </c>
      <c r="B70" s="3">
        <v>0</v>
      </c>
      <c r="C70" s="3">
        <v>35</v>
      </c>
      <c r="D70" s="3">
        <v>163</v>
      </c>
      <c r="E70" s="3">
        <f t="shared" si="5"/>
        <v>2.6568999999999998</v>
      </c>
      <c r="F70" s="3">
        <v>67</v>
      </c>
      <c r="G70" s="3">
        <v>3</v>
      </c>
      <c r="H70" s="3">
        <v>60.2</v>
      </c>
      <c r="I70" s="3">
        <f t="shared" si="6"/>
        <v>25.217358575783809</v>
      </c>
      <c r="J70">
        <f t="shared" si="7"/>
        <v>22.657984869584858</v>
      </c>
      <c r="K70" s="5">
        <f t="shared" si="8"/>
        <v>2.5593737061989508</v>
      </c>
    </row>
    <row r="71" spans="1:11" x14ac:dyDescent="0.3">
      <c r="A71" s="3">
        <v>68</v>
      </c>
      <c r="B71" s="3">
        <v>0</v>
      </c>
      <c r="C71" s="3">
        <v>45</v>
      </c>
      <c r="D71" s="3">
        <v>155</v>
      </c>
      <c r="E71" s="3">
        <f t="shared" si="5"/>
        <v>2.4025000000000003</v>
      </c>
      <c r="F71" s="3">
        <v>69</v>
      </c>
      <c r="G71" s="3">
        <v>3</v>
      </c>
      <c r="H71" s="3">
        <v>61.8</v>
      </c>
      <c r="I71" s="3">
        <f t="shared" si="6"/>
        <v>28.720083246618103</v>
      </c>
      <c r="J71">
        <f t="shared" si="7"/>
        <v>25.723204994797083</v>
      </c>
      <c r="K71" s="5">
        <f t="shared" si="8"/>
        <v>2.9968782518210197</v>
      </c>
    </row>
    <row r="72" spans="1:11" x14ac:dyDescent="0.3">
      <c r="A72" s="3">
        <v>69</v>
      </c>
      <c r="B72" s="3">
        <v>0</v>
      </c>
      <c r="C72" s="3">
        <v>58</v>
      </c>
      <c r="D72" s="3">
        <v>141</v>
      </c>
      <c r="E72" s="3">
        <f t="shared" si="5"/>
        <v>1.9880999999999998</v>
      </c>
      <c r="F72" s="3">
        <v>70</v>
      </c>
      <c r="G72" s="3">
        <v>3</v>
      </c>
      <c r="H72" s="3">
        <v>63</v>
      </c>
      <c r="I72" s="3">
        <f t="shared" si="6"/>
        <v>35.209496504199997</v>
      </c>
      <c r="J72">
        <f t="shared" si="7"/>
        <v>31.688546853779997</v>
      </c>
      <c r="K72" s="5">
        <f t="shared" si="8"/>
        <v>3.5209496504200004</v>
      </c>
    </row>
    <row r="73" spans="1:11" x14ac:dyDescent="0.3">
      <c r="A73" s="3">
        <v>70</v>
      </c>
      <c r="B73" s="3">
        <v>0</v>
      </c>
      <c r="C73" s="3">
        <v>37</v>
      </c>
      <c r="D73" s="3">
        <v>170</v>
      </c>
      <c r="E73" s="3">
        <f t="shared" si="5"/>
        <v>2.8899999999999997</v>
      </c>
      <c r="F73" s="3">
        <v>70</v>
      </c>
      <c r="G73" s="3">
        <v>3</v>
      </c>
      <c r="H73" s="3">
        <v>62.7</v>
      </c>
      <c r="I73" s="3">
        <f t="shared" si="6"/>
        <v>24.221453287197235</v>
      </c>
      <c r="J73">
        <f t="shared" si="7"/>
        <v>21.69550173010381</v>
      </c>
      <c r="K73" s="5">
        <f t="shared" si="8"/>
        <v>2.5259515570934248</v>
      </c>
    </row>
    <row r="74" spans="1:11" x14ac:dyDescent="0.3">
      <c r="A74" s="3">
        <v>71</v>
      </c>
      <c r="B74" s="3">
        <v>0</v>
      </c>
      <c r="C74" s="3">
        <v>31</v>
      </c>
      <c r="D74" s="3">
        <v>170</v>
      </c>
      <c r="E74" s="3">
        <f t="shared" si="5"/>
        <v>2.8899999999999997</v>
      </c>
      <c r="F74" s="3">
        <v>72</v>
      </c>
      <c r="G74" s="3">
        <v>3</v>
      </c>
      <c r="H74" s="3">
        <v>71.099999999999994</v>
      </c>
      <c r="I74" s="3">
        <f t="shared" si="6"/>
        <v>24.913494809688583</v>
      </c>
      <c r="J74">
        <f t="shared" si="7"/>
        <v>24.602076124567475</v>
      </c>
      <c r="K74" s="5">
        <f t="shared" si="8"/>
        <v>0.31141868512110804</v>
      </c>
    </row>
    <row r="75" spans="1:11" x14ac:dyDescent="0.3">
      <c r="A75" s="3">
        <v>72</v>
      </c>
      <c r="B75" s="3">
        <v>0</v>
      </c>
      <c r="C75" s="3">
        <v>35</v>
      </c>
      <c r="D75" s="3">
        <v>171</v>
      </c>
      <c r="E75" s="3">
        <f t="shared" si="5"/>
        <v>2.9240999999999997</v>
      </c>
      <c r="F75" s="3">
        <v>72</v>
      </c>
      <c r="G75" s="3">
        <v>3</v>
      </c>
      <c r="H75" s="3">
        <v>64.400000000000006</v>
      </c>
      <c r="I75" s="3">
        <f t="shared" si="6"/>
        <v>24.622960911049557</v>
      </c>
      <c r="J75">
        <f t="shared" si="7"/>
        <v>22.023870592660995</v>
      </c>
      <c r="K75" s="5">
        <f t="shared" si="8"/>
        <v>2.5990903183885621</v>
      </c>
    </row>
    <row r="76" spans="1:11" x14ac:dyDescent="0.3">
      <c r="A76" s="3">
        <v>73</v>
      </c>
      <c r="B76" s="3">
        <v>0</v>
      </c>
      <c r="C76" s="3">
        <v>56</v>
      </c>
      <c r="D76" s="3">
        <v>171</v>
      </c>
      <c r="E76" s="3">
        <f t="shared" si="5"/>
        <v>2.9240999999999997</v>
      </c>
      <c r="F76" s="3">
        <v>73</v>
      </c>
      <c r="G76" s="3">
        <v>3</v>
      </c>
      <c r="H76" s="3">
        <v>68.900000000000006</v>
      </c>
      <c r="I76" s="3">
        <f t="shared" si="6"/>
        <v>24.964946479258579</v>
      </c>
      <c r="J76">
        <f t="shared" si="7"/>
        <v>23.562805649601589</v>
      </c>
      <c r="K76" s="5">
        <f t="shared" si="8"/>
        <v>1.4021408296569895</v>
      </c>
    </row>
    <row r="77" spans="1:11" x14ac:dyDescent="0.3">
      <c r="A77" s="3">
        <v>74</v>
      </c>
      <c r="B77" s="3">
        <v>0</v>
      </c>
      <c r="C77" s="3">
        <v>48</v>
      </c>
      <c r="D77" s="3">
        <v>153</v>
      </c>
      <c r="E77" s="3">
        <f t="shared" si="5"/>
        <v>2.3409</v>
      </c>
      <c r="F77" s="3">
        <v>75</v>
      </c>
      <c r="G77" s="3">
        <v>3</v>
      </c>
      <c r="H77" s="3">
        <v>68.7</v>
      </c>
      <c r="I77" s="3">
        <f t="shared" si="6"/>
        <v>32.038959374599514</v>
      </c>
      <c r="J77">
        <f t="shared" si="7"/>
        <v>29.347686787133156</v>
      </c>
      <c r="K77" s="5">
        <f t="shared" si="8"/>
        <v>2.6912725874663579</v>
      </c>
    </row>
    <row r="78" spans="1:11" x14ac:dyDescent="0.3">
      <c r="A78" s="3">
        <v>75</v>
      </c>
      <c r="B78" s="3">
        <v>0</v>
      </c>
      <c r="C78" s="3">
        <v>41</v>
      </c>
      <c r="D78" s="3">
        <v>157</v>
      </c>
      <c r="E78" s="3">
        <f t="shared" si="5"/>
        <v>2.4649000000000001</v>
      </c>
      <c r="F78" s="3">
        <v>76</v>
      </c>
      <c r="G78" s="3">
        <v>3</v>
      </c>
      <c r="H78" s="3">
        <v>71</v>
      </c>
      <c r="I78" s="3">
        <f t="shared" si="6"/>
        <v>30.832893829364274</v>
      </c>
      <c r="J78">
        <f t="shared" si="7"/>
        <v>28.804413972169254</v>
      </c>
      <c r="K78" s="5">
        <f t="shared" si="8"/>
        <v>2.0284798571950198</v>
      </c>
    </row>
    <row r="79" spans="1:11" x14ac:dyDescent="0.3">
      <c r="A79" s="3">
        <v>76</v>
      </c>
      <c r="B79" s="3">
        <v>1</v>
      </c>
      <c r="C79" s="3">
        <v>36</v>
      </c>
      <c r="D79" s="3">
        <v>155</v>
      </c>
      <c r="E79" s="3">
        <f t="shared" si="5"/>
        <v>2.4025000000000003</v>
      </c>
      <c r="F79" s="3">
        <v>71</v>
      </c>
      <c r="G79" s="3">
        <v>3</v>
      </c>
      <c r="H79" s="3">
        <v>68.5</v>
      </c>
      <c r="I79" s="3">
        <f t="shared" si="6"/>
        <v>29.552549427679498</v>
      </c>
      <c r="J79">
        <f t="shared" si="7"/>
        <v>28.511966701352755</v>
      </c>
      <c r="K79" s="5">
        <f t="shared" si="8"/>
        <v>1.0405827263267433</v>
      </c>
    </row>
    <row r="80" spans="1:11" x14ac:dyDescent="0.3">
      <c r="A80" s="3">
        <v>77</v>
      </c>
      <c r="B80" s="3">
        <v>1</v>
      </c>
      <c r="C80" s="3">
        <v>47</v>
      </c>
      <c r="D80" s="3">
        <v>179</v>
      </c>
      <c r="E80" s="3">
        <f t="shared" si="5"/>
        <v>3.2040999999999999</v>
      </c>
      <c r="F80" s="3">
        <v>73</v>
      </c>
      <c r="G80" s="3">
        <v>3</v>
      </c>
      <c r="H80" s="3">
        <v>72.099999999999994</v>
      </c>
      <c r="I80" s="3">
        <f t="shared" si="6"/>
        <v>22.783308885490467</v>
      </c>
      <c r="J80">
        <f t="shared" si="7"/>
        <v>22.502418775943323</v>
      </c>
      <c r="K80" s="5">
        <f t="shared" si="8"/>
        <v>0.28089010954714411</v>
      </c>
    </row>
    <row r="81" spans="1:11" x14ac:dyDescent="0.3">
      <c r="A81" s="3">
        <v>78</v>
      </c>
      <c r="B81" s="3">
        <v>1</v>
      </c>
      <c r="C81" s="3">
        <v>29</v>
      </c>
      <c r="D81" s="3">
        <v>166</v>
      </c>
      <c r="E81" s="3">
        <f t="shared" si="5"/>
        <v>2.7555999999999998</v>
      </c>
      <c r="F81" s="3">
        <v>76</v>
      </c>
      <c r="G81" s="3">
        <v>3</v>
      </c>
      <c r="H81" s="3">
        <v>72.5</v>
      </c>
      <c r="I81" s="3">
        <f t="shared" si="6"/>
        <v>27.580200319349689</v>
      </c>
      <c r="J81">
        <f t="shared" si="7"/>
        <v>26.310059515169112</v>
      </c>
      <c r="K81" s="5">
        <f t="shared" si="8"/>
        <v>1.2701408041805777</v>
      </c>
    </row>
    <row r="82" spans="1:11" x14ac:dyDescent="0.3">
      <c r="A82" s="3">
        <v>79</v>
      </c>
      <c r="B82" s="3">
        <v>1</v>
      </c>
      <c r="C82" s="3">
        <v>37</v>
      </c>
      <c r="D82" s="3">
        <v>173</v>
      </c>
      <c r="E82" s="3">
        <f t="shared" si="5"/>
        <v>2.9929000000000001</v>
      </c>
      <c r="F82" s="3">
        <v>78</v>
      </c>
      <c r="G82" s="3">
        <v>3</v>
      </c>
      <c r="H82" s="3">
        <v>77.5</v>
      </c>
      <c r="I82" s="3">
        <f t="shared" si="6"/>
        <v>26.061679307694877</v>
      </c>
      <c r="J82">
        <f t="shared" si="7"/>
        <v>25.89461726085068</v>
      </c>
      <c r="K82" s="5">
        <f t="shared" si="8"/>
        <v>0.16706204684419745</v>
      </c>
    </row>
    <row r="83" spans="1:11" x14ac:dyDescent="0.3">
      <c r="A83" s="3">
        <v>80</v>
      </c>
      <c r="B83" s="3">
        <v>1</v>
      </c>
      <c r="C83" s="3">
        <v>31</v>
      </c>
      <c r="D83" s="3">
        <v>177</v>
      </c>
      <c r="E83" s="3">
        <f t="shared" si="5"/>
        <v>3.1329000000000002</v>
      </c>
      <c r="F83" s="3">
        <v>78</v>
      </c>
      <c r="G83" s="3">
        <v>3</v>
      </c>
      <c r="H83" s="3">
        <v>75.2</v>
      </c>
      <c r="I83" s="3">
        <f t="shared" si="6"/>
        <v>24.897060231734173</v>
      </c>
      <c r="J83">
        <f t="shared" si="7"/>
        <v>24.003319608030896</v>
      </c>
      <c r="K83" s="5">
        <f t="shared" si="8"/>
        <v>0.89374062370327678</v>
      </c>
    </row>
    <row r="84" spans="1:11" x14ac:dyDescent="0.3">
      <c r="A84" s="3">
        <v>81</v>
      </c>
      <c r="B84" s="3">
        <v>1</v>
      </c>
      <c r="C84" s="3">
        <v>26</v>
      </c>
      <c r="D84" s="3">
        <v>179</v>
      </c>
      <c r="E84" s="3">
        <f t="shared" si="5"/>
        <v>3.2040999999999999</v>
      </c>
      <c r="F84" s="3">
        <v>78</v>
      </c>
      <c r="G84" s="3">
        <v>3</v>
      </c>
      <c r="H84" s="3">
        <v>69.400000000000006</v>
      </c>
      <c r="I84" s="3">
        <f t="shared" si="6"/>
        <v>24.343809494085704</v>
      </c>
      <c r="J84">
        <f t="shared" si="7"/>
        <v>21.659748447301897</v>
      </c>
      <c r="K84" s="5">
        <f t="shared" si="8"/>
        <v>2.6840610467838069</v>
      </c>
    </row>
    <row r="85" spans="1:11" x14ac:dyDescent="0.3">
      <c r="A85" s="3">
        <v>82</v>
      </c>
      <c r="B85" s="3">
        <v>1</v>
      </c>
      <c r="C85" s="3">
        <v>40</v>
      </c>
      <c r="D85" s="3">
        <v>179</v>
      </c>
      <c r="E85" s="3">
        <f t="shared" si="5"/>
        <v>3.2040999999999999</v>
      </c>
      <c r="F85" s="3">
        <v>79</v>
      </c>
      <c r="G85" s="3">
        <v>3</v>
      </c>
      <c r="H85" s="3">
        <v>74.5</v>
      </c>
      <c r="I85" s="3">
        <f t="shared" si="6"/>
        <v>24.655909615804749</v>
      </c>
      <c r="J85">
        <f t="shared" si="7"/>
        <v>23.251459068069035</v>
      </c>
      <c r="K85" s="5">
        <f t="shared" si="8"/>
        <v>1.4044505477357134</v>
      </c>
    </row>
    <row r="86" spans="1:11" x14ac:dyDescent="0.3">
      <c r="A86" s="3">
        <v>83</v>
      </c>
      <c r="B86" s="3">
        <v>1</v>
      </c>
      <c r="C86" s="3">
        <v>35</v>
      </c>
      <c r="D86" s="3">
        <v>183</v>
      </c>
      <c r="E86" s="3">
        <f t="shared" si="5"/>
        <v>3.3489000000000004</v>
      </c>
      <c r="F86" s="3">
        <v>83</v>
      </c>
      <c r="G86" s="3">
        <v>3</v>
      </c>
      <c r="H86" s="3">
        <v>80.2</v>
      </c>
      <c r="I86" s="3">
        <f t="shared" si="6"/>
        <v>24.784257517393769</v>
      </c>
      <c r="J86">
        <f t="shared" si="7"/>
        <v>23.948162083072052</v>
      </c>
      <c r="K86" s="5">
        <f t="shared" si="8"/>
        <v>0.83609543432171662</v>
      </c>
    </row>
    <row r="87" spans="1:11" x14ac:dyDescent="0.3">
      <c r="A87" s="3">
        <v>84</v>
      </c>
      <c r="B87" s="3">
        <v>1</v>
      </c>
      <c r="C87" s="3">
        <v>49</v>
      </c>
      <c r="D87" s="3">
        <v>177</v>
      </c>
      <c r="E87" s="3">
        <f t="shared" si="5"/>
        <v>3.1329000000000002</v>
      </c>
      <c r="F87" s="3">
        <v>84</v>
      </c>
      <c r="G87" s="3">
        <v>3</v>
      </c>
      <c r="H87" s="3">
        <v>79.900000000000006</v>
      </c>
      <c r="I87" s="3">
        <f t="shared" si="6"/>
        <v>26.812218711098343</v>
      </c>
      <c r="J87">
        <f t="shared" si="7"/>
        <v>25.50352708353283</v>
      </c>
      <c r="K87" s="5">
        <f t="shared" si="8"/>
        <v>1.3086916275655121</v>
      </c>
    </row>
    <row r="88" spans="1:11" x14ac:dyDescent="0.3">
      <c r="A88" s="3">
        <v>85</v>
      </c>
      <c r="B88" s="3">
        <v>1</v>
      </c>
      <c r="C88" s="3">
        <v>28</v>
      </c>
      <c r="D88" s="3">
        <v>164</v>
      </c>
      <c r="E88" s="3">
        <f t="shared" si="5"/>
        <v>2.6895999999999995</v>
      </c>
      <c r="F88" s="3">
        <v>85</v>
      </c>
      <c r="G88" s="3">
        <v>3</v>
      </c>
      <c r="H88" s="3">
        <v>79.7</v>
      </c>
      <c r="I88" s="3">
        <f t="shared" si="6"/>
        <v>31.603212373587155</v>
      </c>
      <c r="J88">
        <f t="shared" si="7"/>
        <v>29.632659131469371</v>
      </c>
      <c r="K88" s="5">
        <f t="shared" si="8"/>
        <v>1.9705532421177843</v>
      </c>
    </row>
    <row r="89" spans="1:11" x14ac:dyDescent="0.3">
      <c r="A89" s="3">
        <v>86</v>
      </c>
      <c r="B89" s="3">
        <v>1</v>
      </c>
      <c r="C89" s="3">
        <v>40</v>
      </c>
      <c r="D89" s="3">
        <v>167</v>
      </c>
      <c r="E89" s="3">
        <f t="shared" si="5"/>
        <v>2.7888999999999999</v>
      </c>
      <c r="F89" s="3">
        <v>87</v>
      </c>
      <c r="G89" s="3">
        <v>3</v>
      </c>
      <c r="H89" s="3">
        <v>77.8</v>
      </c>
      <c r="I89" s="3">
        <f t="shared" si="6"/>
        <v>31.1950948402596</v>
      </c>
      <c r="J89">
        <f t="shared" si="7"/>
        <v>27.896303201979276</v>
      </c>
      <c r="K89" s="5">
        <f t="shared" si="8"/>
        <v>3.2987916382803242</v>
      </c>
    </row>
    <row r="90" spans="1:11" x14ac:dyDescent="0.3">
      <c r="A90" s="3">
        <v>87</v>
      </c>
      <c r="B90" s="3">
        <v>1</v>
      </c>
      <c r="C90" s="3">
        <v>51</v>
      </c>
      <c r="D90" s="3">
        <v>175</v>
      </c>
      <c r="E90" s="3">
        <f t="shared" si="5"/>
        <v>3.0625</v>
      </c>
      <c r="F90" s="3">
        <v>88</v>
      </c>
      <c r="G90" s="3">
        <v>3</v>
      </c>
      <c r="H90" s="3">
        <v>81.900000000000006</v>
      </c>
      <c r="I90" s="3">
        <f t="shared" si="6"/>
        <v>28.73469387755102</v>
      </c>
      <c r="J90">
        <f t="shared" si="7"/>
        <v>26.742857142857144</v>
      </c>
      <c r="K90" s="5">
        <f t="shared" si="8"/>
        <v>1.9918367346938766</v>
      </c>
    </row>
    <row r="91" spans="1:11" x14ac:dyDescent="0.3">
      <c r="A91" s="3">
        <v>88</v>
      </c>
      <c r="B91" s="3">
        <v>1</v>
      </c>
      <c r="C91" s="3">
        <v>25</v>
      </c>
      <c r="D91" s="3">
        <v>155</v>
      </c>
      <c r="E91" s="3">
        <f t="shared" si="5"/>
        <v>2.4025000000000003</v>
      </c>
      <c r="F91" s="3">
        <v>74</v>
      </c>
      <c r="G91" s="3">
        <v>3</v>
      </c>
      <c r="H91" s="3">
        <v>68.5</v>
      </c>
      <c r="I91" s="3">
        <f t="shared" si="6"/>
        <v>30.801248699271589</v>
      </c>
      <c r="J91">
        <f t="shared" si="7"/>
        <v>28.511966701352755</v>
      </c>
      <c r="K91" s="5">
        <f t="shared" si="8"/>
        <v>2.2892819979188346</v>
      </c>
    </row>
    <row r="92" spans="1:11" x14ac:dyDescent="0.3">
      <c r="A92" s="3">
        <v>89</v>
      </c>
      <c r="B92" s="3">
        <v>1</v>
      </c>
      <c r="C92" s="3">
        <v>36</v>
      </c>
      <c r="D92" s="3">
        <v>168</v>
      </c>
      <c r="E92" s="3">
        <f t="shared" si="5"/>
        <v>2.8223999999999996</v>
      </c>
      <c r="F92" s="3">
        <v>81</v>
      </c>
      <c r="G92" s="3">
        <v>3</v>
      </c>
      <c r="H92" s="3">
        <v>76.599999999999994</v>
      </c>
      <c r="I92" s="3">
        <f t="shared" si="6"/>
        <v>28.698979591836739</v>
      </c>
      <c r="J92">
        <f t="shared" si="7"/>
        <v>27.140022675736965</v>
      </c>
      <c r="K92" s="5">
        <f t="shared" si="8"/>
        <v>1.558956916099774</v>
      </c>
    </row>
    <row r="93" spans="1:11" x14ac:dyDescent="0.3">
      <c r="A93" s="3">
        <v>90</v>
      </c>
      <c r="B93" s="3">
        <v>0</v>
      </c>
      <c r="C93" s="3">
        <v>54</v>
      </c>
      <c r="D93" s="3">
        <v>154</v>
      </c>
      <c r="E93" s="3">
        <f t="shared" si="5"/>
        <v>2.3715999999999999</v>
      </c>
      <c r="F93" s="3">
        <v>66</v>
      </c>
      <c r="G93" s="3">
        <v>3</v>
      </c>
      <c r="H93" s="3">
        <v>60.4</v>
      </c>
      <c r="I93" s="3">
        <f t="shared" si="6"/>
        <v>27.829313543599259</v>
      </c>
      <c r="J93">
        <f t="shared" si="7"/>
        <v>25.468038455051442</v>
      </c>
      <c r="K93" s="5">
        <f t="shared" si="8"/>
        <v>2.3612750885478171</v>
      </c>
    </row>
  </sheetData>
  <mergeCells count="1"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A826-CF10-48B9-9BDE-9A859A2649C7}">
  <dimension ref="A1:U43"/>
  <sheetViews>
    <sheetView tabSelected="1" topLeftCell="A12" workbookViewId="0">
      <selection activeCell="A2" sqref="A2:B2"/>
    </sheetView>
  </sheetViews>
  <sheetFormatPr defaultRowHeight="14.4" x14ac:dyDescent="0.3"/>
  <cols>
    <col min="3" max="3" width="12.21875" bestFit="1" customWidth="1"/>
    <col min="4" max="6" width="12" bestFit="1" customWidth="1"/>
    <col min="7" max="7" width="23.88671875" bestFit="1" customWidth="1"/>
    <col min="8" max="10" width="12" bestFit="1" customWidth="1"/>
    <col min="11" max="11" width="12.77734375" bestFit="1" customWidth="1"/>
    <col min="14" max="14" width="17.6640625" bestFit="1" customWidth="1"/>
  </cols>
  <sheetData>
    <row r="1" spans="1:21" ht="15" thickBot="1" x14ac:dyDescent="0.35">
      <c r="A1" s="34" t="s">
        <v>23</v>
      </c>
      <c r="B1" s="35"/>
      <c r="C1" s="11" t="s">
        <v>16</v>
      </c>
      <c r="D1" s="11" t="s">
        <v>17</v>
      </c>
      <c r="E1" s="11" t="s">
        <v>18</v>
      </c>
      <c r="F1" s="11" t="s">
        <v>19</v>
      </c>
      <c r="H1" s="11" t="s">
        <v>20</v>
      </c>
      <c r="I1" s="20" t="s">
        <v>21</v>
      </c>
      <c r="J1" s="15" t="s">
        <v>25</v>
      </c>
      <c r="K1" s="16">
        <v>2</v>
      </c>
    </row>
    <row r="2" spans="1:21" ht="15" thickBot="1" x14ac:dyDescent="0.35">
      <c r="A2" s="34">
        <f>COUNT(C4:E33)</f>
        <v>90</v>
      </c>
      <c r="B2" s="36"/>
      <c r="C2" s="17">
        <f>AVERAGE(C4:C33)</f>
        <v>1.1330074891642345</v>
      </c>
      <c r="D2" s="19">
        <f>AVERAGE(D4:D33)</f>
        <v>0.98477392633333316</v>
      </c>
      <c r="E2" s="19">
        <f>AVERAGE(E4:E33)</f>
        <v>1.9062388516666666</v>
      </c>
      <c r="F2" s="17">
        <f>SUM(C2:E2)/3</f>
        <v>1.3413400890547447</v>
      </c>
      <c r="H2" s="11" t="s">
        <v>22</v>
      </c>
      <c r="I2" s="20" t="s">
        <v>24</v>
      </c>
      <c r="J2" s="18" t="s">
        <v>26</v>
      </c>
      <c r="K2" s="18">
        <v>87</v>
      </c>
    </row>
    <row r="3" spans="1:21" ht="15" thickBot="1" x14ac:dyDescent="0.35">
      <c r="C3" s="13" t="s">
        <v>1</v>
      </c>
      <c r="D3" s="13" t="s">
        <v>3</v>
      </c>
      <c r="E3" s="13" t="s">
        <v>2</v>
      </c>
      <c r="F3" s="13" t="s">
        <v>27</v>
      </c>
      <c r="G3" s="13" t="s">
        <v>29</v>
      </c>
      <c r="H3" s="13" t="s">
        <v>30</v>
      </c>
      <c r="I3" s="13" t="s">
        <v>28</v>
      </c>
      <c r="J3" s="13" t="s">
        <v>31</v>
      </c>
      <c r="K3" s="13" t="s">
        <v>32</v>
      </c>
      <c r="N3" s="26" t="s">
        <v>43</v>
      </c>
      <c r="O3" s="26"/>
      <c r="P3" s="26"/>
      <c r="Q3" s="26"/>
      <c r="R3" s="26"/>
      <c r="S3" s="26"/>
      <c r="T3" s="26"/>
      <c r="U3" s="26"/>
    </row>
    <row r="4" spans="1:21" x14ac:dyDescent="0.3">
      <c r="C4" s="9">
        <v>1.503105098690714</v>
      </c>
      <c r="D4" s="10">
        <v>0</v>
      </c>
      <c r="E4" s="10">
        <v>2.5711662099999999</v>
      </c>
      <c r="F4" s="21">
        <f>POWER((C4-$C$2),2)</f>
        <v>0.13697224057721441</v>
      </c>
      <c r="G4" s="21">
        <f>POWER((D4-$D$2),2)</f>
        <v>0.96977968598596909</v>
      </c>
      <c r="H4" s="21">
        <f>POWER((E4-$E$2),2)</f>
        <v>0.44212839186014496</v>
      </c>
      <c r="I4" s="21">
        <f>POWER((C4-$F$2),2)</f>
        <v>2.6167918342525239E-2</v>
      </c>
      <c r="J4" s="21">
        <f t="shared" ref="J4:K4" si="0">POWER((D4-$F$2),2)</f>
        <v>1.7991932345053903</v>
      </c>
      <c r="K4" s="21">
        <f t="shared" si="0"/>
        <v>1.5124722877592536</v>
      </c>
      <c r="N4" s="26"/>
      <c r="O4" s="26"/>
      <c r="P4" s="26"/>
      <c r="Q4" s="26"/>
      <c r="R4" s="26"/>
      <c r="S4" s="26"/>
      <c r="T4" s="26"/>
      <c r="U4" s="26"/>
    </row>
    <row r="5" spans="1:21" ht="15" thickBot="1" x14ac:dyDescent="0.35">
      <c r="C5" s="8">
        <v>1.6276041666666679</v>
      </c>
      <c r="D5" s="7">
        <v>0</v>
      </c>
      <c r="E5" s="7">
        <v>1.96071566</v>
      </c>
      <c r="F5" s="22">
        <f t="shared" ref="F5:F33" si="1">POWER((C5-$C$2),2)</f>
        <v>0.24462587339644601</v>
      </c>
      <c r="G5" s="22">
        <f t="shared" ref="G5:G33" si="2">POWER((D5-$D$2),2)</f>
        <v>0.96977968598596909</v>
      </c>
      <c r="H5" s="22">
        <f t="shared" ref="H5:H33" si="3">POWER((E5-$E$2),2)</f>
        <v>2.9677226461867377E-3</v>
      </c>
      <c r="I5" s="22">
        <f t="shared" ref="I5:I33" si="4">POWER((C5-$F$2),2)</f>
        <v>8.1947122131005176E-2</v>
      </c>
      <c r="J5" s="22">
        <f t="shared" ref="J5:J33" si="5">POWER((D5-$F$2),2)</f>
        <v>1.7991932345053903</v>
      </c>
      <c r="K5" s="22">
        <f t="shared" ref="K5:K33" si="6">POWER((E5-$F$2),2)</f>
        <v>0.38362609788376101</v>
      </c>
      <c r="N5" s="26" t="s">
        <v>44</v>
      </c>
      <c r="O5" s="26"/>
      <c r="P5" s="26"/>
      <c r="Q5" s="26"/>
      <c r="R5" s="26"/>
      <c r="S5" s="26"/>
      <c r="T5" s="26"/>
      <c r="U5" s="26"/>
    </row>
    <row r="6" spans="1:21" x14ac:dyDescent="0.3">
      <c r="C6" s="8">
        <v>0.24221453287197292</v>
      </c>
      <c r="D6" s="7">
        <v>-0.69361870999999997</v>
      </c>
      <c r="E6" s="7">
        <v>1.3448835100000001</v>
      </c>
      <c r="F6" s="22">
        <f t="shared" si="1"/>
        <v>0.79351209097990716</v>
      </c>
      <c r="G6" s="22">
        <f t="shared" si="2"/>
        <v>2.8170018416979565</v>
      </c>
      <c r="H6" s="22">
        <f t="shared" si="3"/>
        <v>0.31511981961769997</v>
      </c>
      <c r="I6" s="22">
        <f t="shared" si="4"/>
        <v>1.2080769882540874</v>
      </c>
      <c r="J6" s="22">
        <f t="shared" si="5"/>
        <v>4.1410573138503288</v>
      </c>
      <c r="K6" s="22">
        <f t="shared" si="6"/>
        <v>1.2555831995274625E-5</v>
      </c>
      <c r="N6" s="27" t="s">
        <v>45</v>
      </c>
      <c r="O6" s="27" t="s">
        <v>46</v>
      </c>
      <c r="P6" s="27" t="s">
        <v>47</v>
      </c>
      <c r="Q6" s="27" t="s">
        <v>48</v>
      </c>
      <c r="R6" s="27" t="s">
        <v>49</v>
      </c>
      <c r="S6" s="26"/>
      <c r="T6" s="26"/>
      <c r="U6" s="26"/>
    </row>
    <row r="7" spans="1:21" x14ac:dyDescent="0.3">
      <c r="C7" s="8">
        <v>0.99175814780615923</v>
      </c>
      <c r="D7" s="7">
        <v>0.67604109999999995</v>
      </c>
      <c r="E7" s="7">
        <v>2.38086902</v>
      </c>
      <c r="F7" s="22">
        <f t="shared" si="1"/>
        <v>1.9951376434090087E-2</v>
      </c>
      <c r="G7" s="22">
        <f t="shared" si="2"/>
        <v>9.5315958055768091E-2</v>
      </c>
      <c r="H7" s="22">
        <f t="shared" si="3"/>
        <v>0.22527379669212838</v>
      </c>
      <c r="I7" s="22">
        <f t="shared" si="4"/>
        <v>0.12220753364712944</v>
      </c>
      <c r="J7" s="22">
        <f t="shared" si="5"/>
        <v>0.44262274483726533</v>
      </c>
      <c r="K7" s="22">
        <f t="shared" si="6"/>
        <v>1.0806203982721854</v>
      </c>
      <c r="N7" s="26" t="s">
        <v>50</v>
      </c>
      <c r="O7" s="26">
        <v>30</v>
      </c>
      <c r="P7" s="26">
        <v>33.990224674927035</v>
      </c>
      <c r="Q7" s="26">
        <v>1.1330074891642345</v>
      </c>
      <c r="R7" s="26">
        <v>0.49695101790039847</v>
      </c>
      <c r="S7" s="26"/>
      <c r="T7" s="26"/>
      <c r="U7" s="26"/>
    </row>
    <row r="8" spans="1:21" x14ac:dyDescent="0.3">
      <c r="C8" s="8">
        <v>0.96885813148788813</v>
      </c>
      <c r="D8" s="7">
        <v>0.62442607999999999</v>
      </c>
      <c r="E8" s="7">
        <v>3.046875</v>
      </c>
      <c r="F8" s="22">
        <f t="shared" si="1"/>
        <v>2.6945011625557107E-2</v>
      </c>
      <c r="G8" s="22">
        <f t="shared" si="2"/>
        <v>0.12985057035707148</v>
      </c>
      <c r="H8" s="22">
        <f t="shared" si="3"/>
        <v>1.3010508228847022</v>
      </c>
      <c r="I8" s="22">
        <f t="shared" si="4"/>
        <v>0.13874280871283751</v>
      </c>
      <c r="J8" s="22">
        <f t="shared" si="5"/>
        <v>0.51396569637894651</v>
      </c>
      <c r="K8" s="22">
        <f t="shared" si="6"/>
        <v>2.9088493324530402</v>
      </c>
      <c r="N8" s="26" t="s">
        <v>51</v>
      </c>
      <c r="O8" s="26">
        <v>30</v>
      </c>
      <c r="P8" s="26">
        <v>29.543217789999996</v>
      </c>
      <c r="Q8" s="26">
        <v>0.98477392633333316</v>
      </c>
      <c r="R8" s="26">
        <v>0.61251340448897873</v>
      </c>
      <c r="S8" s="26"/>
      <c r="T8" s="26"/>
      <c r="U8" s="26"/>
    </row>
    <row r="9" spans="1:21" ht="15" thickBot="1" x14ac:dyDescent="0.35">
      <c r="C9" s="8">
        <v>0.49503725155318001</v>
      </c>
      <c r="D9" s="7">
        <v>1.47053794</v>
      </c>
      <c r="E9" s="7">
        <v>1.8906901</v>
      </c>
      <c r="F9" s="22">
        <f t="shared" si="1"/>
        <v>0.40700602407750536</v>
      </c>
      <c r="G9" s="22">
        <f t="shared" si="2"/>
        <v>0.23596667697354973</v>
      </c>
      <c r="H9" s="22">
        <f t="shared" si="3"/>
        <v>2.4176367839166683E-4</v>
      </c>
      <c r="I9" s="22">
        <f t="shared" si="4"/>
        <v>0.71622849276319978</v>
      </c>
      <c r="J9" s="22">
        <f t="shared" si="5"/>
        <v>1.6692084688872427E-2</v>
      </c>
      <c r="K9" s="22">
        <f t="shared" si="6"/>
        <v>0.30178543452555218</v>
      </c>
      <c r="N9" s="28" t="s">
        <v>52</v>
      </c>
      <c r="O9" s="28">
        <v>30</v>
      </c>
      <c r="P9" s="28">
        <v>57.187165549999996</v>
      </c>
      <c r="Q9" s="28">
        <v>1.9062388516666666</v>
      </c>
      <c r="R9" s="28">
        <v>0.80802672383624463</v>
      </c>
      <c r="S9" s="26"/>
      <c r="T9" s="26"/>
      <c r="U9" s="26"/>
    </row>
    <row r="10" spans="1:21" x14ac:dyDescent="0.3">
      <c r="C10" s="8">
        <v>0.66058924560708121</v>
      </c>
      <c r="D10" s="7">
        <v>2.4508945799999999</v>
      </c>
      <c r="E10" s="7">
        <v>2.55937371</v>
      </c>
      <c r="F10" s="22">
        <f t="shared" si="1"/>
        <v>0.22317899684562587</v>
      </c>
      <c r="G10" s="22">
        <f t="shared" si="2"/>
        <v>2.149509771107974</v>
      </c>
      <c r="H10" s="22">
        <f t="shared" si="3"/>
        <v>0.42658514317010349</v>
      </c>
      <c r="I10" s="22">
        <f t="shared" si="4"/>
        <v>0.46342171085470518</v>
      </c>
      <c r="J10" s="22">
        <f t="shared" si="5"/>
        <v>1.2311111683767846</v>
      </c>
      <c r="K10" s="22">
        <f t="shared" si="6"/>
        <v>1.4836059017530101</v>
      </c>
      <c r="N10" s="26"/>
      <c r="O10" s="26"/>
      <c r="P10" s="26"/>
      <c r="Q10" s="26"/>
      <c r="R10" s="26"/>
      <c r="S10" s="26"/>
      <c r="T10" s="26"/>
      <c r="U10" s="26"/>
    </row>
    <row r="11" spans="1:21" x14ac:dyDescent="0.3">
      <c r="C11" s="8">
        <v>2.7440599173553721</v>
      </c>
      <c r="D11" s="7">
        <v>0.19817677</v>
      </c>
      <c r="E11" s="7">
        <v>2.99687825</v>
      </c>
      <c r="F11" s="22">
        <f t="shared" si="1"/>
        <v>2.5954899263805604</v>
      </c>
      <c r="G11" s="22">
        <f t="shared" si="2"/>
        <v>0.61873508635168617</v>
      </c>
      <c r="H11" s="22">
        <f t="shared" si="3"/>
        <v>1.1894942971968954</v>
      </c>
      <c r="I11" s="22">
        <f t="shared" si="4"/>
        <v>1.9676229167077417</v>
      </c>
      <c r="J11" s="22">
        <f t="shared" si="5"/>
        <v>1.3068223740322602</v>
      </c>
      <c r="K11" s="22">
        <f t="shared" si="6"/>
        <v>2.740806602345998</v>
      </c>
      <c r="N11" s="26"/>
      <c r="O11" s="26"/>
      <c r="P11" s="26"/>
      <c r="Q11" s="26"/>
      <c r="R11" s="26"/>
      <c r="S11" s="26"/>
      <c r="T11" s="26"/>
      <c r="U11" s="26"/>
    </row>
    <row r="12" spans="1:21" ht="15" thickBot="1" x14ac:dyDescent="0.35">
      <c r="C12" s="8">
        <v>0.69788797061524477</v>
      </c>
      <c r="D12" s="7">
        <v>1.0162219100000001</v>
      </c>
      <c r="E12" s="7">
        <v>3.5209496499999999</v>
      </c>
      <c r="F12" s="22">
        <f t="shared" si="1"/>
        <v>0.18932899542230466</v>
      </c>
      <c r="G12" s="22">
        <f t="shared" si="2"/>
        <v>9.8897567669894819E-4</v>
      </c>
      <c r="H12" s="22">
        <f t="shared" si="3"/>
        <v>2.6072909622542704</v>
      </c>
      <c r="I12" s="22">
        <f t="shared" si="4"/>
        <v>0.4140306287242802</v>
      </c>
      <c r="J12" s="22">
        <f t="shared" si="5"/>
        <v>0.10570183035187297</v>
      </c>
      <c r="K12" s="22">
        <f t="shared" si="6"/>
        <v>4.7506978381639682</v>
      </c>
      <c r="N12" s="26" t="s">
        <v>53</v>
      </c>
      <c r="O12" s="26"/>
      <c r="P12" s="26"/>
      <c r="Q12" s="26"/>
      <c r="R12" s="26"/>
      <c r="S12" s="26"/>
      <c r="T12" s="26"/>
      <c r="U12" s="26"/>
    </row>
    <row r="13" spans="1:21" x14ac:dyDescent="0.3">
      <c r="C13" s="8">
        <v>1.1386593204775011</v>
      </c>
      <c r="D13" s="7">
        <v>1.20284674</v>
      </c>
      <c r="E13" s="7">
        <v>2.5259515600000002</v>
      </c>
      <c r="F13" s="22">
        <f t="shared" si="1"/>
        <v>3.1943197193619956E-5</v>
      </c>
      <c r="G13" s="22">
        <f t="shared" si="2"/>
        <v>4.7555752060496809E-2</v>
      </c>
      <c r="H13" s="22">
        <f t="shared" si="3"/>
        <v>0.3840438408698354</v>
      </c>
      <c r="I13" s="22">
        <f t="shared" si="4"/>
        <v>4.1079493951062175E-2</v>
      </c>
      <c r="J13" s="22">
        <f t="shared" si="5"/>
        <v>1.9180407732399339E-2</v>
      </c>
      <c r="K13" s="22">
        <f t="shared" si="6"/>
        <v>1.403304337095082</v>
      </c>
      <c r="N13" s="27" t="s">
        <v>54</v>
      </c>
      <c r="O13" s="27" t="s">
        <v>55</v>
      </c>
      <c r="P13" s="27" t="s">
        <v>56</v>
      </c>
      <c r="Q13" s="27" t="s">
        <v>57</v>
      </c>
      <c r="R13" s="27" t="s">
        <v>58</v>
      </c>
      <c r="S13" s="27" t="s">
        <v>59</v>
      </c>
      <c r="T13" s="27" t="s">
        <v>60</v>
      </c>
      <c r="U13" s="26"/>
    </row>
    <row r="14" spans="1:21" x14ac:dyDescent="0.3">
      <c r="C14" s="8">
        <v>0.50118614053259236</v>
      </c>
      <c r="D14" s="7">
        <v>1.0886921199999999</v>
      </c>
      <c r="E14" s="7">
        <v>0.31141869</v>
      </c>
      <c r="F14" s="22">
        <f t="shared" si="1"/>
        <v>0.39919821658670712</v>
      </c>
      <c r="G14" s="22">
        <f t="shared" si="2"/>
        <v>1.0798990974942862E-2</v>
      </c>
      <c r="H14" s="22">
        <f t="shared" si="3"/>
        <v>2.5434513480584928</v>
      </c>
      <c r="I14" s="22">
        <f t="shared" si="4"/>
        <v>0.70585865721736329</v>
      </c>
      <c r="J14" s="22">
        <f t="shared" si="5"/>
        <v>6.3830996267487256E-2</v>
      </c>
      <c r="K14" s="22">
        <f t="shared" si="6"/>
        <v>1.0607380882308826</v>
      </c>
      <c r="N14" s="26" t="s">
        <v>61</v>
      </c>
      <c r="O14" s="26">
        <v>14.689575377264781</v>
      </c>
      <c r="P14" s="26">
        <v>2</v>
      </c>
      <c r="Q14" s="26">
        <v>7.3447876886323904</v>
      </c>
      <c r="R14" s="29">
        <v>11.49124631384583</v>
      </c>
      <c r="S14" s="26">
        <v>3.7283159189699463E-5</v>
      </c>
      <c r="T14" s="26">
        <v>3.1012957566671893</v>
      </c>
      <c r="U14" s="26"/>
    </row>
    <row r="15" spans="1:21" x14ac:dyDescent="0.3">
      <c r="C15" s="8">
        <v>1.2327416173570001</v>
      </c>
      <c r="D15" s="7">
        <v>0.75275696999999997</v>
      </c>
      <c r="E15" s="7">
        <v>2.5990903200000002</v>
      </c>
      <c r="F15" s="22">
        <f t="shared" si="1"/>
        <v>9.9468963263709825E-3</v>
      </c>
      <c r="G15" s="22">
        <f t="shared" si="2"/>
        <v>5.3831868026183838E-2</v>
      </c>
      <c r="H15" s="22">
        <f t="shared" si="3"/>
        <v>0.4800431571716563</v>
      </c>
      <c r="I15" s="22">
        <f t="shared" si="4"/>
        <v>1.1793628055085837E-2</v>
      </c>
      <c r="J15" s="22">
        <f t="shared" si="5"/>
        <v>0.34643008803621178</v>
      </c>
      <c r="K15" s="22">
        <f t="shared" si="6"/>
        <v>1.5819356434428435</v>
      </c>
      <c r="N15" s="26" t="s">
        <v>62</v>
      </c>
      <c r="O15" s="26">
        <v>55.607243240542978</v>
      </c>
      <c r="P15" s="26">
        <v>87</v>
      </c>
      <c r="Q15" s="26">
        <v>0.63916371540854</v>
      </c>
      <c r="R15" s="26"/>
      <c r="S15" s="26"/>
      <c r="T15" s="26"/>
      <c r="U15" s="26"/>
    </row>
    <row r="16" spans="1:21" x14ac:dyDescent="0.3">
      <c r="C16" s="8">
        <v>1.3549625503406197</v>
      </c>
      <c r="D16" s="7">
        <v>1.5426997200000001</v>
      </c>
      <c r="E16" s="7">
        <v>1.40214083</v>
      </c>
      <c r="F16" s="22">
        <f t="shared" si="1"/>
        <v>4.9264049181812895E-2</v>
      </c>
      <c r="G16" s="22">
        <f t="shared" si="2"/>
        <v>0.31128119123858022</v>
      </c>
      <c r="H16" s="22">
        <f t="shared" si="3"/>
        <v>0.2541148154482471</v>
      </c>
      <c r="I16" s="22">
        <f t="shared" si="4"/>
        <v>1.8557145148516524E-4</v>
      </c>
      <c r="J16" s="22">
        <f t="shared" si="5"/>
        <v>4.0545700974409474E-2</v>
      </c>
      <c r="K16" s="22">
        <f t="shared" si="6"/>
        <v>3.6967300994920492E-3</v>
      </c>
      <c r="N16" s="26"/>
      <c r="O16" s="26"/>
      <c r="P16" s="26"/>
      <c r="Q16" s="26"/>
      <c r="R16" s="26"/>
      <c r="S16" s="26"/>
      <c r="T16" s="26"/>
      <c r="U16" s="26"/>
    </row>
    <row r="17" spans="3:21" ht="15" thickBot="1" x14ac:dyDescent="0.35">
      <c r="C17" s="8">
        <v>0.32270787765786224</v>
      </c>
      <c r="D17" s="7">
        <v>1.68525225</v>
      </c>
      <c r="E17" s="7">
        <v>2.6912725900000001</v>
      </c>
      <c r="F17" s="22">
        <f t="shared" si="1"/>
        <v>0.65658546040737786</v>
      </c>
      <c r="G17" s="22">
        <f t="shared" si="2"/>
        <v>0.49066988192686367</v>
      </c>
      <c r="H17" s="22">
        <f t="shared" si="3"/>
        <v>0.61627797032160869</v>
      </c>
      <c r="I17" s="22">
        <f t="shared" si="4"/>
        <v>1.0376115820953029</v>
      </c>
      <c r="J17" s="22">
        <f t="shared" si="5"/>
        <v>0.11827557444603522</v>
      </c>
      <c r="K17" s="22">
        <f t="shared" si="6"/>
        <v>1.822317757108312</v>
      </c>
      <c r="N17" s="28" t="s">
        <v>63</v>
      </c>
      <c r="O17" s="28">
        <v>70.296818617807759</v>
      </c>
      <c r="P17" s="28">
        <v>89</v>
      </c>
      <c r="Q17" s="28"/>
      <c r="R17" s="28"/>
      <c r="S17" s="28"/>
      <c r="T17" s="28"/>
      <c r="U17" s="26"/>
    </row>
    <row r="18" spans="3:21" x14ac:dyDescent="0.3">
      <c r="C18" s="8">
        <v>-0.21258503401360329</v>
      </c>
      <c r="D18" s="7">
        <v>1.27309903</v>
      </c>
      <c r="E18" s="7">
        <v>2.02847986</v>
      </c>
      <c r="F18" s="22">
        <f t="shared" si="1"/>
        <v>1.8106192384321</v>
      </c>
      <c r="G18" s="22">
        <f t="shared" si="2"/>
        <v>8.3131365404394197E-2</v>
      </c>
      <c r="H18" s="22">
        <f t="shared" si="3"/>
        <v>1.4942864118350085E-2</v>
      </c>
      <c r="I18" s="22">
        <f t="shared" si="4"/>
        <v>2.4146832881029803</v>
      </c>
      <c r="J18" s="22">
        <f t="shared" si="5"/>
        <v>4.6568421409131462E-3</v>
      </c>
      <c r="K18" s="22">
        <f t="shared" si="6"/>
        <v>0.47216106481469799</v>
      </c>
      <c r="N18" s="26"/>
      <c r="O18" s="26"/>
      <c r="P18" s="26"/>
      <c r="Q18" s="26"/>
      <c r="R18" s="26"/>
      <c r="S18" s="26"/>
      <c r="T18" s="26"/>
      <c r="U18" s="26"/>
    </row>
    <row r="19" spans="3:21" x14ac:dyDescent="0.3">
      <c r="C19" s="8">
        <v>0.44063451369972384</v>
      </c>
      <c r="D19" s="7">
        <v>-0.17506389999999999</v>
      </c>
      <c r="E19" s="7">
        <v>1.0405827299999999</v>
      </c>
      <c r="F19" s="22">
        <f t="shared" si="1"/>
        <v>0.47938033715357997</v>
      </c>
      <c r="G19" s="22">
        <f t="shared" si="2"/>
        <v>1.3452237833936309</v>
      </c>
      <c r="H19" s="22">
        <f t="shared" si="3"/>
        <v>0.74936052097897488</v>
      </c>
      <c r="I19" s="22">
        <f t="shared" si="4"/>
        <v>0.81127053347561906</v>
      </c>
      <c r="J19" s="22">
        <f t="shared" si="5"/>
        <v>2.2994810580211422</v>
      </c>
      <c r="K19" s="22">
        <f t="shared" si="6"/>
        <v>9.0454989025584659E-2</v>
      </c>
      <c r="N19" s="26"/>
      <c r="O19" s="26"/>
      <c r="P19" s="26"/>
      <c r="Q19" s="26"/>
      <c r="R19" s="26"/>
      <c r="S19" s="26"/>
      <c r="T19" s="26"/>
      <c r="U19" s="26"/>
    </row>
    <row r="20" spans="3:21" x14ac:dyDescent="0.3">
      <c r="C20" s="8">
        <v>1.5035584215977806</v>
      </c>
      <c r="D20" s="7">
        <v>1.1512842299999999</v>
      </c>
      <c r="E20" s="7">
        <v>0.28089011000000003</v>
      </c>
      <c r="F20" s="22">
        <f t="shared" si="1"/>
        <v>0.13730799352737044</v>
      </c>
      <c r="G20" s="22">
        <f t="shared" si="2"/>
        <v>2.7725681227165573E-2</v>
      </c>
      <c r="H20" s="22">
        <f t="shared" si="3"/>
        <v>2.6417585320374162</v>
      </c>
      <c r="I20" s="22">
        <f t="shared" si="4"/>
        <v>2.6314787413043002E-2</v>
      </c>
      <c r="J20" s="22">
        <f t="shared" si="5"/>
        <v>3.6121229561037006E-2</v>
      </c>
      <c r="K20" s="22">
        <f t="shared" si="6"/>
        <v>1.1245541580772083</v>
      </c>
    </row>
    <row r="21" spans="3:21" x14ac:dyDescent="0.3">
      <c r="C21" s="8">
        <v>1.6015624999999964</v>
      </c>
      <c r="D21" s="7">
        <v>0.60604530000000001</v>
      </c>
      <c r="E21" s="7">
        <v>1.2701408000000001</v>
      </c>
      <c r="F21" s="22">
        <f t="shared" si="1"/>
        <v>0.21954379817930095</v>
      </c>
      <c r="G21" s="22">
        <f t="shared" si="2"/>
        <v>0.14343537240433349</v>
      </c>
      <c r="H21" s="22">
        <f t="shared" si="3"/>
        <v>0.40462073133412918</v>
      </c>
      <c r="I21" s="22">
        <f t="shared" si="4"/>
        <v>6.7715703158159488E-2</v>
      </c>
      <c r="J21" s="22">
        <f t="shared" si="5"/>
        <v>0.54065842681106147</v>
      </c>
      <c r="K21" s="22">
        <f t="shared" si="6"/>
        <v>5.069338761901074E-3</v>
      </c>
    </row>
    <row r="22" spans="3:21" x14ac:dyDescent="0.3">
      <c r="C22" s="8">
        <v>3.4293552812071333</v>
      </c>
      <c r="D22" s="7">
        <v>1.50978759</v>
      </c>
      <c r="E22" s="7">
        <v>0.16706204999999999</v>
      </c>
      <c r="F22" s="22">
        <f t="shared" si="1"/>
        <v>5.2732131820202959</v>
      </c>
      <c r="G22" s="22">
        <f t="shared" si="2"/>
        <v>0.2756393470366959</v>
      </c>
      <c r="H22" s="22">
        <f t="shared" si="3"/>
        <v>3.024735947455496</v>
      </c>
      <c r="I22" s="22">
        <f t="shared" si="4"/>
        <v>4.359807442659176</v>
      </c>
      <c r="J22" s="22">
        <f t="shared" si="5"/>
        <v>2.8374560574701783E-2</v>
      </c>
      <c r="K22" s="22">
        <f t="shared" si="6"/>
        <v>1.3789289130062565</v>
      </c>
    </row>
    <row r="23" spans="3:21" x14ac:dyDescent="0.3">
      <c r="C23" s="8">
        <v>0.88154269972451971</v>
      </c>
      <c r="D23" s="7">
        <v>0.96952908999999998</v>
      </c>
      <c r="E23" s="7">
        <v>0.89374061999999999</v>
      </c>
      <c r="F23" s="22">
        <f t="shared" si="1"/>
        <v>6.3234540327960123E-2</v>
      </c>
      <c r="G23" s="22">
        <f t="shared" si="2"/>
        <v>2.3240503483011539E-4</v>
      </c>
      <c r="H23" s="22">
        <f t="shared" si="3"/>
        <v>1.025152669128127</v>
      </c>
      <c r="I23" s="22">
        <f t="shared" si="4"/>
        <v>0.21141363923489048</v>
      </c>
      <c r="J23" s="22">
        <f t="shared" si="5"/>
        <v>0.13824341901808734</v>
      </c>
      <c r="K23" s="22">
        <f t="shared" si="6"/>
        <v>0.20034528469808935</v>
      </c>
    </row>
    <row r="24" spans="3:21" x14ac:dyDescent="0.3">
      <c r="C24" s="8">
        <v>1.2448530115867129</v>
      </c>
      <c r="D24" s="7">
        <v>2.0703125</v>
      </c>
      <c r="E24" s="7">
        <v>2.6840610499999999</v>
      </c>
      <c r="F24" s="22">
        <f t="shared" si="1"/>
        <v>1.250942088595711E-2</v>
      </c>
      <c r="G24" s="22">
        <f t="shared" si="2"/>
        <v>1.1783939949182611</v>
      </c>
      <c r="H24" s="22">
        <f t="shared" si="3"/>
        <v>0.60500737222009937</v>
      </c>
      <c r="I24" s="22">
        <f t="shared" si="4"/>
        <v>9.3097561183219622E-3</v>
      </c>
      <c r="J24" s="22">
        <f t="shared" si="5"/>
        <v>0.53140077591933821</v>
      </c>
      <c r="K24" s="22">
        <f t="shared" si="6"/>
        <v>1.8028995789617497</v>
      </c>
    </row>
    <row r="25" spans="3:21" x14ac:dyDescent="0.3">
      <c r="C25" s="8">
        <v>1.2701408041805777</v>
      </c>
      <c r="D25" s="7">
        <v>0.45169519000000002</v>
      </c>
      <c r="E25" s="7">
        <v>1.40445055</v>
      </c>
      <c r="F25" s="22">
        <f t="shared" si="1"/>
        <v>1.8805546087371616E-2</v>
      </c>
      <c r="G25" s="22">
        <f t="shared" si="2"/>
        <v>0.28417293913074332</v>
      </c>
      <c r="H25" s="22">
        <f t="shared" si="3"/>
        <v>0.25179149968951764</v>
      </c>
      <c r="I25" s="22">
        <f t="shared" si="4"/>
        <v>5.0693381665927765E-3</v>
      </c>
      <c r="J25" s="22">
        <f t="shared" si="5"/>
        <v>0.79146804641412682</v>
      </c>
      <c r="K25" s="22">
        <f t="shared" si="6"/>
        <v>3.9829302807225945E-3</v>
      </c>
    </row>
    <row r="26" spans="3:21" x14ac:dyDescent="0.3">
      <c r="C26" s="8">
        <v>1.8507766003774115</v>
      </c>
      <c r="D26" s="7">
        <v>2.0324438300000001</v>
      </c>
      <c r="E26" s="7">
        <v>0.83609542999999997</v>
      </c>
      <c r="F26" s="22">
        <f t="shared" si="1"/>
        <v>0.51519249701175407</v>
      </c>
      <c r="G26" s="22">
        <f t="shared" si="2"/>
        <v>1.0976122270489228</v>
      </c>
      <c r="H26" s="22">
        <f t="shared" si="3"/>
        <v>1.1452069429364413</v>
      </c>
      <c r="I26" s="22">
        <f t="shared" si="4"/>
        <v>0.25952555906860969</v>
      </c>
      <c r="J26" s="22">
        <f t="shared" si="5"/>
        <v>0.4776243807485267</v>
      </c>
      <c r="K26" s="22">
        <f t="shared" si="6"/>
        <v>0.25527216550334519</v>
      </c>
    </row>
    <row r="27" spans="3:21" x14ac:dyDescent="0.3">
      <c r="C27" s="8">
        <v>0.96952908587257625</v>
      </c>
      <c r="D27" s="7">
        <v>2.0861119700000001</v>
      </c>
      <c r="E27" s="7">
        <v>1.30869163</v>
      </c>
      <c r="F27" s="22">
        <f t="shared" si="1"/>
        <v>2.6725188342790078E-2</v>
      </c>
      <c r="G27" s="22">
        <f t="shared" si="2"/>
        <v>1.2129454864275211</v>
      </c>
      <c r="H27" s="22">
        <f t="shared" si="3"/>
        <v>0.3570626821215524</v>
      </c>
      <c r="I27" s="22">
        <f t="shared" si="4"/>
        <v>0.13824342208733045</v>
      </c>
      <c r="J27" s="22">
        <f t="shared" si="5"/>
        <v>0.55468515464673385</v>
      </c>
      <c r="K27" s="22">
        <f t="shared" si="6"/>
        <v>1.0659218786493393E-3</v>
      </c>
    </row>
    <row r="28" spans="3:21" x14ac:dyDescent="0.3">
      <c r="C28" s="8">
        <v>0.99872038950095288</v>
      </c>
      <c r="D28" s="7">
        <v>2.0151005</v>
      </c>
      <c r="E28" s="7">
        <v>1.9705532400000001</v>
      </c>
      <c r="F28" s="22">
        <f t="shared" si="1"/>
        <v>1.8033025135976145E-2</v>
      </c>
      <c r="G28" s="22">
        <f t="shared" si="2"/>
        <v>1.061572848403693</v>
      </c>
      <c r="H28" s="22">
        <f t="shared" si="3"/>
        <v>4.1363405466908207E-3</v>
      </c>
      <c r="I28" s="22">
        <f t="shared" si="4"/>
        <v>0.11738825852233055</v>
      </c>
      <c r="J28" s="22">
        <f t="shared" si="5"/>
        <v>0.45395309135711931</v>
      </c>
      <c r="K28" s="22">
        <f t="shared" si="6"/>
        <v>0.39590918932245678</v>
      </c>
    </row>
    <row r="29" spans="3:21" x14ac:dyDescent="0.3">
      <c r="C29" s="8">
        <v>0.88916247734345433</v>
      </c>
      <c r="D29" s="7">
        <v>-0.43209877000000002</v>
      </c>
      <c r="E29" s="7">
        <v>3.2987916400000001</v>
      </c>
      <c r="F29" s="22">
        <f t="shared" si="1"/>
        <v>5.9460389789876444E-2</v>
      </c>
      <c r="G29" s="22">
        <f t="shared" si="2"/>
        <v>2.0075282376148897</v>
      </c>
      <c r="H29" s="22">
        <f t="shared" si="3"/>
        <v>1.9392032682949421</v>
      </c>
      <c r="I29" s="22">
        <f t="shared" si="4"/>
        <v>0.20446459253292645</v>
      </c>
      <c r="J29" s="22">
        <f t="shared" si="5"/>
        <v>3.1450853868053947</v>
      </c>
      <c r="K29" s="22">
        <f t="shared" si="6"/>
        <v>3.831616574297986</v>
      </c>
    </row>
    <row r="30" spans="3:21" x14ac:dyDescent="0.3">
      <c r="C30" s="8">
        <v>1.1859804625323775</v>
      </c>
      <c r="D30" s="7">
        <v>1.2981524</v>
      </c>
      <c r="E30" s="7">
        <v>1.9918367299999999</v>
      </c>
      <c r="F30" s="22">
        <f t="shared" si="1"/>
        <v>2.806135907461987E-3</v>
      </c>
      <c r="G30" s="22">
        <f t="shared" si="2"/>
        <v>9.8206067757649798E-2</v>
      </c>
      <c r="H30" s="22">
        <f t="shared" si="3"/>
        <v>7.3269967751681342E-3</v>
      </c>
      <c r="I30" s="22">
        <f t="shared" si="4"/>
        <v>2.4136613553169397E-2</v>
      </c>
      <c r="J30" s="22">
        <f t="shared" si="5"/>
        <v>1.8651764858893137E-3</v>
      </c>
      <c r="K30" s="22">
        <f t="shared" si="6"/>
        <v>0.42314587988106034</v>
      </c>
    </row>
    <row r="31" spans="3:21" x14ac:dyDescent="0.3">
      <c r="C31" s="8">
        <v>1.1755102040816325</v>
      </c>
      <c r="D31" s="7">
        <v>0.79493435000000001</v>
      </c>
      <c r="E31" s="7">
        <v>2.289282</v>
      </c>
      <c r="F31" s="22">
        <f t="shared" si="1"/>
        <v>1.8064807753496055E-3</v>
      </c>
      <c r="G31" s="22">
        <f t="shared" si="2"/>
        <v>3.603906474241942E-2</v>
      </c>
      <c r="H31" s="22">
        <f t="shared" si="3"/>
        <v>0.14672205348511205</v>
      </c>
      <c r="I31" s="22">
        <f t="shared" si="4"/>
        <v>2.7499550750195601E-2</v>
      </c>
      <c r="J31" s="22">
        <f t="shared" si="5"/>
        <v>0.29855923167196169</v>
      </c>
      <c r="K31" s="22">
        <f t="shared" si="6"/>
        <v>0.8985938665265425</v>
      </c>
    </row>
    <row r="32" spans="3:21" x14ac:dyDescent="0.3">
      <c r="C32" s="8">
        <v>1.0380622837370268</v>
      </c>
      <c r="D32" s="7">
        <v>0.88519886000000003</v>
      </c>
      <c r="E32" s="7">
        <v>1.55895692</v>
      </c>
      <c r="F32" s="22">
        <f t="shared" si="1"/>
        <v>9.0145920336146788E-3</v>
      </c>
      <c r="G32" s="22">
        <f t="shared" si="2"/>
        <v>9.9151938352876924E-3</v>
      </c>
      <c r="H32" s="22">
        <f t="shared" si="3"/>
        <v>0.12060474006213133</v>
      </c>
      <c r="I32" s="22">
        <f t="shared" si="4"/>
        <v>9.1977427198331574E-2</v>
      </c>
      <c r="J32" s="22">
        <f t="shared" si="5"/>
        <v>0.208064820843573</v>
      </c>
      <c r="K32" s="22">
        <f t="shared" si="6"/>
        <v>4.7357085110655825E-2</v>
      </c>
    </row>
    <row r="33" spans="3:16" ht="15" thickBot="1" x14ac:dyDescent="0.35">
      <c r="C33" s="8">
        <v>1.2420490044789041</v>
      </c>
      <c r="D33" s="7">
        <v>0.99175815</v>
      </c>
      <c r="E33" s="7">
        <v>2.3612750899999999</v>
      </c>
      <c r="F33" s="23">
        <f t="shared" si="1"/>
        <v>1.1890052062119313E-2</v>
      </c>
      <c r="G33" s="22">
        <f t="shared" si="2"/>
        <v>4.8779380226029259E-5</v>
      </c>
      <c r="H33" s="22">
        <f t="shared" si="3"/>
        <v>0.20705797819655009</v>
      </c>
      <c r="I33" s="23">
        <f t="shared" si="4"/>
        <v>9.8587194762467262E-3</v>
      </c>
      <c r="J33" s="22">
        <f t="shared" si="5"/>
        <v>0.12220753211327522</v>
      </c>
      <c r="K33" s="22">
        <f t="shared" si="6"/>
        <v>1.0402674061531978</v>
      </c>
    </row>
    <row r="34" spans="3:16" ht="15" thickBot="1" x14ac:dyDescent="0.35">
      <c r="D34" s="6"/>
      <c r="E34" s="6"/>
      <c r="F34" s="14" t="s">
        <v>33</v>
      </c>
      <c r="G34" s="18">
        <f>SUM(F4:H33)</f>
        <v>55.607243240542999</v>
      </c>
      <c r="I34" s="12" t="s">
        <v>34</v>
      </c>
      <c r="J34" s="25">
        <f>SUM(I4:K33)</f>
        <v>70.296818617807759</v>
      </c>
    </row>
    <row r="35" spans="3:16" ht="15" thickBot="1" x14ac:dyDescent="0.35">
      <c r="F35" s="12" t="s">
        <v>35</v>
      </c>
      <c r="G35" s="37" t="s">
        <v>36</v>
      </c>
      <c r="H35" s="38"/>
      <c r="I35" s="24">
        <f>J34-G34</f>
        <v>14.689575377264759</v>
      </c>
    </row>
    <row r="36" spans="3:16" ht="15" thickBot="1" x14ac:dyDescent="0.35"/>
    <row r="37" spans="3:16" ht="15" thickBot="1" x14ac:dyDescent="0.35">
      <c r="F37" s="12" t="s">
        <v>37</v>
      </c>
      <c r="G37" s="11" t="s">
        <v>39</v>
      </c>
      <c r="H37" s="32">
        <f>I35/K1</f>
        <v>7.3447876886323797</v>
      </c>
    </row>
    <row r="38" spans="3:16" ht="15" thickBot="1" x14ac:dyDescent="0.35">
      <c r="F38" s="12" t="s">
        <v>38</v>
      </c>
      <c r="G38" s="11" t="s">
        <v>40</v>
      </c>
      <c r="H38" s="32">
        <f>G34/K2</f>
        <v>0.63916371540854022</v>
      </c>
    </row>
    <row r="39" spans="3:16" ht="15" thickBot="1" x14ac:dyDescent="0.35"/>
    <row r="40" spans="3:16" ht="15" thickBot="1" x14ac:dyDescent="0.35">
      <c r="F40" s="12" t="s">
        <v>41</v>
      </c>
      <c r="G40" s="12" t="s">
        <v>42</v>
      </c>
      <c r="H40" s="33">
        <f>H37/H38</f>
        <v>11.49124631384581</v>
      </c>
      <c r="K40" s="31" t="s">
        <v>67</v>
      </c>
      <c r="L40" s="30"/>
      <c r="M40" s="30"/>
    </row>
    <row r="41" spans="3:16" ht="15" thickBot="1" x14ac:dyDescent="0.35">
      <c r="K41" s="41" t="s">
        <v>68</v>
      </c>
      <c r="L41" s="42"/>
      <c r="M41" s="43"/>
      <c r="N41" s="1"/>
      <c r="O41" s="1"/>
      <c r="P41" s="1"/>
    </row>
    <row r="42" spans="3:16" ht="15" thickBot="1" x14ac:dyDescent="0.35">
      <c r="F42" s="12" t="s">
        <v>64</v>
      </c>
      <c r="G42" s="39" t="s">
        <v>65</v>
      </c>
      <c r="H42" s="40"/>
      <c r="I42" s="40"/>
    </row>
    <row r="43" spans="3:16" x14ac:dyDescent="0.3">
      <c r="F43" t="s">
        <v>66</v>
      </c>
    </row>
  </sheetData>
  <mergeCells count="5">
    <mergeCell ref="A1:B1"/>
    <mergeCell ref="A2:B2"/>
    <mergeCell ref="G35:H35"/>
    <mergeCell ref="G42:I42"/>
    <mergeCell ref="K41:M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2023-10-17T10:30:44Z</dcterms:created>
  <dcterms:modified xsi:type="dcterms:W3CDTF">2023-10-18T12:44:39Z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2023-10-17T10:44:57Z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9349f6d5-5b89-45e1-8bbc-dfff934f16e8</vt:lpwstr>
  </property>
  <property fmtid="{D5CDD505-2E9C-101B-9397-08002B2CF9AE}" pid="7" name="MSIP_Label_defa4170-0d19-0005-0004-bc88714345d2_ActionId">
    <vt:lpwstr>8dce210f-d9c7-40cf-bb17-e24c627b6b4c</vt:lpwstr>
  </property>
  <property fmtid="{D5CDD505-2E9C-101B-9397-08002B2CF9AE}" pid="8" name="MSIP_Label_defa4170-0d19-0005-0004-bc88714345d2_ContentBits">
    <vt:lpwstr>0</vt:lpwstr>
  </property>
</Properties>
</file>