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/Documents/GitHub/CS491-BoxOffice/"/>
    </mc:Choice>
  </mc:AlternateContent>
  <xr:revisionPtr revIDLastSave="0" documentId="13_ncr:1_{C33FA1DE-EB0D-8946-8846-9F9252E0AE38}" xr6:coauthVersionLast="32" xr6:coauthVersionMax="32" xr10:uidLastSave="{00000000-0000-0000-0000-000000000000}"/>
  <bookViews>
    <workbookView xWindow="80" yWindow="460" windowWidth="41480" windowHeight="28340" xr2:uid="{B4E7339E-50A7-7345-85C7-648E0B2AFFAF}"/>
  </bookViews>
  <sheets>
    <sheet name="Data" sheetId="1" r:id="rId1"/>
    <sheet name="IMBD vs Positive" sheetId="15" r:id="rId2"/>
    <sheet name="IMDB vs Tweets" sheetId="16" r:id="rId3"/>
    <sheet name="Rotten vs Positive" sheetId="17" r:id="rId4"/>
    <sheet name="Rotten vs Tweets" sheetId="18" r:id="rId5"/>
    <sheet name="Positive vs Earnings" sheetId="14" r:id="rId6"/>
    <sheet name="Tweets vs Ratio" sheetId="9" r:id="rId7"/>
    <sheet name="Attention vs Ratio" sheetId="13" r:id="rId8"/>
    <sheet name="Tweets vs Earnings" sheetId="4" r:id="rId9"/>
    <sheet name="Attention vs Earnings" sheetId="5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8" i="1" l="1"/>
  <c r="Q3" i="1"/>
  <c r="Q9" i="1"/>
  <c r="Q6" i="1"/>
  <c r="Q2" i="1"/>
  <c r="Q11" i="1"/>
  <c r="Q7" i="1"/>
  <c r="Q16" i="1"/>
  <c r="Q5" i="1"/>
  <c r="Q12" i="1"/>
  <c r="Q14" i="1"/>
  <c r="Q10" i="1"/>
  <c r="Q13" i="1"/>
  <c r="Q4" i="1"/>
  <c r="Q15" i="1"/>
  <c r="L8" i="1" l="1"/>
  <c r="L3" i="1"/>
  <c r="L9" i="1"/>
  <c r="L6" i="1"/>
  <c r="L2" i="1"/>
  <c r="L11" i="1"/>
  <c r="L7" i="1"/>
  <c r="L16" i="1"/>
  <c r="L5" i="1"/>
  <c r="L12" i="1"/>
  <c r="L14" i="1"/>
  <c r="L10" i="1"/>
  <c r="L13" i="1"/>
  <c r="L4" i="1"/>
  <c r="L15" i="1"/>
  <c r="K8" i="1"/>
  <c r="K3" i="1"/>
  <c r="K9" i="1"/>
  <c r="K6" i="1"/>
  <c r="K2" i="1"/>
  <c r="K11" i="1"/>
  <c r="K7" i="1"/>
  <c r="K16" i="1"/>
  <c r="K5" i="1"/>
  <c r="K12" i="1"/>
  <c r="K14" i="1"/>
  <c r="K10" i="1"/>
  <c r="K13" i="1"/>
  <c r="K4" i="1"/>
  <c r="K15" i="1"/>
</calcChain>
</file>

<file path=xl/sharedStrings.xml><?xml version="1.0" encoding="utf-8"?>
<sst xmlns="http://schemas.openxmlformats.org/spreadsheetml/2006/main" count="33" uniqueCount="33">
  <si>
    <t>Movie Title</t>
  </si>
  <si>
    <t>Retweets</t>
  </si>
  <si>
    <t>Replies</t>
  </si>
  <si>
    <t>Total Tweets</t>
  </si>
  <si>
    <t>Likes</t>
  </si>
  <si>
    <t>Release Date</t>
  </si>
  <si>
    <t>Data Scrape Start</t>
  </si>
  <si>
    <t>Data Scrape End</t>
  </si>
  <si>
    <t>Movie Budget</t>
  </si>
  <si>
    <t>Movie Earnings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</si>
  <si>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</si>
  <si>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</si>
  <si>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</si>
  <si>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</si>
  <si>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</si>
  <si>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</si>
  <si>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</si>
  <si>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</si>
  <si>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</si>
  <si>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</si>
  <si>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</si>
  <si>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</si>
  <si>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</si>
  <si>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</si>
  <si>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</si>
  <si>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</si>
  <si>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</si>
  <si>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Ratio</t>
  </si>
  <si>
    <t>King Arthur: Legend of the Sword</t>
  </si>
  <si>
    <t>Rotten Tomatoes</t>
  </si>
  <si>
    <t>IMDB</t>
  </si>
  <si>
    <t>Total Attention</t>
  </si>
  <si>
    <t>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</si>
</sst>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&quot;$&quot;#,##0.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IMDB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Data!$M$2:$M$16</c:f>
              <c:numCache>
                <c:formatCode>0%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0.74</c:v>
                </c:pt>
                <c:pt idx="4">
                  <c:v>0.8</c:v>
                </c:pt>
                <c:pt idx="5">
                  <c:v>0.67</c:v>
                </c:pt>
                <c:pt idx="6">
                  <c:v>0.72</c:v>
                </c:pt>
                <c:pt idx="7">
                  <c:v>0.81</c:v>
                </c:pt>
                <c:pt idx="8">
                  <c:v>0.79</c:v>
                </c:pt>
                <c:pt idx="9">
                  <c:v>0.77</c:v>
                </c:pt>
                <c:pt idx="10">
                  <c:v>0.73</c:v>
                </c:pt>
                <c:pt idx="11">
                  <c:v>0.75</c:v>
                </c:pt>
                <c:pt idx="12">
                  <c:v>0.75</c:v>
                </c:pt>
                <c:pt idx="13">
                  <c:v>0.56000000000000005</c:v>
                </c:pt>
                <c:pt idx="1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F-B549-8C47-DF210A42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1760"/>
        <c:axId val="348588432"/>
      </c:scatterChart>
      <c:valAx>
        <c:axId val="3486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88432"/>
        <c:crosses val="autoZero"/>
        <c:crossBetween val="midCat"/>
      </c:valAx>
      <c:valAx>
        <c:axId val="3485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IMDB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Data!$M$2:$M$16</c:f>
              <c:numCache>
                <c:formatCode>0%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0.74</c:v>
                </c:pt>
                <c:pt idx="4">
                  <c:v>0.8</c:v>
                </c:pt>
                <c:pt idx="5">
                  <c:v>0.67</c:v>
                </c:pt>
                <c:pt idx="6">
                  <c:v>0.72</c:v>
                </c:pt>
                <c:pt idx="7">
                  <c:v>0.81</c:v>
                </c:pt>
                <c:pt idx="8">
                  <c:v>0.79</c:v>
                </c:pt>
                <c:pt idx="9">
                  <c:v>0.77</c:v>
                </c:pt>
                <c:pt idx="10">
                  <c:v>0.73</c:v>
                </c:pt>
                <c:pt idx="11">
                  <c:v>0.75</c:v>
                </c:pt>
                <c:pt idx="12">
                  <c:v>0.75</c:v>
                </c:pt>
                <c:pt idx="13">
                  <c:v>0.56000000000000005</c:v>
                </c:pt>
                <c:pt idx="1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9-4246-98D0-A14C085C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8320"/>
        <c:axId val="389150016"/>
      </c:scatterChart>
      <c:valAx>
        <c:axId val="3891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50016"/>
        <c:crosses val="autoZero"/>
        <c:crossBetween val="midCat"/>
      </c:valAx>
      <c:valAx>
        <c:axId val="389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Rotten Tomatoes vs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Data!$N$2:$N$16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  <c:pt idx="5">
                  <c:v>0.4</c:v>
                </c:pt>
                <c:pt idx="6">
                  <c:v>0.71</c:v>
                </c:pt>
                <c:pt idx="7">
                  <c:v>0.87</c:v>
                </c:pt>
                <c:pt idx="8">
                  <c:v>0.92</c:v>
                </c:pt>
                <c:pt idx="9">
                  <c:v>0.83</c:v>
                </c:pt>
                <c:pt idx="10">
                  <c:v>0.9</c:v>
                </c:pt>
                <c:pt idx="11">
                  <c:v>0.93</c:v>
                </c:pt>
                <c:pt idx="12">
                  <c:v>0.92</c:v>
                </c:pt>
                <c:pt idx="13">
                  <c:v>0.18</c:v>
                </c:pt>
                <c:pt idx="1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7-EF49-A93A-42B49E2F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66704"/>
        <c:axId val="386968400"/>
      </c:scatterChart>
      <c:valAx>
        <c:axId val="3869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8400"/>
        <c:crosses val="autoZero"/>
        <c:crossBetween val="midCat"/>
      </c:valAx>
      <c:valAx>
        <c:axId val="386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Rotten Tomatoes vs Total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Data!$N$2:$N$16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  <c:pt idx="5">
                  <c:v>0.4</c:v>
                </c:pt>
                <c:pt idx="6">
                  <c:v>0.71</c:v>
                </c:pt>
                <c:pt idx="7">
                  <c:v>0.87</c:v>
                </c:pt>
                <c:pt idx="8">
                  <c:v>0.92</c:v>
                </c:pt>
                <c:pt idx="9">
                  <c:v>0.83</c:v>
                </c:pt>
                <c:pt idx="10">
                  <c:v>0.9</c:v>
                </c:pt>
                <c:pt idx="11">
                  <c:v>0.93</c:v>
                </c:pt>
                <c:pt idx="12">
                  <c:v>0.92</c:v>
                </c:pt>
                <c:pt idx="13">
                  <c:v>0.18</c:v>
                </c:pt>
                <c:pt idx="1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3-5C4D-A2D4-2B4D2292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75712"/>
        <c:axId val="403382960"/>
      </c:scatterChart>
      <c:valAx>
        <c:axId val="4030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82960"/>
        <c:crosses val="autoZero"/>
        <c:crossBetween val="midCat"/>
      </c:valAx>
      <c:valAx>
        <c:axId val="4033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984A-A760-4C2098B7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75567"/>
        <c:axId val="866162239"/>
      </c:scatterChart>
      <c:valAx>
        <c:axId val="8108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2239"/>
        <c:crosses val="autoZero"/>
        <c:crossBetween val="midCat"/>
      </c:valAx>
      <c:valAx>
        <c:axId val="8661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Tweets vs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8-D34C-B600-86E7B907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27439"/>
        <c:axId val="807663503"/>
      </c:scatterChart>
      <c:valAx>
        <c:axId val="78402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3503"/>
        <c:crosses val="autoZero"/>
        <c:crossBetween val="midCat"/>
      </c:valAx>
      <c:valAx>
        <c:axId val="8076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C-5743-B64E-8088C098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56911"/>
        <c:axId val="808032111"/>
      </c:scatterChart>
      <c:valAx>
        <c:axId val="8075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32111"/>
        <c:crosses val="autoZero"/>
        <c:crossBetween val="midCat"/>
      </c:valAx>
      <c:valAx>
        <c:axId val="8080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5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F-F046-98D1-718D0BB9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92239"/>
        <c:axId val="780790639"/>
      </c:scatterChart>
      <c:valAx>
        <c:axId val="7807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0639"/>
        <c:crosses val="autoZero"/>
        <c:crossBetween val="midCat"/>
      </c:valAx>
      <c:valAx>
        <c:axId val="7807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2-8040-B865-6C6EE69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66655"/>
        <c:axId val="783874015"/>
      </c:scatterChart>
      <c:valAx>
        <c:axId val="7838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74015"/>
        <c:crosses val="autoZero"/>
        <c:crossBetween val="midCat"/>
      </c:valAx>
      <c:valAx>
        <c:axId val="7838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38307E-3317-0442-8ABC-3820C6D8031C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245B89-D3CE-F94E-A34C-82BA8A03E4E8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F14764-3009-1744-A713-E4BEB7C73EE8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778CF7-2F0D-5B42-BC8C-CEAB934B1E62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82584A-448C-FA45-A0E7-DFADCDDCBB06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E3A668-D316-D441-9E14-27D2668AD2AB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527E0-748D-C842-B8C1-19005CE4A64D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0E5C96-935D-A242-B8C9-33F87771D6BD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92D237-7F40-914F-B761-DA86F2D713F6}">
  <sheetPr/>
  <sheetViews>
    <sheetView zoomScale="2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4388C-F0B2-B847-9AD1-4E5801F4E8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21262-AC74-E946-ABB1-15D51BBBAB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AB950-1E78-5F41-86A9-E01251050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51CAB-730A-7B4B-8D90-01D2B83A3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5DE3-268A-7F47-BAA6-80481197E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65CFB-B4EF-1246-83F1-42EFDA0D7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FCF0A-C1AA-414F-9E6D-F97CA3EA56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4327F-DA91-EB46-B11B-4471677515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EBB6-B26B-8849-A312-87E30DD3FA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361E6-17D2-F04F-B2A2-701BACF21D4F}" name="Table2" displayName="Table2" ref="A1:R16" totalsRowShown="0" headerRowDxfId="16" dataDxfId="15">
  <autoFilter ref="A1:R16" xr:uid="{977ACCF2-D6AF-1F4D-9C8E-67F2B9073DBF}"/>
  <sortState ref="A2:Q16">
    <sortCondition descending="1" ref="F1:F16"/>
  </sortState>
  <tableColumns count="18">
    <tableColumn id="1" xr3:uid="{E4CD3544-483B-DF4F-A8C9-8334B889ACE4}" name="Movie Title" dataDxfId="14"/>
    <tableColumn id="2" xr3:uid="{BB3EFAD4-0E09-F140-848C-98D719828F82}" name="Total Tweets" dataDxfId="13"/>
    <tableColumn id="3" xr3:uid="{92C49452-8A3A-8842-8631-089B162924F0}" name="Likes" dataDxfId="12"/>
    <tableColumn id="4" xr3:uid="{AD276103-5716-3B43-B6C8-8D949AA97202}" name="Retweets" dataDxfId="11"/>
    <tableColumn id="5" xr3:uid="{AA75EECD-212D-BD41-9C48-C3C1A08F0941}" name="Replies" dataDxfId="10"/>
    <tableColumn id="18" xr3:uid="{76B65A6B-8381-9442-8554-32B37C575EB5}" name="Total Attention" dataDxfId="9">
      <calculatedColumnFormula>SUM(Table2[[#This Row],[Likes]:[Replies]])</calculatedColumnFormula>
    </tableColumn>
    <tableColumn id="6" xr3:uid="{9223458C-5ED8-3849-AA94-94576A5BF092}" name="Positive"/>
    <tableColumn id="7" xr3:uid="{DEF0B644-D2D5-1E40-834A-4535773A529A}" name="Negative"/>
    <tableColumn id="8" xr3:uid="{A82D5766-72E4-0441-B63C-DF714B35673A}" name="Neutral"/>
    <tableColumn id="9" xr3:uid="{E745E2B8-7D49-A040-8802-3CEDBEB430DF}" name="Release Date" dataDxfId="8"/>
    <tableColumn id="10" xr3:uid="{F67DD7E8-AB5C-824C-8812-42D2B8DC891F}" name="Data Scrape Start" dataDxfId="7">
      <calculatedColumnFormula>J2-5</calculatedColumnFormula>
    </tableColumn>
    <tableColumn id="11" xr3:uid="{BFB3861C-0060-4D4E-B8CE-ADE8871979F4}" name="Data Scrape End" dataDxfId="6">
      <calculatedColumnFormula>J2</calculatedColumnFormula>
    </tableColumn>
    <tableColumn id="12" xr3:uid="{B8018AB7-FF15-C04A-A4DB-8C4612CED9D9}" name="IMDB" dataDxfId="5"/>
    <tableColumn id="13" xr3:uid="{9BBFE118-814E-F343-A9AC-AB50B6206221}" name="Rotten Tomatoes" dataDxfId="4"/>
    <tableColumn id="14" xr3:uid="{936BFE96-DD47-9B4D-9367-1EE99BB5465A}" name="Movie Budget" dataDxfId="3"/>
    <tableColumn id="15" xr3:uid="{E83FF061-27B7-C84E-8DFD-65091A59DDE5}" name="Movie Earnings" dataDxfId="2"/>
    <tableColumn id="16" xr3:uid="{6F8934A3-5EF3-A54E-B767-90F815BBFDC5}" name="Ratio" dataDxfId="1">
      <calculatedColumnFormula>O2/P2</calculatedColumnFormula>
    </tableColumn>
    <tableColumn id="17" xr3:uid="{67442503-5FA6-7243-86D7-290816640E7A}" name="Sentiment Analy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R16"/>
  <sheetViews>
    <sheetView tabSelected="1" zoomScale="130" zoomScaleNormal="130" workbookViewId="0">
      <pane xSplit="1" topLeftCell="B1" activePane="topRight" state="frozen"/>
      <selection pane="topRight" activeCell="B17" sqref="B17"/>
    </sheetView>
  </sheetViews>
  <sheetFormatPr baseColWidth="10" defaultRowHeight="16" x14ac:dyDescent="0.2"/>
  <cols>
    <col min="1" max="1" width="28.6640625" bestFit="1" customWidth="1"/>
    <col min="2" max="17" width="20.83203125" customWidth="1"/>
    <col min="18" max="18" width="31.1640625" customWidth="1"/>
  </cols>
  <sheetData>
    <row r="1" spans="1:18" s="1" customFormat="1" ht="19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31</v>
      </c>
      <c r="G1" s="1" t="s">
        <v>10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30</v>
      </c>
      <c r="N1" s="1" t="s">
        <v>29</v>
      </c>
      <c r="O1" s="1" t="s">
        <v>8</v>
      </c>
      <c r="P1" s="1" t="s">
        <v>9</v>
      </c>
      <c r="Q1" s="1" t="s">
        <v>27</v>
      </c>
      <c r="R1" s="1" t="s">
        <v>32</v>
      </c>
    </row>
    <row r="2" spans="1:18" x14ac:dyDescent="0.2">
      <c r="A2" s="2" t="s">
        <v>22</v>
      </c>
      <c r="B2" s="5">
        <v>146890</v>
      </c>
      <c r="C2" s="5">
        <v>2128920</v>
      </c>
      <c r="D2" s="5">
        <v>1089540</v>
      </c>
      <c r="E2" s="5">
        <v>63170</v>
      </c>
      <c r="F2" s="5">
        <f>SUM(Table2[[#This Row],[Likes]:[Replies]])</f>
        <v>3281630</v>
      </c>
      <c r="G2">
        <v>60232</v>
      </c>
      <c r="H2">
        <v>29703</v>
      </c>
      <c r="I2">
        <v>56955</v>
      </c>
      <c r="J2" s="3">
        <v>42790</v>
      </c>
      <c r="K2" s="3">
        <f t="shared" ref="K2:K16" si="0">J2-5</f>
        <v>42785</v>
      </c>
      <c r="L2" s="3">
        <f t="shared" ref="L2:L16" si="1">J2</f>
        <v>42790</v>
      </c>
      <c r="M2" s="6">
        <v>0.77</v>
      </c>
      <c r="N2" s="6">
        <v>0.99</v>
      </c>
      <c r="O2" s="4">
        <v>4500000</v>
      </c>
      <c r="P2" s="4">
        <v>176040665</v>
      </c>
      <c r="Q2" s="7">
        <f t="shared" ref="Q2:Q16" si="2">O2/P2</f>
        <v>2.5562275625350541E-2</v>
      </c>
      <c r="R2" s="5">
        <v>9.1803607647199997E-2</v>
      </c>
    </row>
    <row r="3" spans="1:18" x14ac:dyDescent="0.2">
      <c r="A3" s="2" t="s">
        <v>13</v>
      </c>
      <c r="B3" s="5">
        <v>167830</v>
      </c>
      <c r="C3" s="5">
        <v>2164630</v>
      </c>
      <c r="D3" s="5">
        <v>747056</v>
      </c>
      <c r="E3" s="5">
        <v>80798</v>
      </c>
      <c r="F3" s="5">
        <f>SUM(Table2[[#This Row],[Likes]:[Replies]])</f>
        <v>2992484</v>
      </c>
      <c r="G3">
        <v>58112</v>
      </c>
      <c r="H3">
        <v>83316</v>
      </c>
      <c r="I3">
        <v>26402</v>
      </c>
      <c r="J3" s="3">
        <v>43147</v>
      </c>
      <c r="K3" s="3">
        <f t="shared" si="0"/>
        <v>43142</v>
      </c>
      <c r="L3" s="3">
        <f t="shared" si="1"/>
        <v>43147</v>
      </c>
      <c r="M3" s="6">
        <v>0.77</v>
      </c>
      <c r="N3" s="6">
        <v>0.97</v>
      </c>
      <c r="O3" s="4">
        <v>200000000</v>
      </c>
      <c r="P3" s="4">
        <v>679797522</v>
      </c>
      <c r="Q3" s="7">
        <f t="shared" si="2"/>
        <v>0.29420525013328896</v>
      </c>
      <c r="R3" s="5">
        <v>3.8066645660800001E-3</v>
      </c>
    </row>
    <row r="4" spans="1:18" x14ac:dyDescent="0.2">
      <c r="A4" s="2" t="s">
        <v>19</v>
      </c>
      <c r="B4" s="5">
        <v>206457</v>
      </c>
      <c r="C4" s="5">
        <v>1468550</v>
      </c>
      <c r="D4" s="5">
        <v>584651</v>
      </c>
      <c r="E4" s="5">
        <v>85861</v>
      </c>
      <c r="F4" s="5">
        <f>SUM(Table2[[#This Row],[Likes]:[Replies]])</f>
        <v>2139062</v>
      </c>
      <c r="G4">
        <v>67037</v>
      </c>
      <c r="H4">
        <v>16596</v>
      </c>
      <c r="I4">
        <v>122824</v>
      </c>
      <c r="J4" s="3">
        <v>42888</v>
      </c>
      <c r="K4" s="3">
        <f t="shared" si="0"/>
        <v>42883</v>
      </c>
      <c r="L4" s="3">
        <f t="shared" si="1"/>
        <v>42888</v>
      </c>
      <c r="M4" s="6">
        <v>0.75</v>
      </c>
      <c r="N4" s="6">
        <v>0.92</v>
      </c>
      <c r="O4" s="4">
        <v>149000000</v>
      </c>
      <c r="P4" s="4">
        <v>412563408</v>
      </c>
      <c r="Q4" s="7">
        <f t="shared" si="2"/>
        <v>0.36115660553201556</v>
      </c>
      <c r="R4" s="5">
        <v>0.112327180368</v>
      </c>
    </row>
    <row r="5" spans="1:18" x14ac:dyDescent="0.2">
      <c r="A5" s="2" t="s">
        <v>18</v>
      </c>
      <c r="B5" s="5">
        <v>116943</v>
      </c>
      <c r="C5" s="5">
        <v>1643472</v>
      </c>
      <c r="D5" s="5">
        <v>405854</v>
      </c>
      <c r="E5" s="5">
        <v>70533</v>
      </c>
      <c r="F5" s="5">
        <f>SUM(Table2[[#This Row],[Likes]:[Replies]])</f>
        <v>2119859</v>
      </c>
      <c r="G5">
        <v>48126</v>
      </c>
      <c r="H5">
        <v>10434</v>
      </c>
      <c r="I5">
        <v>58383</v>
      </c>
      <c r="J5" s="3">
        <v>43084</v>
      </c>
      <c r="K5" s="3">
        <f t="shared" si="0"/>
        <v>43079</v>
      </c>
      <c r="L5" s="3">
        <f t="shared" si="1"/>
        <v>43084</v>
      </c>
      <c r="M5" s="6">
        <v>0.74</v>
      </c>
      <c r="N5" s="6">
        <v>0.91</v>
      </c>
      <c r="O5" s="4">
        <v>200000000</v>
      </c>
      <c r="P5" s="4">
        <v>620174750</v>
      </c>
      <c r="Q5" s="7">
        <f t="shared" si="2"/>
        <v>0.32248974986485662</v>
      </c>
      <c r="R5" s="5">
        <v>9.6105913549299996E-2</v>
      </c>
    </row>
    <row r="6" spans="1:18" x14ac:dyDescent="0.2">
      <c r="A6" s="2" t="s">
        <v>25</v>
      </c>
      <c r="B6" s="5">
        <v>120761</v>
      </c>
      <c r="C6" s="5">
        <v>1392906</v>
      </c>
      <c r="D6" s="5">
        <v>579405</v>
      </c>
      <c r="E6" s="5">
        <v>70857</v>
      </c>
      <c r="F6" s="5">
        <f>SUM(Table2[[#This Row],[Likes]:[Replies]])</f>
        <v>2043168</v>
      </c>
      <c r="G6">
        <v>38070</v>
      </c>
      <c r="H6">
        <v>9163</v>
      </c>
      <c r="I6">
        <v>73528</v>
      </c>
      <c r="J6" s="3">
        <v>42937</v>
      </c>
      <c r="K6" s="3">
        <f t="shared" si="0"/>
        <v>42932</v>
      </c>
      <c r="L6" s="3">
        <f t="shared" si="1"/>
        <v>42937</v>
      </c>
      <c r="M6" s="6">
        <v>0.8</v>
      </c>
      <c r="N6" s="6">
        <v>0.92</v>
      </c>
      <c r="O6" s="4">
        <v>100000000</v>
      </c>
      <c r="P6" s="4">
        <v>190068280</v>
      </c>
      <c r="Q6" s="7">
        <f t="shared" si="2"/>
        <v>0.52612671614642903</v>
      </c>
      <c r="R6" s="5">
        <v>9.92528586376E-2</v>
      </c>
    </row>
    <row r="7" spans="1:18" x14ac:dyDescent="0.2">
      <c r="A7" s="2" t="s">
        <v>20</v>
      </c>
      <c r="B7" s="5">
        <v>186840</v>
      </c>
      <c r="C7" s="5">
        <v>1179931</v>
      </c>
      <c r="D7" s="5">
        <v>393503</v>
      </c>
      <c r="E7" s="5">
        <v>106989</v>
      </c>
      <c r="F7" s="5">
        <f>SUM(Table2[[#This Row],[Likes]:[Replies]])</f>
        <v>1680423</v>
      </c>
      <c r="G7">
        <v>59583</v>
      </c>
      <c r="H7">
        <v>17456</v>
      </c>
      <c r="I7">
        <v>109801</v>
      </c>
      <c r="J7" s="3">
        <v>43056</v>
      </c>
      <c r="K7" s="3">
        <f t="shared" si="0"/>
        <v>43051</v>
      </c>
      <c r="L7" s="3">
        <f t="shared" si="1"/>
        <v>43056</v>
      </c>
      <c r="M7" s="6">
        <v>0.67</v>
      </c>
      <c r="N7" s="6">
        <v>0.4</v>
      </c>
      <c r="O7" s="4">
        <v>300000000</v>
      </c>
      <c r="P7" s="4">
        <v>229024295</v>
      </c>
      <c r="Q7" s="7">
        <f t="shared" si="2"/>
        <v>1.309904698102007</v>
      </c>
      <c r="R7" s="5">
        <v>9.2402942125600004E-2</v>
      </c>
    </row>
    <row r="8" spans="1:18" x14ac:dyDescent="0.2">
      <c r="A8" s="2" t="s">
        <v>26</v>
      </c>
      <c r="B8" s="5">
        <v>112422</v>
      </c>
      <c r="C8" s="5">
        <v>720111</v>
      </c>
      <c r="D8" s="5">
        <v>458460</v>
      </c>
      <c r="E8" s="5">
        <v>32043</v>
      </c>
      <c r="F8" s="5">
        <f>SUM(Table2[[#This Row],[Likes]:[Replies]])</f>
        <v>1210614</v>
      </c>
      <c r="G8">
        <v>44821</v>
      </c>
      <c r="H8">
        <v>7417</v>
      </c>
      <c r="I8">
        <v>60184</v>
      </c>
      <c r="J8" s="3">
        <v>42811</v>
      </c>
      <c r="K8" s="3">
        <f t="shared" si="0"/>
        <v>42806</v>
      </c>
      <c r="L8" s="3">
        <f t="shared" si="1"/>
        <v>42811</v>
      </c>
      <c r="M8" s="6">
        <v>0.72</v>
      </c>
      <c r="N8" s="6">
        <v>0.71</v>
      </c>
      <c r="O8" s="4">
        <v>160000000</v>
      </c>
      <c r="P8" s="4">
        <v>504014165</v>
      </c>
      <c r="Q8" s="7">
        <f t="shared" si="2"/>
        <v>0.31745139543845957</v>
      </c>
      <c r="R8" s="5">
        <v>0.14892632265700001</v>
      </c>
    </row>
    <row r="9" spans="1:18" x14ac:dyDescent="0.2">
      <c r="A9" s="2" t="s">
        <v>14</v>
      </c>
      <c r="B9" s="5">
        <v>71614</v>
      </c>
      <c r="C9" s="5">
        <v>357253</v>
      </c>
      <c r="D9" s="5">
        <v>107864</v>
      </c>
      <c r="E9" s="5">
        <v>30483</v>
      </c>
      <c r="F9" s="5">
        <f>SUM(Table2[[#This Row],[Likes]:[Replies]])</f>
        <v>495600</v>
      </c>
      <c r="G9">
        <v>23968</v>
      </c>
      <c r="H9">
        <v>4762</v>
      </c>
      <c r="I9">
        <v>42884</v>
      </c>
      <c r="J9" s="3">
        <v>43014</v>
      </c>
      <c r="K9" s="3">
        <f t="shared" si="0"/>
        <v>43009</v>
      </c>
      <c r="L9" s="3">
        <f t="shared" si="1"/>
        <v>43014</v>
      </c>
      <c r="M9" s="6">
        <v>0.81</v>
      </c>
      <c r="N9" s="6">
        <v>0.87</v>
      </c>
      <c r="O9" s="4">
        <v>155000000</v>
      </c>
      <c r="P9" s="4">
        <v>92054159</v>
      </c>
      <c r="Q9" s="7">
        <f t="shared" si="2"/>
        <v>1.6837913863294325</v>
      </c>
      <c r="R9" s="5">
        <v>0.118894264242</v>
      </c>
    </row>
    <row r="10" spans="1:18" x14ac:dyDescent="0.2">
      <c r="A10" s="2" t="s">
        <v>21</v>
      </c>
      <c r="B10" s="5">
        <v>124383</v>
      </c>
      <c r="C10" s="5">
        <v>297250</v>
      </c>
      <c r="D10" s="5">
        <v>98017</v>
      </c>
      <c r="E10" s="5">
        <v>45801</v>
      </c>
      <c r="F10" s="5">
        <f>SUM(Table2[[#This Row],[Likes]:[Replies]])</f>
        <v>441068</v>
      </c>
      <c r="G10">
        <v>30982</v>
      </c>
      <c r="H10">
        <v>8036</v>
      </c>
      <c r="I10">
        <v>85365</v>
      </c>
      <c r="J10" s="3">
        <v>43042</v>
      </c>
      <c r="K10" s="3">
        <f t="shared" si="0"/>
        <v>43037</v>
      </c>
      <c r="L10" s="3">
        <f t="shared" si="1"/>
        <v>43042</v>
      </c>
      <c r="M10" s="6">
        <v>0.79</v>
      </c>
      <c r="N10" s="6">
        <v>0.92</v>
      </c>
      <c r="O10" s="4">
        <v>180000000</v>
      </c>
      <c r="P10" s="4">
        <v>315058289</v>
      </c>
      <c r="Q10" s="7">
        <f t="shared" si="2"/>
        <v>0.57132285130895255</v>
      </c>
      <c r="R10" s="5">
        <v>8.10604753697E-2</v>
      </c>
    </row>
    <row r="11" spans="1:18" x14ac:dyDescent="0.2">
      <c r="A11" s="2" t="s">
        <v>15</v>
      </c>
      <c r="B11" s="5">
        <v>62388</v>
      </c>
      <c r="C11" s="5">
        <v>150784</v>
      </c>
      <c r="D11" s="5">
        <v>46079</v>
      </c>
      <c r="E11" s="5">
        <v>13844</v>
      </c>
      <c r="F11" s="5">
        <f>SUM(Table2[[#This Row],[Likes]:[Replies]])</f>
        <v>210707</v>
      </c>
      <c r="G11">
        <v>22707</v>
      </c>
      <c r="H11">
        <v>3498</v>
      </c>
      <c r="I11">
        <v>36183</v>
      </c>
      <c r="J11" s="3">
        <v>42937</v>
      </c>
      <c r="K11" s="3">
        <f t="shared" si="0"/>
        <v>42932</v>
      </c>
      <c r="L11" s="3">
        <f t="shared" si="1"/>
        <v>42937</v>
      </c>
      <c r="M11" s="6">
        <v>0.77</v>
      </c>
      <c r="N11" s="6">
        <v>0.83</v>
      </c>
      <c r="O11" s="4">
        <v>200000000</v>
      </c>
      <c r="P11" s="4">
        <v>389813101</v>
      </c>
      <c r="Q11" s="7">
        <f t="shared" si="2"/>
        <v>0.51306638870508359</v>
      </c>
      <c r="R11" s="5">
        <v>0.148720333191</v>
      </c>
    </row>
    <row r="12" spans="1:18" x14ac:dyDescent="0.2">
      <c r="A12" s="2" t="s">
        <v>17</v>
      </c>
      <c r="B12" s="5">
        <v>32987</v>
      </c>
      <c r="C12" s="5">
        <v>83180</v>
      </c>
      <c r="D12" s="5">
        <v>26768</v>
      </c>
      <c r="E12" s="5">
        <v>8646</v>
      </c>
      <c r="F12" s="5">
        <f>SUM(Table2[[#This Row],[Likes]:[Replies]])</f>
        <v>118594</v>
      </c>
      <c r="G12">
        <v>12572</v>
      </c>
      <c r="H12">
        <v>2061</v>
      </c>
      <c r="I12">
        <v>18354</v>
      </c>
      <c r="J12" s="3">
        <v>42776</v>
      </c>
      <c r="K12" s="3">
        <f t="shared" si="0"/>
        <v>42771</v>
      </c>
      <c r="L12" s="3">
        <f t="shared" si="1"/>
        <v>42776</v>
      </c>
      <c r="M12" s="6">
        <v>0.73</v>
      </c>
      <c r="N12" s="6">
        <v>0.9</v>
      </c>
      <c r="O12" s="4">
        <v>80000000</v>
      </c>
      <c r="P12" s="4">
        <v>175750384</v>
      </c>
      <c r="Q12" s="7">
        <f t="shared" si="2"/>
        <v>0.45519103958259344</v>
      </c>
      <c r="R12" s="5">
        <v>0.16990544716600001</v>
      </c>
    </row>
    <row r="13" spans="1:18" x14ac:dyDescent="0.2">
      <c r="A13" s="2" t="s">
        <v>16</v>
      </c>
      <c r="B13" s="5">
        <v>22801</v>
      </c>
      <c r="C13" s="5">
        <v>69607</v>
      </c>
      <c r="D13" s="5">
        <v>27282</v>
      </c>
      <c r="E13" s="5">
        <v>10698</v>
      </c>
      <c r="F13" s="5">
        <f>SUM(Table2[[#This Row],[Likes]:[Replies]])</f>
        <v>107587</v>
      </c>
      <c r="G13">
        <v>8751</v>
      </c>
      <c r="H13">
        <v>3268</v>
      </c>
      <c r="I13">
        <v>10782</v>
      </c>
      <c r="J13" s="3">
        <v>42930</v>
      </c>
      <c r="K13" s="3">
        <f t="shared" si="0"/>
        <v>42925</v>
      </c>
      <c r="L13" s="3">
        <f t="shared" si="1"/>
        <v>42930</v>
      </c>
      <c r="M13" s="6">
        <v>0.75</v>
      </c>
      <c r="N13" s="6">
        <v>0.93</v>
      </c>
      <c r="O13" s="4">
        <v>150000000</v>
      </c>
      <c r="P13" s="4">
        <v>146880162</v>
      </c>
      <c r="Q13" s="7">
        <f t="shared" si="2"/>
        <v>1.0212407036969362</v>
      </c>
      <c r="R13" s="5">
        <v>9.4087649487499994E-2</v>
      </c>
    </row>
    <row r="14" spans="1:18" x14ac:dyDescent="0.2">
      <c r="A14" s="2" t="s">
        <v>23</v>
      </c>
      <c r="B14" s="5">
        <v>10241</v>
      </c>
      <c r="C14" s="5">
        <v>73250</v>
      </c>
      <c r="D14" s="5">
        <v>16023</v>
      </c>
      <c r="E14" s="5">
        <v>4755</v>
      </c>
      <c r="F14" s="5">
        <f>SUM(Table2[[#This Row],[Likes]:[Replies]])</f>
        <v>94028</v>
      </c>
      <c r="G14">
        <v>4600</v>
      </c>
      <c r="H14">
        <v>1373</v>
      </c>
      <c r="I14">
        <v>4268</v>
      </c>
      <c r="J14" s="3">
        <v>43070</v>
      </c>
      <c r="K14" s="3">
        <f t="shared" si="0"/>
        <v>43065</v>
      </c>
      <c r="L14" s="3">
        <f t="shared" si="1"/>
        <v>43070</v>
      </c>
      <c r="M14" s="6">
        <v>0.75</v>
      </c>
      <c r="N14" s="6">
        <v>0.92</v>
      </c>
      <c r="O14" s="4">
        <v>19500000</v>
      </c>
      <c r="P14" s="4">
        <v>63780344</v>
      </c>
      <c r="Q14" s="7">
        <f t="shared" si="2"/>
        <v>0.30573682700739274</v>
      </c>
      <c r="R14" s="5">
        <v>0.112327180368</v>
      </c>
    </row>
    <row r="15" spans="1:18" x14ac:dyDescent="0.2">
      <c r="A15" s="2" t="s">
        <v>24</v>
      </c>
      <c r="B15" s="5">
        <v>7365</v>
      </c>
      <c r="C15" s="5">
        <v>63834</v>
      </c>
      <c r="D15" s="5">
        <v>14447</v>
      </c>
      <c r="E15" s="5">
        <v>2698</v>
      </c>
      <c r="F15" s="5">
        <f>SUM(Table2[[#This Row],[Likes]:[Replies]])</f>
        <v>80979</v>
      </c>
      <c r="G15">
        <v>2385</v>
      </c>
      <c r="H15">
        <v>690</v>
      </c>
      <c r="I15">
        <v>4560</v>
      </c>
      <c r="J15" s="3">
        <v>42880</v>
      </c>
      <c r="K15" s="3">
        <f t="shared" si="0"/>
        <v>42875</v>
      </c>
      <c r="L15" s="3">
        <f t="shared" si="1"/>
        <v>42880</v>
      </c>
      <c r="M15" s="6">
        <v>0.56000000000000005</v>
      </c>
      <c r="N15" s="6">
        <v>0.18</v>
      </c>
      <c r="O15" s="4">
        <v>69000000</v>
      </c>
      <c r="P15" s="4">
        <v>58060186</v>
      </c>
      <c r="Q15" s="7">
        <f t="shared" si="2"/>
        <v>1.1884219592407093</v>
      </c>
      <c r="R15" s="5">
        <v>7.4725890321700003E-2</v>
      </c>
    </row>
    <row r="16" spans="1:18" x14ac:dyDescent="0.2">
      <c r="A16" s="2" t="s">
        <v>28</v>
      </c>
      <c r="B16" s="5">
        <v>6212</v>
      </c>
      <c r="C16" s="5">
        <v>17876</v>
      </c>
      <c r="D16" s="5">
        <v>6506</v>
      </c>
      <c r="E16" s="5">
        <v>1844</v>
      </c>
      <c r="F16" s="5">
        <f>SUM(Table2[[#This Row],[Likes]:[Replies]])</f>
        <v>26226</v>
      </c>
      <c r="G16">
        <v>2275</v>
      </c>
      <c r="H16">
        <v>484</v>
      </c>
      <c r="I16">
        <v>3454</v>
      </c>
      <c r="J16" s="3">
        <v>42863</v>
      </c>
      <c r="K16" s="3">
        <f t="shared" si="0"/>
        <v>42858</v>
      </c>
      <c r="L16" s="3">
        <f t="shared" si="1"/>
        <v>42863</v>
      </c>
      <c r="M16" s="6">
        <v>0.68</v>
      </c>
      <c r="N16" s="6">
        <v>0.3</v>
      </c>
      <c r="O16" s="4">
        <v>175000000</v>
      </c>
      <c r="P16" s="4">
        <v>39175066</v>
      </c>
      <c r="Q16" s="7">
        <f t="shared" si="2"/>
        <v>4.4671271262184984</v>
      </c>
      <c r="R16" s="5">
        <v>0.138129282178</v>
      </c>
    </row>
  </sheetData>
  <conditionalFormatting sqref="Q2:Q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T10">
    <cfRule type="colorScale" priority="9">
      <colorScale>
        <cfvo type="min"/>
        <cfvo type="max"/>
        <color rgb="FF63BE7B"/>
        <color rgb="FFFCFCFF"/>
      </colorScale>
    </cfRule>
  </conditionalFormatting>
  <conditionalFormatting sqref="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</vt:vector>
  </HeadingPairs>
  <TitlesOfParts>
    <vt:vector size="10" baseType="lpstr">
      <vt:lpstr>Data</vt:lpstr>
      <vt:lpstr>IMBD vs Positive</vt:lpstr>
      <vt:lpstr>IMDB vs Tweets</vt:lpstr>
      <vt:lpstr>Rotten vs Positive</vt:lpstr>
      <vt:lpstr>Rotten vs Tweets</vt:lpstr>
      <vt:lpstr>Positive vs Earnings</vt:lpstr>
      <vt:lpstr>Tweets vs Ratio</vt:lpstr>
      <vt:lpstr>Attention vs Ratio</vt:lpstr>
      <vt:lpstr>Tweets vs Earnings</vt:lpstr>
      <vt:lpstr>Attention vs 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Skinner, Logan A</cp:lastModifiedBy>
  <dcterms:created xsi:type="dcterms:W3CDTF">2018-04-16T05:07:48Z</dcterms:created>
  <dcterms:modified xsi:type="dcterms:W3CDTF">2018-04-19T21:13:20Z</dcterms:modified>
</cp:coreProperties>
</file>