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icrosoft Data Science Proffesional Program\Course 1_Data Science Orientation\To_Be_Added_On_GitHub\Labs\"/>
    </mc:Choice>
  </mc:AlternateContent>
  <bookViews>
    <workbookView xWindow="0" yWindow="0" windowWidth="17970" windowHeight="6120"/>
  </bookViews>
  <sheets>
    <sheet name="Limunade_2016_2D Analysis" sheetId="2" r:id="rId1"/>
  </sheets>
  <definedNames>
    <definedName name="Slicer_Day">#N/A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2" l="1"/>
  <c r="E33" i="2"/>
  <c r="D33" i="2"/>
  <c r="A33" i="2"/>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I2" i="2"/>
  <c r="I3" i="2"/>
  <c r="J3" i="2" s="1"/>
  <c r="I4" i="2"/>
  <c r="J4" i="2" s="1"/>
  <c r="I5" i="2"/>
  <c r="J5" i="2" s="1"/>
  <c r="I6" i="2"/>
  <c r="J6" i="2" s="1"/>
  <c r="I7" i="2"/>
  <c r="J7" i="2" s="1"/>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J2" i="2" l="1"/>
  <c r="J33" i="2" s="1"/>
  <c r="I33" i="2"/>
</calcChain>
</file>

<file path=xl/sharedStrings.xml><?xml version="1.0" encoding="utf-8"?>
<sst xmlns="http://schemas.openxmlformats.org/spreadsheetml/2006/main" count="42" uniqueCount="13">
  <si>
    <t>Date</t>
  </si>
  <si>
    <t>Location</t>
  </si>
  <si>
    <t>Lemon</t>
  </si>
  <si>
    <t>Orange</t>
  </si>
  <si>
    <t>Temperature</t>
  </si>
  <si>
    <t>Leaflets</t>
  </si>
  <si>
    <t>Price</t>
  </si>
  <si>
    <t>Park</t>
  </si>
  <si>
    <t>Beach</t>
  </si>
  <si>
    <t>Sales</t>
  </si>
  <si>
    <t>Revenue</t>
  </si>
  <si>
    <t>Day</t>
  </si>
  <si>
    <t>So, we have a good beginning and growth in the first part of the diagram and then we have a dip. It may be correlated with the price going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</si>
</sst>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 ;_-[$$-409]* \-#,##0.00\ ;_-[$$-409]* &quot;-&quot;??_ ;_-@_ "/>
  </numFmts>
  <fonts count="3" x14ac:knownFonts="1">
    <font>
      <sz val="11"/>
      <color theme="1"/>
      <name val="Calibri"/>
      <family val="2"/>
      <charset val="204"/>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NumberFormat="1"/>
    <xf numFmtId="164" fontId="0" fillId="0" borderId="0" xfId="0" applyNumberFormat="1"/>
    <xf numFmtId="0" fontId="0" fillId="0" borderId="0" xfId="0" applyAlignment="1">
      <alignment wrapText="1"/>
    </xf>
    <xf numFmtId="0" fontId="2" fillId="0" borderId="0" xfId="0" applyFont="1" applyAlignment="1">
      <alignment vertical="center" wrapText="1"/>
    </xf>
    <xf numFmtId="0" fontId="0" fillId="0" borderId="0" xfId="0" applyAlignment="1">
      <alignment vertical="center" wrapText="1"/>
    </xf>
    <xf numFmtId="0" fontId="1" fillId="0" borderId="0" xfId="0" applyFont="1" applyAlignment="1">
      <alignment vertical="center" wrapText="1"/>
    </xf>
  </cellXfs>
  <cellStyles count="1">
    <cellStyle name="Normal" xfId="0" builtinId="0"/>
  </cellStyles>
  <dxfs count="10">
    <dxf>
      <numFmt numFmtId="164" formatCode="_-[$$-409]* #,##0.00_ ;_-[$$-409]* \-#,##0.00\ ;_-[$$-409]* &quot;-&quot;??_ ;_-@_ "/>
    </dxf>
    <dxf>
      <numFmt numFmtId="164" formatCode="_-[$$-409]* #,##0.00_ ;_-[$$-409]* \-#,##0.00\ ;_-[$$-409]* &quot;-&quot;??_ ;_-@_ "/>
    </dxf>
    <dxf>
      <numFmt numFmtId="0" formatCode="General"/>
    </dxf>
    <dxf>
      <numFmt numFmtId="0" formatCode="General"/>
    </dxf>
    <dxf>
      <numFmt numFmtId="165" formatCode="dd/mm/yyyy"/>
    </dxf>
    <dxf>
      <numFmt numFmtId="165" formatCode="dd/mm/yyyy"/>
    </dxf>
    <dxf>
      <numFmt numFmtId="0" formatCode="General"/>
    </dxf>
    <dxf>
      <numFmt numFmtId="165" formatCode="dd/mm/yyyy"/>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10</xdr:col>
      <xdr:colOff>352425</xdr:colOff>
      <xdr:row>0</xdr:row>
      <xdr:rowOff>133350</xdr:rowOff>
    </xdr:from>
    <xdr:to>
      <xdr:col>13</xdr:col>
      <xdr:colOff>352425</xdr:colOff>
      <xdr:row>13</xdr:row>
      <xdr:rowOff>180975</xdr:rowOff>
    </xdr:to>
    <mc:AlternateContent xmlns:mc="http://schemas.openxmlformats.org/markup-compatibility/2006" xmlns:sle15="http://schemas.microsoft.com/office/drawing/2012/slicer">
      <mc:Choice Requires="sle15">
        <xdr:graphicFrame macro="">
          <xdr:nvGraphicFramePr>
            <xdr:cNvPr id="2"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9620250" y="133350"/>
              <a:ext cx="1828800" cy="2524125"/>
            </a:xfrm>
            <a:prstGeom prst="rect">
              <a:avLst/>
            </a:prstGeom>
            <a:solidFill>
              <a:prstClr val="white"/>
            </a:solidFill>
            <a:ln w="1">
              <a:solidFill>
                <a:prstClr val="green"/>
              </a:solidFill>
            </a:ln>
          </xdr:spPr>
          <xdr:txBody>
            <a:bodyPr vertOverflow="clip" horzOverflow="clip"/>
            <a:lstStyle/>
            <a:p>
              <a:r>
                <a:rPr lang="sr-Cyrl-R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extLst>
    <x:ext xmlns:x15="http://schemas.microsoft.com/office/spreadsheetml/2010/11/main" uri="{2F2917AC-EB37-4324-AD4E-5DD8C200BD13}">
      <x15:tableSlicerCache tableId="2"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rowHeight="241300"/>
</slicers>
</file>

<file path=xl/tables/table1.xml><?xml version="1.0" encoding="utf-8"?>
<table xmlns="http://schemas.openxmlformats.org/spreadsheetml/2006/main" id="2" name="Table2" displayName="Table2" ref="A1:J33" totalsRowCount="1">
  <autoFilter ref="A1:J32"/>
  <tableColumns count="10">
    <tableColumn id="1" name="Date" totalsRowFunction="custom" dataDxfId="7" totalsRowDxfId="6">
      <totalsRowFormula>COUNT(days,Table2[Date])</totalsRowFormula>
    </tableColumn>
    <tableColumn id="10" name="Day" dataDxfId="5" totalsRowDxfId="4">
      <calculatedColumnFormula>TEXT(WEEKDAY(Table2[[#This Row],[Date]]),"dddd")</calculatedColumnFormula>
    </tableColumn>
    <tableColumn id="2" name="Location"/>
    <tableColumn id="3" name="Lemon" totalsRowFunction="custom">
      <totalsRowFormula>AVERAGE(Table2[Lemon])</totalsRowFormula>
    </tableColumn>
    <tableColumn id="4" name="Orange" totalsRowFunction="custom">
      <totalsRowFormula>AVERAGE(Table2[Orange])</totalsRowFormula>
    </tableColumn>
    <tableColumn id="5" name="Temperature" totalsRowFunction="custom">
      <totalsRowFormula>MAX(Table2[Temperature])</totalsRowFormula>
    </tableColumn>
    <tableColumn id="6" name="Leaflets"/>
    <tableColumn id="7" name="Price"/>
    <tableColumn id="8" name="Sales" totalsRowFunction="sum" dataDxfId="3" totalsRowDxfId="2">
      <calculatedColumnFormula>Table2[[#This Row],[Lemon]]+Table2[[#This Row],[Orange]]</calculatedColumnFormula>
    </tableColumn>
    <tableColumn id="9" name="Revenue" totalsRowFunction="sum" dataDxfId="1" totalsRowDxfId="0">
      <calculatedColumnFormula>Table2[[#This Row],[Sales]]*Table2[[#This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53"/>
  <sheetViews>
    <sheetView tabSelected="1" workbookViewId="0">
      <selection activeCell="I47" sqref="I47"/>
    </sheetView>
  </sheetViews>
  <sheetFormatPr defaultRowHeight="15" x14ac:dyDescent="0.25"/>
  <cols>
    <col min="1" max="1" width="10.140625" bestFit="1" customWidth="1"/>
    <col min="2" max="2" width="11.42578125" bestFit="1" customWidth="1"/>
    <col min="3" max="3" width="10.5703125" customWidth="1"/>
    <col min="4" max="4" width="9.140625" customWidth="1"/>
    <col min="5" max="5" width="9.5703125" customWidth="1"/>
    <col min="6" max="6" width="14.7109375" customWidth="1"/>
    <col min="7" max="7" width="10.140625" customWidth="1"/>
    <col min="8" max="8" width="26" customWidth="1"/>
    <col min="9" max="9" width="25" customWidth="1"/>
    <col min="10" max="10" width="12.28515625" style="3" bestFit="1" customWidth="1"/>
  </cols>
  <sheetData>
    <row r="1" spans="1:10" x14ac:dyDescent="0.25">
      <c r="A1" t="s">
        <v>0</v>
      </c>
      <c r="B1" t="s">
        <v>11</v>
      </c>
      <c r="C1" t="s">
        <v>1</v>
      </c>
      <c r="D1" t="s">
        <v>2</v>
      </c>
      <c r="E1" t="s">
        <v>3</v>
      </c>
      <c r="F1" t="s">
        <v>4</v>
      </c>
      <c r="G1" t="s">
        <v>5</v>
      </c>
      <c r="H1" t="s">
        <v>6</v>
      </c>
      <c r="I1" t="s">
        <v>9</v>
      </c>
      <c r="J1" s="3" t="s">
        <v>10</v>
      </c>
    </row>
    <row r="2" spans="1:10" x14ac:dyDescent="0.25">
      <c r="A2" s="1">
        <v>42552</v>
      </c>
      <c r="B2" s="1" t="str">
        <f>TEXT(WEEKDAY(Table2[[#This Row],[Date]]),"dddd")</f>
        <v>петак</v>
      </c>
      <c r="C2" t="s">
        <v>7</v>
      </c>
      <c r="D2">
        <v>97</v>
      </c>
      <c r="E2">
        <v>67</v>
      </c>
      <c r="F2">
        <v>70</v>
      </c>
      <c r="G2">
        <v>90</v>
      </c>
      <c r="H2">
        <v>0.25</v>
      </c>
      <c r="I2">
        <f>Table2[[#This Row],[Lemon]]+Table2[[#This Row],[Orange]]</f>
        <v>164</v>
      </c>
      <c r="J2" s="3">
        <f>Table2[[#This Row],[Sales]]*Table2[[#This Row],[Price]]</f>
        <v>41</v>
      </c>
    </row>
    <row r="3" spans="1:10" x14ac:dyDescent="0.25">
      <c r="A3" s="1">
        <v>42553</v>
      </c>
      <c r="B3" s="1" t="str">
        <f>TEXT(WEEKDAY(Table2[[#This Row],[Date]]),"dddd")</f>
        <v>субота</v>
      </c>
      <c r="C3" t="s">
        <v>7</v>
      </c>
      <c r="D3">
        <v>98</v>
      </c>
      <c r="E3">
        <v>67</v>
      </c>
      <c r="F3">
        <v>72</v>
      </c>
      <c r="G3">
        <v>90</v>
      </c>
      <c r="H3">
        <v>0.25</v>
      </c>
      <c r="I3">
        <f>Table2[[#This Row],[Lemon]]+Table2[[#This Row],[Orange]]</f>
        <v>165</v>
      </c>
      <c r="J3" s="3">
        <f>Table2[[#This Row],[Sales]]*Table2[[#This Row],[Price]]</f>
        <v>41.25</v>
      </c>
    </row>
    <row r="4" spans="1:10" x14ac:dyDescent="0.25">
      <c r="A4" s="1">
        <v>42554</v>
      </c>
      <c r="B4" s="1" t="str">
        <f>TEXT(WEEKDAY(Table2[[#This Row],[Date]]),"dddd")</f>
        <v>недеља</v>
      </c>
      <c r="C4" t="s">
        <v>7</v>
      </c>
      <c r="D4">
        <v>110</v>
      </c>
      <c r="E4">
        <v>77</v>
      </c>
      <c r="F4">
        <v>71</v>
      </c>
      <c r="G4">
        <v>104</v>
      </c>
      <c r="H4">
        <v>0.25</v>
      </c>
      <c r="I4">
        <f>Table2[[#This Row],[Lemon]]+Table2[[#This Row],[Orange]]</f>
        <v>187</v>
      </c>
      <c r="J4" s="3">
        <f>Table2[[#This Row],[Sales]]*Table2[[#This Row],[Price]]</f>
        <v>46.75</v>
      </c>
    </row>
    <row r="5" spans="1:10" x14ac:dyDescent="0.25">
      <c r="A5" s="1">
        <v>42555</v>
      </c>
      <c r="B5" s="1" t="str">
        <f>TEXT(WEEKDAY(Table2[[#This Row],[Date]]),"dddd")</f>
        <v>понедељак</v>
      </c>
      <c r="C5" t="s">
        <v>8</v>
      </c>
      <c r="D5">
        <v>134</v>
      </c>
      <c r="E5">
        <v>99</v>
      </c>
      <c r="F5">
        <v>76</v>
      </c>
      <c r="G5">
        <v>98</v>
      </c>
      <c r="H5">
        <v>0.25</v>
      </c>
      <c r="I5">
        <f>Table2[[#This Row],[Lemon]]+Table2[[#This Row],[Orange]]</f>
        <v>233</v>
      </c>
      <c r="J5" s="3">
        <f>Table2[[#This Row],[Sales]]*Table2[[#This Row],[Price]]</f>
        <v>58.25</v>
      </c>
    </row>
    <row r="6" spans="1:10" x14ac:dyDescent="0.25">
      <c r="A6" s="1">
        <v>42556</v>
      </c>
      <c r="B6" s="1" t="str">
        <f>TEXT(WEEKDAY(Table2[[#This Row],[Date]]),"dddd")</f>
        <v>уторак</v>
      </c>
      <c r="C6" t="s">
        <v>8</v>
      </c>
      <c r="D6">
        <v>159</v>
      </c>
      <c r="E6">
        <v>118</v>
      </c>
      <c r="F6">
        <v>78</v>
      </c>
      <c r="G6">
        <v>135</v>
      </c>
      <c r="H6">
        <v>0.25</v>
      </c>
      <c r="I6">
        <f>Table2[[#This Row],[Lemon]]+Table2[[#This Row],[Orange]]</f>
        <v>277</v>
      </c>
      <c r="J6" s="3">
        <f>Table2[[#This Row],[Sales]]*Table2[[#This Row],[Price]]</f>
        <v>69.25</v>
      </c>
    </row>
    <row r="7" spans="1:10" x14ac:dyDescent="0.25">
      <c r="A7" s="1">
        <v>42557</v>
      </c>
      <c r="B7" s="1" t="str">
        <f>TEXT(WEEKDAY(Table2[[#This Row],[Date]]),"dddd")</f>
        <v>среда</v>
      </c>
      <c r="C7" t="s">
        <v>8</v>
      </c>
      <c r="D7">
        <v>103</v>
      </c>
      <c r="E7">
        <v>69</v>
      </c>
      <c r="F7">
        <v>82</v>
      </c>
      <c r="G7">
        <v>90</v>
      </c>
      <c r="H7">
        <v>0.25</v>
      </c>
      <c r="I7">
        <f>Table2[[#This Row],[Lemon]]+Table2[[#This Row],[Orange]]</f>
        <v>172</v>
      </c>
      <c r="J7" s="3">
        <f>Table2[[#This Row],[Sales]]*Table2[[#This Row],[Price]]</f>
        <v>43</v>
      </c>
    </row>
    <row r="8" spans="1:10" x14ac:dyDescent="0.25">
      <c r="A8" s="1">
        <v>42558</v>
      </c>
      <c r="B8" s="1" t="str">
        <f>TEXT(WEEKDAY(Table2[[#This Row],[Date]]),"dddd")</f>
        <v>четвртак</v>
      </c>
      <c r="C8" t="s">
        <v>8</v>
      </c>
      <c r="D8">
        <v>143</v>
      </c>
      <c r="E8">
        <v>101</v>
      </c>
      <c r="F8">
        <v>81</v>
      </c>
      <c r="G8">
        <v>135</v>
      </c>
      <c r="H8">
        <v>0.25</v>
      </c>
      <c r="I8">
        <f>Table2[[#This Row],[Lemon]]+Table2[[#This Row],[Orange]]</f>
        <v>244</v>
      </c>
      <c r="J8" s="3">
        <f>Table2[[#This Row],[Sales]]*Table2[[#This Row],[Price]]</f>
        <v>61</v>
      </c>
    </row>
    <row r="9" spans="1:10" x14ac:dyDescent="0.25">
      <c r="A9" s="1">
        <v>42559</v>
      </c>
      <c r="B9" s="1" t="str">
        <f>TEXT(WEEKDAY(Table2[[#This Row],[Date]]),"dddd")</f>
        <v>петак</v>
      </c>
      <c r="C9" t="s">
        <v>8</v>
      </c>
      <c r="D9">
        <v>123</v>
      </c>
      <c r="E9">
        <v>86</v>
      </c>
      <c r="F9">
        <v>82</v>
      </c>
      <c r="G9">
        <v>113</v>
      </c>
      <c r="H9">
        <v>0.25</v>
      </c>
      <c r="I9">
        <f>Table2[[#This Row],[Lemon]]+Table2[[#This Row],[Orange]]</f>
        <v>209</v>
      </c>
      <c r="J9" s="3">
        <f>Table2[[#This Row],[Sales]]*Table2[[#This Row],[Price]]</f>
        <v>52.25</v>
      </c>
    </row>
    <row r="10" spans="1:10" x14ac:dyDescent="0.25">
      <c r="A10" s="1">
        <v>42560</v>
      </c>
      <c r="B10" s="1" t="str">
        <f>TEXT(WEEKDAY(Table2[[#This Row],[Date]]),"dddd")</f>
        <v>субота</v>
      </c>
      <c r="C10" t="s">
        <v>8</v>
      </c>
      <c r="D10">
        <v>134</v>
      </c>
      <c r="E10">
        <v>95</v>
      </c>
      <c r="F10">
        <v>80</v>
      </c>
      <c r="G10">
        <v>126</v>
      </c>
      <c r="H10">
        <v>0.25</v>
      </c>
      <c r="I10">
        <f>Table2[[#This Row],[Lemon]]+Table2[[#This Row],[Orange]]</f>
        <v>229</v>
      </c>
      <c r="J10" s="3">
        <f>Table2[[#This Row],[Sales]]*Table2[[#This Row],[Price]]</f>
        <v>57.25</v>
      </c>
    </row>
    <row r="11" spans="1:10" x14ac:dyDescent="0.25">
      <c r="A11" s="1">
        <v>42561</v>
      </c>
      <c r="B11" s="1" t="str">
        <f>TEXT(WEEKDAY(Table2[[#This Row],[Date]]),"dddd")</f>
        <v>недеља</v>
      </c>
      <c r="C11" t="s">
        <v>8</v>
      </c>
      <c r="D11">
        <v>140</v>
      </c>
      <c r="E11">
        <v>98</v>
      </c>
      <c r="F11">
        <v>82</v>
      </c>
      <c r="G11">
        <v>131</v>
      </c>
      <c r="H11">
        <v>0.25</v>
      </c>
      <c r="I11">
        <f>Table2[[#This Row],[Lemon]]+Table2[[#This Row],[Orange]]</f>
        <v>238</v>
      </c>
      <c r="J11" s="3">
        <f>Table2[[#This Row],[Sales]]*Table2[[#This Row],[Price]]</f>
        <v>59.5</v>
      </c>
    </row>
    <row r="12" spans="1:10" x14ac:dyDescent="0.25">
      <c r="A12" s="1">
        <v>42562</v>
      </c>
      <c r="B12" s="1" t="str">
        <f>TEXT(WEEKDAY(Table2[[#This Row],[Date]]),"dddd")</f>
        <v>понедељак</v>
      </c>
      <c r="C12" t="s">
        <v>8</v>
      </c>
      <c r="D12">
        <v>162</v>
      </c>
      <c r="E12">
        <v>120</v>
      </c>
      <c r="F12">
        <v>83</v>
      </c>
      <c r="G12">
        <v>135</v>
      </c>
      <c r="H12">
        <v>0.25</v>
      </c>
      <c r="I12">
        <f>Table2[[#This Row],[Lemon]]+Table2[[#This Row],[Orange]]</f>
        <v>282</v>
      </c>
      <c r="J12" s="3">
        <f>Table2[[#This Row],[Sales]]*Table2[[#This Row],[Price]]</f>
        <v>70.5</v>
      </c>
    </row>
    <row r="13" spans="1:10" x14ac:dyDescent="0.25">
      <c r="A13" s="1">
        <v>42563</v>
      </c>
      <c r="B13" s="1" t="str">
        <f>TEXT(WEEKDAY(Table2[[#This Row],[Date]]),"dddd")</f>
        <v>уторак</v>
      </c>
      <c r="C13" t="s">
        <v>8</v>
      </c>
      <c r="D13">
        <v>130</v>
      </c>
      <c r="E13">
        <v>95</v>
      </c>
      <c r="F13">
        <v>84</v>
      </c>
      <c r="G13">
        <v>99</v>
      </c>
      <c r="H13">
        <v>0.25</v>
      </c>
      <c r="I13">
        <f>Table2[[#This Row],[Lemon]]+Table2[[#This Row],[Orange]]</f>
        <v>225</v>
      </c>
      <c r="J13" s="3">
        <f>Table2[[#This Row],[Sales]]*Table2[[#This Row],[Price]]</f>
        <v>56.25</v>
      </c>
    </row>
    <row r="14" spans="1:10" x14ac:dyDescent="0.25">
      <c r="A14" s="1">
        <v>42564</v>
      </c>
      <c r="B14" s="1" t="str">
        <f>TEXT(WEEKDAY(Table2[[#This Row],[Date]]),"dddd")</f>
        <v>среда</v>
      </c>
      <c r="C14" t="s">
        <v>8</v>
      </c>
      <c r="D14">
        <v>109</v>
      </c>
      <c r="E14">
        <v>75</v>
      </c>
      <c r="F14">
        <v>77</v>
      </c>
      <c r="G14">
        <v>99</v>
      </c>
      <c r="H14">
        <v>0.25</v>
      </c>
      <c r="I14">
        <f>Table2[[#This Row],[Lemon]]+Table2[[#This Row],[Orange]]</f>
        <v>184</v>
      </c>
      <c r="J14" s="3">
        <f>Table2[[#This Row],[Sales]]*Table2[[#This Row],[Price]]</f>
        <v>46</v>
      </c>
    </row>
    <row r="15" spans="1:10" x14ac:dyDescent="0.25">
      <c r="A15" s="1">
        <v>42565</v>
      </c>
      <c r="B15" s="1" t="str">
        <f>TEXT(WEEKDAY(Table2[[#This Row],[Date]]),"dddd")</f>
        <v>четвртак</v>
      </c>
      <c r="C15" t="s">
        <v>8</v>
      </c>
      <c r="D15">
        <v>122</v>
      </c>
      <c r="E15">
        <v>85</v>
      </c>
      <c r="F15">
        <v>78</v>
      </c>
      <c r="G15">
        <v>113</v>
      </c>
      <c r="H15">
        <v>0.25</v>
      </c>
      <c r="I15">
        <f>Table2[[#This Row],[Lemon]]+Table2[[#This Row],[Orange]]</f>
        <v>207</v>
      </c>
      <c r="J15" s="3">
        <f>Table2[[#This Row],[Sales]]*Table2[[#This Row],[Price]]</f>
        <v>51.75</v>
      </c>
    </row>
    <row r="16" spans="1:10" x14ac:dyDescent="0.25">
      <c r="A16" s="1">
        <v>42566</v>
      </c>
      <c r="B16" s="1" t="str">
        <f>TEXT(WEEKDAY(Table2[[#This Row],[Date]]),"dddd")</f>
        <v>петак</v>
      </c>
      <c r="C16" t="s">
        <v>8</v>
      </c>
      <c r="D16">
        <v>98</v>
      </c>
      <c r="E16">
        <v>62</v>
      </c>
      <c r="F16">
        <v>75</v>
      </c>
      <c r="G16">
        <v>108</v>
      </c>
      <c r="H16">
        <v>0.5</v>
      </c>
      <c r="I16">
        <f>Table2[[#This Row],[Lemon]]+Table2[[#This Row],[Orange]]</f>
        <v>160</v>
      </c>
      <c r="J16" s="3">
        <f>Table2[[#This Row],[Sales]]*Table2[[#This Row],[Price]]</f>
        <v>80</v>
      </c>
    </row>
    <row r="17" spans="1:19" x14ac:dyDescent="0.25">
      <c r="A17" s="1">
        <v>42567</v>
      </c>
      <c r="B17" s="1" t="str">
        <f>TEXT(WEEKDAY(Table2[[#This Row],[Date]]),"dddd")</f>
        <v>субота</v>
      </c>
      <c r="C17" t="s">
        <v>8</v>
      </c>
      <c r="D17">
        <v>81</v>
      </c>
      <c r="E17">
        <v>50</v>
      </c>
      <c r="F17">
        <v>74</v>
      </c>
      <c r="G17">
        <v>90</v>
      </c>
      <c r="H17">
        <v>0.5</v>
      </c>
      <c r="I17">
        <f>Table2[[#This Row],[Lemon]]+Table2[[#This Row],[Orange]]</f>
        <v>131</v>
      </c>
      <c r="J17" s="3">
        <f>Table2[[#This Row],[Sales]]*Table2[[#This Row],[Price]]</f>
        <v>65.5</v>
      </c>
    </row>
    <row r="18" spans="1:19" x14ac:dyDescent="0.25">
      <c r="A18" s="1">
        <v>42568</v>
      </c>
      <c r="B18" s="1" t="str">
        <f>TEXT(WEEKDAY(Table2[[#This Row],[Date]]),"dddd")</f>
        <v>недеља</v>
      </c>
      <c r="C18" t="s">
        <v>8</v>
      </c>
      <c r="D18">
        <v>115</v>
      </c>
      <c r="E18">
        <v>76</v>
      </c>
      <c r="F18">
        <v>77</v>
      </c>
      <c r="G18">
        <v>126</v>
      </c>
      <c r="H18">
        <v>0.5</v>
      </c>
      <c r="I18">
        <f>Table2[[#This Row],[Lemon]]+Table2[[#This Row],[Orange]]</f>
        <v>191</v>
      </c>
      <c r="J18" s="3">
        <f>Table2[[#This Row],[Sales]]*Table2[[#This Row],[Price]]</f>
        <v>95.5</v>
      </c>
    </row>
    <row r="19" spans="1:19" x14ac:dyDescent="0.25">
      <c r="A19" s="1">
        <v>42569</v>
      </c>
      <c r="B19" s="1" t="str">
        <f>TEXT(WEEKDAY(Table2[[#This Row],[Date]]),"dddd")</f>
        <v>понедељак</v>
      </c>
      <c r="C19" t="s">
        <v>7</v>
      </c>
      <c r="D19">
        <v>131</v>
      </c>
      <c r="E19">
        <v>92</v>
      </c>
      <c r="F19">
        <v>81</v>
      </c>
      <c r="G19">
        <v>122</v>
      </c>
      <c r="H19">
        <v>0.5</v>
      </c>
      <c r="I19">
        <f>Table2[[#This Row],[Lemon]]+Table2[[#This Row],[Orange]]</f>
        <v>223</v>
      </c>
      <c r="J19" s="3">
        <f>Table2[[#This Row],[Sales]]*Table2[[#This Row],[Price]]</f>
        <v>111.5</v>
      </c>
    </row>
    <row r="20" spans="1:19" x14ac:dyDescent="0.25">
      <c r="A20" s="1">
        <v>42570</v>
      </c>
      <c r="B20" s="1" t="str">
        <f>TEXT(WEEKDAY(Table2[[#This Row],[Date]]),"dddd")</f>
        <v>уторак</v>
      </c>
      <c r="C20" t="s">
        <v>7</v>
      </c>
      <c r="D20">
        <v>122</v>
      </c>
      <c r="E20">
        <v>85</v>
      </c>
      <c r="F20">
        <v>78</v>
      </c>
      <c r="G20">
        <v>113</v>
      </c>
      <c r="H20">
        <v>0.5</v>
      </c>
      <c r="I20">
        <f>Table2[[#This Row],[Lemon]]+Table2[[#This Row],[Orange]]</f>
        <v>207</v>
      </c>
      <c r="J20" s="3">
        <f>Table2[[#This Row],[Sales]]*Table2[[#This Row],[Price]]</f>
        <v>103.5</v>
      </c>
    </row>
    <row r="21" spans="1:19" x14ac:dyDescent="0.25">
      <c r="A21" s="1">
        <v>42571</v>
      </c>
      <c r="B21" s="1" t="str">
        <f>TEXT(WEEKDAY(Table2[[#This Row],[Date]]),"dddd")</f>
        <v>среда</v>
      </c>
      <c r="C21" t="s">
        <v>7</v>
      </c>
      <c r="D21">
        <v>71</v>
      </c>
      <c r="E21">
        <v>42</v>
      </c>
      <c r="F21">
        <v>70</v>
      </c>
      <c r="G21">
        <v>120</v>
      </c>
      <c r="H21">
        <v>0.5</v>
      </c>
      <c r="I21">
        <f>Table2[[#This Row],[Lemon]]+Table2[[#This Row],[Orange]]</f>
        <v>113</v>
      </c>
      <c r="J21" s="3">
        <f>Table2[[#This Row],[Sales]]*Table2[[#This Row],[Price]]</f>
        <v>56.5</v>
      </c>
    </row>
    <row r="22" spans="1:19" x14ac:dyDescent="0.25">
      <c r="A22" s="1">
        <v>42572</v>
      </c>
      <c r="B22" s="1" t="str">
        <f>TEXT(WEEKDAY(Table2[[#This Row],[Date]]),"dddd")</f>
        <v>четвртак</v>
      </c>
      <c r="C22" t="s">
        <v>7</v>
      </c>
      <c r="D22">
        <v>83</v>
      </c>
      <c r="E22">
        <v>50</v>
      </c>
      <c r="F22">
        <v>77</v>
      </c>
      <c r="G22">
        <v>90</v>
      </c>
      <c r="H22">
        <v>0.5</v>
      </c>
      <c r="I22">
        <f>Table2[[#This Row],[Lemon]]+Table2[[#This Row],[Orange]]</f>
        <v>133</v>
      </c>
      <c r="J22" s="3">
        <f>Table2[[#This Row],[Sales]]*Table2[[#This Row],[Price]]</f>
        <v>66.5</v>
      </c>
      <c r="L22" s="5"/>
      <c r="M22" s="6"/>
      <c r="N22" s="6"/>
      <c r="O22" s="6"/>
      <c r="P22" s="6"/>
      <c r="Q22" s="6"/>
      <c r="R22" s="6"/>
      <c r="S22" s="6"/>
    </row>
    <row r="23" spans="1:19" x14ac:dyDescent="0.25">
      <c r="A23" s="1">
        <v>42573</v>
      </c>
      <c r="B23" s="1" t="str">
        <f>TEXT(WEEKDAY(Table2[[#This Row],[Date]]),"dddd")</f>
        <v>петак</v>
      </c>
      <c r="C23" t="s">
        <v>7</v>
      </c>
      <c r="D23">
        <v>112</v>
      </c>
      <c r="E23">
        <v>75</v>
      </c>
      <c r="F23">
        <v>80</v>
      </c>
      <c r="G23">
        <v>108</v>
      </c>
      <c r="H23">
        <v>0.5</v>
      </c>
      <c r="I23">
        <f>Table2[[#This Row],[Lemon]]+Table2[[#This Row],[Orange]]</f>
        <v>187</v>
      </c>
      <c r="J23" s="3">
        <f>Table2[[#This Row],[Sales]]*Table2[[#This Row],[Price]]</f>
        <v>93.5</v>
      </c>
      <c r="L23" s="6"/>
      <c r="M23" s="6"/>
      <c r="N23" s="6"/>
      <c r="O23" s="6"/>
      <c r="P23" s="6"/>
      <c r="Q23" s="6"/>
      <c r="R23" s="6"/>
      <c r="S23" s="6"/>
    </row>
    <row r="24" spans="1:19" x14ac:dyDescent="0.25">
      <c r="A24" s="1">
        <v>42574</v>
      </c>
      <c r="B24" s="1" t="str">
        <f>TEXT(WEEKDAY(Table2[[#This Row],[Date]]),"dddd")</f>
        <v>субота</v>
      </c>
      <c r="C24" t="s">
        <v>7</v>
      </c>
      <c r="D24">
        <v>120</v>
      </c>
      <c r="E24">
        <v>82</v>
      </c>
      <c r="F24">
        <v>81</v>
      </c>
      <c r="G24">
        <v>117</v>
      </c>
      <c r="H24">
        <v>0.5</v>
      </c>
      <c r="I24">
        <f>Table2[[#This Row],[Lemon]]+Table2[[#This Row],[Orange]]</f>
        <v>202</v>
      </c>
      <c r="J24" s="3">
        <f>Table2[[#This Row],[Sales]]*Table2[[#This Row],[Price]]</f>
        <v>101</v>
      </c>
      <c r="L24" s="6"/>
      <c r="M24" s="6"/>
      <c r="N24" s="6"/>
      <c r="O24" s="6"/>
      <c r="P24" s="6"/>
      <c r="Q24" s="6"/>
      <c r="R24" s="6"/>
      <c r="S24" s="6"/>
    </row>
    <row r="25" spans="1:19" x14ac:dyDescent="0.25">
      <c r="A25" s="1">
        <v>42575</v>
      </c>
      <c r="B25" s="1" t="str">
        <f>TEXT(WEEKDAY(Table2[[#This Row],[Date]]),"dddd")</f>
        <v>недеља</v>
      </c>
      <c r="C25" t="s">
        <v>7</v>
      </c>
      <c r="D25">
        <v>121</v>
      </c>
      <c r="E25">
        <v>82</v>
      </c>
      <c r="F25">
        <v>82</v>
      </c>
      <c r="G25">
        <v>117</v>
      </c>
      <c r="H25">
        <v>0.5</v>
      </c>
      <c r="I25">
        <f>Table2[[#This Row],[Lemon]]+Table2[[#This Row],[Orange]]</f>
        <v>203</v>
      </c>
      <c r="J25" s="3">
        <f>Table2[[#This Row],[Sales]]*Table2[[#This Row],[Price]]</f>
        <v>101.5</v>
      </c>
      <c r="L25" s="6"/>
      <c r="M25" s="6"/>
      <c r="N25" s="6"/>
      <c r="O25" s="6"/>
      <c r="P25" s="6"/>
      <c r="Q25" s="6"/>
      <c r="R25" s="6"/>
      <c r="S25" s="6"/>
    </row>
    <row r="26" spans="1:19" x14ac:dyDescent="0.25">
      <c r="A26" s="1">
        <v>42576</v>
      </c>
      <c r="B26" s="1" t="str">
        <f>TEXT(WEEKDAY(Table2[[#This Row],[Date]]),"dddd")</f>
        <v>понедељак</v>
      </c>
      <c r="C26" t="s">
        <v>7</v>
      </c>
      <c r="D26">
        <v>156</v>
      </c>
      <c r="E26">
        <v>113</v>
      </c>
      <c r="F26">
        <v>84</v>
      </c>
      <c r="G26">
        <v>135</v>
      </c>
      <c r="H26">
        <v>0.5</v>
      </c>
      <c r="I26">
        <f>Table2[[#This Row],[Lemon]]+Table2[[#This Row],[Orange]]</f>
        <v>269</v>
      </c>
      <c r="J26" s="3">
        <f>Table2[[#This Row],[Sales]]*Table2[[#This Row],[Price]]</f>
        <v>134.5</v>
      </c>
    </row>
    <row r="27" spans="1:19" x14ac:dyDescent="0.25">
      <c r="A27" s="1">
        <v>42577</v>
      </c>
      <c r="B27" s="1" t="str">
        <f>TEXT(WEEKDAY(Table2[[#This Row],[Date]]),"dddd")</f>
        <v>уторак</v>
      </c>
      <c r="C27" t="s">
        <v>7</v>
      </c>
      <c r="D27">
        <v>176</v>
      </c>
      <c r="E27">
        <v>129</v>
      </c>
      <c r="F27">
        <v>83</v>
      </c>
      <c r="G27">
        <v>158</v>
      </c>
      <c r="H27">
        <v>0.35</v>
      </c>
      <c r="I27">
        <f>Table2[[#This Row],[Lemon]]+Table2[[#This Row],[Orange]]</f>
        <v>305</v>
      </c>
      <c r="J27" s="3">
        <f>Table2[[#This Row],[Sales]]*Table2[[#This Row],[Price]]</f>
        <v>106.75</v>
      </c>
    </row>
    <row r="28" spans="1:19" x14ac:dyDescent="0.25">
      <c r="A28" s="1">
        <v>42578</v>
      </c>
      <c r="B28" s="1" t="str">
        <f>TEXT(WEEKDAY(Table2[[#This Row],[Date]]),"dddd")</f>
        <v>среда</v>
      </c>
      <c r="C28" t="s">
        <v>7</v>
      </c>
      <c r="D28">
        <v>104</v>
      </c>
      <c r="E28">
        <v>68</v>
      </c>
      <c r="F28">
        <v>80</v>
      </c>
      <c r="G28">
        <v>99</v>
      </c>
      <c r="H28">
        <v>0.35</v>
      </c>
      <c r="I28">
        <f>Table2[[#This Row],[Lemon]]+Table2[[#This Row],[Orange]]</f>
        <v>172</v>
      </c>
      <c r="J28" s="3">
        <f>Table2[[#This Row],[Sales]]*Table2[[#This Row],[Price]]</f>
        <v>60.199999999999996</v>
      </c>
    </row>
    <row r="29" spans="1:19" x14ac:dyDescent="0.25">
      <c r="A29" s="1">
        <v>42579</v>
      </c>
      <c r="B29" s="1" t="str">
        <f>TEXT(WEEKDAY(Table2[[#This Row],[Date]]),"dddd")</f>
        <v>четвртак</v>
      </c>
      <c r="C29" t="s">
        <v>7</v>
      </c>
      <c r="D29">
        <v>96</v>
      </c>
      <c r="E29">
        <v>63</v>
      </c>
      <c r="F29">
        <v>82</v>
      </c>
      <c r="G29">
        <v>90</v>
      </c>
      <c r="H29">
        <v>0.35</v>
      </c>
      <c r="I29">
        <f>Table2[[#This Row],[Lemon]]+Table2[[#This Row],[Orange]]</f>
        <v>159</v>
      </c>
      <c r="J29" s="3">
        <f>Table2[[#This Row],[Sales]]*Table2[[#This Row],[Price]]</f>
        <v>55.65</v>
      </c>
    </row>
    <row r="30" spans="1:19" x14ac:dyDescent="0.25">
      <c r="A30" s="1">
        <v>42580</v>
      </c>
      <c r="B30" s="1" t="str">
        <f>TEXT(WEEKDAY(Table2[[#This Row],[Date]]),"dddd")</f>
        <v>петак</v>
      </c>
      <c r="C30" t="s">
        <v>7</v>
      </c>
      <c r="D30">
        <v>100</v>
      </c>
      <c r="E30">
        <v>66</v>
      </c>
      <c r="F30">
        <v>81</v>
      </c>
      <c r="G30">
        <v>95</v>
      </c>
      <c r="H30">
        <v>0.35</v>
      </c>
      <c r="I30">
        <f>Table2[[#This Row],[Lemon]]+Table2[[#This Row],[Orange]]</f>
        <v>166</v>
      </c>
      <c r="J30" s="3">
        <f>Table2[[#This Row],[Sales]]*Table2[[#This Row],[Price]]</f>
        <v>58.099999999999994</v>
      </c>
    </row>
    <row r="31" spans="1:19" x14ac:dyDescent="0.25">
      <c r="A31" s="1">
        <v>42581</v>
      </c>
      <c r="B31" s="1" t="str">
        <f>TEXT(WEEKDAY(Table2[[#This Row],[Date]]),"dddd")</f>
        <v>субота</v>
      </c>
      <c r="C31" t="s">
        <v>8</v>
      </c>
      <c r="D31">
        <v>88</v>
      </c>
      <c r="E31">
        <v>57</v>
      </c>
      <c r="F31">
        <v>82</v>
      </c>
      <c r="G31">
        <v>81</v>
      </c>
      <c r="H31">
        <v>0.35</v>
      </c>
      <c r="I31">
        <f>Table2[[#This Row],[Lemon]]+Table2[[#This Row],[Orange]]</f>
        <v>145</v>
      </c>
      <c r="J31" s="3">
        <f>Table2[[#This Row],[Sales]]*Table2[[#This Row],[Price]]</f>
        <v>50.75</v>
      </c>
    </row>
    <row r="32" spans="1:19" x14ac:dyDescent="0.25">
      <c r="A32" s="1">
        <v>42582</v>
      </c>
      <c r="B32" s="1" t="str">
        <f>TEXT(WEEKDAY(Table2[[#This Row],[Date]]),"dddd")</f>
        <v>недеља</v>
      </c>
      <c r="C32" t="s">
        <v>8</v>
      </c>
      <c r="D32">
        <v>76</v>
      </c>
      <c r="E32">
        <v>47</v>
      </c>
      <c r="F32">
        <v>82</v>
      </c>
      <c r="G32">
        <v>68</v>
      </c>
      <c r="H32">
        <v>0.35</v>
      </c>
      <c r="I32">
        <f>Table2[[#This Row],[Lemon]]+Table2[[#This Row],[Orange]]</f>
        <v>123</v>
      </c>
      <c r="J32" s="3">
        <f>Table2[[#This Row],[Sales]]*Table2[[#This Row],[Price]]</f>
        <v>43.05</v>
      </c>
    </row>
    <row r="33" spans="1:19" x14ac:dyDescent="0.25">
      <c r="A33" s="2">
        <f>COUNT(days,Table2[Date])</f>
        <v>31</v>
      </c>
      <c r="B33" s="1"/>
      <c r="D33">
        <f>AVERAGE(Table2[Lemon])</f>
        <v>116.58064516129032</v>
      </c>
      <c r="E33">
        <f>AVERAGE(Table2[Orange])</f>
        <v>80.354838709677423</v>
      </c>
      <c r="F33">
        <f>MAX(Table2[Temperature])</f>
        <v>84</v>
      </c>
      <c r="I33" s="2">
        <f>SUBTOTAL(109,Table2[Sales])</f>
        <v>6105</v>
      </c>
      <c r="J33" s="3">
        <f>SUBTOTAL(109,Table2[Revenue])</f>
        <v>2138</v>
      </c>
    </row>
    <row r="35" spans="1:19" ht="90" x14ac:dyDescent="0.25">
      <c r="I35" s="4" t="s">
        <v>12</v>
      </c>
    </row>
    <row r="42" spans="1:19" x14ac:dyDescent="0.25">
      <c r="L42" s="5"/>
      <c r="M42" s="6"/>
      <c r="N42" s="6"/>
      <c r="O42" s="6"/>
      <c r="P42" s="6"/>
      <c r="Q42" s="6"/>
      <c r="R42" s="6"/>
      <c r="S42" s="6"/>
    </row>
    <row r="43" spans="1:19" x14ac:dyDescent="0.25">
      <c r="L43" s="6"/>
      <c r="M43" s="6"/>
      <c r="N43" s="6"/>
      <c r="O43" s="6"/>
      <c r="P43" s="6"/>
      <c r="Q43" s="6"/>
      <c r="R43" s="6"/>
      <c r="S43" s="6"/>
    </row>
    <row r="44" spans="1:19" x14ac:dyDescent="0.25">
      <c r="L44" s="6"/>
      <c r="M44" s="6"/>
      <c r="N44" s="6"/>
      <c r="O44" s="6"/>
      <c r="P44" s="6"/>
      <c r="Q44" s="6"/>
      <c r="R44" s="6"/>
      <c r="S44" s="6"/>
    </row>
    <row r="45" spans="1:19" x14ac:dyDescent="0.25">
      <c r="L45" s="6"/>
      <c r="M45" s="6"/>
      <c r="N45" s="6"/>
      <c r="O45" s="6"/>
      <c r="P45" s="6"/>
      <c r="Q45" s="6"/>
      <c r="R45" s="6"/>
      <c r="S45" s="6"/>
    </row>
    <row r="46" spans="1:19" x14ac:dyDescent="0.25">
      <c r="L46" s="6"/>
      <c r="M46" s="6"/>
      <c r="N46" s="6"/>
      <c r="O46" s="6"/>
      <c r="P46" s="6"/>
      <c r="Q46" s="6"/>
      <c r="R46" s="6"/>
      <c r="S46" s="6"/>
    </row>
    <row r="48" spans="1:19" ht="15" customHeight="1" x14ac:dyDescent="0.25">
      <c r="L48" s="7"/>
      <c r="M48" s="7"/>
      <c r="N48" s="7"/>
      <c r="O48" s="7"/>
      <c r="P48" s="7"/>
      <c r="Q48" s="7"/>
    </row>
    <row r="49" spans="12:17" x14ac:dyDescent="0.25">
      <c r="L49" s="7"/>
      <c r="M49" s="7"/>
      <c r="N49" s="7"/>
      <c r="O49" s="7"/>
      <c r="P49" s="7"/>
      <c r="Q49" s="7"/>
    </row>
    <row r="50" spans="12:17" x14ac:dyDescent="0.25">
      <c r="L50" s="7"/>
      <c r="M50" s="7"/>
      <c r="N50" s="7"/>
      <c r="O50" s="7"/>
      <c r="P50" s="7"/>
      <c r="Q50" s="7"/>
    </row>
    <row r="51" spans="12:17" x14ac:dyDescent="0.25">
      <c r="L51" s="7"/>
      <c r="M51" s="7"/>
      <c r="N51" s="7"/>
      <c r="O51" s="7"/>
      <c r="P51" s="7"/>
      <c r="Q51" s="7"/>
    </row>
    <row r="52" spans="12:17" x14ac:dyDescent="0.25">
      <c r="L52" s="7"/>
      <c r="M52" s="7"/>
      <c r="N52" s="7"/>
      <c r="O52" s="7"/>
      <c r="P52" s="7"/>
      <c r="Q52" s="7"/>
    </row>
    <row r="53" spans="12:17" x14ac:dyDescent="0.25">
      <c r="L53" s="7"/>
      <c r="M53" s="7"/>
      <c r="N53" s="7"/>
      <c r="O53" s="7"/>
      <c r="P53" s="7"/>
      <c r="Q53" s="7"/>
    </row>
  </sheetData>
  <conditionalFormatting sqref="J2:J32">
    <cfRule type="dataBar" priority="5">
      <dataBar>
        <cfvo type="min"/>
        <cfvo type="max"/>
        <color rgb="FFFFB628"/>
      </dataBar>
      <extLst>
        <ext xmlns:x14="http://schemas.microsoft.com/office/spreadsheetml/2009/9/main" uri="{B025F937-C7B1-47D3-B67F-A62EFF666E3E}">
          <x14:id>{8B25589E-9A35-477D-9061-3FA1F9171157}</x14:id>
        </ext>
      </extLst>
    </cfRule>
  </conditionalFormatting>
  <conditionalFormatting sqref="F2:F32">
    <cfRule type="colorScale" priority="4">
      <colorScale>
        <cfvo type="min"/>
        <cfvo type="max"/>
        <color rgb="FFFCFCFF"/>
        <color rgb="FFF8696B"/>
      </colorScale>
    </cfRule>
  </conditionalFormatting>
  <conditionalFormatting sqref="I2:I32">
    <cfRule type="top10" dxfId="9" priority="2" percent="1" rank="10"/>
    <cfRule type="top10" dxfId="8" priority="1" percent="1" bottom="1" rank="10"/>
  </conditionalFormatting>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B25589E-9A35-477D-9061-3FA1F9171157}">
            <x14:dataBar minLength="0" maxLength="100" border="1" negativeBarBorderColorSameAsPositive="0">
              <x14:cfvo type="autoMin"/>
              <x14:cfvo type="autoMax"/>
              <x14:borderColor rgb="FFFFB628"/>
              <x14:negativeFillColor rgb="FFFF0000"/>
              <x14:negativeBorderColor rgb="FFFF0000"/>
              <x14:axisColor rgb="FF000000"/>
            </x14:dataBar>
          </x14:cfRule>
          <xm:sqref>J2:J32</xm:sqref>
        </x14:conditionalFormatting>
        <x14:conditionalFormatting xmlns:xm="http://schemas.microsoft.com/office/excel/2006/main">
          <x14:cfRule type="iconSet" priority="3" id="{C02DEB4B-21E0-445B-A506-8851C8359ABD}">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'Limunade_2016_2D Analysis'!I2:I32</xm:f>
              <xm:sqref>I34</xm:sqref>
            </x14:sparkline>
          </x14:sparklines>
        </x14:sparklineGroup>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'Limunade_2016_2D Analysis'!H2:H32</xm:f>
              <xm:sqref>H33</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Limunade_2016_2D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Biljana</cp:lastModifiedBy>
  <dcterms:created xsi:type="dcterms:W3CDTF">2017-10-07T21:55:52Z</dcterms:created>
  <dcterms:modified xsi:type="dcterms:W3CDTF">2017-10-18T21:55:08Z</dcterms:modified>
</cp:coreProperties>
</file>