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Microsoft Data Science Proffesional Program\Course 1_Data Science Orientation\To_Be_Added_On_GitHub\"/>
    </mc:Choice>
  </mc:AlternateContent>
  <bookViews>
    <workbookView xWindow="0" yWindow="0" windowWidth="24000" windowHeight="9735" firstSheet="5" activeTab="5"/>
  </bookViews>
  <sheets>
    <sheet name="Descriptive Statistics" sheetId="4" r:id="rId1"/>
    <sheet name="Correlation" sheetId="6" r:id="rId2"/>
    <sheet name="Paired t-test" sheetId="7" r:id="rId3"/>
    <sheet name="Regression" sheetId="8" r:id="rId4"/>
    <sheet name="Imported Data" sheetId="1" r:id="rId5"/>
    <sheet name="Answers" sheetId="5" r:id="rId6"/>
    <sheet name="Revenue Histogram" sheetId="3" r:id="rId7"/>
    <sheet name="Revenue Line Chart" sheetId="9" r:id="rId8"/>
    <sheet name="Scatter plot" sheetId="10" r:id="rId9"/>
  </sheets>
  <definedNames>
    <definedName name="_xlchart.0" hidden="1">'Revenue Histogram'!$A$2:$A$32</definedName>
    <definedName name="_xlchart.1" hidden="1">'Revenue Histogram'!$B$2:$B$32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8" l="1"/>
  <c r="G23" i="8" s="1"/>
  <c r="F22" i="8"/>
  <c r="G22" i="8" s="1"/>
  <c r="D8" i="5"/>
  <c r="D7" i="5"/>
  <c r="D3" i="5"/>
  <c r="D2" i="5"/>
  <c r="D2" i="3" l="1"/>
  <c r="C2" i="3"/>
  <c r="F2" i="1" l="1"/>
  <c r="J2" i="1" s="1"/>
  <c r="F3" i="1"/>
  <c r="J3" i="1" s="1"/>
  <c r="F4" i="1"/>
  <c r="J4" i="1" s="1"/>
  <c r="F5" i="1"/>
  <c r="J5" i="1" s="1"/>
  <c r="F6" i="1"/>
  <c r="J6" i="1" s="1"/>
  <c r="F7" i="1"/>
  <c r="J7" i="1" s="1"/>
  <c r="F8" i="1"/>
  <c r="J8" i="1" s="1"/>
  <c r="F9" i="1"/>
  <c r="J9" i="1" s="1"/>
  <c r="F10" i="1"/>
  <c r="J10" i="1" s="1"/>
  <c r="F11" i="1"/>
  <c r="J11" i="1" s="1"/>
  <c r="F12" i="1"/>
  <c r="J12" i="1" s="1"/>
  <c r="F13" i="1"/>
  <c r="J13" i="1" s="1"/>
  <c r="F14" i="1"/>
  <c r="J14" i="1" s="1"/>
  <c r="F15" i="1"/>
  <c r="J15" i="1" s="1"/>
  <c r="F16" i="1"/>
  <c r="J16" i="1" s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J33" i="1" l="1"/>
  <c r="D1" i="5" s="1"/>
</calcChain>
</file>

<file path=xl/comments1.xml><?xml version="1.0" encoding="utf-8"?>
<comments xmlns="http://schemas.openxmlformats.org/spreadsheetml/2006/main">
  <authors>
    <author>Windows User</author>
  </authors>
  <commentList>
    <comment ref="H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 value from the leaflets column.</t>
        </r>
      </text>
    </comment>
  </commentList>
</comments>
</file>

<file path=xl/sharedStrings.xml><?xml version="1.0" encoding="utf-8"?>
<sst xmlns="http://schemas.openxmlformats.org/spreadsheetml/2006/main" count="207" uniqueCount="80">
  <si>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</si>
  <si>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</si>
  <si>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</si>
  <si>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</si>
  <si>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</si>
  <si>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</si>
  <si>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</si>
  <si>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</si>
  <si>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</si>
  <si>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</si>
  <si>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</si>
  <si>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1. Total revenue:</t>
  </si>
  <si>
    <t>2. The highest temperature:</t>
  </si>
  <si>
    <t>3. The lowest temperature:</t>
  </si>
  <si>
    <t>4. Revenue Line Chart shows that revenue is rising.</t>
  </si>
  <si>
    <t>5. Leaflets vs. Sales Scatter-plot</t>
  </si>
  <si>
    <t>Max</t>
  </si>
  <si>
    <t>Min</t>
  </si>
  <si>
    <t>6. Revenue Histogram is right-skewed.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</si>
  <si>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</si>
  <si>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</si>
  <si>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</si>
  <si>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</si>
  <si>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</si>
  <si>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</si>
  <si>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</si>
  <si>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</si>
  <si>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</si>
  <si>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</si>
  <si>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</si>
  <si>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</si>
  <si>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</si>
  <si>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7. Mean Temperature:</t>
  </si>
  <si>
    <t>8. Standard deviation Leaflets:</t>
  </si>
  <si>
    <t>9. Correlation</t>
  </si>
  <si>
    <t>There is a strong positive correlation between leaflet distributions and sales.</t>
  </si>
  <si>
    <t>There is a moderate negative correlation between temperature and sales.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</si>
  <si>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</si>
  <si>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</si>
  <si>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</si>
  <si>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</si>
  <si>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</si>
  <si>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</si>
  <si>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</si>
  <si>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</si>
  <si>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</si>
  <si>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</si>
  <si>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</si>
  <si>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10. t-test</t>
  </si>
  <si>
    <t>The difference in Lemon and Orange sales is statistically significant.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</si>
  <si>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</si>
  <si>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</si>
  <si>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</si>
  <si>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</si>
  <si>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</si>
  <si>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</si>
  <si>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</si>
  <si>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</si>
  <si>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</si>
  <si>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</si>
  <si>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</si>
  <si>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</si>
  <si>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</si>
  <si>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</si>
  <si>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</si>
  <si>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</si>
  <si>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</si>
  <si>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</si>
  <si>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</si>
  <si>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</si>
  <si>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</si>
  <si>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</si>
  <si>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Sales</t>
  </si>
  <si>
    <t>Residuals</t>
  </si>
  <si>
    <t>Based on the function generated by regression, what is the predicted value for sales when the following geature values are used: temperature=80, leaflets=110 and price=0,35.</t>
  </si>
  <si>
    <t>What is the predicted value for Sales when the number of leaflets is increased to 120.</t>
  </si>
  <si>
    <t>11. Regression</t>
  </si>
  <si>
    <t>Revenue histogram shows the data distribution. Its tail is on the right side. It is right-skewed.</t>
  </si>
  <si>
    <t>Go Back to Answers:</t>
  </si>
  <si>
    <t>Revenue Line Chart shows that the revenue is rising.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</si>
</sst>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0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0" borderId="4" xfId="0" applyBorder="1"/>
    <xf numFmtId="0" fontId="0" fillId="0" borderId="3" xfId="0" applyBorder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2" fontId="0" fillId="0" borderId="5" xfId="0" applyNumberFormat="1" applyFont="1" applyFill="1" applyBorder="1"/>
    <xf numFmtId="0" fontId="5" fillId="0" borderId="0" xfId="0" applyFont="1"/>
    <xf numFmtId="2" fontId="5" fillId="0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4" fillId="4" borderId="2" xfId="0" applyFont="1" applyFill="1" applyBorder="1" applyAlignment="1">
      <alignment horizontal="center"/>
    </xf>
    <xf numFmtId="0" fontId="0" fillId="0" borderId="0" xfId="0" applyBorder="1"/>
    <xf numFmtId="164" fontId="0" fillId="0" borderId="3" xfId="0" applyNumberFormat="1" applyFill="1" applyBorder="1"/>
  </cellXfs>
  <cellStyles count="2">
    <cellStyle name="Hyperlink" xfId="1" builtinId="8"/>
    <cellStyle name="Normal" xfId="0" builtinId="0"/>
  </cellStyles>
  <dxfs count="8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165" formatCode="dd/mm/yyyy"/>
    </dxf>
    <dxf>
      <numFmt numFmtId="165" formatCode="dd/mm/yyyy"/>
    </dxf>
    <dxf>
      <font>
        <color theme="0"/>
      </font>
      <fill>
        <patternFill>
          <bgColor rgb="FFFF0000"/>
        </patternFill>
      </fill>
    </dxf>
  </dxfs>
  <tableStyles count="1" defaultTableStyle="TableStyleMedium2" defaultPivotStyle="PivotStyleLight16">
    <tableStyle name="Table Style 1" pivot="0" count="1"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Revenue Histogram</a:t>
            </a:r>
          </a:p>
        </cx:rich>
      </cx:tx>
    </cx:title>
    <cx:plotArea>
      <cx:plotAreaRegion>
        <cx:series layoutId="clusteredColumn" uniqueId="{983A9351-2F9F-4D46-A6B5-DC6DB0E7FAB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'Imported Data'!$B$2:$B$32</c:f>
              <c:numCache>
                <c:formatCode>m/d/yyyy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'Imported Data'!$J$2:$J$32</c:f>
              <c:numCache>
                <c:formatCode>_-[$$-409]* #,##0.00_ ;_-[$$-409]* \-#,##0.00\ ;_-[$$-409]* "-"??_ ;_-@_ 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F-4180-949B-A57B0AD0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029584"/>
        <c:axId val="1966027408"/>
      </c:lineChart>
      <c:dateAx>
        <c:axId val="196602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7408"/>
        <c:crosses val="autoZero"/>
        <c:auto val="1"/>
        <c:lblOffset val="100"/>
        <c:baseTimeUnit val="days"/>
      </c:dateAx>
      <c:valAx>
        <c:axId val="19660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Leaflets vs. Sales Scatter-plot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'Imported Data'!$F$2:$F$32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xVal>
          <c:yVal>
            <c:numRef>
              <c:f>'Imported Data'!$H$2:$H$32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D-4274-8440-E81899D0F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29040"/>
        <c:axId val="1966030128"/>
      </c:scatterChart>
      <c:valAx>
        <c:axId val="19660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30128"/>
        <c:crosses val="autoZero"/>
        <c:crossBetween val="midCat"/>
      </c:valAx>
      <c:valAx>
        <c:axId val="19660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4762</xdr:rowOff>
    </xdr:from>
    <xdr:to>
      <xdr:col>10</xdr:col>
      <xdr:colOff>304800</xdr:colOff>
      <xdr:row>19</xdr:row>
      <xdr:rowOff>80962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171450</xdr:rowOff>
    </xdr:from>
    <xdr:to>
      <xdr:col>8</xdr:col>
      <xdr:colOff>400050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</xdr:row>
      <xdr:rowOff>0</xdr:rowOff>
    </xdr:from>
    <xdr:to>
      <xdr:col>8</xdr:col>
      <xdr:colOff>381000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J33" totalsRowCount="1">
  <autoFilter ref="B1:J32"/>
  <tableColumns count="9">
    <tableColumn id="1" name="Date" dataDxfId="6" totalsRowDxfId="5"/>
    <tableColumn id="2" name="Location"/>
    <tableColumn id="3" name="Lemon"/>
    <tableColumn id="4" name="Orange"/>
    <tableColumn id="8" name="Sales" dataDxfId="4" totalsRowDxfId="3">
      <calculatedColumnFormula>Table2[[#This Row],[Lemon]]+Table2[[#This Row],[Orange]]</calculatedColumnFormula>
    </tableColumn>
    <tableColumn id="5" name="Temperature"/>
    <tableColumn id="6" name="Leaflets"/>
    <tableColumn id="7" name="Price"/>
    <tableColumn id="9" name="Revenue" totalsRowFunction="custom" totalsRowDxfId="0">
      <calculatedColumnFormula>Table2[[#This Row],[Sales]]*Table2[[#This Row],[Price]]</calculatedColumnFormula>
      <totalsRowFormula>SUM(Table2[Revenue])</totalsRow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M15"/>
  <sheetViews>
    <sheetView topLeftCell="E1" workbookViewId="0">
      <selection activeCell="E1" sqref="E1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9" style="24" bestFit="1" customWidth="1"/>
    <col min="6" max="6" width="18.140625" bestFit="1" customWidth="1"/>
    <col min="7" max="7" width="12.7109375" bestFit="1" customWidth="1"/>
    <col min="8" max="8" width="18.140625" bestFit="1" customWidth="1"/>
    <col min="9" max="9" width="16" customWidth="1"/>
    <col min="10" max="10" width="18.140625" bestFit="1" customWidth="1"/>
    <col min="11" max="11" width="15.42578125" customWidth="1"/>
    <col min="12" max="12" width="18.140625" bestFit="1" customWidth="1"/>
    <col min="13" max="13" width="12.7109375" bestFit="1" customWidth="1"/>
  </cols>
  <sheetData>
    <row r="1" spans="1:13" x14ac:dyDescent="0.25">
      <c r="A1" s="7" t="s">
        <v>78</v>
      </c>
      <c r="B1" s="10"/>
      <c r="C1" s="10" t="s">
        <v>3</v>
      </c>
      <c r="D1" s="10"/>
      <c r="E1" s="7" t="s">
        <v>78</v>
      </c>
      <c r="F1" s="10" t="s">
        <v>9</v>
      </c>
      <c r="G1" s="10"/>
      <c r="H1" s="20" t="s">
        <v>4</v>
      </c>
      <c r="I1" s="10"/>
      <c r="J1" s="23" t="s">
        <v>5</v>
      </c>
      <c r="K1" s="10"/>
      <c r="L1" s="10" t="s">
        <v>6</v>
      </c>
      <c r="M1" s="10"/>
    </row>
    <row r="2" spans="1:13" ht="15.7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15.75" thickBot="1" x14ac:dyDescent="0.3">
      <c r="A3" s="8" t="s">
        <v>19</v>
      </c>
      <c r="B3" s="8">
        <v>116.58064516129032</v>
      </c>
      <c r="C3" s="8" t="s">
        <v>19</v>
      </c>
      <c r="D3" s="8">
        <v>80.354838709677423</v>
      </c>
      <c r="E3" s="8"/>
      <c r="F3" s="8" t="s">
        <v>19</v>
      </c>
      <c r="G3" s="8">
        <v>196.93548387096774</v>
      </c>
      <c r="H3" s="22" t="s">
        <v>19</v>
      </c>
      <c r="I3" s="21">
        <v>78.870967741935488</v>
      </c>
      <c r="J3" s="8" t="s">
        <v>19</v>
      </c>
      <c r="K3" s="8">
        <v>109.16129032258064</v>
      </c>
      <c r="L3" s="8" t="s">
        <v>19</v>
      </c>
      <c r="M3" s="8">
        <v>0.35806451612903217</v>
      </c>
    </row>
    <row r="4" spans="1:13" x14ac:dyDescent="0.25">
      <c r="A4" s="8" t="s">
        <v>20</v>
      </c>
      <c r="B4" s="8">
        <v>4.6942596364616094</v>
      </c>
      <c r="C4" s="8" t="s">
        <v>20</v>
      </c>
      <c r="D4" s="8">
        <v>3.9747992137283399</v>
      </c>
      <c r="E4" s="8"/>
      <c r="F4" s="8" t="s">
        <v>20</v>
      </c>
      <c r="G4" s="8">
        <v>8.661984113499523</v>
      </c>
      <c r="H4" s="8" t="s">
        <v>20</v>
      </c>
      <c r="I4" s="8">
        <v>0.73578563890370041</v>
      </c>
      <c r="J4" s="8" t="s">
        <v>20</v>
      </c>
      <c r="K4" s="8">
        <v>3.5599615722806837</v>
      </c>
      <c r="L4" s="8" t="s">
        <v>20</v>
      </c>
      <c r="M4" s="8">
        <v>2.0359243256732815E-2</v>
      </c>
    </row>
    <row r="5" spans="1:13" x14ac:dyDescent="0.25">
      <c r="A5" s="8" t="s">
        <v>21</v>
      </c>
      <c r="B5" s="8">
        <v>115</v>
      </c>
      <c r="C5" s="8" t="s">
        <v>21</v>
      </c>
      <c r="D5" s="8">
        <v>77</v>
      </c>
      <c r="E5" s="8"/>
      <c r="F5" s="8" t="s">
        <v>21</v>
      </c>
      <c r="G5" s="8">
        <v>191</v>
      </c>
      <c r="H5" s="8" t="s">
        <v>21</v>
      </c>
      <c r="I5" s="8">
        <v>80</v>
      </c>
      <c r="J5" s="8" t="s">
        <v>21</v>
      </c>
      <c r="K5" s="8">
        <v>108</v>
      </c>
      <c r="L5" s="8" t="s">
        <v>21</v>
      </c>
      <c r="M5" s="8">
        <v>0.35</v>
      </c>
    </row>
    <row r="6" spans="1:13" ht="15.75" thickBot="1" x14ac:dyDescent="0.3">
      <c r="A6" s="8" t="s">
        <v>22</v>
      </c>
      <c r="B6" s="8">
        <v>98</v>
      </c>
      <c r="C6" s="8" t="s">
        <v>22</v>
      </c>
      <c r="D6" s="8">
        <v>67</v>
      </c>
      <c r="E6" s="8"/>
      <c r="F6" s="8" t="s">
        <v>22</v>
      </c>
      <c r="G6" s="8">
        <v>187</v>
      </c>
      <c r="H6" s="8" t="s">
        <v>22</v>
      </c>
      <c r="I6" s="8">
        <v>82</v>
      </c>
      <c r="J6" s="8" t="s">
        <v>22</v>
      </c>
      <c r="K6" s="8">
        <v>90</v>
      </c>
      <c r="L6" s="8" t="s">
        <v>22</v>
      </c>
      <c r="M6" s="8">
        <v>0.25</v>
      </c>
    </row>
    <row r="7" spans="1:13" ht="15.75" thickBot="1" x14ac:dyDescent="0.3">
      <c r="A7" s="8" t="s">
        <v>23</v>
      </c>
      <c r="B7" s="8">
        <v>26.13653151376236</v>
      </c>
      <c r="C7" s="8" t="s">
        <v>23</v>
      </c>
      <c r="D7" s="8">
        <v>22.130745411601442</v>
      </c>
      <c r="E7" s="8"/>
      <c r="F7" s="8" t="s">
        <v>23</v>
      </c>
      <c r="G7" s="8">
        <v>48.227886458542436</v>
      </c>
      <c r="H7" s="8" t="s">
        <v>23</v>
      </c>
      <c r="I7" s="8">
        <v>4.0966810589701419</v>
      </c>
      <c r="J7" s="22" t="s">
        <v>23</v>
      </c>
      <c r="K7" s="21">
        <v>19.821027175188721</v>
      </c>
      <c r="L7" s="8" t="s">
        <v>23</v>
      </c>
      <c r="M7" s="8">
        <v>0.11335546905902438</v>
      </c>
    </row>
    <row r="8" spans="1:13" x14ac:dyDescent="0.25">
      <c r="A8" s="8" t="s">
        <v>24</v>
      </c>
      <c r="B8" s="8">
        <v>683.11827956989293</v>
      </c>
      <c r="C8" s="8" t="s">
        <v>24</v>
      </c>
      <c r="D8" s="8">
        <v>489.7698924731182</v>
      </c>
      <c r="E8" s="8"/>
      <c r="F8" s="8" t="s">
        <v>24</v>
      </c>
      <c r="G8" s="8">
        <v>2325.9290322580609</v>
      </c>
      <c r="H8" s="8" t="s">
        <v>24</v>
      </c>
      <c r="I8" s="8">
        <v>16.782795698924723</v>
      </c>
      <c r="J8" s="8" t="s">
        <v>24</v>
      </c>
      <c r="K8" s="8">
        <v>392.87311827956972</v>
      </c>
      <c r="L8" s="8" t="s">
        <v>24</v>
      </c>
      <c r="M8" s="8">
        <v>1.2849462365591435E-2</v>
      </c>
    </row>
    <row r="9" spans="1:13" x14ac:dyDescent="0.25">
      <c r="A9" s="8" t="s">
        <v>25</v>
      </c>
      <c r="B9" s="8">
        <v>-0.29698597309084418</v>
      </c>
      <c r="C9" s="8" t="s">
        <v>25</v>
      </c>
      <c r="D9" s="8">
        <v>-0.35836015666884879</v>
      </c>
      <c r="E9" s="8"/>
      <c r="F9" s="8" t="s">
        <v>25</v>
      </c>
      <c r="G9" s="8">
        <v>-0.32390101912181457</v>
      </c>
      <c r="H9" s="8" t="s">
        <v>25</v>
      </c>
      <c r="I9" s="8">
        <v>-0.13428863746643094</v>
      </c>
      <c r="J9" s="8" t="s">
        <v>25</v>
      </c>
      <c r="K9" s="8">
        <v>-8.1939331901566437E-2</v>
      </c>
      <c r="L9" s="8" t="s">
        <v>25</v>
      </c>
      <c r="M9" s="8">
        <v>-1.7531353156375418</v>
      </c>
    </row>
    <row r="10" spans="1:13" x14ac:dyDescent="0.25">
      <c r="A10" s="8" t="s">
        <v>26</v>
      </c>
      <c r="B10" s="8">
        <v>0.36388972666609648</v>
      </c>
      <c r="C10" s="8" t="s">
        <v>26</v>
      </c>
      <c r="D10" s="8">
        <v>0.3598684599684468</v>
      </c>
      <c r="E10" s="8"/>
      <c r="F10" s="8" t="s">
        <v>26</v>
      </c>
      <c r="G10" s="8">
        <v>0.36227744053700056</v>
      </c>
      <c r="H10" s="8" t="s">
        <v>26</v>
      </c>
      <c r="I10" s="8">
        <v>-0.91163462314131105</v>
      </c>
      <c r="J10" s="8" t="s">
        <v>26</v>
      </c>
      <c r="K10" s="8">
        <v>0.30615488579246747</v>
      </c>
      <c r="L10" s="8" t="s">
        <v>26</v>
      </c>
      <c r="M10" s="8">
        <v>0.33716585048405046</v>
      </c>
    </row>
    <row r="11" spans="1:13" x14ac:dyDescent="0.25">
      <c r="A11" s="8" t="s">
        <v>27</v>
      </c>
      <c r="B11" s="8">
        <v>105</v>
      </c>
      <c r="C11" s="8" t="s">
        <v>27</v>
      </c>
      <c r="D11" s="8">
        <v>87</v>
      </c>
      <c r="E11" s="8"/>
      <c r="F11" s="8" t="s">
        <v>27</v>
      </c>
      <c r="G11" s="8">
        <v>192</v>
      </c>
      <c r="H11" s="8" t="s">
        <v>27</v>
      </c>
      <c r="I11" s="8">
        <v>14</v>
      </c>
      <c r="J11" s="8" t="s">
        <v>27</v>
      </c>
      <c r="K11" s="8">
        <v>90</v>
      </c>
      <c r="L11" s="8" t="s">
        <v>27</v>
      </c>
      <c r="M11" s="8">
        <v>0.25</v>
      </c>
    </row>
    <row r="12" spans="1:13" x14ac:dyDescent="0.25">
      <c r="A12" s="8" t="s">
        <v>28</v>
      </c>
      <c r="B12" s="8">
        <v>71</v>
      </c>
      <c r="C12" s="8" t="s">
        <v>28</v>
      </c>
      <c r="D12" s="8">
        <v>42</v>
      </c>
      <c r="E12" s="8"/>
      <c r="F12" s="8" t="s">
        <v>28</v>
      </c>
      <c r="G12" s="8">
        <v>113</v>
      </c>
      <c r="H12" s="8" t="s">
        <v>28</v>
      </c>
      <c r="I12" s="8">
        <v>70</v>
      </c>
      <c r="J12" s="8" t="s">
        <v>28</v>
      </c>
      <c r="K12" s="8">
        <v>68</v>
      </c>
      <c r="L12" s="8" t="s">
        <v>28</v>
      </c>
      <c r="M12" s="8">
        <v>0.25</v>
      </c>
    </row>
    <row r="13" spans="1:13" x14ac:dyDescent="0.25">
      <c r="A13" s="8" t="s">
        <v>29</v>
      </c>
      <c r="B13" s="8">
        <v>176</v>
      </c>
      <c r="C13" s="8" t="s">
        <v>29</v>
      </c>
      <c r="D13" s="8">
        <v>129</v>
      </c>
      <c r="E13" s="8"/>
      <c r="F13" s="8" t="s">
        <v>29</v>
      </c>
      <c r="G13" s="8">
        <v>305</v>
      </c>
      <c r="H13" s="8" t="s">
        <v>29</v>
      </c>
      <c r="I13" s="8">
        <v>84</v>
      </c>
      <c r="J13" s="8" t="s">
        <v>29</v>
      </c>
      <c r="K13" s="8">
        <v>158</v>
      </c>
      <c r="L13" s="8" t="s">
        <v>29</v>
      </c>
      <c r="M13" s="8">
        <v>0.5</v>
      </c>
    </row>
    <row r="14" spans="1:13" x14ac:dyDescent="0.25">
      <c r="A14" s="8" t="s">
        <v>30</v>
      </c>
      <c r="B14" s="8">
        <v>3614</v>
      </c>
      <c r="C14" s="8" t="s">
        <v>30</v>
      </c>
      <c r="D14" s="8">
        <v>2491</v>
      </c>
      <c r="E14" s="8"/>
      <c r="F14" s="8" t="s">
        <v>30</v>
      </c>
      <c r="G14" s="8">
        <v>6105</v>
      </c>
      <c r="H14" s="8" t="s">
        <v>30</v>
      </c>
      <c r="I14" s="8">
        <v>2445</v>
      </c>
      <c r="J14" s="8" t="s">
        <v>30</v>
      </c>
      <c r="K14" s="8">
        <v>3384</v>
      </c>
      <c r="L14" s="8" t="s">
        <v>30</v>
      </c>
      <c r="M14" s="8">
        <v>11.099999999999998</v>
      </c>
    </row>
    <row r="15" spans="1:13" ht="15.75" thickBot="1" x14ac:dyDescent="0.3">
      <c r="A15" s="9" t="s">
        <v>31</v>
      </c>
      <c r="B15" s="9">
        <v>31</v>
      </c>
      <c r="C15" s="9" t="s">
        <v>31</v>
      </c>
      <c r="D15" s="9">
        <v>31</v>
      </c>
      <c r="E15" s="8"/>
      <c r="F15" s="9" t="s">
        <v>31</v>
      </c>
      <c r="G15" s="9">
        <v>31</v>
      </c>
      <c r="H15" s="9" t="s">
        <v>31</v>
      </c>
      <c r="I15" s="9">
        <v>31</v>
      </c>
      <c r="J15" s="9" t="s">
        <v>31</v>
      </c>
      <c r="K15" s="9">
        <v>31</v>
      </c>
      <c r="L15" s="9" t="s">
        <v>31</v>
      </c>
      <c r="M15" s="9">
        <v>31</v>
      </c>
    </row>
  </sheetData>
  <hyperlinks>
    <hyperlink ref="A1" location="Answers!A1" display="Go Back to Answers:"/>
    <hyperlink ref="E1" location="Answers!A1" display="Go Back to Answers: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8"/>
  <sheetViews>
    <sheetView workbookViewId="0"/>
  </sheetViews>
  <sheetFormatPr defaultRowHeight="15" x14ac:dyDescent="0.25"/>
  <cols>
    <col min="1" max="1" width="19" bestFit="1" customWidth="1"/>
  </cols>
  <sheetData>
    <row r="1" spans="1:6" x14ac:dyDescent="0.25">
      <c r="A1" s="7" t="s">
        <v>78</v>
      </c>
      <c r="B1" s="10"/>
      <c r="C1" s="10" t="s">
        <v>9</v>
      </c>
      <c r="D1" s="10" t="s">
        <v>4</v>
      </c>
      <c r="E1" s="10" t="s">
        <v>5</v>
      </c>
      <c r="F1" s="10" t="s">
        <v>6</v>
      </c>
    </row>
    <row r="2" spans="1:6" x14ac:dyDescent="0.25">
      <c r="B2" s="8" t="s">
        <v>9</v>
      </c>
      <c r="C2" s="8">
        <v>1</v>
      </c>
      <c r="D2" s="8"/>
      <c r="E2" s="8"/>
      <c r="F2" s="8"/>
    </row>
    <row r="3" spans="1:6" x14ac:dyDescent="0.25">
      <c r="B3" s="8" t="s">
        <v>4</v>
      </c>
      <c r="C3" s="8">
        <v>0.46661641888188637</v>
      </c>
      <c r="D3" s="8">
        <v>1</v>
      </c>
      <c r="E3" s="8"/>
      <c r="F3" s="8"/>
    </row>
    <row r="4" spans="1:6" x14ac:dyDescent="0.25">
      <c r="B4" s="8" t="s">
        <v>5</v>
      </c>
      <c r="C4" s="8">
        <v>0.84390480363353071</v>
      </c>
      <c r="D4" s="8">
        <v>0.28720914844232076</v>
      </c>
      <c r="E4" s="8">
        <v>1</v>
      </c>
      <c r="F4" s="8"/>
    </row>
    <row r="5" spans="1:6" ht="15.75" thickBot="1" x14ac:dyDescent="0.3">
      <c r="B5" s="9" t="s">
        <v>6</v>
      </c>
      <c r="C5" s="9">
        <v>-0.29257237534797398</v>
      </c>
      <c r="D5" s="9">
        <v>-3.3574567075296491E-2</v>
      </c>
      <c r="E5" s="9">
        <v>3.2040478806507691E-2</v>
      </c>
      <c r="F5" s="9">
        <v>1</v>
      </c>
    </row>
    <row r="7" spans="1:6" x14ac:dyDescent="0.25">
      <c r="B7" t="s">
        <v>35</v>
      </c>
    </row>
    <row r="8" spans="1:6" x14ac:dyDescent="0.25">
      <c r="B8" t="s">
        <v>36</v>
      </c>
    </row>
  </sheetData>
  <hyperlinks>
    <hyperlink ref="A1" location="Answers!A1" display="Go Back to Answers: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D16"/>
  <sheetViews>
    <sheetView workbookViewId="0">
      <selection activeCell="F22" sqref="F22"/>
    </sheetView>
  </sheetViews>
  <sheetFormatPr defaultRowHeight="15" x14ac:dyDescent="0.25"/>
  <cols>
    <col min="1" max="1" width="19" bestFit="1" customWidth="1"/>
    <col min="2" max="2" width="34.140625" customWidth="1"/>
    <col min="3" max="4" width="12" bestFit="1" customWidth="1"/>
  </cols>
  <sheetData>
    <row r="1" spans="1:4" x14ac:dyDescent="0.25">
      <c r="A1" s="7" t="s">
        <v>78</v>
      </c>
      <c r="B1" t="s">
        <v>37</v>
      </c>
    </row>
    <row r="2" spans="1:4" ht="15.75" thickBot="1" x14ac:dyDescent="0.3"/>
    <row r="3" spans="1:4" x14ac:dyDescent="0.25">
      <c r="B3" s="10"/>
      <c r="C3" s="10" t="s">
        <v>2</v>
      </c>
      <c r="D3" s="10" t="s">
        <v>3</v>
      </c>
    </row>
    <row r="4" spans="1:4" x14ac:dyDescent="0.25">
      <c r="B4" s="8" t="s">
        <v>19</v>
      </c>
      <c r="C4" s="8">
        <v>116.58064516129032</v>
      </c>
      <c r="D4" s="8">
        <v>80.354838709677423</v>
      </c>
    </row>
    <row r="5" spans="1:4" x14ac:dyDescent="0.25">
      <c r="B5" s="8" t="s">
        <v>38</v>
      </c>
      <c r="C5" s="8">
        <v>683.11827956989293</v>
      </c>
      <c r="D5" s="8">
        <v>489.7698924731182</v>
      </c>
    </row>
    <row r="6" spans="1:4" x14ac:dyDescent="0.25">
      <c r="B6" s="8" t="s">
        <v>39</v>
      </c>
      <c r="C6" s="8">
        <v>31</v>
      </c>
      <c r="D6" s="8">
        <v>31</v>
      </c>
    </row>
    <row r="7" spans="1:4" x14ac:dyDescent="0.25">
      <c r="B7" s="8" t="s">
        <v>40</v>
      </c>
      <c r="C7" s="8">
        <v>0.99671433953351241</v>
      </c>
      <c r="D7" s="8"/>
    </row>
    <row r="8" spans="1:4" x14ac:dyDescent="0.25">
      <c r="B8" s="8" t="s">
        <v>41</v>
      </c>
      <c r="C8" s="8">
        <v>0</v>
      </c>
      <c r="D8" s="8"/>
    </row>
    <row r="9" spans="1:4" x14ac:dyDescent="0.25">
      <c r="B9" s="8" t="s">
        <v>42</v>
      </c>
      <c r="C9" s="8">
        <v>30</v>
      </c>
      <c r="D9" s="8"/>
    </row>
    <row r="10" spans="1:4" x14ac:dyDescent="0.25">
      <c r="B10" s="8" t="s">
        <v>43</v>
      </c>
      <c r="C10" s="8">
        <v>45.273916214918572</v>
      </c>
      <c r="D10" s="8"/>
    </row>
    <row r="11" spans="1:4" x14ac:dyDescent="0.25">
      <c r="B11" s="8" t="s">
        <v>44</v>
      </c>
      <c r="C11" s="8">
        <v>1.7717810446354942E-29</v>
      </c>
      <c r="D11" s="8"/>
    </row>
    <row r="12" spans="1:4" x14ac:dyDescent="0.25">
      <c r="B12" s="8" t="s">
        <v>45</v>
      </c>
      <c r="C12" s="8">
        <v>1.6972608865939587</v>
      </c>
      <c r="D12" s="8"/>
    </row>
    <row r="13" spans="1:4" x14ac:dyDescent="0.25">
      <c r="B13" s="8" t="s">
        <v>46</v>
      </c>
      <c r="C13" s="8">
        <v>3.5435620892709884E-29</v>
      </c>
      <c r="D13" s="8"/>
    </row>
    <row r="14" spans="1:4" ht="15.75" thickBot="1" x14ac:dyDescent="0.3">
      <c r="B14" s="9" t="s">
        <v>47</v>
      </c>
      <c r="C14" s="9">
        <v>2.0422724563012378</v>
      </c>
      <c r="D14" s="9"/>
    </row>
    <row r="16" spans="1:4" x14ac:dyDescent="0.25">
      <c r="B16" t="s">
        <v>49</v>
      </c>
    </row>
  </sheetData>
  <hyperlinks>
    <hyperlink ref="A1" location="Answers!A1" display="Go Back to Answers: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7"/>
  <sheetViews>
    <sheetView workbookViewId="0">
      <selection activeCell="F22" sqref="F22"/>
    </sheetView>
  </sheetViews>
  <sheetFormatPr defaultRowHeight="15" x14ac:dyDescent="0.25"/>
  <cols>
    <col min="1" max="1" width="19" bestFit="1" customWidth="1"/>
    <col min="2" max="2" width="18" bestFit="1" customWidth="1"/>
    <col min="3" max="3" width="14.7109375" bestFit="1" customWidth="1"/>
    <col min="4" max="4" width="14.5703125" bestFit="1" customWidth="1"/>
    <col min="5" max="5" width="12.7109375" bestFit="1" customWidth="1"/>
    <col min="6" max="6" width="12" bestFit="1" customWidth="1"/>
    <col min="7" max="7" width="13.42578125" bestFit="1" customWidth="1"/>
    <col min="8" max="10" width="12.7109375" bestFit="1" customWidth="1"/>
  </cols>
  <sheetData>
    <row r="1" spans="1:10" x14ac:dyDescent="0.25">
      <c r="A1" s="7" t="s">
        <v>78</v>
      </c>
      <c r="B1" t="s">
        <v>50</v>
      </c>
    </row>
    <row r="2" spans="1:10" ht="15.75" thickBot="1" x14ac:dyDescent="0.3"/>
    <row r="3" spans="1:10" x14ac:dyDescent="0.25">
      <c r="B3" s="11" t="s">
        <v>51</v>
      </c>
      <c r="C3" s="11"/>
    </row>
    <row r="4" spans="1:10" x14ac:dyDescent="0.25">
      <c r="B4" s="8" t="s">
        <v>52</v>
      </c>
      <c r="C4" s="8">
        <v>0.92889549840613961</v>
      </c>
    </row>
    <row r="5" spans="1:10" x14ac:dyDescent="0.25">
      <c r="B5" s="8" t="s">
        <v>53</v>
      </c>
      <c r="C5" s="8">
        <v>0.86284684695919056</v>
      </c>
    </row>
    <row r="6" spans="1:10" x14ac:dyDescent="0.25">
      <c r="B6" s="8" t="s">
        <v>54</v>
      </c>
      <c r="C6" s="8">
        <v>0.84760760773243404</v>
      </c>
    </row>
    <row r="7" spans="1:10" x14ac:dyDescent="0.25">
      <c r="B7" s="8" t="s">
        <v>20</v>
      </c>
      <c r="C7" s="8">
        <v>18.826945834903523</v>
      </c>
    </row>
    <row r="8" spans="1:10" ht="15.75" thickBot="1" x14ac:dyDescent="0.3">
      <c r="B8" s="9" t="s">
        <v>39</v>
      </c>
      <c r="C8" s="9">
        <v>31</v>
      </c>
    </row>
    <row r="10" spans="1:10" ht="15.75" thickBot="1" x14ac:dyDescent="0.3">
      <c r="B10" t="s">
        <v>55</v>
      </c>
    </row>
    <row r="11" spans="1:10" x14ac:dyDescent="0.25">
      <c r="B11" s="10"/>
      <c r="C11" s="10" t="s">
        <v>42</v>
      </c>
      <c r="D11" s="10" t="s">
        <v>60</v>
      </c>
      <c r="E11" s="10" t="s">
        <v>61</v>
      </c>
      <c r="F11" s="10" t="s">
        <v>62</v>
      </c>
      <c r="G11" s="10" t="s">
        <v>63</v>
      </c>
    </row>
    <row r="12" spans="1:10" x14ac:dyDescent="0.25">
      <c r="B12" s="8" t="s">
        <v>56</v>
      </c>
      <c r="C12" s="8">
        <v>3</v>
      </c>
      <c r="D12" s="8">
        <v>60207.615952041378</v>
      </c>
      <c r="E12" s="8">
        <v>20069.205317347125</v>
      </c>
      <c r="F12" s="8">
        <v>56.620073621800621</v>
      </c>
      <c r="G12" s="8">
        <v>8.9537088401801261E-12</v>
      </c>
    </row>
    <row r="13" spans="1:10" x14ac:dyDescent="0.25">
      <c r="B13" s="8" t="s">
        <v>57</v>
      </c>
      <c r="C13" s="8">
        <v>27</v>
      </c>
      <c r="D13" s="8">
        <v>9570.2550157005608</v>
      </c>
      <c r="E13" s="8">
        <v>354.45388947039112</v>
      </c>
      <c r="F13" s="8"/>
      <c r="G13" s="8"/>
    </row>
    <row r="14" spans="1:10" ht="15.75" thickBot="1" x14ac:dyDescent="0.3">
      <c r="B14" s="9" t="s">
        <v>58</v>
      </c>
      <c r="C14" s="9">
        <v>30</v>
      </c>
      <c r="D14" s="9">
        <v>69777.870967741939</v>
      </c>
      <c r="E14" s="9"/>
      <c r="F14" s="9"/>
      <c r="G14" s="9"/>
    </row>
    <row r="15" spans="1:10" ht="15.75" thickBot="1" x14ac:dyDescent="0.3"/>
    <row r="16" spans="1:10" x14ac:dyDescent="0.25">
      <c r="B16" s="10"/>
      <c r="C16" s="10" t="s">
        <v>64</v>
      </c>
      <c r="D16" s="10" t="s">
        <v>20</v>
      </c>
      <c r="E16" s="10" t="s">
        <v>43</v>
      </c>
      <c r="F16" s="10" t="s">
        <v>65</v>
      </c>
      <c r="G16" s="10" t="s">
        <v>66</v>
      </c>
      <c r="H16" s="10" t="s">
        <v>67</v>
      </c>
      <c r="I16" s="10" t="s">
        <v>68</v>
      </c>
      <c r="J16" s="10" t="s">
        <v>69</v>
      </c>
    </row>
    <row r="17" spans="2:10" x14ac:dyDescent="0.25">
      <c r="B17" s="8" t="s">
        <v>59</v>
      </c>
      <c r="C17" s="8">
        <v>-178.5719122919447</v>
      </c>
      <c r="D17" s="8">
        <v>67.54600401460533</v>
      </c>
      <c r="E17" s="8">
        <v>-2.6437080164406539</v>
      </c>
      <c r="F17" s="8">
        <v>1.3489598129996007E-2</v>
      </c>
      <c r="G17" s="8">
        <v>-317.16486459541181</v>
      </c>
      <c r="H17" s="8">
        <v>-39.978959988477584</v>
      </c>
      <c r="I17" s="8">
        <v>-317.16486459541181</v>
      </c>
      <c r="J17" s="8">
        <v>-39.978959988477584</v>
      </c>
    </row>
    <row r="18" spans="2:10" x14ac:dyDescent="0.25">
      <c r="B18" s="8" t="s">
        <v>4</v>
      </c>
      <c r="C18" s="8">
        <v>2.7069772162437351</v>
      </c>
      <c r="D18" s="8">
        <v>0.87683005197432395</v>
      </c>
      <c r="E18" s="8">
        <v>3.0872313399256108</v>
      </c>
      <c r="F18" s="8">
        <v>4.6344905855262384E-3</v>
      </c>
      <c r="G18" s="8">
        <v>0.90787055783582216</v>
      </c>
      <c r="H18" s="8">
        <v>4.5060838746516483</v>
      </c>
      <c r="I18" s="8">
        <v>0.90787055783582216</v>
      </c>
      <c r="J18" s="8">
        <v>4.5060838746516483</v>
      </c>
    </row>
    <row r="19" spans="2:10" x14ac:dyDescent="0.25">
      <c r="B19" s="8" t="s">
        <v>5</v>
      </c>
      <c r="C19" s="8">
        <v>1.9168469034127558</v>
      </c>
      <c r="D19" s="8">
        <v>0.18121725251819235</v>
      </c>
      <c r="E19" s="8">
        <v>10.577618172532022</v>
      </c>
      <c r="F19" s="8">
        <v>4.1990741131338261E-11</v>
      </c>
      <c r="G19" s="8">
        <v>1.5450198145832148</v>
      </c>
      <c r="H19" s="8">
        <v>2.288673992242297</v>
      </c>
      <c r="I19" s="8">
        <v>1.5450198145832148</v>
      </c>
      <c r="J19" s="8">
        <v>2.288673992242297</v>
      </c>
    </row>
    <row r="20" spans="2:10" ht="15.75" thickBot="1" x14ac:dyDescent="0.3">
      <c r="B20" s="9" t="s">
        <v>6</v>
      </c>
      <c r="C20" s="9">
        <v>-131.93152556886608</v>
      </c>
      <c r="D20" s="9">
        <v>30.369228222299359</v>
      </c>
      <c r="E20" s="9">
        <v>-4.3442501930948669</v>
      </c>
      <c r="F20" s="9">
        <v>1.7707654814866746E-4</v>
      </c>
      <c r="G20" s="9">
        <v>-194.24403479733425</v>
      </c>
      <c r="H20" s="9">
        <v>-69.619016340397906</v>
      </c>
      <c r="I20" s="9">
        <v>-194.24403479733425</v>
      </c>
      <c r="J20" s="9">
        <v>-69.619016340397906</v>
      </c>
    </row>
    <row r="21" spans="2:10" ht="15.75" thickBot="1" x14ac:dyDescent="0.3"/>
    <row r="22" spans="2:10" ht="48" customHeight="1" thickBot="1" x14ac:dyDescent="0.3">
      <c r="B22" s="14" t="s">
        <v>74</v>
      </c>
      <c r="C22" s="14"/>
      <c r="D22" s="14"/>
      <c r="E22" s="14"/>
      <c r="F22" s="2">
        <f>C17+C18*80+C19*110+C20*0.35</f>
        <v>202.66339043385412</v>
      </c>
      <c r="G22" s="13">
        <f>ROUND(F22,0)</f>
        <v>203</v>
      </c>
    </row>
    <row r="23" spans="2:10" ht="30" customHeight="1" thickBot="1" x14ac:dyDescent="0.3">
      <c r="B23" s="15" t="s">
        <v>75</v>
      </c>
      <c r="C23" s="15"/>
      <c r="D23" s="15"/>
      <c r="E23" s="15"/>
      <c r="F23" s="2">
        <f>C17+C18*80+C19*120+C20*0.35</f>
        <v>221.83185946798167</v>
      </c>
      <c r="G23" s="12">
        <f>ROUND(F23,0)</f>
        <v>222</v>
      </c>
    </row>
    <row r="24" spans="2:10" x14ac:dyDescent="0.25">
      <c r="B24" t="s">
        <v>70</v>
      </c>
    </row>
    <row r="25" spans="2:10" ht="15.75" thickBot="1" x14ac:dyDescent="0.3"/>
    <row r="26" spans="2:10" x14ac:dyDescent="0.25">
      <c r="B26" s="10" t="s">
        <v>71</v>
      </c>
      <c r="C26" s="10" t="s">
        <v>72</v>
      </c>
      <c r="D26" s="10" t="s">
        <v>73</v>
      </c>
    </row>
    <row r="27" spans="2:10" x14ac:dyDescent="0.25">
      <c r="B27" s="8">
        <v>1</v>
      </c>
      <c r="C27" s="8">
        <v>150.44983276004825</v>
      </c>
      <c r="D27" s="8">
        <v>13.550167239951747</v>
      </c>
    </row>
    <row r="28" spans="2:10" x14ac:dyDescent="0.25">
      <c r="B28" s="8">
        <v>2</v>
      </c>
      <c r="C28" s="8">
        <v>155.86378719253574</v>
      </c>
      <c r="D28" s="8">
        <v>9.1362128074642612</v>
      </c>
    </row>
    <row r="29" spans="2:10" x14ac:dyDescent="0.25">
      <c r="B29" s="8">
        <v>3</v>
      </c>
      <c r="C29" s="8">
        <v>179.99266662407058</v>
      </c>
      <c r="D29" s="8">
        <v>7.0073333759294201</v>
      </c>
    </row>
    <row r="30" spans="2:10" x14ac:dyDescent="0.25">
      <c r="B30" s="8">
        <v>4</v>
      </c>
      <c r="C30" s="8">
        <v>182.02647128481274</v>
      </c>
      <c r="D30" s="8">
        <v>50.973528715187257</v>
      </c>
    </row>
    <row r="31" spans="2:10" x14ac:dyDescent="0.25">
      <c r="B31" s="8">
        <v>5</v>
      </c>
      <c r="C31" s="8">
        <v>258.36376114357211</v>
      </c>
      <c r="D31" s="8">
        <v>18.636238856427894</v>
      </c>
    </row>
    <row r="32" spans="2:10" x14ac:dyDescent="0.25">
      <c r="B32" s="8">
        <v>6</v>
      </c>
      <c r="C32" s="8">
        <v>182.93355935497308</v>
      </c>
      <c r="D32" s="8">
        <v>-10.933559354973085</v>
      </c>
    </row>
    <row r="33" spans="2:4" x14ac:dyDescent="0.25">
      <c r="B33" s="8">
        <v>7</v>
      </c>
      <c r="C33" s="8">
        <v>266.48469279230335</v>
      </c>
      <c r="D33" s="8">
        <v>-22.484692792303349</v>
      </c>
    </row>
    <row r="34" spans="2:4" x14ac:dyDescent="0.25">
      <c r="B34" s="8">
        <v>8</v>
      </c>
      <c r="C34" s="8">
        <v>227.02103813346648</v>
      </c>
      <c r="D34" s="8">
        <v>-18.021038133466476</v>
      </c>
    </row>
    <row r="35" spans="2:4" x14ac:dyDescent="0.25">
      <c r="B35" s="8">
        <v>9</v>
      </c>
      <c r="C35" s="8">
        <v>246.52609344534486</v>
      </c>
      <c r="D35" s="8">
        <v>-17.526093445344856</v>
      </c>
    </row>
    <row r="36" spans="2:4" x14ac:dyDescent="0.25">
      <c r="B36" s="8">
        <v>10</v>
      </c>
      <c r="C36" s="8">
        <v>261.52428239489603</v>
      </c>
      <c r="D36" s="8">
        <v>-23.524282394896034</v>
      </c>
    </row>
    <row r="37" spans="2:4" x14ac:dyDescent="0.25">
      <c r="B37" s="8">
        <v>11</v>
      </c>
      <c r="C37" s="8">
        <v>271.89864722479081</v>
      </c>
      <c r="D37" s="8">
        <v>10.101352775209193</v>
      </c>
    </row>
    <row r="38" spans="2:4" x14ac:dyDescent="0.25">
      <c r="B38" s="8">
        <v>12</v>
      </c>
      <c r="C38" s="8">
        <v>205.59913591817534</v>
      </c>
      <c r="D38" s="8">
        <v>19.400864081824665</v>
      </c>
    </row>
    <row r="39" spans="2:4" x14ac:dyDescent="0.25">
      <c r="B39" s="8">
        <v>13</v>
      </c>
      <c r="C39" s="8">
        <v>186.6502954044692</v>
      </c>
      <c r="D39" s="8">
        <v>-2.6502954044692046</v>
      </c>
    </row>
    <row r="40" spans="2:4" x14ac:dyDescent="0.25">
      <c r="B40" s="8">
        <v>14</v>
      </c>
      <c r="C40" s="8">
        <v>216.19312926849153</v>
      </c>
      <c r="D40" s="8">
        <v>-9.193129268491532</v>
      </c>
    </row>
    <row r="41" spans="2:4" x14ac:dyDescent="0.25">
      <c r="B41" s="8">
        <v>15</v>
      </c>
      <c r="C41" s="8">
        <v>165.50508171048</v>
      </c>
      <c r="D41" s="8">
        <v>-5.5050817104799989</v>
      </c>
    </row>
    <row r="42" spans="2:4" x14ac:dyDescent="0.25">
      <c r="B42" s="8">
        <v>16</v>
      </c>
      <c r="C42" s="8">
        <v>128.29486023280668</v>
      </c>
      <c r="D42" s="8">
        <v>2.7051397671933159</v>
      </c>
    </row>
    <row r="43" spans="2:4" x14ac:dyDescent="0.25">
      <c r="B43" s="8">
        <v>17</v>
      </c>
      <c r="C43" s="8">
        <v>205.4222804043971</v>
      </c>
      <c r="D43" s="8">
        <v>-14.4222804043971</v>
      </c>
    </row>
    <row r="44" spans="2:4" x14ac:dyDescent="0.25">
      <c r="B44" s="8">
        <v>18</v>
      </c>
      <c r="C44" s="8">
        <v>208.58280165572103</v>
      </c>
      <c r="D44" s="8">
        <v>14.417198344278972</v>
      </c>
    </row>
    <row r="45" spans="2:4" x14ac:dyDescent="0.25">
      <c r="B45" s="8">
        <v>19</v>
      </c>
      <c r="C45" s="8">
        <v>183.21024787627499</v>
      </c>
      <c r="D45" s="8">
        <v>23.789752123725009</v>
      </c>
    </row>
    <row r="46" spans="2:4" x14ac:dyDescent="0.25">
      <c r="B46" s="8">
        <v>20</v>
      </c>
      <c r="C46" s="8">
        <v>153.88704253267412</v>
      </c>
      <c r="D46" s="8">
        <v>-40.887042532674116</v>
      </c>
    </row>
    <row r="47" spans="2:4" x14ac:dyDescent="0.25">
      <c r="B47" s="8">
        <v>21</v>
      </c>
      <c r="C47" s="8">
        <v>136.41579188153787</v>
      </c>
      <c r="D47" s="8">
        <v>-3.4157918815378707</v>
      </c>
    </row>
    <row r="48" spans="2:4" x14ac:dyDescent="0.25">
      <c r="B48" s="8">
        <v>22</v>
      </c>
      <c r="C48" s="8">
        <v>179.0399677916987</v>
      </c>
      <c r="D48" s="8">
        <v>7.9600322083012998</v>
      </c>
    </row>
    <row r="49" spans="2:4" x14ac:dyDescent="0.25">
      <c r="B49" s="8">
        <v>23</v>
      </c>
      <c r="C49" s="8">
        <v>198.99856713865728</v>
      </c>
      <c r="D49" s="8">
        <v>3.001432861342721</v>
      </c>
    </row>
    <row r="50" spans="2:4" x14ac:dyDescent="0.25">
      <c r="B50" s="8">
        <v>24</v>
      </c>
      <c r="C50" s="8">
        <v>201.70554435490095</v>
      </c>
      <c r="D50" s="8">
        <v>1.294455645099049</v>
      </c>
    </row>
    <row r="51" spans="2:4" x14ac:dyDescent="0.25">
      <c r="B51" s="8">
        <v>25</v>
      </c>
      <c r="C51" s="8">
        <v>241.62274304881799</v>
      </c>
      <c r="D51" s="8">
        <v>27.377256951182005</v>
      </c>
    </row>
    <row r="52" spans="2:4" x14ac:dyDescent="0.25">
      <c r="B52" s="8">
        <v>26</v>
      </c>
      <c r="C52" s="8">
        <v>302.79297344639764</v>
      </c>
      <c r="D52" s="8">
        <v>2.2070265536023612</v>
      </c>
    </row>
    <row r="53" spans="2:4" x14ac:dyDescent="0.25">
      <c r="B53" s="8">
        <v>27</v>
      </c>
      <c r="C53" s="8">
        <v>181.5780744963138</v>
      </c>
      <c r="D53" s="8">
        <v>-9.5780744963138034</v>
      </c>
    </row>
    <row r="54" spans="2:4" x14ac:dyDescent="0.25">
      <c r="B54" s="8">
        <v>28</v>
      </c>
      <c r="C54" s="8">
        <v>169.74040679808647</v>
      </c>
      <c r="D54" s="8">
        <v>-10.740406798086468</v>
      </c>
    </row>
    <row r="55" spans="2:4" x14ac:dyDescent="0.25">
      <c r="B55" s="8">
        <v>29</v>
      </c>
      <c r="C55" s="8">
        <v>176.61766409890652</v>
      </c>
      <c r="D55" s="8">
        <v>-10.617664098906516</v>
      </c>
    </row>
    <row r="56" spans="2:4" x14ac:dyDescent="0.25">
      <c r="B56" s="8">
        <v>30</v>
      </c>
      <c r="C56" s="8">
        <v>152.48878466737168</v>
      </c>
      <c r="D56" s="8">
        <v>-7.4887846673716751</v>
      </c>
    </row>
    <row r="57" spans="2:4" ht="15.75" thickBot="1" x14ac:dyDescent="0.3">
      <c r="B57" s="9">
        <v>31</v>
      </c>
      <c r="C57" s="9">
        <v>127.56977492300584</v>
      </c>
      <c r="D57" s="9">
        <v>-4.5697749230058378</v>
      </c>
    </row>
  </sheetData>
  <mergeCells count="2">
    <mergeCell ref="B22:E22"/>
    <mergeCell ref="B23:E23"/>
  </mergeCells>
  <hyperlinks>
    <hyperlink ref="A1" location="Answers!A1" display="Go Back to Answers: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J33"/>
  <sheetViews>
    <sheetView workbookViewId="0"/>
  </sheetViews>
  <sheetFormatPr defaultRowHeight="15" x14ac:dyDescent="0.25"/>
  <cols>
    <col min="1" max="1" width="19" bestFit="1" customWidth="1"/>
    <col min="2" max="2" width="10.140625" bestFit="1" customWidth="1"/>
    <col min="3" max="3" width="10.5703125" customWidth="1"/>
    <col min="4" max="4" width="9.140625" customWidth="1"/>
    <col min="5" max="6" width="9.5703125" customWidth="1"/>
    <col min="7" max="7" width="14.7109375" customWidth="1"/>
    <col min="8" max="8" width="10.140625" customWidth="1"/>
    <col min="9" max="9" width="7.5703125" customWidth="1"/>
    <col min="10" max="10" width="10.28515625" bestFit="1" customWidth="1"/>
  </cols>
  <sheetData>
    <row r="1" spans="1:10" x14ac:dyDescent="0.25">
      <c r="A1" s="7" t="s">
        <v>78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5</v>
      </c>
      <c r="I1" t="s">
        <v>6</v>
      </c>
      <c r="J1" t="s">
        <v>10</v>
      </c>
    </row>
    <row r="2" spans="1:10" x14ac:dyDescent="0.25">
      <c r="B2" s="1">
        <v>42552</v>
      </c>
      <c r="C2" t="s">
        <v>7</v>
      </c>
      <c r="D2">
        <v>97</v>
      </c>
      <c r="E2">
        <v>67</v>
      </c>
      <c r="F2">
        <f>Table2[[#This Row],[Lemon]]+Table2[[#This Row],[Orange]]</f>
        <v>164</v>
      </c>
      <c r="G2">
        <v>70</v>
      </c>
      <c r="H2">
        <v>90</v>
      </c>
      <c r="I2">
        <v>0.25</v>
      </c>
      <c r="J2" s="5">
        <f>Table2[[#This Row],[Sales]]*Table2[[#This Row],[Price]]</f>
        <v>41</v>
      </c>
    </row>
    <row r="3" spans="1:10" x14ac:dyDescent="0.25">
      <c r="B3" s="1">
        <v>42553</v>
      </c>
      <c r="C3" t="s">
        <v>7</v>
      </c>
      <c r="D3">
        <v>98</v>
      </c>
      <c r="E3">
        <v>67</v>
      </c>
      <c r="F3">
        <f>Table2[[#This Row],[Lemon]]+Table2[[#This Row],[Orange]]</f>
        <v>165</v>
      </c>
      <c r="G3">
        <v>72</v>
      </c>
      <c r="H3">
        <v>90</v>
      </c>
      <c r="I3">
        <v>0.25</v>
      </c>
      <c r="J3" s="5">
        <f>Table2[[#This Row],[Sales]]*Table2[[#This Row],[Price]]</f>
        <v>41.25</v>
      </c>
    </row>
    <row r="4" spans="1:10" x14ac:dyDescent="0.25">
      <c r="B4" s="1">
        <v>42554</v>
      </c>
      <c r="C4" t="s">
        <v>7</v>
      </c>
      <c r="D4">
        <v>110</v>
      </c>
      <c r="E4">
        <v>77</v>
      </c>
      <c r="F4">
        <f>Table2[[#This Row],[Lemon]]+Table2[[#This Row],[Orange]]</f>
        <v>187</v>
      </c>
      <c r="G4">
        <v>71</v>
      </c>
      <c r="H4">
        <v>104</v>
      </c>
      <c r="I4">
        <v>0.25</v>
      </c>
      <c r="J4" s="5">
        <f>Table2[[#This Row],[Sales]]*Table2[[#This Row],[Price]]</f>
        <v>46.75</v>
      </c>
    </row>
    <row r="5" spans="1:10" x14ac:dyDescent="0.25">
      <c r="B5" s="1">
        <v>42555</v>
      </c>
      <c r="C5" t="s">
        <v>8</v>
      </c>
      <c r="D5">
        <v>134</v>
      </c>
      <c r="E5">
        <v>99</v>
      </c>
      <c r="F5">
        <f>Table2[[#This Row],[Lemon]]+Table2[[#This Row],[Orange]]</f>
        <v>233</v>
      </c>
      <c r="G5">
        <v>76</v>
      </c>
      <c r="H5">
        <v>98</v>
      </c>
      <c r="I5">
        <v>0.25</v>
      </c>
      <c r="J5" s="5">
        <f>Table2[[#This Row],[Sales]]*Table2[[#This Row],[Price]]</f>
        <v>58.25</v>
      </c>
    </row>
    <row r="6" spans="1:10" x14ac:dyDescent="0.25">
      <c r="B6" s="1">
        <v>42556</v>
      </c>
      <c r="C6" t="s">
        <v>8</v>
      </c>
      <c r="D6">
        <v>159</v>
      </c>
      <c r="E6">
        <v>118</v>
      </c>
      <c r="F6">
        <f>Table2[[#This Row],[Lemon]]+Table2[[#This Row],[Orange]]</f>
        <v>277</v>
      </c>
      <c r="G6">
        <v>78</v>
      </c>
      <c r="H6">
        <v>135</v>
      </c>
      <c r="I6">
        <v>0.25</v>
      </c>
      <c r="J6" s="5">
        <f>Table2[[#This Row],[Sales]]*Table2[[#This Row],[Price]]</f>
        <v>69.25</v>
      </c>
    </row>
    <row r="7" spans="1:10" x14ac:dyDescent="0.25">
      <c r="B7" s="1">
        <v>42557</v>
      </c>
      <c r="C7" t="s">
        <v>8</v>
      </c>
      <c r="D7">
        <v>103</v>
      </c>
      <c r="E7">
        <v>69</v>
      </c>
      <c r="F7">
        <f>Table2[[#This Row],[Lemon]]+Table2[[#This Row],[Orange]]</f>
        <v>172</v>
      </c>
      <c r="G7">
        <v>82</v>
      </c>
      <c r="H7">
        <v>90</v>
      </c>
      <c r="I7">
        <v>0.25</v>
      </c>
      <c r="J7" s="5">
        <f>Table2[[#This Row],[Sales]]*Table2[[#This Row],[Price]]</f>
        <v>43</v>
      </c>
    </row>
    <row r="8" spans="1:10" x14ac:dyDescent="0.25">
      <c r="B8" s="1">
        <v>42558</v>
      </c>
      <c r="C8" t="s">
        <v>8</v>
      </c>
      <c r="D8">
        <v>143</v>
      </c>
      <c r="E8">
        <v>101</v>
      </c>
      <c r="F8">
        <f>Table2[[#This Row],[Lemon]]+Table2[[#This Row],[Orange]]</f>
        <v>244</v>
      </c>
      <c r="G8">
        <v>81</v>
      </c>
      <c r="H8">
        <v>135</v>
      </c>
      <c r="I8">
        <v>0.25</v>
      </c>
      <c r="J8" s="5">
        <f>Table2[[#This Row],[Sales]]*Table2[[#This Row],[Price]]</f>
        <v>61</v>
      </c>
    </row>
    <row r="9" spans="1:10" x14ac:dyDescent="0.25">
      <c r="B9" s="3">
        <v>42559</v>
      </c>
      <c r="C9" t="s">
        <v>8</v>
      </c>
      <c r="D9">
        <v>123</v>
      </c>
      <c r="E9">
        <v>86</v>
      </c>
      <c r="F9">
        <f>Table2[[#This Row],[Lemon]]+Table2[[#This Row],[Orange]]</f>
        <v>209</v>
      </c>
      <c r="G9">
        <v>82</v>
      </c>
      <c r="H9">
        <v>113</v>
      </c>
      <c r="I9">
        <v>0.25</v>
      </c>
      <c r="J9" s="5">
        <f>Table2[[#This Row],[Sales]]*Table2[[#This Row],[Price]]</f>
        <v>52.25</v>
      </c>
    </row>
    <row r="10" spans="1:10" x14ac:dyDescent="0.25">
      <c r="B10" s="1">
        <v>42560</v>
      </c>
      <c r="C10" t="s">
        <v>8</v>
      </c>
      <c r="D10">
        <v>134</v>
      </c>
      <c r="E10">
        <v>95</v>
      </c>
      <c r="F10">
        <f>Table2[[#This Row],[Lemon]]+Table2[[#This Row],[Orange]]</f>
        <v>229</v>
      </c>
      <c r="G10">
        <v>80</v>
      </c>
      <c r="H10">
        <v>126</v>
      </c>
      <c r="I10">
        <v>0.25</v>
      </c>
      <c r="J10" s="5">
        <f>Table2[[#This Row],[Sales]]*Table2[[#This Row],[Price]]</f>
        <v>57.25</v>
      </c>
    </row>
    <row r="11" spans="1:10" x14ac:dyDescent="0.25">
      <c r="B11" s="1">
        <v>42561</v>
      </c>
      <c r="C11" t="s">
        <v>8</v>
      </c>
      <c r="D11">
        <v>140</v>
      </c>
      <c r="E11">
        <v>98</v>
      </c>
      <c r="F11">
        <f>Table2[[#This Row],[Lemon]]+Table2[[#This Row],[Orange]]</f>
        <v>238</v>
      </c>
      <c r="G11">
        <v>82</v>
      </c>
      <c r="H11">
        <v>131</v>
      </c>
      <c r="I11">
        <v>0.25</v>
      </c>
      <c r="J11" s="5">
        <f>Table2[[#This Row],[Sales]]*Table2[[#This Row],[Price]]</f>
        <v>59.5</v>
      </c>
    </row>
    <row r="12" spans="1:10" ht="15.75" thickBot="1" x14ac:dyDescent="0.3">
      <c r="B12" s="1">
        <v>42562</v>
      </c>
      <c r="C12" t="s">
        <v>8</v>
      </c>
      <c r="D12">
        <v>162</v>
      </c>
      <c r="E12">
        <v>120</v>
      </c>
      <c r="F12">
        <f>Table2[[#This Row],[Lemon]]+Table2[[#This Row],[Orange]]</f>
        <v>282</v>
      </c>
      <c r="G12">
        <v>83</v>
      </c>
      <c r="H12">
        <v>135</v>
      </c>
      <c r="I12">
        <v>0.25</v>
      </c>
      <c r="J12" s="5">
        <f>Table2[[#This Row],[Sales]]*Table2[[#This Row],[Price]]</f>
        <v>70.5</v>
      </c>
    </row>
    <row r="13" spans="1:10" ht="15.75" thickBot="1" x14ac:dyDescent="0.3">
      <c r="B13" s="1">
        <v>42563</v>
      </c>
      <c r="C13" t="s">
        <v>8</v>
      </c>
      <c r="D13">
        <v>130</v>
      </c>
      <c r="E13">
        <v>95</v>
      </c>
      <c r="F13">
        <f>Table2[[#This Row],[Lemon]]+Table2[[#This Row],[Orange]]</f>
        <v>225</v>
      </c>
      <c r="G13" s="13">
        <v>84</v>
      </c>
      <c r="H13">
        <v>99</v>
      </c>
      <c r="I13">
        <v>0.25</v>
      </c>
      <c r="J13" s="5">
        <f>Table2[[#This Row],[Sales]]*Table2[[#This Row],[Price]]</f>
        <v>56.25</v>
      </c>
    </row>
    <row r="14" spans="1:10" x14ac:dyDescent="0.25">
      <c r="B14" s="1">
        <v>42564</v>
      </c>
      <c r="C14" t="s">
        <v>8</v>
      </c>
      <c r="D14">
        <v>109</v>
      </c>
      <c r="E14">
        <v>75</v>
      </c>
      <c r="F14">
        <f>Table2[[#This Row],[Lemon]]+Table2[[#This Row],[Orange]]</f>
        <v>184</v>
      </c>
      <c r="G14">
        <v>77</v>
      </c>
      <c r="H14">
        <v>99</v>
      </c>
      <c r="I14">
        <v>0.25</v>
      </c>
      <c r="J14" s="5">
        <f>Table2[[#This Row],[Sales]]*Table2[[#This Row],[Price]]</f>
        <v>46</v>
      </c>
    </row>
    <row r="15" spans="1:10" x14ac:dyDescent="0.25">
      <c r="B15" s="1">
        <v>42565</v>
      </c>
      <c r="C15" t="s">
        <v>8</v>
      </c>
      <c r="D15">
        <v>122</v>
      </c>
      <c r="E15">
        <v>85</v>
      </c>
      <c r="F15">
        <f>Table2[[#This Row],[Lemon]]+Table2[[#This Row],[Orange]]</f>
        <v>207</v>
      </c>
      <c r="G15">
        <v>78</v>
      </c>
      <c r="H15">
        <v>113</v>
      </c>
      <c r="I15">
        <v>0.25</v>
      </c>
      <c r="J15" s="5">
        <f>Table2[[#This Row],[Sales]]*Table2[[#This Row],[Price]]</f>
        <v>51.75</v>
      </c>
    </row>
    <row r="16" spans="1:10" x14ac:dyDescent="0.25">
      <c r="B16" s="1">
        <v>42566</v>
      </c>
      <c r="C16" t="s">
        <v>8</v>
      </c>
      <c r="D16">
        <v>98</v>
      </c>
      <c r="E16">
        <v>62</v>
      </c>
      <c r="F16">
        <f>Table2[[#This Row],[Lemon]]+Table2[[#This Row],[Orange]]</f>
        <v>160</v>
      </c>
      <c r="G16">
        <v>75</v>
      </c>
      <c r="H16">
        <v>108</v>
      </c>
      <c r="I16">
        <v>0.5</v>
      </c>
      <c r="J16" s="5">
        <f>Table2[[#This Row],[Sales]]*Table2[[#This Row],[Price]]</f>
        <v>80</v>
      </c>
    </row>
    <row r="17" spans="2:10" x14ac:dyDescent="0.25">
      <c r="B17" s="1">
        <v>42567</v>
      </c>
      <c r="C17" t="s">
        <v>8</v>
      </c>
      <c r="D17">
        <v>81</v>
      </c>
      <c r="E17">
        <v>50</v>
      </c>
      <c r="F17">
        <f>Table2[[#This Row],[Lemon]]+Table2[[#This Row],[Orange]]</f>
        <v>131</v>
      </c>
      <c r="G17">
        <v>74</v>
      </c>
      <c r="H17">
        <v>90</v>
      </c>
      <c r="I17">
        <v>0.5</v>
      </c>
      <c r="J17" s="5">
        <f>Table2[[#This Row],[Sales]]*Table2[[#This Row],[Price]]</f>
        <v>65.5</v>
      </c>
    </row>
    <row r="18" spans="2:10" x14ac:dyDescent="0.25">
      <c r="B18" s="1">
        <v>42568</v>
      </c>
      <c r="C18" t="s">
        <v>8</v>
      </c>
      <c r="D18">
        <v>115</v>
      </c>
      <c r="E18">
        <v>76</v>
      </c>
      <c r="F18">
        <f>Table2[[#This Row],[Lemon]]+Table2[[#This Row],[Orange]]</f>
        <v>191</v>
      </c>
      <c r="G18">
        <v>77</v>
      </c>
      <c r="H18">
        <v>126</v>
      </c>
      <c r="I18">
        <v>0.5</v>
      </c>
      <c r="J18" s="5">
        <f>Table2[[#This Row],[Sales]]*Table2[[#This Row],[Price]]</f>
        <v>95.5</v>
      </c>
    </row>
    <row r="19" spans="2:10" x14ac:dyDescent="0.25">
      <c r="B19" s="1">
        <v>42569</v>
      </c>
      <c r="C19" t="s">
        <v>7</v>
      </c>
      <c r="D19">
        <v>131</v>
      </c>
      <c r="E19">
        <v>92</v>
      </c>
      <c r="F19">
        <f>Table2[[#This Row],[Lemon]]+Table2[[#This Row],[Orange]]</f>
        <v>223</v>
      </c>
      <c r="G19">
        <v>81</v>
      </c>
      <c r="H19">
        <v>122</v>
      </c>
      <c r="I19">
        <v>0.5</v>
      </c>
      <c r="J19" s="5">
        <f>Table2[[#This Row],[Sales]]*Table2[[#This Row],[Price]]</f>
        <v>111.5</v>
      </c>
    </row>
    <row r="20" spans="2:10" ht="15.75" thickBot="1" x14ac:dyDescent="0.3">
      <c r="B20" s="1">
        <v>42570</v>
      </c>
      <c r="C20" t="s">
        <v>7</v>
      </c>
      <c r="D20">
        <v>122</v>
      </c>
      <c r="E20">
        <v>85</v>
      </c>
      <c r="F20">
        <f>Table2[[#This Row],[Lemon]]+Table2[[#This Row],[Orange]]</f>
        <v>207</v>
      </c>
      <c r="G20">
        <v>78</v>
      </c>
      <c r="H20">
        <v>113</v>
      </c>
      <c r="I20">
        <v>0.5</v>
      </c>
      <c r="J20" s="5">
        <f>Table2[[#This Row],[Sales]]*Table2[[#This Row],[Price]]</f>
        <v>103.5</v>
      </c>
    </row>
    <row r="21" spans="2:10" ht="15.75" thickBot="1" x14ac:dyDescent="0.3">
      <c r="B21" s="1">
        <v>42571</v>
      </c>
      <c r="C21" t="s">
        <v>7</v>
      </c>
      <c r="D21">
        <v>71</v>
      </c>
      <c r="E21">
        <v>42</v>
      </c>
      <c r="F21">
        <f>Table2[[#This Row],[Lemon]]+Table2[[#This Row],[Orange]]</f>
        <v>113</v>
      </c>
      <c r="G21" s="13">
        <v>70</v>
      </c>
      <c r="H21" s="2">
        <v>109</v>
      </c>
      <c r="I21">
        <v>0.5</v>
      </c>
      <c r="J21" s="5">
        <f>Table2[[#This Row],[Sales]]*Table2[[#This Row],[Price]]</f>
        <v>56.5</v>
      </c>
    </row>
    <row r="22" spans="2:10" x14ac:dyDescent="0.25">
      <c r="B22" s="1">
        <v>42572</v>
      </c>
      <c r="C22" t="s">
        <v>7</v>
      </c>
      <c r="D22">
        <v>83</v>
      </c>
      <c r="E22">
        <v>50</v>
      </c>
      <c r="F22">
        <f>Table2[[#This Row],[Lemon]]+Table2[[#This Row],[Orange]]</f>
        <v>133</v>
      </c>
      <c r="G22">
        <v>77</v>
      </c>
      <c r="H22">
        <v>90</v>
      </c>
      <c r="I22">
        <v>0.5</v>
      </c>
      <c r="J22" s="5">
        <f>Table2[[#This Row],[Sales]]*Table2[[#This Row],[Price]]</f>
        <v>66.5</v>
      </c>
    </row>
    <row r="23" spans="2:10" x14ac:dyDescent="0.25">
      <c r="B23" s="1">
        <v>42573</v>
      </c>
      <c r="C23" t="s">
        <v>7</v>
      </c>
      <c r="D23">
        <v>112</v>
      </c>
      <c r="E23">
        <v>75</v>
      </c>
      <c r="F23">
        <f>Table2[[#This Row],[Lemon]]+Table2[[#This Row],[Orange]]</f>
        <v>187</v>
      </c>
      <c r="G23">
        <v>80</v>
      </c>
      <c r="H23">
        <v>108</v>
      </c>
      <c r="I23">
        <v>0.5</v>
      </c>
      <c r="J23" s="5">
        <f>Table2[[#This Row],[Sales]]*Table2[[#This Row],[Price]]</f>
        <v>93.5</v>
      </c>
    </row>
    <row r="24" spans="2:10" x14ac:dyDescent="0.25">
      <c r="B24" s="1">
        <v>42574</v>
      </c>
      <c r="C24" t="s">
        <v>7</v>
      </c>
      <c r="D24">
        <v>120</v>
      </c>
      <c r="E24">
        <v>82</v>
      </c>
      <c r="F24">
        <f>Table2[[#This Row],[Lemon]]+Table2[[#This Row],[Orange]]</f>
        <v>202</v>
      </c>
      <c r="G24">
        <v>81</v>
      </c>
      <c r="H24">
        <v>117</v>
      </c>
      <c r="I24">
        <v>0.5</v>
      </c>
      <c r="J24" s="5">
        <f>Table2[[#This Row],[Sales]]*Table2[[#This Row],[Price]]</f>
        <v>101</v>
      </c>
    </row>
    <row r="25" spans="2:10" x14ac:dyDescent="0.25">
      <c r="B25" s="1">
        <v>42575</v>
      </c>
      <c r="C25" t="s">
        <v>7</v>
      </c>
      <c r="D25">
        <v>121</v>
      </c>
      <c r="E25">
        <v>82</v>
      </c>
      <c r="F25">
        <f>Table2[[#This Row],[Lemon]]+Table2[[#This Row],[Orange]]</f>
        <v>203</v>
      </c>
      <c r="G25">
        <v>82</v>
      </c>
      <c r="H25">
        <v>117</v>
      </c>
      <c r="I25">
        <v>0.5</v>
      </c>
      <c r="J25" s="5">
        <f>Table2[[#This Row],[Sales]]*Table2[[#This Row],[Price]]</f>
        <v>101.5</v>
      </c>
    </row>
    <row r="26" spans="2:10" x14ac:dyDescent="0.25">
      <c r="B26" s="1">
        <v>42576</v>
      </c>
      <c r="C26" t="s">
        <v>7</v>
      </c>
      <c r="D26">
        <v>156</v>
      </c>
      <c r="E26">
        <v>113</v>
      </c>
      <c r="F26">
        <f>Table2[[#This Row],[Lemon]]+Table2[[#This Row],[Orange]]</f>
        <v>269</v>
      </c>
      <c r="G26">
        <v>84</v>
      </c>
      <c r="H26">
        <v>135</v>
      </c>
      <c r="I26">
        <v>0.5</v>
      </c>
      <c r="J26" s="5">
        <f>Table2[[#This Row],[Sales]]*Table2[[#This Row],[Price]]</f>
        <v>134.5</v>
      </c>
    </row>
    <row r="27" spans="2:10" x14ac:dyDescent="0.25">
      <c r="B27" s="1">
        <v>42577</v>
      </c>
      <c r="C27" t="s">
        <v>7</v>
      </c>
      <c r="D27">
        <v>176</v>
      </c>
      <c r="E27">
        <v>129</v>
      </c>
      <c r="F27">
        <f>Table2[[#This Row],[Lemon]]+Table2[[#This Row],[Orange]]</f>
        <v>305</v>
      </c>
      <c r="G27">
        <v>83</v>
      </c>
      <c r="H27">
        <v>158</v>
      </c>
      <c r="I27">
        <v>0.35</v>
      </c>
      <c r="J27" s="5">
        <f>Table2[[#This Row],[Sales]]*Table2[[#This Row],[Price]]</f>
        <v>106.75</v>
      </c>
    </row>
    <row r="28" spans="2:10" x14ac:dyDescent="0.25">
      <c r="B28" s="1">
        <v>42578</v>
      </c>
      <c r="C28" t="s">
        <v>7</v>
      </c>
      <c r="D28">
        <v>104</v>
      </c>
      <c r="E28">
        <v>68</v>
      </c>
      <c r="F28">
        <f>Table2[[#This Row],[Lemon]]+Table2[[#This Row],[Orange]]</f>
        <v>172</v>
      </c>
      <c r="G28">
        <v>80</v>
      </c>
      <c r="H28">
        <v>99</v>
      </c>
      <c r="I28">
        <v>0.35</v>
      </c>
      <c r="J28" s="5">
        <f>Table2[[#This Row],[Sales]]*Table2[[#This Row],[Price]]</f>
        <v>60.199999999999996</v>
      </c>
    </row>
    <row r="29" spans="2:10" x14ac:dyDescent="0.25">
      <c r="B29" s="1">
        <v>42579</v>
      </c>
      <c r="C29" t="s">
        <v>7</v>
      </c>
      <c r="D29">
        <v>96</v>
      </c>
      <c r="E29">
        <v>63</v>
      </c>
      <c r="F29">
        <f>Table2[[#This Row],[Lemon]]+Table2[[#This Row],[Orange]]</f>
        <v>159</v>
      </c>
      <c r="G29">
        <v>82</v>
      </c>
      <c r="H29">
        <v>90</v>
      </c>
      <c r="I29">
        <v>0.35</v>
      </c>
      <c r="J29" s="5">
        <f>Table2[[#This Row],[Sales]]*Table2[[#This Row],[Price]]</f>
        <v>55.65</v>
      </c>
    </row>
    <row r="30" spans="2:10" x14ac:dyDescent="0.25">
      <c r="B30" s="1">
        <v>42580</v>
      </c>
      <c r="C30" t="s">
        <v>7</v>
      </c>
      <c r="D30">
        <v>100</v>
      </c>
      <c r="E30">
        <v>66</v>
      </c>
      <c r="F30">
        <f>Table2[[#This Row],[Lemon]]+Table2[[#This Row],[Orange]]</f>
        <v>166</v>
      </c>
      <c r="G30">
        <v>81</v>
      </c>
      <c r="H30">
        <v>95</v>
      </c>
      <c r="I30">
        <v>0.35</v>
      </c>
      <c r="J30" s="5">
        <f>Table2[[#This Row],[Sales]]*Table2[[#This Row],[Price]]</f>
        <v>58.099999999999994</v>
      </c>
    </row>
    <row r="31" spans="2:10" x14ac:dyDescent="0.25">
      <c r="B31" s="1">
        <v>42581</v>
      </c>
      <c r="C31" t="s">
        <v>8</v>
      </c>
      <c r="D31">
        <v>88</v>
      </c>
      <c r="E31">
        <v>57</v>
      </c>
      <c r="F31">
        <f>Table2[[#This Row],[Lemon]]+Table2[[#This Row],[Orange]]</f>
        <v>145</v>
      </c>
      <c r="G31">
        <v>82</v>
      </c>
      <c r="H31">
        <v>81</v>
      </c>
      <c r="I31">
        <v>0.35</v>
      </c>
      <c r="J31" s="5">
        <f>Table2[[#This Row],[Sales]]*Table2[[#This Row],[Price]]</f>
        <v>50.75</v>
      </c>
    </row>
    <row r="32" spans="2:10" ht="15.75" thickBot="1" x14ac:dyDescent="0.3">
      <c r="B32" s="1">
        <v>42582</v>
      </c>
      <c r="C32" t="s">
        <v>8</v>
      </c>
      <c r="D32">
        <v>76</v>
      </c>
      <c r="E32">
        <v>47</v>
      </c>
      <c r="F32">
        <f>Table2[[#This Row],[Lemon]]+Table2[[#This Row],[Orange]]</f>
        <v>123</v>
      </c>
      <c r="G32">
        <v>82</v>
      </c>
      <c r="H32">
        <v>68</v>
      </c>
      <c r="I32">
        <v>0.35</v>
      </c>
      <c r="J32" s="5">
        <f>Table2[[#This Row],[Sales]]*Table2[[#This Row],[Price]]</f>
        <v>43.05</v>
      </c>
    </row>
    <row r="33" spans="2:10" ht="15.75" thickBot="1" x14ac:dyDescent="0.3">
      <c r="B33" s="1"/>
      <c r="F33" s="4"/>
      <c r="J33" s="25">
        <f>SUM(Table2[Revenue])</f>
        <v>2138</v>
      </c>
    </row>
  </sheetData>
  <conditionalFormatting sqref="G2:G32">
    <cfRule type="top10" dxfId="2" priority="1" percent="1" bottom="1" rank="10"/>
    <cfRule type="top10" dxfId="1" priority="2" percent="1" rank="10"/>
  </conditionalFormatting>
  <hyperlinks>
    <hyperlink ref="A1" location="Answers!A1" display="Go Back to Answers:"/>
  </hyperlink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11"/>
  <sheetViews>
    <sheetView tabSelected="1" workbookViewId="0"/>
  </sheetViews>
  <sheetFormatPr defaultRowHeight="15" x14ac:dyDescent="0.25"/>
  <sheetData>
    <row r="1" spans="1:4" x14ac:dyDescent="0.25">
      <c r="A1" s="7" t="s">
        <v>11</v>
      </c>
      <c r="D1">
        <f>Table2[[#Totals],[Revenue]]</f>
        <v>2138</v>
      </c>
    </row>
    <row r="2" spans="1:4" x14ac:dyDescent="0.25">
      <c r="A2" s="7" t="s">
        <v>12</v>
      </c>
      <c r="D2">
        <f>'Imported Data'!G26</f>
        <v>84</v>
      </c>
    </row>
    <row r="3" spans="1:4" x14ac:dyDescent="0.25">
      <c r="A3" s="7" t="s">
        <v>13</v>
      </c>
      <c r="D3">
        <f>'Imported Data'!G21</f>
        <v>70</v>
      </c>
    </row>
    <row r="4" spans="1:4" x14ac:dyDescent="0.25">
      <c r="A4" s="7" t="s">
        <v>14</v>
      </c>
    </row>
    <row r="5" spans="1:4" x14ac:dyDescent="0.25">
      <c r="A5" s="7" t="s">
        <v>15</v>
      </c>
    </row>
    <row r="6" spans="1:4" x14ac:dyDescent="0.25">
      <c r="A6" s="7" t="s">
        <v>18</v>
      </c>
    </row>
    <row r="7" spans="1:4" x14ac:dyDescent="0.25">
      <c r="A7" s="7" t="s">
        <v>32</v>
      </c>
      <c r="D7">
        <f>'Descriptive Statistics'!I3</f>
        <v>78.870967741935488</v>
      </c>
    </row>
    <row r="8" spans="1:4" x14ac:dyDescent="0.25">
      <c r="A8" s="7" t="s">
        <v>33</v>
      </c>
      <c r="D8">
        <f>'Descriptive Statistics'!K7</f>
        <v>19.821027175188721</v>
      </c>
    </row>
    <row r="9" spans="1:4" x14ac:dyDescent="0.25">
      <c r="A9" s="7" t="s">
        <v>34</v>
      </c>
    </row>
    <row r="10" spans="1:4" x14ac:dyDescent="0.25">
      <c r="A10" s="7" t="s">
        <v>48</v>
      </c>
    </row>
    <row r="11" spans="1:4" x14ac:dyDescent="0.25">
      <c r="A11" s="7" t="s">
        <v>76</v>
      </c>
    </row>
  </sheetData>
  <hyperlinks>
    <hyperlink ref="A6" location="'Revenue Histogram'!A1" display="6. Revenue Histogram is right-skewed."/>
    <hyperlink ref="A9" location="Correlation!A1" display="9. Correlation"/>
    <hyperlink ref="A10" location="'Paired t-test'!A1" display="10. t-test"/>
    <hyperlink ref="A11" location="Regression!A1" display="11. Regression"/>
    <hyperlink ref="A4" location="'Revenue Line Chart'!A1" display="4. Revenue Line Chart shows that revenue is rising."/>
    <hyperlink ref="A5" location="'Scatter plot'!A1" display="5. Leaflets vs. Sales Scatter-plot"/>
    <hyperlink ref="A7" location="'Descriptive Statistics'!A1" display="7. Mean Temperature:"/>
    <hyperlink ref="A8" location="'Descriptive Statistics'!A1" display="8. Standard deviation Leaflets:"/>
    <hyperlink ref="A1:A3" location="'Imported Data'!A1" display="1. Total revenue: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2"/>
  <sheetViews>
    <sheetView workbookViewId="0"/>
  </sheetViews>
  <sheetFormatPr defaultRowHeight="15" x14ac:dyDescent="0.25"/>
  <cols>
    <col min="1" max="1" width="18.42578125" customWidth="1"/>
    <col min="2" max="2" width="9.140625" style="6"/>
  </cols>
  <sheetData>
    <row r="1" spans="1:4" x14ac:dyDescent="0.25">
      <c r="A1" s="7" t="s">
        <v>78</v>
      </c>
      <c r="B1" s="18" t="s">
        <v>10</v>
      </c>
      <c r="C1" s="19" t="s">
        <v>16</v>
      </c>
      <c r="D1" s="19" t="s">
        <v>17</v>
      </c>
    </row>
    <row r="2" spans="1:4" x14ac:dyDescent="0.25">
      <c r="B2" s="16">
        <v>41</v>
      </c>
      <c r="C2" s="5">
        <f>MAX(B2:B32)</f>
        <v>134.5</v>
      </c>
      <c r="D2" s="5">
        <f>MIN(B2:B32)</f>
        <v>41</v>
      </c>
    </row>
    <row r="3" spans="1:4" x14ac:dyDescent="0.25">
      <c r="B3" s="16">
        <v>41.25</v>
      </c>
    </row>
    <row r="4" spans="1:4" x14ac:dyDescent="0.25">
      <c r="B4" s="16">
        <v>46.75</v>
      </c>
      <c r="D4" s="17" t="s">
        <v>77</v>
      </c>
    </row>
    <row r="5" spans="1:4" x14ac:dyDescent="0.25">
      <c r="B5" s="16">
        <v>58.25</v>
      </c>
    </row>
    <row r="6" spans="1:4" x14ac:dyDescent="0.25">
      <c r="B6" s="16">
        <v>69.25</v>
      </c>
    </row>
    <row r="7" spans="1:4" x14ac:dyDescent="0.25">
      <c r="B7" s="16">
        <v>43</v>
      </c>
    </row>
    <row r="8" spans="1:4" x14ac:dyDescent="0.25">
      <c r="B8" s="16">
        <v>61</v>
      </c>
    </row>
    <row r="9" spans="1:4" x14ac:dyDescent="0.25">
      <c r="B9" s="16">
        <v>52.25</v>
      </c>
    </row>
    <row r="10" spans="1:4" x14ac:dyDescent="0.25">
      <c r="B10" s="16">
        <v>57.25</v>
      </c>
    </row>
    <row r="11" spans="1:4" x14ac:dyDescent="0.25">
      <c r="B11" s="16">
        <v>59.5</v>
      </c>
    </row>
    <row r="12" spans="1:4" x14ac:dyDescent="0.25">
      <c r="B12" s="16">
        <v>70.5</v>
      </c>
    </row>
    <row r="13" spans="1:4" x14ac:dyDescent="0.25">
      <c r="B13" s="16">
        <v>56.25</v>
      </c>
    </row>
    <row r="14" spans="1:4" x14ac:dyDescent="0.25">
      <c r="B14" s="16">
        <v>46</v>
      </c>
    </row>
    <row r="15" spans="1:4" x14ac:dyDescent="0.25">
      <c r="B15" s="16">
        <v>51.75</v>
      </c>
    </row>
    <row r="16" spans="1:4" x14ac:dyDescent="0.25">
      <c r="B16" s="16">
        <v>80</v>
      </c>
    </row>
    <row r="17" spans="2:2" x14ac:dyDescent="0.25">
      <c r="B17" s="16">
        <v>65.5</v>
      </c>
    </row>
    <row r="18" spans="2:2" x14ac:dyDescent="0.25">
      <c r="B18" s="16">
        <v>95.5</v>
      </c>
    </row>
    <row r="19" spans="2:2" x14ac:dyDescent="0.25">
      <c r="B19" s="16">
        <v>111.5</v>
      </c>
    </row>
    <row r="20" spans="2:2" x14ac:dyDescent="0.25">
      <c r="B20" s="16">
        <v>103.5</v>
      </c>
    </row>
    <row r="21" spans="2:2" x14ac:dyDescent="0.25">
      <c r="B21" s="16">
        <v>56.5</v>
      </c>
    </row>
    <row r="22" spans="2:2" x14ac:dyDescent="0.25">
      <c r="B22" s="16">
        <v>66.5</v>
      </c>
    </row>
    <row r="23" spans="2:2" x14ac:dyDescent="0.25">
      <c r="B23" s="16">
        <v>93.5</v>
      </c>
    </row>
    <row r="24" spans="2:2" x14ac:dyDescent="0.25">
      <c r="B24" s="16">
        <v>101</v>
      </c>
    </row>
    <row r="25" spans="2:2" x14ac:dyDescent="0.25">
      <c r="B25" s="16">
        <v>101.5</v>
      </c>
    </row>
    <row r="26" spans="2:2" x14ac:dyDescent="0.25">
      <c r="B26" s="16">
        <v>134.5</v>
      </c>
    </row>
    <row r="27" spans="2:2" x14ac:dyDescent="0.25">
      <c r="B27" s="16">
        <v>106.75</v>
      </c>
    </row>
    <row r="28" spans="2:2" x14ac:dyDescent="0.25">
      <c r="B28" s="16">
        <v>60.199999999999996</v>
      </c>
    </row>
    <row r="29" spans="2:2" x14ac:dyDescent="0.25">
      <c r="B29" s="16">
        <v>55.65</v>
      </c>
    </row>
    <row r="30" spans="2:2" x14ac:dyDescent="0.25">
      <c r="B30" s="16">
        <v>58.099999999999994</v>
      </c>
    </row>
    <row r="31" spans="2:2" x14ac:dyDescent="0.25">
      <c r="B31" s="16">
        <v>50.75</v>
      </c>
    </row>
    <row r="32" spans="2:2" x14ac:dyDescent="0.25">
      <c r="B32" s="16">
        <v>43.05</v>
      </c>
    </row>
  </sheetData>
  <hyperlinks>
    <hyperlink ref="A1" location="Answers!A1" display="Go Back to Answers: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/>
  </sheetViews>
  <sheetFormatPr defaultRowHeight="15" x14ac:dyDescent="0.25"/>
  <sheetData>
    <row r="1" spans="1:2" x14ac:dyDescent="0.25">
      <c r="A1" s="7" t="s">
        <v>78</v>
      </c>
    </row>
    <row r="3" spans="1:2" x14ac:dyDescent="0.25">
      <c r="B3" s="17" t="s">
        <v>79</v>
      </c>
    </row>
  </sheetData>
  <hyperlinks>
    <hyperlink ref="A1" location="Answers!A1" display="Go Back to Answers: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/>
  </sheetViews>
  <sheetFormatPr defaultRowHeight="15" x14ac:dyDescent="0.25"/>
  <sheetData>
    <row r="1" spans="1:1" x14ac:dyDescent="0.25">
      <c r="A1" s="7" t="s">
        <v>78</v>
      </c>
    </row>
  </sheetData>
  <hyperlinks>
    <hyperlink ref="A1" location="Answers!A1" display="Go Back to Answers: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Descriptive Statistics</vt:lpstr>
      <vt:lpstr>Correlation</vt:lpstr>
      <vt:lpstr>Paired t-test</vt:lpstr>
      <vt:lpstr>Regression</vt:lpstr>
      <vt:lpstr>Imported Data</vt:lpstr>
      <vt:lpstr>Answers</vt:lpstr>
      <vt:lpstr>Revenue Histogram</vt:lpstr>
      <vt:lpstr>Revenue 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Biljana</cp:lastModifiedBy>
  <dcterms:created xsi:type="dcterms:W3CDTF">2017-10-11T15:07:59Z</dcterms:created>
  <dcterms:modified xsi:type="dcterms:W3CDTF">2017-10-22T16:56:38Z</dcterms:modified>
</cp:coreProperties>
</file>