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基础配置" sheetId="1" r:id="rId1"/>
    <sheet name="本服相对时间表" sheetId="2" r:id="rId2"/>
    <sheet name="跨服相对时间表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  <author>User</author>
  </authors>
  <commentList>
    <comment ref="A7" authorId="0">
      <text>
        <r>
          <rPr>
            <sz val="9"/>
            <rFont val="宋体"/>
            <charset val="134"/>
          </rPr>
          <t>大于等于</t>
        </r>
      </text>
    </comment>
    <comment ref="A8" authorId="0">
      <text>
        <r>
          <rPr>
            <sz val="9"/>
            <rFont val="宋体"/>
            <charset val="134"/>
          </rPr>
          <t>大于</t>
        </r>
      </text>
    </comment>
    <comment ref="A25" authorId="1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2个商城的话用{AAA,BBB}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Microsoft</author>
  </authors>
  <commentList>
    <comment ref="B5" authorId="0">
      <text>
        <r>
          <rPr>
            <b/>
            <sz val="9"/>
            <rFont val="宋体"/>
            <charset val="134"/>
          </rPr>
          <t>1 --报名开始
2 --报名结束
3 --淘汰赛开始
4, --16强晋级赛开始
5, --8强晋级赛开始
6, --4强晋级赛开始
7 --决赛开始</t>
        </r>
      </text>
    </comment>
    <comment ref="C5" authorId="0">
      <text>
        <r>
          <rPr>
            <b/>
            <sz val="9"/>
            <rFont val="宋体"/>
            <charset val="134"/>
          </rPr>
          <t xml:space="preserve">基于周一零点开始
</t>
        </r>
      </text>
    </comment>
    <comment ref="H9" authorId="1">
      <text>
        <r>
          <rPr>
            <b/>
            <sz val="9"/>
            <rFont val="宋体"/>
            <charset val="134"/>
          </rPr>
          <t>淘汰赛开始</t>
        </r>
      </text>
    </comment>
    <comment ref="H10" authorId="1">
      <text>
        <r>
          <rPr>
            <b/>
            <sz val="9"/>
            <rFont val="宋体"/>
            <charset val="134"/>
          </rPr>
          <t>16强单场赢的公告</t>
        </r>
      </text>
    </comment>
    <comment ref="H11" authorId="1">
      <text>
        <r>
          <rPr>
            <b/>
            <sz val="9"/>
            <rFont val="宋体"/>
            <charset val="134"/>
          </rPr>
          <t>8强单场赢的公告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rFont val="宋体"/>
            <charset val="134"/>
          </rPr>
          <t>0, --未开始清除数据
1, --淘汰赛状态
2, --16强晋级赛
3, --16强晋级赛
4, --16强晋级赛
5, --8强晋级赛
6, --4强晋级赛
7, --决赛</t>
        </r>
      </text>
    </comment>
    <comment ref="C5" authorId="0">
      <text>
        <r>
          <rPr>
            <b/>
            <sz val="9"/>
            <rFont val="宋体"/>
            <charset val="134"/>
          </rPr>
          <t xml:space="preserve">基于周一零点开始
</t>
        </r>
      </text>
    </comment>
  </commentList>
</comments>
</file>

<file path=xl/sharedStrings.xml><?xml version="1.0" encoding="utf-8"?>
<sst xmlns="http://schemas.openxmlformats.org/spreadsheetml/2006/main" count="122">
  <si>
    <t>导出类型</t>
  </si>
  <si>
    <t>tiny</t>
  </si>
  <si>
    <t>导出文件头</t>
  </si>
  <si>
    <t>PeakRaceBase={</t>
  </si>
  <si>
    <t>导出文件</t>
  </si>
  <si>
    <t>peakrace/peakracebase.confg</t>
  </si>
  <si>
    <t>导出table</t>
  </si>
  <si>
    <t>}</t>
  </si>
  <si>
    <t>key数量</t>
  </si>
  <si>
    <r>
      <rPr>
        <sz val="10"/>
        <color theme="0"/>
        <rFont val="微软雅黑"/>
        <charset val="134"/>
      </rPr>
      <t xml:space="preserve">热更需注意: </t>
    </r>
    <r>
      <rPr>
        <sz val="10"/>
        <color rgb="FF92D050"/>
        <rFont val="微软雅黑"/>
        <charset val="134"/>
      </rPr>
      <t xml:space="preserve">绿色:跨服服用的配置; </t>
    </r>
    <r>
      <rPr>
        <sz val="10"/>
        <color indexed="8"/>
        <rFont val="微软雅黑"/>
        <charset val="134"/>
      </rPr>
      <t xml:space="preserve"> </t>
    </r>
    <r>
      <rPr>
        <sz val="10"/>
        <color rgb="FFFFFF00"/>
        <rFont val="微软雅黑"/>
        <charset val="134"/>
      </rPr>
      <t xml:space="preserve">黄色:游戏服用的配置; </t>
    </r>
    <r>
      <rPr>
        <sz val="10"/>
        <color rgb="FFFF0000"/>
        <rFont val="微软雅黑"/>
        <charset val="134"/>
      </rPr>
      <t xml:space="preserve">红色:跨服服和游戏服都会读取的配置; </t>
    </r>
  </si>
  <si>
    <t>配置备注</t>
  </si>
  <si>
    <t>导出参数</t>
  </si>
  <si>
    <t>字段名</t>
  </si>
  <si>
    <t>值</t>
  </si>
  <si>
    <t>全局开始时间</t>
  </si>
  <si>
    <t>sc</t>
  </si>
  <si>
    <t>openTime</t>
  </si>
  <si>
    <t>"2018.1.15"</t>
  </si>
  <si>
    <t>参与需要的转生数</t>
  </si>
  <si>
    <t>needZsLv</t>
  </si>
  <si>
    <t>开启开服天数</t>
  </si>
  <si>
    <t>openDay</t>
  </si>
  <si>
    <t>活动周期间隔</t>
  </si>
  <si>
    <t>interval</t>
  </si>
  <si>
    <t>天(单服前一半,跨服后一半)作为基准时间</t>
  </si>
  <si>
    <t>活动至少需要的报名人数</t>
  </si>
  <si>
    <t>s</t>
  </si>
  <si>
    <t>needPlayer</t>
  </si>
  <si>
    <t>淘汰赛匹配间隔</t>
  </si>
  <si>
    <t>KnockOutTime</t>
  </si>
  <si>
    <t>秒</t>
  </si>
  <si>
    <t>淘汰赛输多少次出局</t>
  </si>
  <si>
    <t>signUpLose</t>
  </si>
  <si>
    <t>单服晋级赛所需人数</t>
  </si>
  <si>
    <t>promCount</t>
  </si>
  <si>
    <t>16强</t>
  </si>
  <si>
    <t>跨服晋级赛所需人数</t>
  </si>
  <si>
    <t>crossPromCount</t>
  </si>
  <si>
    <t>64强</t>
  </si>
  <si>
    <t>晋级赛晋升胜利次数</t>
  </si>
  <si>
    <t>promWin</t>
  </si>
  <si>
    <t>5局3胜,先赢3次就晋级</t>
  </si>
  <si>
    <t>晋级赛匹配间隔</t>
  </si>
  <si>
    <t>promInterval</t>
  </si>
  <si>
    <t>S</t>
  </si>
  <si>
    <t>副本ID</t>
  </si>
  <si>
    <t xml:space="preserve">s	</t>
  </si>
  <si>
    <t>fbid</t>
  </si>
  <si>
    <t>进入坐标</t>
  </si>
  <si>
    <t>pos</t>
  </si>
  <si>
    <t>{{x=16,y=13},{x=20,y=13}}</t>
  </si>
  <si>
    <t>每日最高点赞次数</t>
  </si>
  <si>
    <t>likeCount</t>
  </si>
  <si>
    <t>点赞加的人气</t>
  </si>
  <si>
    <t>c</t>
  </si>
  <si>
    <t>likeScore</t>
  </si>
  <si>
    <t>点赞可获得的筹码</t>
  </si>
  <si>
    <t>likeChips</t>
  </si>
  <si>
    <t>获得本服冠军的奖励邮件</t>
  </si>
  <si>
    <t>winMail</t>
  </si>
  <si>
    <t>crossWinMail</t>
  </si>
  <si>
    <t>跨服状态相对时间</t>
  </si>
  <si>
    <t>crossRelTime</t>
  </si>
  <si>
    <t>巅峰商城需要道具</t>
  </si>
  <si>
    <t>exchangeItems</t>
  </si>
  <si>
    <t>{204076}</t>
  </si>
  <si>
    <t>单服赛奖励展示</t>
  </si>
  <si>
    <t>singleRewards</t>
  </si>
  <si>
    <t>{{type=1,id=204096,count=1},{type=1,id=204103,count=1},{type=1,id=204094,count=1},{type=1,id=204093,count=1},{type=1,id=204076,count=1}}</t>
  </si>
  <si>
    <t>跨复赛奖励展示</t>
  </si>
  <si>
    <t>croosRewards</t>
  </si>
  <si>
    <t>副本开始倒计时</t>
  </si>
  <si>
    <t>readyTime</t>
  </si>
  <si>
    <t>淘汰赛结束公告(单服)</t>
  </si>
  <si>
    <t>KnockOutNoticeId</t>
  </si>
  <si>
    <t>淘汰赛结束公告(跨服)</t>
  </si>
  <si>
    <t>CrossKnockOutNoticeId</t>
  </si>
  <si>
    <t>跨服冠军上线公告</t>
  </si>
  <si>
    <t>crossWinNoticeId</t>
  </si>
  <si>
    <t>跨服亚军上线公告</t>
  </si>
  <si>
    <t>crossSecNoticeId</t>
  </si>
  <si>
    <t>报名开始公告间隔时间</t>
  </si>
  <si>
    <t>signUpNoticeTime</t>
  </si>
  <si>
    <t>每日可膜拜次数</t>
  </si>
  <si>
    <t>mobaiNum</t>
  </si>
  <si>
    <t>膜拜一次可获得筹码</t>
  </si>
  <si>
    <t>mobaiChips</t>
  </si>
  <si>
    <t>人气排名邮件ID</t>
  </si>
  <si>
    <t>likeRankMailId</t>
  </si>
  <si>
    <t>{95,96,97}</t>
  </si>
  <si>
    <t>base</t>
  </si>
  <si>
    <t>PeakRaceTime={</t>
  </si>
  <si>
    <t>peakrace/peakracetime.config</t>
  </si>
  <si>
    <t>导出文件尾</t>
  </si>
  <si>
    <t>动作类型</t>
  </si>
  <si>
    <t>相对时间</t>
  </si>
  <si>
    <t>最大下注</t>
  </si>
  <si>
    <t>赌注赢邮件ID</t>
  </si>
  <si>
    <t>赌注输的邮件ID</t>
  </si>
  <si>
    <t>淘汰出局邮件ID</t>
  </si>
  <si>
    <t>前公告ID</t>
  </si>
  <si>
    <t>备注</t>
  </si>
  <si>
    <t>status</t>
  </si>
  <si>
    <t>relTime</t>
  </si>
  <si>
    <t>maxBett</t>
  </si>
  <si>
    <t>bettWinMail</t>
  </si>
  <si>
    <t>bettLoseMail</t>
  </si>
  <si>
    <t>loseMail</t>
  </si>
  <si>
    <t>noticeId</t>
  </si>
  <si>
    <t>报名开始</t>
  </si>
  <si>
    <t>淘汰赛开始</t>
  </si>
  <si>
    <t>16强开始</t>
  </si>
  <si>
    <t>8强开始</t>
  </si>
  <si>
    <t>4强开始</t>
  </si>
  <si>
    <t>决赛开始</t>
  </si>
  <si>
    <t>PeakRaceCrossTime={</t>
  </si>
  <si>
    <t>peakrace/peakracecrosstime.config</t>
  </si>
  <si>
    <t>公告ID</t>
  </si>
  <si>
    <t>清数据</t>
  </si>
  <si>
    <t>单服报名开始的时候清</t>
  </si>
  <si>
    <t>64强开始</t>
  </si>
  <si>
    <t>32强开始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</si>
</sst>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[$-F400]h:mm:ss\ AM/PM"/>
  </numFmts>
  <fonts count="35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微软雅黑"/>
      <charset val="134"/>
    </font>
    <font>
      <b/>
      <sz val="9"/>
      <color rgb="FF000000"/>
      <name val="宋体"/>
      <charset val="134"/>
    </font>
    <font>
      <b/>
      <sz val="9"/>
      <color rgb="FF000000"/>
      <name val="宋体"/>
      <charset val="134"/>
      <scheme val="minor"/>
    </font>
    <font>
      <sz val="10"/>
      <color indexed="8"/>
      <name val="微软雅黑"/>
      <charset val="134"/>
    </font>
    <font>
      <b/>
      <sz val="11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70C0"/>
      <name val="华文中宋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theme="0"/>
      <name val="微软雅黑"/>
      <charset val="134"/>
    </font>
    <font>
      <sz val="10"/>
      <color rgb="FF92D050"/>
      <name val="微软雅黑"/>
      <charset val="134"/>
    </font>
    <font>
      <sz val="10"/>
      <color rgb="FFFFFF00"/>
      <name val="微软雅黑"/>
      <charset val="134"/>
    </font>
    <font>
      <sz val="10"/>
      <color rgb="FFFF0000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64598529007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28" fillId="17" borderId="8" applyNumberFormat="0" applyAlignment="0" applyProtection="0">
      <alignment vertical="center"/>
    </xf>
    <xf numFmtId="0" fontId="26" fillId="24" borderId="12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</cellStyleXfs>
  <cellXfs count="39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22" fontId="6" fillId="0" borderId="0" xfId="0" applyNumberFormat="1" applyFont="1"/>
    <xf numFmtId="176" fontId="0" fillId="0" borderId="0" xfId="0" applyNumberFormat="1"/>
    <xf numFmtId="0" fontId="0" fillId="2" borderId="0" xfId="0" applyFill="1" applyAlignment="1">
      <alignment horizontal="left"/>
    </xf>
    <xf numFmtId="176" fontId="0" fillId="2" borderId="0" xfId="0" applyNumberFormat="1" applyFill="1"/>
    <xf numFmtId="22" fontId="6" fillId="2" borderId="0" xfId="0" applyNumberFormat="1" applyFont="1" applyFill="1"/>
    <xf numFmtId="0" fontId="1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8" borderId="0" xfId="0" applyFont="1" applyFill="1" applyAlignment="1">
      <alignment horizontal="left"/>
    </xf>
    <xf numFmtId="0" fontId="10" fillId="9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0" xfId="0" applyFont="1"/>
    <xf numFmtId="0" fontId="10" fillId="2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4" fontId="0" fillId="0" borderId="0" xfId="0" applyNumberFormat="1"/>
    <xf numFmtId="0" fontId="10" fillId="2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123825</xdr:colOff>
      <xdr:row>17</xdr:row>
      <xdr:rowOff>152400</xdr:rowOff>
    </xdr:from>
    <xdr:to>
      <xdr:col>16</xdr:col>
      <xdr:colOff>55572</xdr:colOff>
      <xdr:row>40</xdr:row>
      <xdr:rowOff>161431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43050" y="3333750"/>
          <a:ext cx="12618720" cy="3952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228600</xdr:colOff>
      <xdr:row>18</xdr:row>
      <xdr:rowOff>28575</xdr:rowOff>
    </xdr:from>
    <xdr:to>
      <xdr:col>14</xdr:col>
      <xdr:colOff>569922</xdr:colOff>
      <xdr:row>41</xdr:row>
      <xdr:rowOff>37606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14500" y="3457575"/>
          <a:ext cx="12618720" cy="3952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abSelected="1" zoomScale="85" zoomScaleNormal="85" workbookViewId="0">
      <selection activeCell="D16" sqref="D16"/>
    </sheetView>
  </sheetViews>
  <sheetFormatPr defaultColWidth="9" defaultRowHeight="13.5"/>
  <cols>
    <col min="1" max="1" width="23.75" customWidth="1"/>
    <col min="2" max="2" width="7.875" customWidth="1"/>
    <col min="3" max="3" width="23.875" customWidth="1"/>
    <col min="4" max="4" width="72.75" customWidth="1"/>
    <col min="5" max="5" width="38.375" customWidth="1"/>
    <col min="8" max="8" width="10.5" customWidth="1"/>
    <col min="9" max="9" width="20.25" customWidth="1"/>
  </cols>
  <sheetData>
    <row r="1" spans="1:5">
      <c r="A1" s="2" t="s">
        <v>0</v>
      </c>
      <c r="B1" s="25" t="s">
        <v>1</v>
      </c>
      <c r="C1" s="25"/>
      <c r="D1" s="5" t="s">
        <v>2</v>
      </c>
      <c r="E1" s="26" t="s">
        <v>3</v>
      </c>
    </row>
    <row r="2" spans="1:5">
      <c r="A2" s="2" t="s">
        <v>4</v>
      </c>
      <c r="B2" s="27" t="s">
        <v>5</v>
      </c>
      <c r="C2" s="25"/>
      <c r="D2" s="5" t="s">
        <v>6</v>
      </c>
      <c r="E2" s="25" t="s">
        <v>7</v>
      </c>
    </row>
    <row r="3" spans="1:5">
      <c r="A3" s="2" t="s">
        <v>8</v>
      </c>
      <c r="B3" s="25">
        <v>0</v>
      </c>
      <c r="C3" s="25"/>
      <c r="D3" s="8"/>
      <c r="E3" s="28"/>
    </row>
    <row r="4" ht="16.5" spans="1:5">
      <c r="A4" s="29"/>
      <c r="B4" s="29"/>
      <c r="C4" s="29"/>
      <c r="D4" s="30" t="s">
        <v>9</v>
      </c>
      <c r="E4" s="29"/>
    </row>
    <row r="5" spans="1:5">
      <c r="A5" s="12" t="s">
        <v>10</v>
      </c>
      <c r="B5" s="12" t="s">
        <v>11</v>
      </c>
      <c r="C5" s="12" t="s">
        <v>12</v>
      </c>
      <c r="D5" s="12" t="s">
        <v>13</v>
      </c>
      <c r="E5" s="29"/>
    </row>
    <row r="6" ht="15" spans="1:5">
      <c r="A6" s="31" t="s">
        <v>14</v>
      </c>
      <c r="B6" s="31" t="s">
        <v>15</v>
      </c>
      <c r="C6" s="31" t="s">
        <v>16</v>
      </c>
      <c r="D6" s="32" t="s">
        <v>17</v>
      </c>
      <c r="E6" s="33"/>
    </row>
    <row r="7" ht="15" spans="1:5">
      <c r="A7" s="34" t="s">
        <v>18</v>
      </c>
      <c r="B7" s="34" t="s">
        <v>15</v>
      </c>
      <c r="C7" s="34" t="s">
        <v>19</v>
      </c>
      <c r="D7" s="32">
        <v>5</v>
      </c>
      <c r="E7" s="33"/>
    </row>
    <row r="8" ht="15" spans="1:5">
      <c r="A8" s="34" t="s">
        <v>20</v>
      </c>
      <c r="B8" s="34" t="s">
        <v>15</v>
      </c>
      <c r="C8" s="34" t="s">
        <v>21</v>
      </c>
      <c r="D8" s="32">
        <v>21</v>
      </c>
      <c r="E8" s="33"/>
    </row>
    <row r="9" ht="15" spans="1:5">
      <c r="A9" s="31" t="s">
        <v>22</v>
      </c>
      <c r="B9" s="31" t="s">
        <v>15</v>
      </c>
      <c r="C9" s="31" t="s">
        <v>23</v>
      </c>
      <c r="D9" s="32">
        <v>14</v>
      </c>
      <c r="E9" s="33" t="s">
        <v>24</v>
      </c>
    </row>
    <row r="10" ht="15" spans="1:5">
      <c r="A10" s="34" t="s">
        <v>25</v>
      </c>
      <c r="B10" s="34" t="s">
        <v>26</v>
      </c>
      <c r="C10" s="34" t="s">
        <v>27</v>
      </c>
      <c r="D10" s="32">
        <v>1</v>
      </c>
      <c r="E10" s="33"/>
    </row>
    <row r="11" ht="15" spans="1:5">
      <c r="A11" s="31" t="s">
        <v>28</v>
      </c>
      <c r="B11" s="31" t="s">
        <v>15</v>
      </c>
      <c r="C11" s="31" t="s">
        <v>29</v>
      </c>
      <c r="D11" s="32">
        <v>45</v>
      </c>
      <c r="E11" s="33" t="s">
        <v>30</v>
      </c>
    </row>
    <row r="12" ht="15" spans="1:5">
      <c r="A12" s="31" t="s">
        <v>31</v>
      </c>
      <c r="B12" s="31" t="s">
        <v>15</v>
      </c>
      <c r="C12" s="31" t="s">
        <v>32</v>
      </c>
      <c r="D12" s="32">
        <v>10</v>
      </c>
      <c r="E12" s="33"/>
    </row>
    <row r="13" ht="15" spans="1:5">
      <c r="A13" s="34" t="s">
        <v>33</v>
      </c>
      <c r="B13" s="34" t="s">
        <v>26</v>
      </c>
      <c r="C13" s="34" t="s">
        <v>34</v>
      </c>
      <c r="D13" s="32">
        <v>16</v>
      </c>
      <c r="E13" s="33" t="s">
        <v>35</v>
      </c>
    </row>
    <row r="14" ht="15" spans="1:5">
      <c r="A14" s="35" t="s">
        <v>36</v>
      </c>
      <c r="B14" s="35" t="s">
        <v>26</v>
      </c>
      <c r="C14" s="35" t="s">
        <v>37</v>
      </c>
      <c r="D14" s="32">
        <v>64</v>
      </c>
      <c r="E14" s="33" t="s">
        <v>38</v>
      </c>
    </row>
    <row r="15" ht="15" spans="1:5">
      <c r="A15" s="31" t="s">
        <v>39</v>
      </c>
      <c r="B15" s="31" t="s">
        <v>15</v>
      </c>
      <c r="C15" s="31" t="s">
        <v>40</v>
      </c>
      <c r="D15" s="32">
        <v>3</v>
      </c>
      <c r="E15" s="33" t="s">
        <v>41</v>
      </c>
    </row>
    <row r="16" ht="15" spans="1:5">
      <c r="A16" s="31" t="s">
        <v>42</v>
      </c>
      <c r="B16" s="31" t="s">
        <v>15</v>
      </c>
      <c r="C16" s="31" t="s">
        <v>43</v>
      </c>
      <c r="D16" s="32">
        <v>300</v>
      </c>
      <c r="E16" s="33" t="s">
        <v>44</v>
      </c>
    </row>
    <row r="17" ht="15" spans="1:5">
      <c r="A17" s="34" t="s">
        <v>45</v>
      </c>
      <c r="B17" s="34" t="s">
        <v>46</v>
      </c>
      <c r="C17" s="34" t="s">
        <v>47</v>
      </c>
      <c r="D17" s="32">
        <v>51001</v>
      </c>
      <c r="E17" s="33"/>
    </row>
    <row r="18" ht="15" spans="1:5">
      <c r="A18" s="34" t="s">
        <v>48</v>
      </c>
      <c r="B18" s="34" t="s">
        <v>26</v>
      </c>
      <c r="C18" s="34" t="s">
        <v>49</v>
      </c>
      <c r="D18" s="32" t="s">
        <v>50</v>
      </c>
      <c r="E18" s="33"/>
    </row>
    <row r="19" ht="15" spans="1:5">
      <c r="A19" s="34" t="s">
        <v>51</v>
      </c>
      <c r="B19" s="34" t="s">
        <v>15</v>
      </c>
      <c r="C19" s="34" t="s">
        <v>52</v>
      </c>
      <c r="D19" s="32">
        <v>3</v>
      </c>
      <c r="E19" s="33"/>
    </row>
    <row r="20" ht="15" spans="1:5">
      <c r="A20" s="34" t="s">
        <v>53</v>
      </c>
      <c r="B20" s="34" t="s">
        <v>54</v>
      </c>
      <c r="C20" s="34" t="s">
        <v>55</v>
      </c>
      <c r="D20" s="32">
        <v>88</v>
      </c>
      <c r="E20" s="33"/>
    </row>
    <row r="21" ht="15" spans="1:5">
      <c r="A21" s="34" t="s">
        <v>56</v>
      </c>
      <c r="B21" s="34" t="s">
        <v>26</v>
      </c>
      <c r="C21" s="34" t="s">
        <v>57</v>
      </c>
      <c r="D21" s="32">
        <v>1000</v>
      </c>
      <c r="E21" s="33"/>
    </row>
    <row r="22" ht="15" spans="1:5">
      <c r="A22" s="34" t="s">
        <v>58</v>
      </c>
      <c r="B22" s="34" t="s">
        <v>15</v>
      </c>
      <c r="C22" s="34" t="s">
        <v>59</v>
      </c>
      <c r="D22" s="32">
        <v>61</v>
      </c>
      <c r="E22" s="33"/>
    </row>
    <row r="23" ht="15" spans="1:5">
      <c r="A23" s="34" t="s">
        <v>58</v>
      </c>
      <c r="B23" s="34" t="s">
        <v>15</v>
      </c>
      <c r="C23" s="34" t="s">
        <v>60</v>
      </c>
      <c r="D23" s="32">
        <v>67</v>
      </c>
      <c r="E23" s="33"/>
    </row>
    <row r="24" ht="16.5" spans="1:9">
      <c r="A24" s="34" t="s">
        <v>61</v>
      </c>
      <c r="B24" s="34" t="s">
        <v>54</v>
      </c>
      <c r="C24" s="34" t="s">
        <v>62</v>
      </c>
      <c r="D24" s="32">
        <f>本服相对时间表!C13+38.5*3600-3600</f>
        <v>388800</v>
      </c>
      <c r="E24" t="s">
        <v>26</v>
      </c>
      <c r="H24" s="36">
        <v>43129</v>
      </c>
      <c r="I24" s="24">
        <f>$H$24+D24/24/3600</f>
        <v>43133.5</v>
      </c>
    </row>
    <row r="25" ht="15" spans="1:4">
      <c r="A25" s="37" t="s">
        <v>63</v>
      </c>
      <c r="B25" s="37" t="s">
        <v>54</v>
      </c>
      <c r="C25" s="34" t="s">
        <v>64</v>
      </c>
      <c r="D25" s="32" t="s">
        <v>65</v>
      </c>
    </row>
    <row r="26" spans="1:4">
      <c r="A26" s="29" t="s">
        <v>66</v>
      </c>
      <c r="B26" s="29" t="s">
        <v>54</v>
      </c>
      <c r="C26" t="s">
        <v>67</v>
      </c>
      <c r="D26" t="s">
        <v>68</v>
      </c>
    </row>
    <row r="27" spans="1:4">
      <c r="A27" s="29" t="s">
        <v>69</v>
      </c>
      <c r="B27" s="29" t="s">
        <v>54</v>
      </c>
      <c r="C27" t="s">
        <v>70</v>
      </c>
      <c r="D27" t="s">
        <v>68</v>
      </c>
    </row>
    <row r="28" ht="15" spans="1:4">
      <c r="A28" s="31" t="s">
        <v>71</v>
      </c>
      <c r="B28" s="31" t="s">
        <v>26</v>
      </c>
      <c r="C28" s="31" t="s">
        <v>72</v>
      </c>
      <c r="D28" s="32">
        <v>5</v>
      </c>
    </row>
    <row r="29" ht="15" spans="1:4">
      <c r="A29" s="34" t="s">
        <v>73</v>
      </c>
      <c r="B29" s="34" t="s">
        <v>26</v>
      </c>
      <c r="C29" s="34" t="s">
        <v>74</v>
      </c>
      <c r="D29" s="32">
        <v>334</v>
      </c>
    </row>
    <row r="30" ht="15" spans="1:4">
      <c r="A30" s="35" t="s">
        <v>75</v>
      </c>
      <c r="B30" s="35" t="s">
        <v>26</v>
      </c>
      <c r="C30" s="35" t="s">
        <v>76</v>
      </c>
      <c r="D30" s="32">
        <v>340</v>
      </c>
    </row>
    <row r="31" ht="15" spans="1:4">
      <c r="A31" s="34" t="s">
        <v>77</v>
      </c>
      <c r="B31" s="34" t="s">
        <v>26</v>
      </c>
      <c r="C31" s="34" t="s">
        <v>78</v>
      </c>
      <c r="D31" s="32">
        <v>347</v>
      </c>
    </row>
    <row r="32" ht="15" spans="1:4">
      <c r="A32" s="34" t="s">
        <v>79</v>
      </c>
      <c r="B32" s="34" t="s">
        <v>26</v>
      </c>
      <c r="C32" s="34" t="s">
        <v>80</v>
      </c>
      <c r="D32" s="32">
        <v>348</v>
      </c>
    </row>
    <row r="33" ht="15" spans="1:4">
      <c r="A33" s="34" t="s">
        <v>81</v>
      </c>
      <c r="B33" s="34" t="s">
        <v>26</v>
      </c>
      <c r="C33" s="34" t="s">
        <v>82</v>
      </c>
      <c r="D33" s="32">
        <v>3600</v>
      </c>
    </row>
    <row r="34" ht="15" spans="1:4">
      <c r="A34" s="37" t="s">
        <v>83</v>
      </c>
      <c r="B34" s="37" t="s">
        <v>15</v>
      </c>
      <c r="C34" s="37" t="s">
        <v>84</v>
      </c>
      <c r="D34" s="38">
        <v>3</v>
      </c>
    </row>
    <row r="35" ht="15" spans="1:4">
      <c r="A35" s="37" t="s">
        <v>85</v>
      </c>
      <c r="B35" s="37" t="s">
        <v>15</v>
      </c>
      <c r="C35" s="37" t="s">
        <v>86</v>
      </c>
      <c r="D35" s="38">
        <v>1000</v>
      </c>
    </row>
    <row r="36" ht="15" spans="1:4">
      <c r="A36" s="37" t="s">
        <v>87</v>
      </c>
      <c r="B36" s="37" t="s">
        <v>26</v>
      </c>
      <c r="C36" s="37" t="s">
        <v>88</v>
      </c>
      <c r="D36" s="38" t="s">
        <v>89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pane xSplit="1" topLeftCell="B1" activePane="topRight" state="frozen"/>
      <selection/>
      <selection pane="topRight" activeCell="S23" sqref="S23"/>
    </sheetView>
  </sheetViews>
  <sheetFormatPr defaultColWidth="9" defaultRowHeight="13.5"/>
  <cols>
    <col min="1" max="1" width="10" customWidth="1"/>
    <col min="2" max="2" width="8.625" customWidth="1"/>
    <col min="3" max="4" width="13.875" customWidth="1"/>
    <col min="5" max="5" width="14.125" customWidth="1"/>
    <col min="6" max="8" width="13.875" customWidth="1"/>
    <col min="11" max="11" width="20" customWidth="1"/>
  </cols>
  <sheetData>
    <row r="1" spans="1:6">
      <c r="A1" s="2" t="s">
        <v>0</v>
      </c>
      <c r="B1" s="3" t="s">
        <v>90</v>
      </c>
      <c r="C1" s="4"/>
      <c r="D1" s="5" t="s">
        <v>2</v>
      </c>
      <c r="E1" s="6" t="s">
        <v>91</v>
      </c>
      <c r="F1" s="6"/>
    </row>
    <row r="2" spans="1:6">
      <c r="A2" s="2" t="s">
        <v>4</v>
      </c>
      <c r="B2" s="6" t="s">
        <v>92</v>
      </c>
      <c r="C2" s="4"/>
      <c r="D2" s="5" t="s">
        <v>93</v>
      </c>
      <c r="E2" s="7" t="s">
        <v>7</v>
      </c>
      <c r="F2" s="7"/>
    </row>
    <row r="3" spans="1:6">
      <c r="A3" s="2" t="s">
        <v>8</v>
      </c>
      <c r="B3" s="6">
        <v>1</v>
      </c>
      <c r="C3" s="4"/>
      <c r="D3" s="8"/>
      <c r="E3" s="8"/>
      <c r="F3" s="9"/>
    </row>
    <row r="4" spans="1:6">
      <c r="A4" s="10"/>
      <c r="B4" s="10"/>
      <c r="C4" s="10"/>
      <c r="D4" s="10"/>
      <c r="E4" s="10"/>
      <c r="F4" s="9"/>
    </row>
    <row r="5" spans="1:8">
      <c r="A5" s="11" t="s">
        <v>10</v>
      </c>
      <c r="B5" s="11" t="s">
        <v>94</v>
      </c>
      <c r="C5" s="11" t="s">
        <v>95</v>
      </c>
      <c r="D5" s="11" t="s">
        <v>96</v>
      </c>
      <c r="E5" s="12" t="s">
        <v>97</v>
      </c>
      <c r="F5" s="12" t="s">
        <v>98</v>
      </c>
      <c r="G5" s="12" t="s">
        <v>99</v>
      </c>
      <c r="H5" s="13" t="s">
        <v>100</v>
      </c>
    </row>
    <row r="6" spans="1:8">
      <c r="A6" s="14" t="s">
        <v>11</v>
      </c>
      <c r="B6" s="14" t="s">
        <v>15</v>
      </c>
      <c r="C6" s="14" t="s">
        <v>15</v>
      </c>
      <c r="D6" s="14" t="s">
        <v>15</v>
      </c>
      <c r="E6" s="15" t="s">
        <v>26</v>
      </c>
      <c r="F6" s="15" t="s">
        <v>26</v>
      </c>
      <c r="G6" s="15" t="s">
        <v>15</v>
      </c>
      <c r="H6" s="16" t="s">
        <v>26</v>
      </c>
    </row>
    <row r="7" ht="16.5" spans="1:11">
      <c r="A7" s="14" t="s">
        <v>101</v>
      </c>
      <c r="B7" s="14" t="s">
        <v>102</v>
      </c>
      <c r="C7" s="14" t="s">
        <v>103</v>
      </c>
      <c r="D7" s="14" t="s">
        <v>104</v>
      </c>
      <c r="E7" s="15" t="s">
        <v>105</v>
      </c>
      <c r="F7" s="15" t="s">
        <v>106</v>
      </c>
      <c r="G7" s="15" t="s">
        <v>107</v>
      </c>
      <c r="H7" s="16" t="s">
        <v>108</v>
      </c>
      <c r="K7" s="20">
        <v>43129</v>
      </c>
    </row>
    <row r="8" ht="16.5" spans="1:11">
      <c r="A8" t="s">
        <v>109</v>
      </c>
      <c r="B8">
        <v>1</v>
      </c>
      <c r="C8" s="17">
        <f>12*3600</f>
        <v>43200</v>
      </c>
      <c r="H8">
        <v>332</v>
      </c>
      <c r="K8" s="20">
        <f>$K$7+C8/3600/24</f>
        <v>43129.5</v>
      </c>
    </row>
    <row r="9" s="1" customFormat="1" ht="16.5" spans="1:11">
      <c r="A9" s="1" t="s">
        <v>110</v>
      </c>
      <c r="B9" s="1">
        <v>2</v>
      </c>
      <c r="C9" s="1">
        <f>C8+33*3600</f>
        <v>162000</v>
      </c>
      <c r="G9" s="1">
        <v>66</v>
      </c>
      <c r="H9" s="1">
        <v>333</v>
      </c>
      <c r="K9" s="24">
        <f t="shared" ref="K9:K13" si="0">$K$7+C9/3600/24</f>
        <v>43130.875</v>
      </c>
    </row>
    <row r="10" s="1" customFormat="1" ht="16.5" spans="1:11">
      <c r="A10" s="1" t="s">
        <v>111</v>
      </c>
      <c r="B10" s="1">
        <v>3</v>
      </c>
      <c r="C10" s="1">
        <f>C9+1*24*3600</f>
        <v>248400</v>
      </c>
      <c r="D10" s="1">
        <v>2000</v>
      </c>
      <c r="E10" s="1">
        <v>88</v>
      </c>
      <c r="F10" s="1">
        <v>78</v>
      </c>
      <c r="G10" s="1">
        <v>65</v>
      </c>
      <c r="H10" s="1">
        <v>335</v>
      </c>
      <c r="K10" s="24">
        <f t="shared" si="0"/>
        <v>43131.875</v>
      </c>
    </row>
    <row r="11" s="1" customFormat="1" ht="16.5" spans="1:11">
      <c r="A11" s="1" t="s">
        <v>112</v>
      </c>
      <c r="B11" s="1">
        <v>4</v>
      </c>
      <c r="C11" s="1">
        <f>C10+0.5*3600</f>
        <v>250200</v>
      </c>
      <c r="D11" s="1">
        <v>3000</v>
      </c>
      <c r="E11" s="1">
        <v>87</v>
      </c>
      <c r="F11" s="1">
        <v>77</v>
      </c>
      <c r="G11" s="1">
        <v>64</v>
      </c>
      <c r="H11" s="1">
        <v>336</v>
      </c>
      <c r="K11" s="24">
        <f t="shared" si="0"/>
        <v>43131.8958333333</v>
      </c>
    </row>
    <row r="12" s="1" customFormat="1" ht="16.5" spans="1:11">
      <c r="A12" s="1" t="s">
        <v>113</v>
      </c>
      <c r="B12" s="1">
        <v>5</v>
      </c>
      <c r="C12" s="1">
        <f>C11+0*24*3600+0.5*3600</f>
        <v>252000</v>
      </c>
      <c r="D12" s="1">
        <v>4000</v>
      </c>
      <c r="E12" s="1">
        <v>86</v>
      </c>
      <c r="F12" s="1">
        <v>76</v>
      </c>
      <c r="G12" s="1">
        <v>63</v>
      </c>
      <c r="H12" s="1">
        <v>337</v>
      </c>
      <c r="K12" s="24">
        <f t="shared" si="0"/>
        <v>43131.9166666667</v>
      </c>
    </row>
    <row r="13" s="1" customFormat="1" ht="16.5" spans="1:11">
      <c r="A13" s="1" t="s">
        <v>114</v>
      </c>
      <c r="B13" s="1">
        <v>6</v>
      </c>
      <c r="C13" s="1">
        <f>C12+0.5*3600</f>
        <v>253800</v>
      </c>
      <c r="D13" s="1">
        <v>5000</v>
      </c>
      <c r="E13" s="1">
        <v>85</v>
      </c>
      <c r="F13" s="1">
        <v>75</v>
      </c>
      <c r="G13" s="1">
        <v>62</v>
      </c>
      <c r="H13" s="1">
        <v>338</v>
      </c>
      <c r="K13" s="24">
        <f t="shared" si="0"/>
        <v>43131.9375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opLeftCell="A4" workbookViewId="0">
      <pane xSplit="1" topLeftCell="B1" activePane="topRight" state="frozen"/>
      <selection/>
      <selection pane="topRight" activeCell="A14" sqref="$A14:$XFD15"/>
    </sheetView>
  </sheetViews>
  <sheetFormatPr defaultColWidth="9" defaultRowHeight="13.5"/>
  <cols>
    <col min="1" max="1" width="10.875" customWidth="1"/>
    <col min="2" max="2" width="8.625" customWidth="1"/>
    <col min="3" max="4" width="13.875" customWidth="1"/>
    <col min="5" max="5" width="14.125" customWidth="1"/>
    <col min="6" max="8" width="13.875" customWidth="1"/>
    <col min="9" max="9" width="21.375" customWidth="1"/>
    <col min="11" max="11" width="12.75" customWidth="1"/>
    <col min="12" max="12" width="16.5" customWidth="1"/>
  </cols>
  <sheetData>
    <row r="1" spans="1:6">
      <c r="A1" s="2" t="s">
        <v>0</v>
      </c>
      <c r="B1" s="3" t="s">
        <v>90</v>
      </c>
      <c r="C1" s="4"/>
      <c r="D1" s="5" t="s">
        <v>2</v>
      </c>
      <c r="E1" s="6" t="s">
        <v>115</v>
      </c>
      <c r="F1" s="6"/>
    </row>
    <row r="2" spans="1:6">
      <c r="A2" s="2" t="s">
        <v>4</v>
      </c>
      <c r="B2" s="6" t="s">
        <v>116</v>
      </c>
      <c r="C2" s="4"/>
      <c r="D2" s="5" t="s">
        <v>93</v>
      </c>
      <c r="E2" s="7" t="s">
        <v>7</v>
      </c>
      <c r="F2" s="7"/>
    </row>
    <row r="3" spans="1:6">
      <c r="A3" s="2" t="s">
        <v>8</v>
      </c>
      <c r="B3" s="6">
        <v>1</v>
      </c>
      <c r="C3" s="4"/>
      <c r="D3" s="8"/>
      <c r="E3" s="8"/>
      <c r="F3" s="9"/>
    </row>
    <row r="4" spans="1:6">
      <c r="A4" s="10"/>
      <c r="B4" s="10"/>
      <c r="C4" s="10"/>
      <c r="D4" s="10"/>
      <c r="E4" s="10"/>
      <c r="F4" s="9"/>
    </row>
    <row r="5" spans="1:8">
      <c r="A5" s="11" t="s">
        <v>10</v>
      </c>
      <c r="B5" s="11" t="s">
        <v>94</v>
      </c>
      <c r="C5" s="11" t="s">
        <v>95</v>
      </c>
      <c r="D5" s="11" t="s">
        <v>96</v>
      </c>
      <c r="E5" s="12" t="s">
        <v>97</v>
      </c>
      <c r="F5" s="12" t="s">
        <v>98</v>
      </c>
      <c r="G5" s="12" t="s">
        <v>99</v>
      </c>
      <c r="H5" s="13" t="s">
        <v>117</v>
      </c>
    </row>
    <row r="6" spans="1:9">
      <c r="A6" s="14" t="s">
        <v>11</v>
      </c>
      <c r="B6" s="14" t="s">
        <v>15</v>
      </c>
      <c r="C6" s="14" t="s">
        <v>15</v>
      </c>
      <c r="D6" s="14" t="s">
        <v>15</v>
      </c>
      <c r="E6" s="15" t="s">
        <v>26</v>
      </c>
      <c r="F6" s="15" t="s">
        <v>26</v>
      </c>
      <c r="G6" s="15" t="s">
        <v>15</v>
      </c>
      <c r="H6" s="16" t="s">
        <v>26</v>
      </c>
      <c r="I6" s="18"/>
    </row>
    <row r="7" ht="16.5" spans="1:12">
      <c r="A7" s="14" t="s">
        <v>101</v>
      </c>
      <c r="B7" s="14" t="s">
        <v>102</v>
      </c>
      <c r="C7" s="14" t="s">
        <v>103</v>
      </c>
      <c r="D7" s="14" t="s">
        <v>104</v>
      </c>
      <c r="E7" s="15" t="s">
        <v>105</v>
      </c>
      <c r="F7" s="15" t="s">
        <v>106</v>
      </c>
      <c r="G7" s="15" t="s">
        <v>107</v>
      </c>
      <c r="H7" s="16" t="s">
        <v>108</v>
      </c>
      <c r="I7" s="19"/>
      <c r="L7" s="20">
        <v>43129</v>
      </c>
    </row>
    <row r="8" ht="16.5" spans="1:12">
      <c r="A8" t="s">
        <v>118</v>
      </c>
      <c r="B8">
        <v>0</v>
      </c>
      <c r="C8" s="17">
        <f>本服相对时间表!C8</f>
        <v>43200</v>
      </c>
      <c r="I8" s="18"/>
      <c r="J8" t="s">
        <v>119</v>
      </c>
      <c r="K8" s="21"/>
      <c r="L8" s="20">
        <f>$L$7+C8/3600/24</f>
        <v>43129.5</v>
      </c>
    </row>
    <row r="9" s="1" customFormat="1" ht="16.5" spans="1:12">
      <c r="A9" s="1" t="s">
        <v>110</v>
      </c>
      <c r="B9" s="1">
        <v>1</v>
      </c>
      <c r="C9" s="1">
        <f>本服相对时间表!C13+2*24*3600-1.5*3600</f>
        <v>421200</v>
      </c>
      <c r="G9" s="1">
        <v>74</v>
      </c>
      <c r="H9" s="1">
        <v>339</v>
      </c>
      <c r="I9" s="22"/>
      <c r="K9" s="23"/>
      <c r="L9" s="24">
        <f t="shared" ref="L9:L15" si="0">$L$7+C9/3600/24</f>
        <v>43133.875</v>
      </c>
    </row>
    <row r="10" s="1" customFormat="1" ht="16.5" spans="1:12">
      <c r="A10" s="1" t="s">
        <v>120</v>
      </c>
      <c r="B10" s="1">
        <v>2</v>
      </c>
      <c r="C10" s="1">
        <f>C9+24*3600+18*3600</f>
        <v>572400</v>
      </c>
      <c r="D10" s="1">
        <v>2000</v>
      </c>
      <c r="E10" s="1">
        <v>94</v>
      </c>
      <c r="F10" s="1">
        <v>84</v>
      </c>
      <c r="G10" s="1">
        <v>73</v>
      </c>
      <c r="H10" s="1">
        <v>341</v>
      </c>
      <c r="I10" s="22"/>
      <c r="K10" s="23"/>
      <c r="L10" s="24">
        <f t="shared" si="0"/>
        <v>43135.625</v>
      </c>
    </row>
    <row r="11" s="1" customFormat="1" ht="16.5" spans="1:12">
      <c r="A11" s="1" t="s">
        <v>121</v>
      </c>
      <c r="B11" s="1">
        <v>3</v>
      </c>
      <c r="C11" s="1">
        <f>C10+0.5*3600</f>
        <v>574200</v>
      </c>
      <c r="D11" s="1">
        <v>3000</v>
      </c>
      <c r="E11" s="1">
        <v>93</v>
      </c>
      <c r="F11" s="1">
        <v>83</v>
      </c>
      <c r="G11" s="1">
        <v>72</v>
      </c>
      <c r="H11" s="1">
        <v>342</v>
      </c>
      <c r="I11" s="22"/>
      <c r="K11" s="23"/>
      <c r="L11" s="24">
        <f t="shared" si="0"/>
        <v>43135.6458333333</v>
      </c>
    </row>
    <row r="12" s="1" customFormat="1" ht="16.5" spans="1:12">
      <c r="A12" s="1" t="s">
        <v>111</v>
      </c>
      <c r="B12" s="1">
        <v>4</v>
      </c>
      <c r="C12" s="1">
        <f>C11+0.5*3600</f>
        <v>576000</v>
      </c>
      <c r="D12" s="1">
        <v>4000</v>
      </c>
      <c r="E12" s="1">
        <v>92</v>
      </c>
      <c r="F12" s="1">
        <v>82</v>
      </c>
      <c r="G12" s="1">
        <v>71</v>
      </c>
      <c r="H12" s="1">
        <v>343</v>
      </c>
      <c r="I12" s="22"/>
      <c r="K12" s="23"/>
      <c r="L12" s="24">
        <f t="shared" si="0"/>
        <v>43135.6666666667</v>
      </c>
    </row>
    <row r="13" s="1" customFormat="1" ht="16.5" spans="1:12">
      <c r="A13" s="1" t="s">
        <v>112</v>
      </c>
      <c r="B13" s="1">
        <v>5</v>
      </c>
      <c r="C13" s="1">
        <f>C12+0.5*3600</f>
        <v>577800</v>
      </c>
      <c r="D13" s="1">
        <v>5000</v>
      </c>
      <c r="E13" s="1">
        <v>91</v>
      </c>
      <c r="F13" s="1">
        <v>81</v>
      </c>
      <c r="G13" s="1">
        <v>70</v>
      </c>
      <c r="H13" s="1">
        <v>344</v>
      </c>
      <c r="K13" s="23"/>
      <c r="L13" s="24">
        <f t="shared" si="0"/>
        <v>43135.6875</v>
      </c>
    </row>
    <row r="14" s="1" customFormat="1" ht="16.5" spans="1:12">
      <c r="A14" s="1" t="s">
        <v>113</v>
      </c>
      <c r="B14" s="1">
        <v>6</v>
      </c>
      <c r="C14" s="1">
        <f t="shared" ref="C14:C15" si="1">C13+0.5*3600</f>
        <v>579600</v>
      </c>
      <c r="D14" s="1">
        <v>7000</v>
      </c>
      <c r="E14" s="1">
        <v>90</v>
      </c>
      <c r="F14" s="1">
        <v>80</v>
      </c>
      <c r="G14" s="1">
        <v>69</v>
      </c>
      <c r="H14" s="1">
        <v>345</v>
      </c>
      <c r="L14" s="24">
        <f t="shared" si="0"/>
        <v>43135.7083333333</v>
      </c>
    </row>
    <row r="15" s="1" customFormat="1" ht="16.5" spans="1:12">
      <c r="A15" s="1" t="s">
        <v>114</v>
      </c>
      <c r="B15" s="1">
        <v>7</v>
      </c>
      <c r="C15" s="1">
        <f t="shared" si="1"/>
        <v>581400</v>
      </c>
      <c r="D15" s="1">
        <v>9000</v>
      </c>
      <c r="E15" s="1">
        <v>89</v>
      </c>
      <c r="F15" s="1">
        <v>79</v>
      </c>
      <c r="G15" s="1">
        <v>68</v>
      </c>
      <c r="H15" s="1">
        <v>346</v>
      </c>
      <c r="L15" s="24">
        <f t="shared" si="0"/>
        <v>43135.7291666667</v>
      </c>
    </row>
    <row r="16" spans="9:9">
      <c r="I16" s="18"/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基础配置</vt:lpstr>
      <vt:lpstr>本服相对时间表</vt:lpstr>
      <vt:lpstr>跨服相对时间表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2018-03-03T08:03:01Z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